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6.xml" ContentType="application/vnd.openxmlformats-officedocument.drawingml.chartshapes+xml"/>
  <Override PartName="/xl/charts/chart10.xml" ContentType="application/vnd.openxmlformats-officedocument.drawingml.chart+xml"/>
  <Override PartName="/xl/drawings/drawing7.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8.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mc:AlternateContent xmlns:mc="http://schemas.openxmlformats.org/markup-compatibility/2006">
    <mc:Choice Requires="x15">
      <x15ac:absPath xmlns:x15ac="http://schemas.microsoft.com/office/spreadsheetml/2010/11/ac" url="C:\Users\colin\Downloads\"/>
    </mc:Choice>
  </mc:AlternateContent>
  <xr:revisionPtr revIDLastSave="0" documentId="13_ncr:1_{98301F52-7F8B-485F-A015-016345BDFA7A}" xr6:coauthVersionLast="47" xr6:coauthVersionMax="47" xr10:uidLastSave="{00000000-0000-0000-0000-000000000000}"/>
  <bookViews>
    <workbookView xWindow="-120" yWindow="-120" windowWidth="29040" windowHeight="15840" tabRatio="846" firstSheet="2" activeTab="5" xr2:uid="{4FA8009A-2347-4923-8F46-63CEAFCB8C44}"/>
  </bookViews>
  <sheets>
    <sheet name="calc_new" sheetId="17935" state="hidden" r:id="rId1"/>
    <sheet name="calc" sheetId="260" state="hidden" r:id="rId2"/>
    <sheet name="Cover Sheet" sheetId="17926" r:id="rId3"/>
    <sheet name="Contents" sheetId="17940" r:id="rId4"/>
    <sheet name="chart_data" sheetId="17927" state="hidden" r:id="rId5"/>
    <sheet name="2.2.1" sheetId="17931" r:id="rId6"/>
    <sheet name="2.2.1 (Real)" sheetId="17938" r:id="rId7"/>
    <sheet name="2.2.1 (Economy 7)" sheetId="17932" r:id="rId8"/>
    <sheet name="2.2.1 (Economy 7 Real)" sheetId="17939" r:id="rId9"/>
    <sheet name="2.2.1 (Fixed)" sheetId="17928" r:id="rId10"/>
    <sheet name="2.2.1 (Economy 7 Fixed)" sheetId="17929" r:id="rId11"/>
    <sheet name="2.2.1 (Payment Methods)" sheetId="17919" r:id="rId12"/>
    <sheet name="Charts" sheetId="17925" state="hidden" r:id="rId13"/>
    <sheet name="Methodology" sheetId="17914" r:id="rId14"/>
    <sheet name="Table 2.2.1 (St) 3,800 kWh" sheetId="17921" state="hidden" r:id="rId15"/>
    <sheet name="Table 2.2.1 (E7) 6,000 kWh" sheetId="17934" state="hidden" r:id="rId16"/>
    <sheet name="Fixed Bills (St) 3,800 kWh" sheetId="17936" state="hidden" r:id="rId17"/>
    <sheet name="Fixed Bills (E7) 6,000 kWh" sheetId="17937" state="hidden" r:id="rId18"/>
    <sheet name="Table 2.2.1 (St) 3,300kWh" sheetId="17924" state="hidden" r:id="rId19"/>
    <sheet name="Table 2.2.1  (E7) 6,600kWh" sheetId="17923" state="hidden" r:id="rId20"/>
  </sheets>
  <externalReferences>
    <externalReference r:id="rId21"/>
    <externalReference r:id="rId22"/>
  </externalReferences>
  <definedNames>
    <definedName name="INPUT_BOX" localSheetId="18">[1]Calculation!$C$1</definedName>
    <definedName name="INPUT_BOX">[2]Calculation!$C$1</definedName>
    <definedName name="_xlnm.Print_Area" localSheetId="5">'2.2.1'!$A$1:$M$20</definedName>
    <definedName name="_xlnm.Print_Area" localSheetId="7">'2.2.1 (Economy 7)'!$A$1:$M$23</definedName>
    <definedName name="_xlnm.Print_Area" localSheetId="13">Methodology!$A$1:$K$37</definedName>
    <definedName name="_xlnm.Print_Area" localSheetId="19">'Table 2.2.1  (E7) 6,600kWh'!$A$1:$O$44</definedName>
    <definedName name="_xlnm.Print_Area" localSheetId="15">'Table 2.2.1 (E7) 6,000 kWh'!$A$1:$Q$56</definedName>
    <definedName name="_xlnm.Print_Area" localSheetId="18">'Table 2.2.1 (St) 3,300kWh'!$A$1:$O$59</definedName>
    <definedName name="_xlnm.Print_Area" localSheetId="14">'Table 2.2.1 (St) 3,800 kWh'!$A$1:$Q$80</definedName>
    <definedName name="t25Q2" localSheetId="18">#REF!</definedName>
    <definedName name="t25Q2">#REF!</definedName>
    <definedName name="table_25_Q2" localSheetId="18">#REF!</definedName>
    <definedName name="table_25_Q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3" i="17939" l="1"/>
  <c r="L23" i="17939"/>
  <c r="K23" i="17939"/>
  <c r="J23" i="17939"/>
  <c r="I23" i="17939"/>
  <c r="H23" i="17939"/>
  <c r="G23" i="17939"/>
  <c r="F23" i="17939"/>
  <c r="E23" i="17939"/>
  <c r="D23" i="17939"/>
  <c r="C23" i="17939"/>
  <c r="B23" i="17939"/>
  <c r="Q34" i="17935" l="1"/>
  <c r="B21" i="17931" l="1"/>
  <c r="C21" i="17931"/>
  <c r="D21" i="17931"/>
  <c r="E21" i="17931"/>
  <c r="F21" i="17931"/>
  <c r="G21" i="17931"/>
  <c r="H21" i="17931"/>
  <c r="I21" i="17931"/>
  <c r="J21" i="17931"/>
  <c r="K21" i="17931"/>
  <c r="L21" i="17931"/>
  <c r="M21" i="17931"/>
  <c r="B22" i="17932" l="1"/>
  <c r="C22" i="17932"/>
  <c r="D22" i="17932"/>
  <c r="E22" i="17932"/>
  <c r="F22" i="17932"/>
  <c r="G22" i="17932"/>
  <c r="H22" i="17932"/>
  <c r="I22" i="17932"/>
  <c r="J22" i="17932"/>
  <c r="K22" i="17932"/>
  <c r="L22" i="17932"/>
  <c r="M22" i="17932"/>
  <c r="O36" i="17935" l="1"/>
  <c r="AB20" i="17935"/>
  <c r="AA20" i="17935"/>
  <c r="Z20" i="17935"/>
  <c r="Y20" i="17935"/>
  <c r="X20" i="17935"/>
  <c r="W20" i="17935"/>
  <c r="V20" i="17935"/>
  <c r="U20" i="17935"/>
  <c r="T20" i="17935"/>
  <c r="S20" i="17935"/>
  <c r="R20" i="17935"/>
  <c r="Q20" i="17935"/>
  <c r="AB19" i="17935"/>
  <c r="AA19" i="17935"/>
  <c r="Z19" i="17935"/>
  <c r="Y19" i="17935"/>
  <c r="X19" i="17935"/>
  <c r="W19" i="17935"/>
  <c r="V19" i="17935"/>
  <c r="U19" i="17935"/>
  <c r="T19" i="17935"/>
  <c r="S19" i="17935"/>
  <c r="R19" i="17935"/>
  <c r="Q19" i="17935"/>
  <c r="N20" i="17935"/>
  <c r="M20" i="17935"/>
  <c r="L20" i="17935"/>
  <c r="K20" i="17935"/>
  <c r="J20" i="17935"/>
  <c r="I20" i="17935"/>
  <c r="H20" i="17935"/>
  <c r="G20" i="17935"/>
  <c r="F20" i="17935"/>
  <c r="E20" i="17935"/>
  <c r="D20" i="17935"/>
  <c r="N19" i="17935"/>
  <c r="M19" i="17935"/>
  <c r="L19" i="17935"/>
  <c r="K19" i="17935"/>
  <c r="J19" i="17935"/>
  <c r="I19" i="17935"/>
  <c r="H19" i="17935"/>
  <c r="G19" i="17935"/>
  <c r="F19" i="17935"/>
  <c r="E19" i="17935"/>
  <c r="D19" i="17935"/>
  <c r="C20" i="17935"/>
  <c r="C19" i="17935"/>
  <c r="X34" i="17935"/>
  <c r="R34" i="17935"/>
  <c r="S34" i="17935"/>
  <c r="T34" i="17935"/>
  <c r="U34" i="17935"/>
  <c r="V34" i="17935"/>
  <c r="W34" i="17935"/>
  <c r="Y34" i="17935"/>
  <c r="Z34" i="17935"/>
  <c r="AA34" i="17935"/>
  <c r="AB34" i="17935"/>
  <c r="C34" i="17935"/>
  <c r="B23" i="17938" s="1"/>
  <c r="D34" i="17935"/>
  <c r="C23" i="17938" s="1"/>
  <c r="E34" i="17935"/>
  <c r="D23" i="17938" s="1"/>
  <c r="F34" i="17935"/>
  <c r="E23" i="17938" s="1"/>
  <c r="G34" i="17935"/>
  <c r="F23" i="17938" s="1"/>
  <c r="H34" i="17935"/>
  <c r="G23" i="17938" s="1"/>
  <c r="I34" i="17935"/>
  <c r="H23" i="17938" s="1"/>
  <c r="J34" i="17935"/>
  <c r="I23" i="17938" s="1"/>
  <c r="K34" i="17935"/>
  <c r="J23" i="17938" s="1"/>
  <c r="L34" i="17935"/>
  <c r="K23" i="17938" s="1"/>
  <c r="M34" i="17935"/>
  <c r="L23" i="17938" s="1"/>
  <c r="N34" i="17935"/>
  <c r="M23" i="17938" s="1"/>
  <c r="C33" i="17935" l="1"/>
  <c r="B22" i="17938" s="1"/>
  <c r="M17" i="17932"/>
  <c r="J17" i="17932"/>
  <c r="G17" i="17932"/>
  <c r="D17" i="17932"/>
  <c r="M16" i="17932"/>
  <c r="J16" i="17932"/>
  <c r="G16" i="17932"/>
  <c r="D16" i="17932"/>
  <c r="M15" i="17932"/>
  <c r="J15" i="17932"/>
  <c r="G15" i="17932"/>
  <c r="D15" i="17932"/>
  <c r="M14" i="17932"/>
  <c r="J14" i="17932"/>
  <c r="G14" i="17932"/>
  <c r="D14" i="17932"/>
  <c r="M13" i="17932"/>
  <c r="J13" i="17932"/>
  <c r="G13" i="17932"/>
  <c r="D13" i="17932"/>
  <c r="M12" i="17932"/>
  <c r="J12" i="17932"/>
  <c r="G12" i="17932"/>
  <c r="D12" i="17932"/>
  <c r="M11" i="17932"/>
  <c r="J11" i="17932"/>
  <c r="G11" i="17932"/>
  <c r="D11" i="17932"/>
  <c r="C36" i="17935" l="1"/>
  <c r="C35" i="17935"/>
  <c r="Y28" i="17935"/>
  <c r="J17" i="17939" s="1"/>
  <c r="V28" i="17935"/>
  <c r="G17" i="17939" s="1"/>
  <c r="V27" i="17935"/>
  <c r="G16" i="17939" s="1"/>
  <c r="S28" i="17935"/>
  <c r="D17" i="17939" s="1"/>
  <c r="S27" i="17935"/>
  <c r="D16" i="17939" s="1"/>
  <c r="AB30" i="17935"/>
  <c r="M19" i="17939" s="1"/>
  <c r="AB28" i="17935"/>
  <c r="M17" i="17939" s="1"/>
  <c r="AB27" i="17935"/>
  <c r="M16" i="17939" s="1"/>
  <c r="AB26" i="17935"/>
  <c r="M15" i="17939" s="1"/>
  <c r="Y30" i="17935"/>
  <c r="J19" i="17939" s="1"/>
  <c r="Y27" i="17935"/>
  <c r="J16" i="17939" s="1"/>
  <c r="Y25" i="17935"/>
  <c r="J14" i="17939" s="1"/>
  <c r="Y24" i="17935"/>
  <c r="J13" i="17939" s="1"/>
  <c r="Y23" i="17935"/>
  <c r="J12" i="17939" s="1"/>
  <c r="V30" i="17935"/>
  <c r="G19" i="17939" s="1"/>
  <c r="V26" i="17935"/>
  <c r="G15" i="17939" s="1"/>
  <c r="V24" i="17935"/>
  <c r="G13" i="17939" s="1"/>
  <c r="V23" i="17935"/>
  <c r="G12" i="17939" s="1"/>
  <c r="S29" i="17935"/>
  <c r="D18" i="17939" s="1"/>
  <c r="S23" i="17935"/>
  <c r="D12" i="17939" s="1"/>
  <c r="S26" i="17935"/>
  <c r="D15" i="17939" s="1"/>
  <c r="S25" i="17935"/>
  <c r="D14" i="17939" s="1"/>
  <c r="S24" i="17935"/>
  <c r="D13" i="17939" s="1"/>
  <c r="V29" i="17935"/>
  <c r="G18" i="17939" s="1"/>
  <c r="V25" i="17935"/>
  <c r="G14" i="17939" s="1"/>
  <c r="Y29" i="17935"/>
  <c r="J18" i="17939" s="1"/>
  <c r="Y26" i="17935"/>
  <c r="J15" i="17939" s="1"/>
  <c r="AB29" i="17935"/>
  <c r="M18" i="17939" s="1"/>
  <c r="AB25" i="17935"/>
  <c r="M14" i="17939" s="1"/>
  <c r="AB24" i="17935"/>
  <c r="M13" i="17939" s="1"/>
  <c r="AB23" i="17935"/>
  <c r="M12" i="17939" s="1"/>
  <c r="E28" i="17935"/>
  <c r="D17" i="17938" s="1"/>
  <c r="D14" i="17931"/>
  <c r="H28" i="17935"/>
  <c r="G17" i="17938" s="1"/>
  <c r="H27" i="17935"/>
  <c r="G16" i="17938" s="1"/>
  <c r="K28" i="17935"/>
  <c r="J17" i="17938" s="1"/>
  <c r="J14" i="17931"/>
  <c r="N28" i="17935"/>
  <c r="M17" i="17938" s="1"/>
  <c r="N27" i="17935"/>
  <c r="M16" i="17938" s="1"/>
  <c r="D15" i="17931"/>
  <c r="K27" i="17935"/>
  <c r="J16" i="17938" s="1"/>
  <c r="G14" i="17931" l="1"/>
  <c r="E27" i="17935"/>
  <c r="D16" i="17938" s="1"/>
  <c r="G15" i="17931"/>
  <c r="M14" i="17931"/>
  <c r="J15" i="17931"/>
  <c r="M15" i="17931"/>
  <c r="G11" i="17931" l="1"/>
  <c r="H24" i="17935"/>
  <c r="G13" i="17938" s="1"/>
  <c r="M11" i="17931"/>
  <c r="N24" i="17935"/>
  <c r="M13" i="17938" s="1"/>
  <c r="D12" i="17931"/>
  <c r="E25" i="17935"/>
  <c r="D14" i="17938" s="1"/>
  <c r="H23" i="17935"/>
  <c r="G12" i="17938" s="1"/>
  <c r="G10" i="17931"/>
  <c r="H25" i="17935"/>
  <c r="G14" i="17938" s="1"/>
  <c r="G12" i="17931"/>
  <c r="H29" i="17935"/>
  <c r="G18" i="17938" s="1"/>
  <c r="G16" i="17931"/>
  <c r="J13" i="17931"/>
  <c r="K26" i="17935"/>
  <c r="J15" i="17938" s="1"/>
  <c r="D10" i="17931"/>
  <c r="E23" i="17935"/>
  <c r="D12" i="17938" s="1"/>
  <c r="K23" i="17935"/>
  <c r="J12" i="17938" s="1"/>
  <c r="J10" i="17931"/>
  <c r="J12" i="17931"/>
  <c r="K25" i="17935"/>
  <c r="J14" i="17938" s="1"/>
  <c r="J16" i="17931"/>
  <c r="K29" i="17935"/>
  <c r="J18" i="17938" s="1"/>
  <c r="J11" i="17931"/>
  <c r="K24" i="17935"/>
  <c r="J13" i="17938" s="1"/>
  <c r="D16" i="17931"/>
  <c r="E29" i="17935"/>
  <c r="D18" i="17938" s="1"/>
  <c r="N25" i="17935"/>
  <c r="M14" i="17938" s="1"/>
  <c r="M12" i="17931"/>
  <c r="M16" i="17931"/>
  <c r="N29" i="17935"/>
  <c r="M18" i="17938" s="1"/>
  <c r="G13" i="17931"/>
  <c r="H26" i="17935"/>
  <c r="G15" i="17938" s="1"/>
  <c r="M13" i="17931"/>
  <c r="N26" i="17935"/>
  <c r="M15" i="17938" s="1"/>
  <c r="M10" i="17931"/>
  <c r="N23" i="17935"/>
  <c r="M12" i="17938" s="1"/>
  <c r="E24" i="17935"/>
  <c r="D13" i="17938" s="1"/>
  <c r="D11" i="17931"/>
  <c r="E26" i="17935"/>
  <c r="D15" i="17938" s="1"/>
  <c r="D13" i="17931"/>
  <c r="X33" i="17935"/>
  <c r="Q33" i="17935"/>
  <c r="B22" i="17939" l="1"/>
  <c r="Q35" i="17935"/>
  <c r="Q36" i="17935"/>
  <c r="I22" i="17939"/>
  <c r="X36" i="17935"/>
  <c r="X35" i="17935"/>
  <c r="AC17" i="17935"/>
  <c r="B18" i="17931" l="1"/>
  <c r="C18" i="17931"/>
  <c r="D18" i="17931"/>
  <c r="E18" i="17931"/>
  <c r="F18" i="17931"/>
  <c r="G18" i="17931"/>
  <c r="H18" i="17931"/>
  <c r="I18" i="17931"/>
  <c r="J18" i="17931"/>
  <c r="K18" i="17931"/>
  <c r="L18" i="17931"/>
  <c r="M18" i="17931"/>
  <c r="B21" i="17932" l="1"/>
  <c r="C21" i="17932"/>
  <c r="D21" i="17932"/>
  <c r="E21" i="17932"/>
  <c r="F21" i="17932"/>
  <c r="G21" i="17932"/>
  <c r="H21" i="17932"/>
  <c r="I21" i="17932"/>
  <c r="J21" i="17932"/>
  <c r="K21" i="17932"/>
  <c r="L21" i="17932"/>
  <c r="M21" i="17932"/>
  <c r="R33" i="17935"/>
  <c r="S33" i="17935"/>
  <c r="T33" i="17935"/>
  <c r="U33" i="17935"/>
  <c r="V33" i="17935"/>
  <c r="W33" i="17935"/>
  <c r="Y33" i="17935"/>
  <c r="Z33" i="17935"/>
  <c r="AA33" i="17935"/>
  <c r="AB33" i="17935"/>
  <c r="D33" i="17935"/>
  <c r="E33" i="17935"/>
  <c r="F33" i="17935"/>
  <c r="G33" i="17935"/>
  <c r="H33" i="17935"/>
  <c r="I33" i="17935"/>
  <c r="J33" i="17935"/>
  <c r="K33" i="17935"/>
  <c r="L33" i="17935"/>
  <c r="M33" i="17935"/>
  <c r="N33" i="17935"/>
  <c r="B20" i="17931"/>
  <c r="C20" i="17931"/>
  <c r="D20" i="17931"/>
  <c r="E20" i="17931"/>
  <c r="F20" i="17931"/>
  <c r="G20" i="17931"/>
  <c r="H20" i="17931"/>
  <c r="I20" i="17931"/>
  <c r="J20" i="17931"/>
  <c r="K20" i="17931"/>
  <c r="L20" i="17931"/>
  <c r="M20" i="17931"/>
  <c r="C22" i="17938" l="1"/>
  <c r="D35" i="17935"/>
  <c r="D36" i="17935"/>
  <c r="K22" i="17939"/>
  <c r="Z35" i="17935"/>
  <c r="Z36" i="17935"/>
  <c r="E22" i="17939"/>
  <c r="T35" i="17935"/>
  <c r="T36" i="17935"/>
  <c r="L22" i="17938"/>
  <c r="M36" i="17935"/>
  <c r="M35" i="17935"/>
  <c r="D22" i="17938"/>
  <c r="E35" i="17935"/>
  <c r="E36" i="17935"/>
  <c r="K22" i="17938"/>
  <c r="L36" i="17935"/>
  <c r="L35" i="17935"/>
  <c r="J22" i="17938"/>
  <c r="K35" i="17935"/>
  <c r="K36" i="17935"/>
  <c r="D22" i="17939"/>
  <c r="S35" i="17935"/>
  <c r="S36" i="17935"/>
  <c r="I22" i="17938"/>
  <c r="J36" i="17935"/>
  <c r="J35" i="17935"/>
  <c r="C22" i="17939"/>
  <c r="R36" i="17935"/>
  <c r="R35" i="17935"/>
  <c r="H22" i="17938"/>
  <c r="I35" i="17935"/>
  <c r="I36" i="17935"/>
  <c r="J22" i="17939"/>
  <c r="Y36" i="17935"/>
  <c r="Y35" i="17935"/>
  <c r="H22" i="17939"/>
  <c r="W35" i="17935"/>
  <c r="W36" i="17935"/>
  <c r="F22" i="17939"/>
  <c r="U36" i="17935"/>
  <c r="U35" i="17935"/>
  <c r="M22" i="17939"/>
  <c r="AB36" i="17935"/>
  <c r="AB35" i="17935"/>
  <c r="L22" i="17939"/>
  <c r="AA35" i="17935"/>
  <c r="AA36" i="17935"/>
  <c r="G22" i="17938"/>
  <c r="H36" i="17935"/>
  <c r="H35" i="17935"/>
  <c r="F22" i="17938"/>
  <c r="G36" i="17935"/>
  <c r="G35" i="17935"/>
  <c r="M22" i="17938"/>
  <c r="N35" i="17935"/>
  <c r="N36" i="17935"/>
  <c r="E22" i="17938"/>
  <c r="F36" i="17935"/>
  <c r="F35" i="17935"/>
  <c r="G22" i="17939"/>
  <c r="V36" i="17935"/>
  <c r="V35" i="17935"/>
  <c r="Q36" i="17921"/>
  <c r="P36" i="17921"/>
  <c r="O36" i="17921"/>
  <c r="M36" i="17921"/>
  <c r="L36" i="17921"/>
  <c r="K36" i="17921"/>
  <c r="I36" i="17921"/>
  <c r="H36" i="17921"/>
  <c r="G36" i="17921"/>
  <c r="E36" i="17921"/>
  <c r="D36" i="17921"/>
  <c r="C36" i="17921"/>
  <c r="I19" i="17932"/>
  <c r="J19" i="17932"/>
  <c r="M20" i="17932" l="1"/>
  <c r="L20" i="17932"/>
  <c r="K20" i="17932"/>
  <c r="J20" i="17932"/>
  <c r="I20" i="17932"/>
  <c r="L33" i="17927" s="1"/>
  <c r="H20" i="17932"/>
  <c r="L32" i="17927" s="1"/>
  <c r="G20" i="17932"/>
  <c r="F20" i="17932"/>
  <c r="K33" i="17927" s="1"/>
  <c r="E20" i="17932"/>
  <c r="K32" i="17927" s="1"/>
  <c r="D20" i="17932"/>
  <c r="C20" i="17932"/>
  <c r="J33" i="17927" s="1"/>
  <c r="B20" i="17932"/>
  <c r="J32" i="17927" s="1"/>
  <c r="M19" i="17932"/>
  <c r="L19" i="17932"/>
  <c r="K19" i="17932"/>
  <c r="H19" i="17932"/>
  <c r="G19" i="17932"/>
  <c r="F19" i="17932"/>
  <c r="E19" i="17932"/>
  <c r="D19" i="17932"/>
  <c r="C19" i="17932"/>
  <c r="B19" i="17932"/>
  <c r="M18" i="17932"/>
  <c r="L18" i="17932"/>
  <c r="K18" i="17932"/>
  <c r="J18" i="17932"/>
  <c r="I18" i="17932"/>
  <c r="H18" i="17932"/>
  <c r="G18" i="17932"/>
  <c r="F18" i="17932"/>
  <c r="E18" i="17932"/>
  <c r="D18" i="17932"/>
  <c r="C18" i="17932"/>
  <c r="B18" i="17932"/>
  <c r="M19" i="17931" l="1"/>
  <c r="L19" i="17931"/>
  <c r="K19" i="17931"/>
  <c r="J19" i="17931"/>
  <c r="I19" i="17931"/>
  <c r="L11" i="17927" s="1"/>
  <c r="H19" i="17931"/>
  <c r="L10" i="17927" s="1"/>
  <c r="G19" i="17931"/>
  <c r="F19" i="17931"/>
  <c r="K11" i="17927" s="1"/>
  <c r="E19" i="17931"/>
  <c r="K10" i="17927" s="1"/>
  <c r="D19" i="17931"/>
  <c r="C19" i="17931"/>
  <c r="J11" i="17927" s="1"/>
  <c r="B19" i="17931"/>
  <c r="J10" i="17927" s="1"/>
  <c r="M17" i="17931"/>
  <c r="L17" i="17931"/>
  <c r="K17" i="17931"/>
  <c r="J17" i="17931"/>
  <c r="I17" i="17931"/>
  <c r="H17" i="17931"/>
  <c r="G17" i="17931"/>
  <c r="F17" i="17931"/>
  <c r="E17" i="17931"/>
  <c r="D17" i="17931"/>
  <c r="C17" i="17931"/>
  <c r="B17" i="17931"/>
  <c r="AB32" i="17935"/>
  <c r="M21" i="17939" s="1"/>
  <c r="AA32" i="17935"/>
  <c r="L21" i="17939" s="1"/>
  <c r="Z32" i="17935"/>
  <c r="K21" i="17939" s="1"/>
  <c r="Y32" i="17935"/>
  <c r="J21" i="17939" s="1"/>
  <c r="X32" i="17935"/>
  <c r="I21" i="17939" s="1"/>
  <c r="W32" i="17935"/>
  <c r="H21" i="17939" s="1"/>
  <c r="V32" i="17935"/>
  <c r="G21" i="17939" s="1"/>
  <c r="U32" i="17935"/>
  <c r="F21" i="17939" s="1"/>
  <c r="T32" i="17935"/>
  <c r="E21" i="17939" s="1"/>
  <c r="S32" i="17935"/>
  <c r="D21" i="17939" s="1"/>
  <c r="R32" i="17935"/>
  <c r="C21" i="17939" s="1"/>
  <c r="Q32" i="17935"/>
  <c r="B21" i="17939" s="1"/>
  <c r="N32" i="17935"/>
  <c r="M21" i="17938" s="1"/>
  <c r="M32" i="17935"/>
  <c r="L21" i="17938" s="1"/>
  <c r="L32" i="17935"/>
  <c r="K21" i="17938" s="1"/>
  <c r="K32" i="17935"/>
  <c r="J21" i="17938" s="1"/>
  <c r="J32" i="17935"/>
  <c r="I21" i="17938" s="1"/>
  <c r="I32" i="17935"/>
  <c r="H21" i="17938" s="1"/>
  <c r="H32" i="17935"/>
  <c r="G21" i="17938" s="1"/>
  <c r="G32" i="17935"/>
  <c r="F21" i="17938" s="1"/>
  <c r="F32" i="17935"/>
  <c r="E21" i="17938" s="1"/>
  <c r="E32" i="17935"/>
  <c r="D21" i="17938" s="1"/>
  <c r="D32" i="17935"/>
  <c r="C21" i="17938" s="1"/>
  <c r="C32" i="17935"/>
  <c r="AB31" i="17935"/>
  <c r="M20" i="17939" s="1"/>
  <c r="AA31" i="17935"/>
  <c r="L20" i="17939" s="1"/>
  <c r="Z31" i="17935"/>
  <c r="K20" i="17939" s="1"/>
  <c r="Y31" i="17935"/>
  <c r="J20" i="17939" s="1"/>
  <c r="X31" i="17935"/>
  <c r="I20" i="17939" s="1"/>
  <c r="W31" i="17935"/>
  <c r="H20" i="17939" s="1"/>
  <c r="V31" i="17935"/>
  <c r="G20" i="17939" s="1"/>
  <c r="U31" i="17935"/>
  <c r="F20" i="17939" s="1"/>
  <c r="T31" i="17935"/>
  <c r="E20" i="17939" s="1"/>
  <c r="S31" i="17935"/>
  <c r="D20" i="17939" s="1"/>
  <c r="R31" i="17935"/>
  <c r="C20" i="17939" s="1"/>
  <c r="Q31" i="17935"/>
  <c r="B20" i="17939" s="1"/>
  <c r="N31" i="17935"/>
  <c r="M20" i="17938" s="1"/>
  <c r="M31" i="17935"/>
  <c r="L20" i="17938" s="1"/>
  <c r="L31" i="17935"/>
  <c r="K20" i="17938" s="1"/>
  <c r="K31" i="17935"/>
  <c r="J20" i="17938" s="1"/>
  <c r="J31" i="17935"/>
  <c r="I20" i="17938" s="1"/>
  <c r="I31" i="17935"/>
  <c r="H20" i="17938" s="1"/>
  <c r="H31" i="17935"/>
  <c r="G20" i="17938" s="1"/>
  <c r="G31" i="17935"/>
  <c r="F20" i="17938" s="1"/>
  <c r="F31" i="17935"/>
  <c r="E20" i="17938" s="1"/>
  <c r="E31" i="17935"/>
  <c r="D20" i="17938" s="1"/>
  <c r="D31" i="17935"/>
  <c r="C20" i="17938" s="1"/>
  <c r="C31" i="17935"/>
  <c r="B20" i="17938" s="1"/>
  <c r="AA30" i="17935"/>
  <c r="L19" i="17939" s="1"/>
  <c r="Z30" i="17935"/>
  <c r="K19" i="17939" s="1"/>
  <c r="X30" i="17935"/>
  <c r="I19" i="17939" s="1"/>
  <c r="W30" i="17935"/>
  <c r="H19" i="17939" s="1"/>
  <c r="U30" i="17935"/>
  <c r="F19" i="17939" s="1"/>
  <c r="T30" i="17935"/>
  <c r="E19" i="17939" s="1"/>
  <c r="S30" i="17935"/>
  <c r="D19" i="17939" s="1"/>
  <c r="R30" i="17935"/>
  <c r="C19" i="17939" s="1"/>
  <c r="Q30" i="17935"/>
  <c r="B19" i="17939" s="1"/>
  <c r="N30" i="17935"/>
  <c r="M19" i="17938" s="1"/>
  <c r="M30" i="17935"/>
  <c r="L19" i="17938" s="1"/>
  <c r="L30" i="17935"/>
  <c r="K19" i="17938" s="1"/>
  <c r="K30" i="17935"/>
  <c r="J19" i="17938" s="1"/>
  <c r="J30" i="17935"/>
  <c r="I19" i="17938" s="1"/>
  <c r="I30" i="17935"/>
  <c r="H19" i="17938" s="1"/>
  <c r="H30" i="17935"/>
  <c r="G19" i="17938" s="1"/>
  <c r="G30" i="17935"/>
  <c r="F19" i="17938" s="1"/>
  <c r="F30" i="17935"/>
  <c r="E19" i="17938" s="1"/>
  <c r="E30" i="17935"/>
  <c r="D19" i="17938" s="1"/>
  <c r="D30" i="17935"/>
  <c r="C19" i="17938" s="1"/>
  <c r="C30" i="17935"/>
  <c r="B19" i="17938" s="1"/>
  <c r="Q22" i="17934"/>
  <c r="P22" i="17934"/>
  <c r="O22" i="17934"/>
  <c r="M22" i="17934"/>
  <c r="L22" i="17934"/>
  <c r="K22" i="17934"/>
  <c r="I22" i="17934"/>
  <c r="H22" i="17934"/>
  <c r="G22" i="17934"/>
  <c r="E22" i="17934"/>
  <c r="D22" i="17934"/>
  <c r="C22" i="17934"/>
  <c r="B21" i="17938" l="1"/>
  <c r="T39" i="260" l="1"/>
  <c r="C70" i="260" l="1"/>
  <c r="R73" i="260"/>
  <c r="H71" i="260" l="1"/>
  <c r="H69" i="17921" s="1"/>
  <c r="L71" i="260"/>
  <c r="L69" i="17921" s="1"/>
  <c r="O71" i="260"/>
  <c r="O69" i="17921" s="1"/>
  <c r="K71" i="260"/>
  <c r="K69" i="17921" s="1"/>
  <c r="M71" i="260"/>
  <c r="M69" i="17921" s="1"/>
  <c r="P71" i="260"/>
  <c r="P69" i="17921" s="1"/>
  <c r="I71" i="260"/>
  <c r="I69" i="17921" s="1"/>
  <c r="C71" i="260"/>
  <c r="C69" i="17921" s="1"/>
  <c r="D71" i="260"/>
  <c r="D69" i="17921" s="1"/>
  <c r="E71" i="260"/>
  <c r="E69" i="17921" s="1"/>
  <c r="G71" i="260"/>
  <c r="G69" i="17921" s="1"/>
  <c r="Q71" i="260"/>
  <c r="Q69" i="17921" s="1"/>
  <c r="Q37" i="260"/>
  <c r="L37" i="260"/>
  <c r="G37" i="260"/>
  <c r="O38" i="260"/>
  <c r="O38" i="17921" s="1"/>
  <c r="D38" i="260"/>
  <c r="D38" i="17921" s="1"/>
  <c r="P37" i="260"/>
  <c r="E37" i="260"/>
  <c r="M38" i="260"/>
  <c r="M38" i="17921" s="1"/>
  <c r="O37" i="260"/>
  <c r="D37" i="260"/>
  <c r="L38" i="260"/>
  <c r="L38" i="17921" s="1"/>
  <c r="M37" i="260"/>
  <c r="K38" i="260"/>
  <c r="K38" i="17921" s="1"/>
  <c r="K37" i="260"/>
  <c r="C38" i="260"/>
  <c r="C38" i="17921" s="1"/>
  <c r="H38" i="260"/>
  <c r="H38" i="17921" s="1"/>
  <c r="I37" i="260"/>
  <c r="Q38" i="260"/>
  <c r="Q38" i="17921" s="1"/>
  <c r="G38" i="260"/>
  <c r="G38" i="17921" s="1"/>
  <c r="I38" i="260"/>
  <c r="I38" i="17921" s="1"/>
  <c r="C37" i="260"/>
  <c r="H37" i="260"/>
  <c r="P38" i="260"/>
  <c r="P38" i="17921" s="1"/>
  <c r="E38" i="260"/>
  <c r="E38" i="17921" s="1"/>
  <c r="C73" i="260" l="1"/>
  <c r="C71" i="17921" s="1"/>
  <c r="O40" i="260"/>
  <c r="L40" i="260"/>
  <c r="C40" i="260"/>
  <c r="D40" i="260"/>
  <c r="I40" i="260"/>
  <c r="G40" i="260"/>
  <c r="K40" i="260"/>
  <c r="P40" i="260"/>
  <c r="H40" i="260"/>
  <c r="E40" i="260"/>
  <c r="Q40" i="260"/>
  <c r="M40" i="260"/>
  <c r="AF37" i="260" l="1"/>
  <c r="AF71" i="260"/>
  <c r="O42" i="17934" s="1"/>
  <c r="V37" i="260"/>
  <c r="V71" i="260"/>
  <c r="E42" i="17934" s="1"/>
  <c r="AH37" i="260"/>
  <c r="AH71" i="260"/>
  <c r="Q42" i="17934" s="1"/>
  <c r="Y37" i="260"/>
  <c r="Y71" i="260"/>
  <c r="H42" i="17934" s="1"/>
  <c r="Z37" i="260"/>
  <c r="Z71" i="260"/>
  <c r="I42" i="17934" s="1"/>
  <c r="T38" i="260"/>
  <c r="C24" i="17934" s="1"/>
  <c r="T71" i="260"/>
  <c r="C42" i="17934" s="1"/>
  <c r="AD37" i="260"/>
  <c r="AD71" i="260"/>
  <c r="M42" i="17934" s="1"/>
  <c r="U38" i="260"/>
  <c r="D24" i="17934" s="1"/>
  <c r="U71" i="260"/>
  <c r="D42" i="17934" s="1"/>
  <c r="AG37" i="260"/>
  <c r="AG71" i="260"/>
  <c r="P42" i="17934" s="1"/>
  <c r="X37" i="260"/>
  <c r="X71" i="260"/>
  <c r="G42" i="17934" s="1"/>
  <c r="AB37" i="260"/>
  <c r="AB71" i="260"/>
  <c r="K42" i="17934" s="1"/>
  <c r="AC38" i="260"/>
  <c r="L24" i="17934" s="1"/>
  <c r="AC71" i="260"/>
  <c r="L42" i="17934" s="1"/>
  <c r="T37" i="260"/>
  <c r="AG38" i="260"/>
  <c r="P24" i="17934" s="1"/>
  <c r="AF38" i="260"/>
  <c r="O24" i="17934" s="1"/>
  <c r="X38" i="260"/>
  <c r="G24" i="17934" s="1"/>
  <c r="AH38" i="260"/>
  <c r="Q24" i="17934" s="1"/>
  <c r="U37" i="260"/>
  <c r="V38" i="260"/>
  <c r="E24" i="17934" s="1"/>
  <c r="AD38" i="260"/>
  <c r="M24" i="17934" s="1"/>
  <c r="AC37" i="260"/>
  <c r="AB38" i="260"/>
  <c r="K24" i="17934" s="1"/>
  <c r="Z38" i="260"/>
  <c r="I24" i="17934" s="1"/>
  <c r="Y38" i="260"/>
  <c r="H24" i="17934" s="1"/>
  <c r="C72" i="260"/>
  <c r="T70" i="260" l="1"/>
  <c r="T72" i="260" s="1"/>
  <c r="P70" i="260"/>
  <c r="L70" i="260"/>
  <c r="E70" i="260"/>
  <c r="D69" i="260"/>
  <c r="E69" i="260"/>
  <c r="G69" i="260"/>
  <c r="H69" i="260"/>
  <c r="I69" i="260"/>
  <c r="K69" i="260"/>
  <c r="L69" i="260"/>
  <c r="M69" i="260"/>
  <c r="O69" i="260"/>
  <c r="P69" i="260"/>
  <c r="Q69" i="260"/>
  <c r="O70" i="260"/>
  <c r="Q70" i="260"/>
  <c r="C69" i="260"/>
  <c r="Z70" i="260"/>
  <c r="Z73" i="260" s="1"/>
  <c r="I44" i="17934" s="1"/>
  <c r="U39" i="260"/>
  <c r="V39" i="260"/>
  <c r="AH70" i="260"/>
  <c r="AH72" i="260" s="1"/>
  <c r="AG70" i="260"/>
  <c r="AG73" i="260" s="1"/>
  <c r="P44" i="17934" s="1"/>
  <c r="AF70" i="260"/>
  <c r="AF73" i="260" s="1"/>
  <c r="O44" i="17934" s="1"/>
  <c r="AD39" i="260"/>
  <c r="AC70" i="260"/>
  <c r="AC73" i="260" s="1"/>
  <c r="L44" i="17934" s="1"/>
  <c r="AB39" i="260"/>
  <c r="Z39" i="260"/>
  <c r="Y39" i="260"/>
  <c r="X39" i="260"/>
  <c r="V70" i="260"/>
  <c r="V72" i="260" s="1"/>
  <c r="U70" i="260"/>
  <c r="U73" i="260" s="1"/>
  <c r="D44" i="17934" s="1"/>
  <c r="T69" i="260"/>
  <c r="U69" i="260"/>
  <c r="V69" i="260"/>
  <c r="X69" i="260"/>
  <c r="Y69" i="260"/>
  <c r="Z69" i="260"/>
  <c r="AB69" i="260"/>
  <c r="AC69" i="260"/>
  <c r="AD69" i="260"/>
  <c r="AF69" i="260"/>
  <c r="AG69" i="260"/>
  <c r="AH69" i="260"/>
  <c r="Q68" i="260"/>
  <c r="T68" i="260"/>
  <c r="U68" i="260"/>
  <c r="V68" i="260"/>
  <c r="X68" i="260"/>
  <c r="Y68" i="260"/>
  <c r="Z68" i="260"/>
  <c r="AB68" i="260"/>
  <c r="AC68" i="260"/>
  <c r="AD68" i="260"/>
  <c r="AF68" i="260"/>
  <c r="AG68" i="260"/>
  <c r="AH68" i="260"/>
  <c r="C68" i="260"/>
  <c r="D68" i="260"/>
  <c r="E68" i="260"/>
  <c r="G68" i="260"/>
  <c r="H68" i="260"/>
  <c r="I68" i="260"/>
  <c r="K68" i="260"/>
  <c r="L68" i="260"/>
  <c r="M68" i="260"/>
  <c r="O68" i="260"/>
  <c r="P68" i="260"/>
  <c r="AH31" i="260"/>
  <c r="AH66" i="260" s="1"/>
  <c r="AH30" i="260"/>
  <c r="Q31" i="260"/>
  <c r="Q66" i="260" s="1"/>
  <c r="AC67" i="260"/>
  <c r="T67" i="260"/>
  <c r="U67" i="260"/>
  <c r="V67" i="260"/>
  <c r="X67" i="260"/>
  <c r="Y67" i="260"/>
  <c r="Z67" i="260"/>
  <c r="AB67" i="260"/>
  <c r="AD67" i="260"/>
  <c r="AF67" i="260"/>
  <c r="AG67" i="260"/>
  <c r="Y66" i="260"/>
  <c r="Y64" i="260"/>
  <c r="T65" i="260"/>
  <c r="L67" i="260"/>
  <c r="H66" i="260"/>
  <c r="C67" i="260"/>
  <c r="D67" i="260"/>
  <c r="E67" i="260"/>
  <c r="G67" i="260"/>
  <c r="H67" i="260"/>
  <c r="I67" i="260"/>
  <c r="K67" i="260"/>
  <c r="M67" i="260"/>
  <c r="O67" i="260"/>
  <c r="P67" i="260"/>
  <c r="AG62" i="260"/>
  <c r="AF62" i="260"/>
  <c r="AF63" i="260"/>
  <c r="AG63" i="260"/>
  <c r="AF64" i="260"/>
  <c r="AG64" i="260"/>
  <c r="AF65" i="260"/>
  <c r="AG65" i="260"/>
  <c r="O62" i="260"/>
  <c r="P62" i="260"/>
  <c r="O63" i="260"/>
  <c r="P63" i="260"/>
  <c r="O64" i="260"/>
  <c r="P64" i="260"/>
  <c r="O65" i="260"/>
  <c r="P65" i="260"/>
  <c r="AF66" i="260"/>
  <c r="AG66" i="260"/>
  <c r="O66" i="260"/>
  <c r="P66" i="260"/>
  <c r="Q30" i="260"/>
  <c r="I66" i="260"/>
  <c r="O32" i="17923"/>
  <c r="M32" i="17923"/>
  <c r="L32" i="17923"/>
  <c r="K32" i="17923"/>
  <c r="I32" i="17923"/>
  <c r="H32" i="17923"/>
  <c r="G32" i="17923"/>
  <c r="E32" i="17923"/>
  <c r="D32" i="17923"/>
  <c r="C32" i="17923"/>
  <c r="O18" i="17923"/>
  <c r="M18" i="17923"/>
  <c r="L18" i="17923"/>
  <c r="K18" i="17923"/>
  <c r="I18" i="17923"/>
  <c r="H18" i="17923"/>
  <c r="G18" i="17923"/>
  <c r="E18" i="17923"/>
  <c r="D18" i="17923"/>
  <c r="C18" i="17923"/>
  <c r="Q13" i="260"/>
  <c r="Q14" i="260"/>
  <c r="AH21" i="260"/>
  <c r="AH22" i="260"/>
  <c r="Q15" i="260"/>
  <c r="Q16" i="260"/>
  <c r="Q17" i="260"/>
  <c r="Q18" i="260"/>
  <c r="Q19" i="260"/>
  <c r="Q20" i="260"/>
  <c r="Q21" i="260"/>
  <c r="Q22" i="260"/>
  <c r="AH23" i="260"/>
  <c r="Q23" i="260"/>
  <c r="U65" i="260"/>
  <c r="V65" i="260"/>
  <c r="X65" i="260"/>
  <c r="Y65" i="260"/>
  <c r="Z65" i="260"/>
  <c r="AB65" i="260"/>
  <c r="AC65" i="260"/>
  <c r="AD65" i="260"/>
  <c r="C65" i="260"/>
  <c r="D65" i="260"/>
  <c r="E65" i="260"/>
  <c r="G65" i="260"/>
  <c r="H65" i="260"/>
  <c r="I65" i="260"/>
  <c r="K65" i="260"/>
  <c r="L65" i="260"/>
  <c r="M65" i="260"/>
  <c r="M64" i="260"/>
  <c r="AB64" i="260"/>
  <c r="Q25" i="260"/>
  <c r="Q29" i="260"/>
  <c r="AH29" i="260"/>
  <c r="T64" i="260"/>
  <c r="U64" i="260"/>
  <c r="V64" i="260"/>
  <c r="X64" i="260"/>
  <c r="Z64" i="260"/>
  <c r="AC64" i="260"/>
  <c r="AD64" i="260"/>
  <c r="C64" i="260"/>
  <c r="D64" i="260"/>
  <c r="E64" i="260"/>
  <c r="G64" i="260"/>
  <c r="H64" i="260"/>
  <c r="I64" i="260"/>
  <c r="K64" i="260"/>
  <c r="L64" i="260"/>
  <c r="AH25" i="260"/>
  <c r="AH26" i="260"/>
  <c r="AH27" i="260"/>
  <c r="AH28" i="260"/>
  <c r="AH24" i="260"/>
  <c r="Q26" i="260"/>
  <c r="Q27" i="260"/>
  <c r="Q28" i="260"/>
  <c r="Q24" i="260"/>
  <c r="C40" i="17921"/>
  <c r="D40" i="17921"/>
  <c r="G40" i="17921"/>
  <c r="H40" i="17921"/>
  <c r="I40" i="17921"/>
  <c r="K40" i="17921"/>
  <c r="L40" i="17921"/>
  <c r="AD63" i="260"/>
  <c r="T63" i="260"/>
  <c r="U63" i="260"/>
  <c r="V63" i="260"/>
  <c r="X63" i="260"/>
  <c r="Y63" i="260"/>
  <c r="Z63" i="260"/>
  <c r="AB63" i="260"/>
  <c r="AC63" i="260"/>
  <c r="I63" i="260"/>
  <c r="C63" i="260"/>
  <c r="D63" i="260"/>
  <c r="E63" i="260"/>
  <c r="G63" i="260"/>
  <c r="H63" i="260"/>
  <c r="K63" i="260"/>
  <c r="L63" i="260"/>
  <c r="M63" i="260"/>
  <c r="T61" i="260"/>
  <c r="M62" i="260"/>
  <c r="M59" i="260"/>
  <c r="T59" i="260"/>
  <c r="U59" i="260"/>
  <c r="V59" i="260"/>
  <c r="X59" i="260"/>
  <c r="Y59" i="260"/>
  <c r="Z59" i="260"/>
  <c r="AB59" i="260"/>
  <c r="AC59" i="260"/>
  <c r="AD59" i="260"/>
  <c r="C59" i="260"/>
  <c r="D59" i="260"/>
  <c r="E59" i="260"/>
  <c r="G59" i="260"/>
  <c r="H59" i="260"/>
  <c r="I59" i="260"/>
  <c r="K59" i="260"/>
  <c r="L59" i="260"/>
  <c r="C62" i="260"/>
  <c r="T62" i="260"/>
  <c r="U62" i="260"/>
  <c r="V62" i="260"/>
  <c r="X62" i="260"/>
  <c r="Y62" i="260"/>
  <c r="Z62" i="260"/>
  <c r="AB62" i="260"/>
  <c r="AC62" i="260"/>
  <c r="AD62" i="260"/>
  <c r="D62" i="260"/>
  <c r="E62" i="260"/>
  <c r="G62" i="260"/>
  <c r="H62" i="260"/>
  <c r="I62" i="260"/>
  <c r="K62" i="260"/>
  <c r="L62" i="260"/>
  <c r="C60" i="260"/>
  <c r="C61" i="260"/>
  <c r="D61" i="260"/>
  <c r="E61" i="260"/>
  <c r="G61" i="260"/>
  <c r="H61" i="260"/>
  <c r="I61" i="260"/>
  <c r="K61" i="260"/>
  <c r="L61" i="260"/>
  <c r="M61" i="260"/>
  <c r="U61" i="260"/>
  <c r="V61" i="260"/>
  <c r="X61" i="260"/>
  <c r="Y61" i="260"/>
  <c r="Z61" i="260"/>
  <c r="AB61" i="260"/>
  <c r="AC61" i="260"/>
  <c r="AD61" i="260"/>
  <c r="D60" i="260"/>
  <c r="E60" i="260"/>
  <c r="G60" i="260"/>
  <c r="H60" i="260"/>
  <c r="I60" i="260"/>
  <c r="K60" i="260"/>
  <c r="L60" i="260"/>
  <c r="M60" i="260"/>
  <c r="T60" i="260"/>
  <c r="U60" i="260"/>
  <c r="V60" i="260"/>
  <c r="X60" i="260"/>
  <c r="Y60" i="260"/>
  <c r="Z60" i="260"/>
  <c r="AB60" i="260"/>
  <c r="AC60" i="260"/>
  <c r="AD60" i="260"/>
  <c r="U58" i="260"/>
  <c r="V58" i="260"/>
  <c r="X58" i="260"/>
  <c r="Y58" i="260"/>
  <c r="Z58" i="260"/>
  <c r="AB58" i="260"/>
  <c r="AC58" i="260"/>
  <c r="AD58" i="260"/>
  <c r="T58" i="260"/>
  <c r="M50" i="260"/>
  <c r="I50" i="260"/>
  <c r="E50" i="260"/>
  <c r="E42" i="260"/>
  <c r="E40" i="17921" s="1"/>
  <c r="E43" i="260"/>
  <c r="E44" i="260"/>
  <c r="E45" i="260"/>
  <c r="E46" i="260"/>
  <c r="E47" i="260"/>
  <c r="E48" i="260"/>
  <c r="E49" i="260"/>
  <c r="C51" i="260"/>
  <c r="D51" i="260"/>
  <c r="E51" i="260"/>
  <c r="C52" i="260"/>
  <c r="D52" i="260"/>
  <c r="E52" i="260"/>
  <c r="C53" i="260"/>
  <c r="D53" i="260"/>
  <c r="E53" i="260"/>
  <c r="C54" i="260"/>
  <c r="D54" i="260"/>
  <c r="E54" i="260"/>
  <c r="C55" i="260"/>
  <c r="D55" i="260"/>
  <c r="E55" i="260"/>
  <c r="C56" i="260"/>
  <c r="D56" i="260"/>
  <c r="E56" i="260"/>
  <c r="C57" i="260"/>
  <c r="D57" i="260"/>
  <c r="E57" i="260"/>
  <c r="C58" i="260"/>
  <c r="D58" i="260"/>
  <c r="E58" i="260"/>
  <c r="M42" i="260"/>
  <c r="M40" i="17921" s="1"/>
  <c r="M43" i="260"/>
  <c r="M44" i="260"/>
  <c r="M45" i="260"/>
  <c r="I46" i="260"/>
  <c r="M46" i="260"/>
  <c r="I47" i="260"/>
  <c r="M47" i="260"/>
  <c r="I48" i="260"/>
  <c r="M48" i="260"/>
  <c r="I49" i="260"/>
  <c r="M49" i="260"/>
  <c r="I51" i="260"/>
  <c r="K51" i="260"/>
  <c r="L51" i="260"/>
  <c r="M51" i="260"/>
  <c r="I52" i="260"/>
  <c r="K52" i="260"/>
  <c r="L52" i="260"/>
  <c r="M52" i="260"/>
  <c r="I53" i="260"/>
  <c r="K53" i="260"/>
  <c r="L53" i="260"/>
  <c r="M53" i="260"/>
  <c r="I54" i="260"/>
  <c r="K54" i="260"/>
  <c r="L54" i="260"/>
  <c r="M54" i="260"/>
  <c r="I55" i="260"/>
  <c r="K55" i="260"/>
  <c r="L55" i="260"/>
  <c r="M55" i="260"/>
  <c r="I56" i="260"/>
  <c r="K56" i="260"/>
  <c r="L56" i="260"/>
  <c r="M56" i="260"/>
  <c r="I57" i="260"/>
  <c r="K57" i="260"/>
  <c r="L57" i="260"/>
  <c r="M57" i="260"/>
  <c r="I58" i="260"/>
  <c r="K58" i="260"/>
  <c r="L58" i="260"/>
  <c r="M58" i="260"/>
  <c r="H51" i="260"/>
  <c r="H52" i="260"/>
  <c r="H53" i="260"/>
  <c r="H54" i="260"/>
  <c r="H55" i="260"/>
  <c r="H56" i="260"/>
  <c r="H57" i="260"/>
  <c r="H58" i="260"/>
  <c r="G51" i="260"/>
  <c r="G52" i="260"/>
  <c r="G53" i="260"/>
  <c r="G54" i="260"/>
  <c r="G55" i="260"/>
  <c r="G56" i="260"/>
  <c r="G57" i="260"/>
  <c r="G58" i="260"/>
  <c r="V57" i="260"/>
  <c r="T56" i="260"/>
  <c r="T57" i="260"/>
  <c r="U56" i="260"/>
  <c r="V56" i="260"/>
  <c r="X56" i="260"/>
  <c r="Y56" i="260"/>
  <c r="Z56" i="260"/>
  <c r="AB56" i="260"/>
  <c r="AC56" i="260"/>
  <c r="AD56" i="260"/>
  <c r="U57" i="260"/>
  <c r="X57" i="260"/>
  <c r="Y57" i="260"/>
  <c r="Z57" i="260"/>
  <c r="AB57" i="260"/>
  <c r="AC57" i="260"/>
  <c r="AD57" i="260"/>
  <c r="C66" i="260"/>
  <c r="AB66" i="260"/>
  <c r="G66" i="260"/>
  <c r="K66" i="260"/>
  <c r="V66" i="260"/>
  <c r="Z66" i="260"/>
  <c r="E66" i="260"/>
  <c r="T66" i="260"/>
  <c r="L66" i="260"/>
  <c r="AC66" i="260"/>
  <c r="U66" i="260"/>
  <c r="D66" i="260"/>
  <c r="X66" i="260"/>
  <c r="M66" i="260"/>
  <c r="AD66" i="260"/>
  <c r="Q67" i="260"/>
  <c r="AH67" i="260"/>
  <c r="AC39" i="260"/>
  <c r="AG39" i="260"/>
  <c r="AD70" i="260"/>
  <c r="AD73" i="260" s="1"/>
  <c r="M44" i="17934" s="1"/>
  <c r="AH39" i="260"/>
  <c r="AB70" i="260"/>
  <c r="AB73" i="260" s="1"/>
  <c r="K44" i="17934" s="1"/>
  <c r="AF39" i="260"/>
  <c r="Y70" i="260"/>
  <c r="Y72" i="260" s="1"/>
  <c r="X70" i="260"/>
  <c r="X73" i="260" s="1"/>
  <c r="G44" i="17934" s="1"/>
  <c r="M70" i="260"/>
  <c r="H70" i="260"/>
  <c r="H73" i="260" s="1"/>
  <c r="H71" i="17921" s="1"/>
  <c r="D70" i="260"/>
  <c r="D73" i="260" s="1"/>
  <c r="D71" i="17921" s="1"/>
  <c r="G70" i="260"/>
  <c r="K70" i="260"/>
  <c r="I70" i="260"/>
  <c r="AH59" i="260" l="1"/>
  <c r="Q54" i="260"/>
  <c r="AH73" i="260"/>
  <c r="Q44" i="17934" s="1"/>
  <c r="V73" i="260"/>
  <c r="E44" i="17934" s="1"/>
  <c r="AG72" i="260"/>
  <c r="AC72" i="260"/>
  <c r="T73" i="260"/>
  <c r="C44" i="17934" s="1"/>
  <c r="Q58" i="260"/>
  <c r="X72" i="260"/>
  <c r="AD72" i="260"/>
  <c r="AH64" i="260"/>
  <c r="Z72" i="260"/>
  <c r="Y73" i="260"/>
  <c r="H44" i="17934" s="1"/>
  <c r="AF72" i="260"/>
  <c r="Q64" i="260"/>
  <c r="AH65" i="260"/>
  <c r="U72" i="260"/>
  <c r="AB72" i="260"/>
  <c r="M72" i="260"/>
  <c r="M73" i="260"/>
  <c r="M71" i="17921" s="1"/>
  <c r="AH62" i="260"/>
  <c r="E72" i="260"/>
  <c r="E73" i="260"/>
  <c r="E71" i="17921" s="1"/>
  <c r="I72" i="260"/>
  <c r="I73" i="260"/>
  <c r="I71" i="17921" s="1"/>
  <c r="L72" i="260"/>
  <c r="L73" i="260"/>
  <c r="L71" i="17921" s="1"/>
  <c r="K72" i="260"/>
  <c r="K73" i="260"/>
  <c r="K71" i="17921" s="1"/>
  <c r="P72" i="260"/>
  <c r="P73" i="260"/>
  <c r="P71" i="17921" s="1"/>
  <c r="G72" i="260"/>
  <c r="G73" i="260"/>
  <c r="G71" i="17921" s="1"/>
  <c r="Q72" i="260"/>
  <c r="Q73" i="260"/>
  <c r="Q71" i="17921" s="1"/>
  <c r="O72" i="260"/>
  <c r="O73" i="260"/>
  <c r="O71" i="17921" s="1"/>
  <c r="Q55" i="260"/>
  <c r="Q53" i="260"/>
  <c r="Q52" i="260"/>
  <c r="Q50" i="260"/>
  <c r="AH58" i="260"/>
  <c r="D72" i="260"/>
  <c r="Q60" i="260"/>
  <c r="Q59" i="260"/>
  <c r="Q65" i="260"/>
  <c r="H72" i="260"/>
  <c r="Q48" i="260"/>
  <c r="Q62" i="260"/>
  <c r="AH60" i="260"/>
  <c r="AH56" i="260"/>
  <c r="AH61" i="260"/>
  <c r="Q61" i="260"/>
  <c r="Q51" i="260"/>
  <c r="Q56" i="260"/>
  <c r="AH63" i="260"/>
  <c r="Q49" i="260"/>
  <c r="Q63" i="260"/>
  <c r="AH57" i="260"/>
  <c r="Q57" i="260"/>
</calcChain>
</file>

<file path=xl/sharedStrings.xml><?xml version="1.0" encoding="utf-8"?>
<sst xmlns="http://schemas.openxmlformats.org/spreadsheetml/2006/main" count="919" uniqueCount="202">
  <si>
    <t>UK</t>
  </si>
  <si>
    <t>Prepayment</t>
  </si>
  <si>
    <t xml:space="preserve">% Change </t>
  </si>
  <si>
    <t>..</t>
  </si>
  <si>
    <t>Cash terms</t>
  </si>
  <si>
    <t>Pounds</t>
  </si>
  <si>
    <t>Standard credit</t>
  </si>
  <si>
    <t>Home suppliers</t>
  </si>
  <si>
    <t>Non-home suppliers</t>
  </si>
  <si>
    <t>Direct debit</t>
  </si>
  <si>
    <t>United Kingdom</t>
  </si>
  <si>
    <r>
      <t>Direct debit</t>
    </r>
    <r>
      <rPr>
        <b/>
        <vertAlign val="superscript"/>
        <sz val="9"/>
        <rFont val="Arial"/>
        <family val="2"/>
      </rPr>
      <t>(5)</t>
    </r>
  </si>
  <si>
    <r>
      <t>Real terms</t>
    </r>
    <r>
      <rPr>
        <b/>
        <vertAlign val="superscript"/>
        <sz val="9"/>
        <rFont val="Arial"/>
        <family val="2"/>
      </rPr>
      <t xml:space="preserve"> (6)</t>
    </r>
  </si>
  <si>
    <t>Annual</t>
  </si>
  <si>
    <t>GDP</t>
  </si>
  <si>
    <r>
      <t>Table 2.2.1 Average annual domestic electricity bills</t>
    </r>
    <r>
      <rPr>
        <b/>
        <vertAlign val="superscript"/>
        <sz val="12"/>
        <rFont val="Arial"/>
        <family val="2"/>
      </rPr>
      <t>(1)(2)</t>
    </r>
    <r>
      <rPr>
        <b/>
        <sz val="12"/>
        <rFont val="Arial"/>
        <family val="2"/>
      </rPr>
      <t xml:space="preserve"> by home</t>
    </r>
    <r>
      <rPr>
        <b/>
        <vertAlign val="superscript"/>
        <sz val="12"/>
        <rFont val="Arial"/>
        <family val="2"/>
      </rPr>
      <t xml:space="preserve">(3) </t>
    </r>
    <r>
      <rPr>
        <b/>
        <sz val="12"/>
        <rFont val="Arial"/>
        <family val="2"/>
      </rPr>
      <t>and non-home supplier</t>
    </r>
    <r>
      <rPr>
        <b/>
        <vertAlign val="superscript"/>
        <sz val="12"/>
        <rFont val="Arial"/>
        <family val="2"/>
      </rPr>
      <t>(4)</t>
    </r>
  </si>
  <si>
    <t xml:space="preserve">standard </t>
  </si>
  <si>
    <t>E7</t>
  </si>
  <si>
    <r>
      <t>Table 2.2.1 Average annual domestic Economy 7 electricity bills</t>
    </r>
    <r>
      <rPr>
        <b/>
        <vertAlign val="superscript"/>
        <sz val="12"/>
        <rFont val="Arial"/>
        <family val="2"/>
      </rPr>
      <t xml:space="preserve">(1)(2) </t>
    </r>
    <r>
      <rPr>
        <b/>
        <sz val="12"/>
        <rFont val="Arial"/>
        <family val="2"/>
      </rPr>
      <t>by home</t>
    </r>
    <r>
      <rPr>
        <b/>
        <vertAlign val="superscript"/>
        <sz val="12"/>
        <rFont val="Arial"/>
        <family val="2"/>
      </rPr>
      <t>(3)</t>
    </r>
    <r>
      <rPr>
        <b/>
        <sz val="12"/>
        <rFont val="Arial"/>
        <family val="2"/>
      </rPr>
      <t xml:space="preserve"> and non-home supplier</t>
    </r>
    <r>
      <rPr>
        <b/>
        <vertAlign val="superscript"/>
        <sz val="12"/>
        <rFont val="Arial"/>
        <family val="2"/>
      </rPr>
      <t>(4)</t>
    </r>
  </si>
  <si>
    <r>
      <t>Real terms</t>
    </r>
    <r>
      <rPr>
        <b/>
        <vertAlign val="superscript"/>
        <sz val="9"/>
        <rFont val="Arial"/>
        <family val="2"/>
      </rPr>
      <t xml:space="preserve"> (5)</t>
    </r>
  </si>
  <si>
    <t>Notes for Table 2.2.1</t>
  </si>
  <si>
    <t>Overall Methodology on Data Collection</t>
  </si>
  <si>
    <t>Bill Calculation Methodology</t>
  </si>
  <si>
    <t>Consumption</t>
  </si>
  <si>
    <t>General Notes</t>
  </si>
  <si>
    <t>Overall</t>
  </si>
  <si>
    <t>Direct Debit</t>
  </si>
  <si>
    <r>
      <t>2007</t>
    </r>
    <r>
      <rPr>
        <vertAlign val="superscript"/>
        <sz val="9"/>
        <color indexed="10"/>
        <rFont val="Arial"/>
        <family val="2"/>
      </rPr>
      <t>(7)</t>
    </r>
  </si>
  <si>
    <t>Home supp-liers</t>
  </si>
  <si>
    <r>
      <t>2007</t>
    </r>
    <r>
      <rPr>
        <vertAlign val="superscript"/>
        <sz val="9"/>
        <rFont val="Arial"/>
        <family val="2"/>
      </rPr>
      <t>(7)</t>
    </r>
  </si>
  <si>
    <r>
      <t>2007</t>
    </r>
    <r>
      <rPr>
        <vertAlign val="superscript"/>
        <sz val="9"/>
        <rFont val="Arial"/>
        <family val="2"/>
      </rPr>
      <t>(6)</t>
    </r>
  </si>
  <si>
    <t>All cons-umers</t>
  </si>
  <si>
    <t>All consumers</t>
  </si>
  <si>
    <t>Chart should be 7.2 x 11</t>
  </si>
  <si>
    <t>ECONOMY 7</t>
  </si>
  <si>
    <t>Quarterly and annual data can be found in QEP tables 2.4.2 (Std elec) and 2.4.3 (Economy 7)</t>
  </si>
  <si>
    <t>2012-2013</t>
  </si>
  <si>
    <t>STANDARD ELEC - 3,800kWh</t>
  </si>
  <si>
    <r>
      <t>Real terms</t>
    </r>
    <r>
      <rPr>
        <b/>
        <vertAlign val="superscript"/>
        <sz val="9"/>
        <rFont val="Arial"/>
        <family val="2"/>
      </rPr>
      <t xml:space="preserve"> (2)</t>
    </r>
  </si>
  <si>
    <r>
      <t>2007</t>
    </r>
    <r>
      <rPr>
        <vertAlign val="superscript"/>
        <sz val="9"/>
        <rFont val="Arial"/>
        <family val="2"/>
      </rPr>
      <t>(3)</t>
    </r>
  </si>
  <si>
    <r>
      <t>Table 2.2.1 Average annual domestic standard electricity bills</t>
    </r>
    <r>
      <rPr>
        <b/>
        <vertAlign val="superscript"/>
        <sz val="12"/>
        <rFont val="Arial"/>
        <family val="2"/>
      </rPr>
      <t xml:space="preserve">(1)(2) </t>
    </r>
    <r>
      <rPr>
        <b/>
        <sz val="12"/>
        <rFont val="Arial"/>
        <family val="2"/>
      </rPr>
      <t>by home</t>
    </r>
    <r>
      <rPr>
        <b/>
        <vertAlign val="superscript"/>
        <sz val="12"/>
        <rFont val="Arial"/>
        <family val="2"/>
      </rPr>
      <t>(3)</t>
    </r>
    <r>
      <rPr>
        <b/>
        <sz val="12"/>
        <rFont val="Arial"/>
        <family val="2"/>
      </rPr>
      <t xml:space="preserve"> and non-home supplier</t>
    </r>
    <r>
      <rPr>
        <b/>
        <vertAlign val="superscript"/>
        <sz val="12"/>
        <rFont val="Arial"/>
        <family val="2"/>
      </rPr>
      <t>(4)</t>
    </r>
  </si>
  <si>
    <t>Return to Contents Page</t>
  </si>
  <si>
    <r>
      <t>2014</t>
    </r>
    <r>
      <rPr>
        <vertAlign val="superscript"/>
        <sz val="9"/>
        <rFont val="Arial"/>
        <family val="2"/>
      </rPr>
      <t>(4)</t>
    </r>
  </si>
  <si>
    <t>Contents</t>
  </si>
  <si>
    <t>Tables</t>
  </si>
  <si>
    <t>Methodology</t>
  </si>
  <si>
    <t>Methodology notes</t>
  </si>
  <si>
    <t>Further information</t>
  </si>
  <si>
    <t>Contacts</t>
  </si>
  <si>
    <t>Table 2.2.1 (standard): Average annual domestic standard electricity bills by home and non-home supplier</t>
  </si>
  <si>
    <t>Table 2.2.1 (E7): Average annual domestic Economy 7 electricity bills by home and non-home supplier</t>
  </si>
  <si>
    <t>Variation of payment methods</t>
  </si>
  <si>
    <t>Data is shown in current (cash) and real terms. Real terms data has been deflated using the GDP deflator.</t>
  </si>
  <si>
    <r>
      <t>2015</t>
    </r>
    <r>
      <rPr>
        <vertAlign val="superscript"/>
        <sz val="9"/>
        <rFont val="Arial"/>
        <family val="2"/>
      </rPr>
      <t>(4)</t>
    </r>
  </si>
  <si>
    <t>ECONOMY 7 - 6000kWh</t>
  </si>
  <si>
    <t>All information received from suppliers is quality assured by BEIS prior to publication.</t>
  </si>
  <si>
    <t>Average annual domestic electricity bills by home and non-home supplier</t>
  </si>
  <si>
    <t>Fixed tariffs</t>
  </si>
  <si>
    <t>Variable tariffs</t>
  </si>
  <si>
    <t>All Tariffs</t>
  </si>
  <si>
    <t>Note: p's indicate provisional data. A p in the date column indicates all data in the row is provisional.</t>
  </si>
  <si>
    <r>
      <t>2015</t>
    </r>
    <r>
      <rPr>
        <vertAlign val="superscript"/>
        <sz val="9"/>
        <rFont val="Arial"/>
        <family val="2"/>
      </rPr>
      <t>(1)</t>
    </r>
  </si>
  <si>
    <t xml:space="preserve">1)  In 2014 and 2015 a £12 Government rebate was applied to electricity bills for all customers in Great Britain. This is included in the figures above. 
</t>
  </si>
  <si>
    <t>Caveats</t>
  </si>
  <si>
    <t>The method used to calculate these figures does not allow BEIS to perfectly determine which tariffs are fixed/capped and which are not. The methodology is dependent on the tariff name explicitly specifying that it is fixed/capped. The comparison between fixed and variable tariffs should be treated with some caution.</t>
  </si>
  <si>
    <t>Fixed and Variable Bills (standard)</t>
  </si>
  <si>
    <t>Fixed and Varibale Bills (E7)</t>
  </si>
  <si>
    <t>The tariffs that BEIS can identify as being explicitly fixed tariffs are used to calculate fixed tariff bills. All other tariffs are assumed to be variable.</t>
  </si>
  <si>
    <t>Note: r's indicate revised data. An r in the date column indicates all data in the row has been revised.</t>
  </si>
  <si>
    <t>(1) Bills up to (and including) 2006 relate to total bill received in the year, e.g. covering consumption from Q4 of the previous year to Q3 of the named year.  Bills up to 1998 relate to home supplier only.
All bills are calculated assuming an annual consumption of 3,800 kWh. Figures are inclusive of VAT.
Home supplier denotes the former public electricity suppliers within their own distribution areas.
Non-home suppliers are new entrant suppliers and the former electricity suppliers outside of their  own areas.</t>
  </si>
  <si>
    <t xml:space="preserve">(2) Bills deflated to 2010 terms using the GDP (market prices) deflator. </t>
  </si>
  <si>
    <t>(3) Bills from 2007 onwards are subject to a change in methodology. Bills relate to the calendar year, i.e. covering consumption from Q1 to Q4 of the named year. More information can be found in the methodology note at:</t>
  </si>
  <si>
    <t>https://www.gov.uk/government/publications/domestic-energy-prices-data-sources-and-methodology</t>
  </si>
  <si>
    <r>
      <t xml:space="preserve">(4) </t>
    </r>
    <r>
      <rPr>
        <sz val="10"/>
        <rFont val="Arial"/>
        <family val="2"/>
      </rPr>
      <t xml:space="preserve">In 2014 and 2015 a £12 Government rebate was applied to electricity bills for all customers in Great Britain. This is included in the figures above. </t>
    </r>
  </si>
  <si>
    <t>(1) Bills up to (and including) 2006 relate to total bill received in the year, e.g. covering consumption from Q4 of the previous year to Q3 of the named year.  
All Economy 7 bills are calculated assuming an annual consumption of 6,000 kWh, of which 3,000 kWh are off-peak. Figures are inclusive of VAT.
Home supplier denotes the former public electricity suppliers within their own distribution areas.
Non-home suppliers are new entrant suppliers and the former electricity suppliers outside of their distribution areas.</t>
  </si>
  <si>
    <t>(2) Bills deflated to 2010 terms using the GDP (market prices) deflator.</t>
  </si>
  <si>
    <t>(3) Bills after (and including) 2007 are subject to a change in methodology. Bills relate to the calendar year, e.g covering consumption from Q1 to Q4 of the named year. More information can be found in the methodology note at:</t>
  </si>
  <si>
    <t xml:space="preserve">(4) In 2014 and 2015 a £12 Government rebate was applied to electricity bills for all customers in Great Britain. This is includedin the figures above. </t>
  </si>
  <si>
    <t>Changes to domestic bills methodology</t>
  </si>
  <si>
    <t>2017-2018</t>
  </si>
  <si>
    <t>Charts for 2.2.1</t>
  </si>
  <si>
    <t>newsdesk@beis.gov.uk</t>
  </si>
  <si>
    <t>2018-2019</t>
  </si>
  <si>
    <t>2017-2018 (published)</t>
  </si>
  <si>
    <t>Difference from last year</t>
  </si>
  <si>
    <t>GDP updated 11/12/2019</t>
  </si>
  <si>
    <t>energyprices.stats@beis.gov.uk</t>
  </si>
  <si>
    <t>STANDARD ELEC - 3,600kWh</t>
  </si>
  <si>
    <t>Average UK annual domestic E7 electricity bills 2019</t>
  </si>
  <si>
    <r>
      <t>These are</t>
    </r>
    <r>
      <rPr>
        <sz val="12"/>
        <color theme="5"/>
        <rFont val="Arial"/>
        <family val="2"/>
      </rPr>
      <t xml:space="preserve"> </t>
    </r>
    <r>
      <rPr>
        <b/>
        <sz val="12"/>
        <color theme="5"/>
        <rFont val="Arial"/>
        <family val="2"/>
      </rPr>
      <t>experimental statistics</t>
    </r>
  </si>
  <si>
    <t>These bills are calculated assuming an annual consumption of 5,100 kWh (2,550 kWh used both night and day). Previously these figures were presented based on 6,000 kWh. Figures are inclusive of VAT.</t>
  </si>
  <si>
    <t>Home supplier denotes the former public electricity suppliers within their own distribution areas. Non-home suppliers are new entrant suppliers and the former electricity suppliers outside of their own areas.</t>
  </si>
  <si>
    <t>These bills are calculated assuming an annual consumption of 3,600 kWh. Previously these figures were presented based on 3,800 kWh. Figures are inclusive of VAT.</t>
  </si>
  <si>
    <t>Bills deflated to 2010 terms using the GDP (market prices) deflator.</t>
  </si>
  <si>
    <t>The method used to calculate these figures does not allow BEIS to perfectly determine which tariffs are fixed/capped and which are not.</t>
  </si>
  <si>
    <t>The methodology is dependent on the tariff name explicitly specifying that it is fixed/capped. The comparison between fixed and variable tariffs should be treated with some caution.</t>
  </si>
  <si>
    <t>Average bills on fixed and variable tariffs are experimental statistics calculated using the same consumption levels as in the main 2.2.1 table.</t>
  </si>
  <si>
    <t>Bills are now based on updated fixed consumption levels of 3,600 kWh per year for standard electricity and 5,100 kWh per year for E7, of which 2,550 kWh are off-peak.</t>
  </si>
  <si>
    <t>2019-2020</t>
  </si>
  <si>
    <t>About this data</t>
  </si>
  <si>
    <t>Data in these tables show annual household bills for Standard and Economy 7 electricity for UK domestic consumers.</t>
  </si>
  <si>
    <t>Annual household bills data are presented by home and non-home supplier and payment type.</t>
  </si>
  <si>
    <t>Variation of payment methods for electricity (%), United Kingdom</t>
  </si>
  <si>
    <t>Standard electricity tariffs (UK)</t>
  </si>
  <si>
    <t>Average UK annual domestic standard electricity bills 2019 and 2020</t>
  </si>
  <si>
    <t>The period over which the annual average domestic gas and electricity bills are calculated was changed so that they are based on consumption within the full calendar year to which they relate.</t>
  </si>
  <si>
    <t>For 2006 and earlier years, bills were based on consumption from Q4 of the previous year to Q3 of the named year.</t>
  </si>
  <si>
    <t>In addition, the assumed gas consumption pattern more accurately reflects quarterly consumption according to data collected from energy suppliers by another part of BEIS’ Energy Statistics team.</t>
  </si>
  <si>
    <t>From the March 2011 edition of 'Quarterly Energy Prices', the domestic price statistics found in Chapter 2 for 2007 onwards are calculated using a slightly different methodology to that previously used.</t>
  </si>
  <si>
    <t>BEIS sought users’ views about these changes and received no adverse views.</t>
  </si>
  <si>
    <t>Prior to the March 2014 edition of 'Quarterly Energy Prices', domestic electricity bill estimates were published based on standard household consumption levels of 3,300kWh for standard electricity and 6,600kWh for Economy 7, with a split of 3,600kWh off peak and 3,000kWh on peak.</t>
  </si>
  <si>
    <t>This had remained unchanged since BEIS started publishing such estimates in the 1990s.</t>
  </si>
  <si>
    <t>Following changes in typical household consumption in more recent years, BEIS has reviewed the available evidence.</t>
  </si>
  <si>
    <t>The team decided to revise the levels used to 3,800kWh for standard electricity and 6,000kWh for E7 with a 50/50 on/off peak split.</t>
  </si>
  <si>
    <t>From the March 2020 edition, domestic energy bills are based on updated standard household consumption levels.</t>
  </si>
  <si>
    <t>3,600 kWh per year for standard electricity and 5,100 kWh per year for E7, of which 2,550 kWh are off-peak.</t>
  </si>
  <si>
    <t>Data is received as part of a quarterly template, sent out to energy suppliers shortly after the end of each quarter.</t>
  </si>
  <si>
    <t>Data on gas and electricity tariffs is received directly from all the main energy companies that supply electricity and gas across the UK via a quarterly survey.</t>
  </si>
  <si>
    <t>The suppliers provide figures for each tariff (unit costs, standing charges, split levels, discounts, dates of tariff changes and number of customers), splitting the tariff information by payment type and region.</t>
  </si>
  <si>
    <t>Bills reflect the prices of all suppliers and include standing charges. No allowances are made for introductory offers, loyalty or prompt-pay discounts, cancellation fees or non-cash benefits that may be available from suppliers.</t>
  </si>
  <si>
    <t>The bills shown relate to the total bill (including VAT) in cash terms received during the calendar year, for the payment type shown, including all changes made to tariff structure and prices. Averages are weighted by the number of domestic customers.</t>
  </si>
  <si>
    <r>
      <t>Table 2.2.1 Average annual domestic standard electricity bills</t>
    </r>
    <r>
      <rPr>
        <b/>
        <vertAlign val="superscript"/>
        <sz val="12"/>
        <rFont val="Arial"/>
        <family val="2"/>
      </rPr>
      <t xml:space="preserve"> </t>
    </r>
    <r>
      <rPr>
        <b/>
        <sz val="12"/>
        <rFont val="Arial"/>
        <family val="2"/>
      </rPr>
      <t>by home and non-home supplier</t>
    </r>
    <r>
      <rPr>
        <b/>
        <vertAlign val="superscript"/>
        <sz val="12"/>
        <rFont val="Arial"/>
        <family val="2"/>
      </rPr>
      <t xml:space="preserve"> </t>
    </r>
    <r>
      <rPr>
        <b/>
        <sz val="12"/>
        <rFont val="Arial"/>
        <family val="2"/>
      </rPr>
      <t>based on consumption of 3,800kWh/year</t>
    </r>
    <r>
      <rPr>
        <b/>
        <vertAlign val="superscript"/>
        <sz val="12"/>
        <rFont val="Arial"/>
        <family val="2"/>
      </rPr>
      <t>(1)</t>
    </r>
    <r>
      <rPr>
        <b/>
        <sz val="12"/>
        <rFont val="Arial"/>
        <family val="2"/>
      </rPr>
      <t>, United Kingdom</t>
    </r>
  </si>
  <si>
    <r>
      <t>Table 2.2.1 Average annual domestic Economy 7 Electricity bills</t>
    </r>
    <r>
      <rPr>
        <b/>
        <vertAlign val="superscript"/>
        <sz val="12"/>
        <rFont val="Arial"/>
        <family val="2"/>
      </rPr>
      <t xml:space="preserve"> </t>
    </r>
    <r>
      <rPr>
        <b/>
        <sz val="12"/>
        <rFont val="Arial"/>
        <family val="2"/>
      </rPr>
      <t>by home and non-home supplier</t>
    </r>
    <r>
      <rPr>
        <b/>
        <vertAlign val="superscript"/>
        <sz val="12"/>
        <rFont val="Arial"/>
        <family val="2"/>
      </rPr>
      <t xml:space="preserve"> </t>
    </r>
    <r>
      <rPr>
        <b/>
        <sz val="12"/>
        <rFont val="Arial"/>
        <family val="2"/>
      </rPr>
      <t>based on consumption of 6,000kWh per year</t>
    </r>
    <r>
      <rPr>
        <b/>
        <vertAlign val="superscript"/>
        <sz val="12"/>
        <rFont val="Arial"/>
        <family val="2"/>
      </rPr>
      <t>(1)</t>
    </r>
    <r>
      <rPr>
        <b/>
        <sz val="12"/>
        <rFont val="Arial"/>
        <family val="2"/>
      </rPr>
      <t>, United Kingdom</t>
    </r>
  </si>
  <si>
    <t>Average annual domestic Standard Electricity bills for fixed and variable tariffs based on consumption of 3,800kWh/year, United Kingdom</t>
  </si>
  <si>
    <t>Average annual domestic Economy 7 electricity bills for fixed and variable tariffs based on consumption of 6,000kWh/year, United Kingdom</t>
  </si>
  <si>
    <t>Standard credit: Home suppliers (pounds)</t>
  </si>
  <si>
    <t>Standard credit: Non-home suppliers (pounds)</t>
  </si>
  <si>
    <t>Standard credit: All consumers (pounds)</t>
  </si>
  <si>
    <t>Direct debit: Home suppliers (pounds)</t>
  </si>
  <si>
    <t>Direct debit: Non-home suppliers (pounds)</t>
  </si>
  <si>
    <t>Direct debit: All consumers (pounds)</t>
  </si>
  <si>
    <t>Prepayment: Home suppliers (pounds)</t>
  </si>
  <si>
    <t>Prepayment: Non-home suppliers (pounds)</t>
  </si>
  <si>
    <t>Prepayment: All consumers (pounds)</t>
  </si>
  <si>
    <t>Overall: Home suppliers (pounds)</t>
  </si>
  <si>
    <t>Overall: Non-home suppliers (pounds)</t>
  </si>
  <si>
    <t>Overall: UK (pounds)</t>
  </si>
  <si>
    <t>Year</t>
  </si>
  <si>
    <t>Average annual domestic Standard Electricity bills in cash terms for fixed and variable tariffs based on consumption of 3,600kWh/year, United Kingdom</t>
  </si>
  <si>
    <t>Standard credit: Fixed tariffs (pounds)</t>
  </si>
  <si>
    <t>Standard credit: Variable tariffs (pounds)</t>
  </si>
  <si>
    <t>Standard credit: All Tariffs (pounds)</t>
  </si>
  <si>
    <t>Direct debit: Fixed tariffs (pounds)</t>
  </si>
  <si>
    <t>Direct debit: Variable tariffs (pounds)</t>
  </si>
  <si>
    <t>Direct debit: All Tariffs (pounds)</t>
  </si>
  <si>
    <t>Prepayment: Fixed tariffs (pounds)</t>
  </si>
  <si>
    <t>Prepayment: Variable tariffs (pounds)</t>
  </si>
  <si>
    <t>Prepayment: All Tariffs (pounds)</t>
  </si>
  <si>
    <t>Overall: Fixed tariffs (pounds)</t>
  </si>
  <si>
    <t>Overall: Variable tariffs (pounds)</t>
  </si>
  <si>
    <t>Overall: All Tariffs (pounds)</t>
  </si>
  <si>
    <t>Average annual domestic Economy 7 and other time of use electricity tariff bills in cash terms for fixed and variable tariffs based on consumption of 5,100kWh/year, United Kingdom</t>
  </si>
  <si>
    <t>Standard electricity tariffs (UK): Credit (%)</t>
  </si>
  <si>
    <t>Standard electricity tariffs (UK): Direct Debit (%)</t>
  </si>
  <si>
    <t>Standard electricity tariffs (UK): Pre-payment (%)</t>
  </si>
  <si>
    <t>Economy 7 and time of use electricity tariffs (UK): Credit (%)</t>
  </si>
  <si>
    <t>Economy 7 and time of use electricity tariffs (UK): Direct Debit (%)</t>
  </si>
  <si>
    <t>Economy 7 and time of use electricity tariffs (UK): Pre-payment (%)</t>
  </si>
  <si>
    <t>In the table r indicates revised data. An r in the date column indicates all data in the row has been revised.</t>
  </si>
  <si>
    <t xml:space="preserve">Further information on methodolgy can be found here. </t>
  </si>
  <si>
    <t>Source: Department of Business, Energy and Industrial Strategy (BEIS)</t>
  </si>
  <si>
    <t>Table 2.2.1 Average annual domestic Standard Electricity bills in real terms by home and non-home supplier based on consumption of 3,600kWh/year, United Kingdom</t>
  </si>
  <si>
    <t>Table 2.2.1 Average annual domestic Standard Electricity bills in cash terms by home and non-home supplier based on consumption of 3,600kWh/year, United Kingdom</t>
  </si>
  <si>
    <t>Table 2.2.1 Average annual domestic Economy 7 and other time of use electricity tariff bills in cash terms by home and non-home supplier based on consumption of 5,100kWh per year, United Kingdom</t>
  </si>
  <si>
    <t>Table 2.2.1 Average annual domestic Economy 7 and other time of use electricity tariff bills in Real Terms by home and non-home supplier based on consumption of 5,100kWh per year, United Kingdom</t>
  </si>
  <si>
    <r>
      <t xml:space="preserve">These are </t>
    </r>
    <r>
      <rPr>
        <b/>
        <sz val="12"/>
        <rFont val="Arial"/>
        <family val="2"/>
      </rPr>
      <t>experimental statistics</t>
    </r>
  </si>
  <si>
    <t xml:space="preserve">Empty cells in table represent the period before 2004 when Economy 7 data was not reported in this table. </t>
  </si>
  <si>
    <t>Note 1. Figures for 2017 are based on Q417 only due to changing the methodology to include an estimate for small suppliers.</t>
  </si>
  <si>
    <t>Year [Note 1]</t>
  </si>
  <si>
    <t>Figures in cash terms</t>
  </si>
  <si>
    <t>Figures in real terms</t>
  </si>
  <si>
    <t>Further information on methodolgy can be found here</t>
  </si>
  <si>
    <r>
      <t xml:space="preserve">Energy Prices </t>
    </r>
    <r>
      <rPr>
        <sz val="18"/>
        <rFont val="Arial"/>
        <family val="2"/>
      </rPr>
      <t>Domestic Prices</t>
    </r>
  </si>
  <si>
    <r>
      <t xml:space="preserve">Bills are based on </t>
    </r>
    <r>
      <rPr>
        <b/>
        <sz val="11"/>
        <rFont val="Arial"/>
        <family val="2"/>
      </rPr>
      <t xml:space="preserve">fixed consumption levels </t>
    </r>
    <r>
      <rPr>
        <sz val="11"/>
        <rFont val="Arial"/>
        <family val="2"/>
      </rPr>
      <t>of 3,600 kWh per year for standard electricity and 5,100 kWh per year for E7, of which 2,550 kWh are off-peak.</t>
    </r>
  </si>
  <si>
    <t>Quarterly Energy Prices Publication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</si>
  <si>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</si>
  <si>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</si>
  <si>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</si>
  <si>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Annual domestic energy bills webpage (opens in a new window)</t>
  </si>
  <si>
    <t>Energy Prices Statistics Team</t>
  </si>
  <si>
    <t>020 7215 5073</t>
  </si>
  <si>
    <t xml:space="preserve">BEIS Press Office (media enquiries)                </t>
  </si>
  <si>
    <t>0207 215 1000</t>
  </si>
  <si>
    <t>Note 1. Provisional quarterly data is published three months in arrears. Any revised data is marked with an "r". Provisional annual data is published in the December edition of QEP, with the final data being published in March.</t>
  </si>
  <si>
    <t>Note 2. Home supplier denotes the former public electricity suppliers within their own distribution areas, or their parent company.</t>
  </si>
  <si>
    <t>Note 2. Non-home suppliers are new entrant suppliers and the former electricity suppliers outside of their distribution areas.</t>
  </si>
  <si>
    <t>Note 3. Most domestic tariffs have now moved from a two-tier pricing structure to a single unit price and standing charge structure.</t>
  </si>
  <si>
    <t>Note 3. Under the two-tier price system, a higher unit price was charged up to the split level (a certain number of units of energy) and additional use beyond this was priced at the lower, second tier price.</t>
  </si>
  <si>
    <t>Note 3. Under the new pricing system, a single unit price is charged for each unit of energy used and a standing charge is applied, expressed in pence per day.</t>
  </si>
  <si>
    <t xml:space="preserve">Note 4. Standard credit customers pay on receipt of their bill which is usually payment 3 months in arrears. </t>
  </si>
  <si>
    <t xml:space="preserve">Note 5. Direct debit transfers an agreed or variable amount directly from the customer’s bank account to the energy supplier. </t>
  </si>
  <si>
    <t xml:space="preserve">Note 6. Prepayment requires the customer to make advance payment before fuel can be used. </t>
  </si>
  <si>
    <t>Table 2.2.1 (standard): Average annual domestic standard electricity bills by home and non-home supplier in real terms</t>
  </si>
  <si>
    <t>Table 2.2.1 (E7): Average annual domestic Economy 7 electricity bills by home and non-home supplier in real terms</t>
  </si>
  <si>
    <t>More details of these changes are set out in an article found in the September 2010 edition of BEIS’ Energy Trends publication, which can be found here</t>
  </si>
  <si>
    <t>A special feature article within the March 2014 publication of Energy Trends provides more details and is available on the Internet here.</t>
  </si>
  <si>
    <t>In the table p indicates provisional data. A p in the year column indicates all data in the row is provisional.</t>
  </si>
  <si>
    <t>The GDP implied deflator is regularly updated and revises the whole serries.</t>
  </si>
  <si>
    <r>
      <t>Publication date:</t>
    </r>
    <r>
      <rPr>
        <sz val="11"/>
        <rFont val="Arial"/>
        <family val="2"/>
      </rPr>
      <t xml:space="preserve"> 31/03/2022</t>
    </r>
  </si>
  <si>
    <r>
      <t>Next update:</t>
    </r>
    <r>
      <rPr>
        <sz val="11"/>
        <rFont val="Arial"/>
        <family val="2"/>
      </rPr>
      <t xml:space="preserve"> 22/12/2022</t>
    </r>
  </si>
  <si>
    <t>Updated 3/2022</t>
  </si>
  <si>
    <r>
      <t>Data period:</t>
    </r>
    <r>
      <rPr>
        <sz val="11"/>
        <rFont val="Arial"/>
        <family val="2"/>
      </rPr>
      <t xml:space="preserve"> Finalised annual data for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</si>
</sst>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
    <numFmt numFmtId="44" formatCode="_-&quot;£&quot;* #,##0.00_-;\-&quot;£&quot;* #,##0.00_-;_-&quot;£&quot;* &quot;-&quot;??_-;_-@_-"/>
    <numFmt numFmtId="43" formatCode="_-* #,##0.00_-;\-* #,##0.00_-;_-* &quot;-&quot;??_-;_-@_-"/>
    <numFmt numFmtId="164" formatCode="0.0"/>
    <numFmt numFmtId="165" formatCode="0\ "/>
    <numFmt numFmtId="166" formatCode="@\ "/>
    <numFmt numFmtId="167" formatCode="0\ \ "/>
    <numFmt numFmtId="168" formatCode="\+0.0\ ;\-0.0\ "/>
    <numFmt numFmtId="169" formatCode="0\ \ \ "/>
    <numFmt numFmtId="170" formatCode="0\p\ \ "/>
    <numFmt numFmtId="171" formatCode="\ \ \+0.0\ ;\-0.0"/>
    <numFmt numFmtId="172" formatCode="0.0%"/>
    <numFmt numFmtId="173" formatCode="&quot;£&quot;#,##0.00"/>
    <numFmt numFmtId="174" formatCode="_-* #,##0_-;\-* #,##0_-;_-* &quot;-&quot;??_-;_-@_-"/>
    <numFmt numFmtId="175" formatCode="_-[$€-2]* #,##0.00_-;\-[$€-2]* #,##0.00_-;_-[$€-2]* &quot;-&quot;??_-"/>
    <numFmt numFmtId="176" formatCode="dd\-mmm\-yyyy"/>
    <numFmt numFmtId="177" formatCode="&quot;£&quot;#,##0"/>
    <numFmt numFmtId="178" formatCode="0.0000000000000"/>
    <numFmt numFmtId="179" formatCode="0\[\r\]"/>
  </numFmts>
  <fonts count="77">
    <font>
      <sz val="10"/>
      <name val="Arial"/>
    </font>
    <font>
      <sz val="11"/>
      <color theme="1"/>
      <name val="Calibri"/>
      <family val="2"/>
      <scheme val="minor"/>
    </font>
    <font>
      <sz val="10"/>
      <name val="Arial"/>
      <family val="2"/>
    </font>
    <font>
      <b/>
      <sz val="12"/>
      <name val="Arial"/>
      <family val="2"/>
    </font>
    <font>
      <b/>
      <sz val="10"/>
      <name val="Arial"/>
      <family val="2"/>
    </font>
    <font>
      <b/>
      <vertAlign val="superscript"/>
      <sz val="12"/>
      <name val="Arial"/>
      <family val="2"/>
    </font>
    <font>
      <sz val="9"/>
      <name val="Arial"/>
      <family val="2"/>
    </font>
    <font>
      <b/>
      <sz val="9"/>
      <name val="Arial"/>
      <family val="2"/>
    </font>
    <font>
      <sz val="12"/>
      <name val="Arial"/>
      <family val="2"/>
    </font>
    <font>
      <b/>
      <vertAlign val="superscript"/>
      <sz val="9"/>
      <name val="Arial"/>
      <family val="2"/>
    </font>
    <font>
      <sz val="10"/>
      <name val="Arial"/>
      <family val="2"/>
    </font>
    <font>
      <sz val="10"/>
      <name val="MS Sans Serif"/>
      <family val="2"/>
    </font>
    <font>
      <sz val="10"/>
      <name val="Times New Roman"/>
      <family val="1"/>
    </font>
    <font>
      <sz val="9"/>
      <color indexed="12"/>
      <name val="Arial"/>
      <family val="2"/>
    </font>
    <font>
      <i/>
      <sz val="9"/>
      <name val="Arial"/>
      <family val="2"/>
    </font>
    <font>
      <sz val="12"/>
      <name val="Arial"/>
      <family val="2"/>
    </font>
    <font>
      <u/>
      <sz val="10"/>
      <color indexed="12"/>
      <name val="Arial"/>
      <family val="2"/>
    </font>
    <font>
      <sz val="10"/>
      <name val="Times"/>
      <family val="1"/>
    </font>
    <font>
      <sz val="11"/>
      <name val="Arial"/>
      <family val="2"/>
    </font>
    <font>
      <vertAlign val="superscript"/>
      <sz val="9"/>
      <color indexed="10"/>
      <name val="Arial"/>
      <family val="2"/>
    </font>
    <font>
      <sz val="9"/>
      <color indexed="8"/>
      <name val="Arial"/>
      <family val="2"/>
    </font>
    <font>
      <b/>
      <sz val="9"/>
      <color indexed="8"/>
      <name val="Arial"/>
      <family val="2"/>
    </font>
    <font>
      <sz val="9"/>
      <color indexed="8"/>
      <name val="Arial"/>
      <family val="2"/>
    </font>
    <font>
      <sz val="9"/>
      <color indexed="10"/>
      <name val="Arial"/>
      <family val="2"/>
    </font>
    <font>
      <b/>
      <u/>
      <sz val="9"/>
      <color indexed="8"/>
      <name val="Arial"/>
      <family val="2"/>
    </font>
    <font>
      <vertAlign val="superscript"/>
      <sz val="9"/>
      <name val="Arial"/>
      <family val="2"/>
    </font>
    <font>
      <sz val="10"/>
      <name val="Arial"/>
      <family val="2"/>
    </font>
    <font>
      <b/>
      <sz val="14"/>
      <name val="Arial"/>
      <family val="2"/>
    </font>
    <font>
      <sz val="12"/>
      <name val="MS Sans Serif"/>
      <family val="2"/>
    </font>
    <font>
      <b/>
      <sz val="11"/>
      <name val="Arial"/>
      <family val="2"/>
    </font>
    <font>
      <sz val="10"/>
      <color rgb="FFFF0000"/>
      <name val="Arial"/>
      <family val="2"/>
    </font>
    <font>
      <sz val="9"/>
      <color rgb="FFFF0000"/>
      <name val="Arial"/>
      <family val="2"/>
    </font>
    <font>
      <b/>
      <sz val="10"/>
      <color rgb="FFFF0000"/>
      <name val="Arial"/>
      <family val="2"/>
    </font>
    <font>
      <sz val="9"/>
      <color rgb="FF7030A0"/>
      <name val="Arial"/>
      <family val="2"/>
    </font>
    <font>
      <sz val="10"/>
      <color rgb="FF7030A0"/>
      <name val="Arial"/>
      <family val="2"/>
    </font>
    <font>
      <b/>
      <sz val="10"/>
      <color theme="4"/>
      <name val="Times"/>
      <family val="1"/>
    </font>
    <font>
      <sz val="9"/>
      <color theme="4"/>
      <name val="Arial"/>
      <family val="2"/>
    </font>
    <font>
      <sz val="10"/>
      <name val="Arial"/>
      <family val="2"/>
    </font>
    <font>
      <b/>
      <sz val="11"/>
      <color theme="5"/>
      <name val="Arial"/>
      <family val="2"/>
    </font>
    <font>
      <sz val="12"/>
      <color theme="5"/>
      <name val="Arial"/>
      <family val="2"/>
    </font>
    <font>
      <b/>
      <sz val="12"/>
      <color theme="5"/>
      <name val="Arial"/>
      <family val="2"/>
    </font>
    <font>
      <sz val="10"/>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G Omega"/>
      <family val="2"/>
    </font>
    <font>
      <sz val="12"/>
      <color theme="0"/>
      <name val="Arial"/>
      <family val="2"/>
    </font>
    <font>
      <sz val="10"/>
      <color theme="0"/>
      <name val="Arial"/>
      <family val="2"/>
    </font>
    <font>
      <sz val="12"/>
      <color theme="3"/>
      <name val="Arial"/>
      <family val="2"/>
    </font>
    <font>
      <b/>
      <sz val="11"/>
      <color theme="3"/>
      <name val="Arial"/>
      <family val="2"/>
    </font>
    <font>
      <sz val="12"/>
      <color rgb="FFFF0000"/>
      <name val="MS Sans Serif"/>
      <family val="2"/>
    </font>
    <font>
      <sz val="9"/>
      <color rgb="FF000000"/>
      <name val="Arial"/>
      <family val="2"/>
    </font>
    <font>
      <b/>
      <sz val="11"/>
      <color rgb="FFFF0000"/>
      <name val="Arial"/>
      <family val="2"/>
    </font>
    <font>
      <sz val="11"/>
      <color theme="3"/>
      <name val="Arial"/>
      <family val="2"/>
    </font>
    <font>
      <sz val="12"/>
      <color rgb="FF1F497D"/>
      <name val="Arial"/>
      <family val="2"/>
    </font>
    <font>
      <sz val="8"/>
      <name val="Arial"/>
      <family val="2"/>
    </font>
    <font>
      <sz val="12"/>
      <color indexed="8"/>
      <name val="Arial"/>
      <family val="2"/>
    </font>
    <font>
      <b/>
      <sz val="18"/>
      <name val="Arial"/>
      <family val="2"/>
    </font>
    <font>
      <sz val="18"/>
      <name val="Arial"/>
      <family val="2"/>
    </font>
    <font>
      <sz val="11"/>
      <name val="MS Sans Serif"/>
      <family val="2"/>
    </font>
    <font>
      <sz val="10"/>
      <color theme="3"/>
      <name val="Arial"/>
      <family val="2"/>
    </font>
    <font>
      <sz val="9"/>
      <color theme="3"/>
      <name val="Arial"/>
      <family val="2"/>
    </font>
    <font>
      <b/>
      <sz val="12"/>
      <color theme="3"/>
      <name val="Arial"/>
      <family val="2"/>
    </font>
  </fonts>
  <fills count="29">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79998168889431442"/>
        <bgColor indexed="64"/>
      </patternFill>
    </fill>
  </fills>
  <borders count="27">
    <border>
      <left/>
      <right/>
      <top/>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right/>
      <top style="double">
        <color indexed="64"/>
      </top>
      <bottom/>
      <diagonal/>
    </border>
    <border>
      <left/>
      <right/>
      <top/>
      <bottom style="hair">
        <color indexed="64"/>
      </bottom>
      <diagonal/>
    </border>
    <border>
      <left/>
      <right/>
      <top/>
      <bottom style="dashDot">
        <color indexed="64"/>
      </bottom>
      <diagonal/>
    </border>
    <border>
      <left/>
      <right/>
      <top style="double">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double">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bottom style="double">
        <color indexed="64"/>
      </bottom>
      <diagonal/>
    </border>
    <border>
      <left style="thin">
        <color indexed="64"/>
      </left>
      <right/>
      <top/>
      <bottom style="double">
        <color indexed="64"/>
      </bottom>
      <diagonal/>
    </border>
    <border>
      <left/>
      <right/>
      <top style="hair">
        <color auto="1"/>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bottom style="thick">
        <color theme="4"/>
      </bottom>
      <diagonal/>
    </border>
  </borders>
  <cellStyleXfs count="84">
    <xf numFmtId="0" fontId="0" fillId="0" borderId="0"/>
    <xf numFmtId="43" fontId="2" fillId="0" borderId="0" applyFont="0" applyFill="0" applyBorder="0" applyAlignment="0" applyProtection="0"/>
    <xf numFmtId="43" fontId="10" fillId="0" borderId="0" applyFont="0" applyFill="0" applyBorder="0" applyAlignment="0" applyProtection="0"/>
    <xf numFmtId="44" fontId="2" fillId="0" borderId="0" applyFont="0" applyFill="0" applyBorder="0" applyAlignment="0" applyProtection="0"/>
    <xf numFmtId="175" fontId="15" fillId="0" borderId="0" applyFont="0" applyFill="0" applyBorder="0" applyAlignment="0" applyProtection="0"/>
    <xf numFmtId="0" fontId="16" fillId="0" borderId="0" applyNumberFormat="0" applyFill="0" applyBorder="0" applyAlignment="0" applyProtection="0">
      <alignment vertical="top"/>
      <protection locked="0"/>
    </xf>
    <xf numFmtId="0" fontId="10" fillId="0" borderId="0"/>
    <xf numFmtId="0" fontId="10" fillId="0" borderId="0"/>
    <xf numFmtId="9" fontId="2" fillId="0" borderId="0" applyFont="0" applyFill="0" applyBorder="0" applyAlignment="0" applyProtection="0"/>
    <xf numFmtId="9" fontId="26" fillId="0" borderId="0" applyFont="0" applyFill="0" applyBorder="0" applyAlignment="0" applyProtection="0"/>
    <xf numFmtId="9" fontId="10" fillId="0" borderId="0" applyFont="0" applyFill="0" applyBorder="0" applyAlignment="0" applyProtection="0"/>
    <xf numFmtId="0" fontId="37" fillId="0" borderId="0"/>
    <xf numFmtId="0" fontId="16" fillId="0" borderId="0" applyNumberFormat="0" applyFill="0" applyBorder="0" applyAlignment="0" applyProtection="0">
      <alignment vertical="top"/>
      <protection locked="0"/>
    </xf>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6" borderId="0" applyNumberFormat="0" applyBorder="0" applyAlignment="0" applyProtection="0"/>
    <xf numFmtId="0" fontId="42" fillId="7" borderId="0" applyNumberFormat="0" applyBorder="0" applyAlignment="0" applyProtection="0"/>
    <xf numFmtId="0" fontId="42" fillId="8" borderId="0" applyNumberFormat="0" applyBorder="0" applyAlignment="0" applyProtection="0"/>
    <xf numFmtId="0" fontId="42" fillId="9" borderId="0" applyNumberFormat="0" applyBorder="0" applyAlignment="0" applyProtection="0"/>
    <xf numFmtId="0" fontId="42" fillId="10" borderId="0" applyNumberFormat="0" applyBorder="0" applyAlignment="0" applyProtection="0"/>
    <xf numFmtId="0" fontId="42" fillId="11" borderId="0" applyNumberFormat="0" applyBorder="0" applyAlignment="0" applyProtection="0"/>
    <xf numFmtId="0" fontId="42" fillId="12" borderId="0" applyNumberFormat="0" applyBorder="0" applyAlignment="0" applyProtection="0"/>
    <xf numFmtId="0" fontId="42" fillId="13" borderId="0" applyNumberFormat="0" applyBorder="0" applyAlignment="0" applyProtection="0"/>
    <xf numFmtId="0" fontId="42" fillId="14" borderId="0" applyNumberFormat="0" applyBorder="0" applyAlignment="0" applyProtection="0"/>
    <xf numFmtId="0" fontId="42" fillId="9" borderId="0" applyNumberFormat="0" applyBorder="0" applyAlignment="0" applyProtection="0"/>
    <xf numFmtId="0" fontId="42" fillId="12" borderId="0" applyNumberFormat="0" applyBorder="0" applyAlignment="0" applyProtection="0"/>
    <xf numFmtId="0" fontId="42" fillId="15" borderId="0" applyNumberFormat="0" applyBorder="0" applyAlignment="0" applyProtection="0"/>
    <xf numFmtId="0" fontId="43" fillId="16" borderId="0" applyNumberFormat="0" applyBorder="0" applyAlignment="0" applyProtection="0"/>
    <xf numFmtId="0" fontId="43" fillId="13" borderId="0" applyNumberFormat="0" applyBorder="0" applyAlignment="0" applyProtection="0"/>
    <xf numFmtId="0" fontId="43" fillId="14" borderId="0" applyNumberFormat="0" applyBorder="0" applyAlignment="0" applyProtection="0"/>
    <xf numFmtId="0" fontId="43" fillId="17" borderId="0" applyNumberFormat="0" applyBorder="0" applyAlignment="0" applyProtection="0"/>
    <xf numFmtId="0" fontId="43" fillId="18" borderId="0" applyNumberFormat="0" applyBorder="0" applyAlignment="0" applyProtection="0"/>
    <xf numFmtId="0" fontId="43" fillId="19" borderId="0" applyNumberFormat="0" applyBorder="0" applyAlignment="0" applyProtection="0"/>
    <xf numFmtId="0" fontId="43" fillId="20" borderId="0" applyNumberFormat="0" applyBorder="0" applyAlignment="0" applyProtection="0"/>
    <xf numFmtId="0" fontId="43" fillId="21" borderId="0" applyNumberFormat="0" applyBorder="0" applyAlignment="0" applyProtection="0"/>
    <xf numFmtId="0" fontId="43" fillId="22" borderId="0" applyNumberFormat="0" applyBorder="0" applyAlignment="0" applyProtection="0"/>
    <xf numFmtId="0" fontId="43" fillId="17" borderId="0" applyNumberFormat="0" applyBorder="0" applyAlignment="0" applyProtection="0"/>
    <xf numFmtId="0" fontId="43" fillId="18" borderId="0" applyNumberFormat="0" applyBorder="0" applyAlignment="0" applyProtection="0"/>
    <xf numFmtId="0" fontId="43" fillId="23" borderId="0" applyNumberFormat="0" applyBorder="0" applyAlignment="0" applyProtection="0"/>
    <xf numFmtId="0" fontId="44" fillId="7" borderId="0" applyNumberFormat="0" applyBorder="0" applyAlignment="0" applyProtection="0"/>
    <xf numFmtId="0" fontId="45" fillId="24" borderId="16" applyNumberFormat="0" applyAlignment="0" applyProtection="0"/>
    <xf numFmtId="0" fontId="46" fillId="25" borderId="17" applyNumberFormat="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7" fillId="0" borderId="0" applyNumberFormat="0" applyFill="0" applyBorder="0" applyAlignment="0" applyProtection="0"/>
    <xf numFmtId="0" fontId="48" fillId="8" borderId="0" applyNumberFormat="0" applyBorder="0" applyAlignment="0" applyProtection="0"/>
    <xf numFmtId="0" fontId="49" fillId="0" borderId="18" applyNumberFormat="0" applyFill="0" applyAlignment="0" applyProtection="0"/>
    <xf numFmtId="0" fontId="50" fillId="0" borderId="19" applyNumberFormat="0" applyFill="0" applyAlignment="0" applyProtection="0"/>
    <xf numFmtId="0" fontId="51" fillId="0" borderId="20" applyNumberFormat="0" applyFill="0" applyAlignment="0" applyProtection="0"/>
    <xf numFmtId="0" fontId="51" fillId="0" borderId="0" applyNumberFormat="0" applyFill="0" applyBorder="0" applyAlignment="0" applyProtection="0"/>
    <xf numFmtId="0" fontId="52" fillId="11" borderId="16" applyNumberFormat="0" applyAlignment="0" applyProtection="0"/>
    <xf numFmtId="0" fontId="53" fillId="0" borderId="21" applyNumberFormat="0" applyFill="0" applyAlignment="0" applyProtection="0"/>
    <xf numFmtId="0" fontId="54" fillId="26" borderId="0" applyNumberFormat="0" applyBorder="0" applyAlignment="0" applyProtection="0"/>
    <xf numFmtId="0" fontId="2" fillId="0" borderId="0"/>
    <xf numFmtId="0" fontId="2" fillId="27" borderId="22" applyNumberFormat="0" applyFont="0" applyAlignment="0" applyProtection="0"/>
    <xf numFmtId="0" fontId="55" fillId="24" borderId="23" applyNumberFormat="0" applyAlignment="0" applyProtection="0"/>
    <xf numFmtId="9" fontId="2" fillId="0" borderId="0" applyFont="0" applyFill="0" applyBorder="0" applyAlignment="0" applyProtection="0"/>
    <xf numFmtId="0" fontId="56" fillId="0" borderId="0" applyNumberFormat="0" applyFill="0" applyBorder="0" applyAlignment="0" applyProtection="0"/>
    <xf numFmtId="0" fontId="57" fillId="0" borderId="24" applyNumberFormat="0" applyFill="0" applyAlignment="0" applyProtection="0"/>
    <xf numFmtId="0" fontId="58" fillId="0" borderId="0" applyNumberForma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1" fillId="0" borderId="0"/>
    <xf numFmtId="43" fontId="41" fillId="0" borderId="0" applyFont="0" applyFill="0" applyBorder="0" applyAlignment="0" applyProtection="0"/>
    <xf numFmtId="0" fontId="2" fillId="0" borderId="0"/>
    <xf numFmtId="0" fontId="59" fillId="0" borderId="0"/>
    <xf numFmtId="9" fontId="41" fillId="0" borderId="0" applyFont="0" applyFill="0" applyBorder="0" applyAlignment="0" applyProtection="0"/>
    <xf numFmtId="17" fontId="1" fillId="0" borderId="25" applyNumberFormat="0" applyFont="0"/>
    <xf numFmtId="43" fontId="1" fillId="0" borderId="0" applyFont="0" applyFill="0" applyBorder="0" applyAlignment="0" applyProtection="0"/>
    <xf numFmtId="9" fontId="1" fillId="0" borderId="0" applyFont="0" applyFill="0" applyBorder="0" applyAlignment="0" applyProtection="0"/>
    <xf numFmtId="0" fontId="11" fillId="0" borderId="0"/>
    <xf numFmtId="0" fontId="3" fillId="0" borderId="26" applyNumberFormat="0" applyFill="0" applyAlignment="0" applyProtection="0"/>
  </cellStyleXfs>
  <cellXfs count="440">
    <xf numFmtId="0" fontId="0" fillId="0" borderId="0" xfId="0"/>
    <xf numFmtId="0" fontId="0" fillId="0" borderId="1" xfId="0" applyBorder="1"/>
    <xf numFmtId="0" fontId="0" fillId="0" borderId="0" xfId="0" applyAlignment="1">
      <alignment horizontal="right"/>
    </xf>
    <xf numFmtId="0" fontId="4" fillId="0" borderId="0" xfId="0" applyFont="1"/>
    <xf numFmtId="0" fontId="6" fillId="0" borderId="0" xfId="0" applyFont="1"/>
    <xf numFmtId="0" fontId="7" fillId="0" borderId="0" xfId="0" applyFont="1" applyAlignment="1">
      <alignment horizontal="center"/>
    </xf>
    <xf numFmtId="0" fontId="6" fillId="0" borderId="2" xfId="0" applyFont="1" applyBorder="1" applyAlignment="1">
      <alignment horizontal="right" wrapText="1"/>
    </xf>
    <xf numFmtId="0" fontId="6" fillId="0" borderId="3" xfId="0" applyFont="1" applyBorder="1" applyAlignment="1">
      <alignment horizontal="right" wrapText="1"/>
    </xf>
    <xf numFmtId="0" fontId="7" fillId="0" borderId="0" xfId="0" applyFont="1"/>
    <xf numFmtId="0" fontId="6" fillId="0" borderId="0" xfId="0" applyFont="1" applyAlignment="1">
      <alignment horizontal="right"/>
    </xf>
    <xf numFmtId="0" fontId="6" fillId="0" borderId="3" xfId="0" applyFont="1" applyBorder="1"/>
    <xf numFmtId="0" fontId="6" fillId="0" borderId="0" xfId="0" applyFont="1" applyAlignment="1">
      <alignment horizontal="right" wrapText="1"/>
    </xf>
    <xf numFmtId="0" fontId="7" fillId="0" borderId="0" xfId="0" applyFont="1" applyAlignment="1">
      <alignment horizontal="right"/>
    </xf>
    <xf numFmtId="49" fontId="6" fillId="0" borderId="0" xfId="0" applyNumberFormat="1" applyFont="1" applyAlignment="1">
      <alignment horizontal="right"/>
    </xf>
    <xf numFmtId="165" fontId="6" fillId="0" borderId="0" xfId="0" applyNumberFormat="1" applyFont="1"/>
    <xf numFmtId="165" fontId="6" fillId="0" borderId="0" xfId="0" applyNumberFormat="1" applyFont="1" applyAlignment="1">
      <alignment horizontal="right"/>
    </xf>
    <xf numFmtId="166" fontId="6" fillId="0" borderId="0" xfId="0" applyNumberFormat="1" applyFont="1" applyAlignment="1">
      <alignment horizontal="right"/>
    </xf>
    <xf numFmtId="0" fontId="8" fillId="2" borderId="0" xfId="0" applyFont="1" applyFill="1" applyAlignment="1">
      <alignment vertical="center"/>
    </xf>
    <xf numFmtId="167" fontId="6" fillId="0" borderId="0" xfId="0" applyNumberFormat="1" applyFont="1" applyAlignment="1">
      <alignment horizontal="right"/>
    </xf>
    <xf numFmtId="168" fontId="6" fillId="0" borderId="0" xfId="0" applyNumberFormat="1" applyFont="1" applyAlignment="1">
      <alignment horizontal="right"/>
    </xf>
    <xf numFmtId="168" fontId="6" fillId="0" borderId="3" xfId="0" applyNumberFormat="1" applyFont="1" applyBorder="1" applyAlignment="1">
      <alignment horizontal="right"/>
    </xf>
    <xf numFmtId="1" fontId="6" fillId="0" borderId="0" xfId="0" applyNumberFormat="1" applyFont="1" applyAlignment="1">
      <alignment horizontal="right"/>
    </xf>
    <xf numFmtId="0" fontId="8" fillId="2" borderId="0" xfId="0" applyFont="1" applyFill="1" applyAlignment="1">
      <alignment horizontal="right" vertical="center"/>
    </xf>
    <xf numFmtId="0" fontId="11" fillId="2" borderId="0" xfId="0" applyFont="1" applyFill="1"/>
    <xf numFmtId="0" fontId="6" fillId="0" borderId="4" xfId="0" applyFont="1" applyBorder="1" applyAlignment="1">
      <alignment horizontal="right"/>
    </xf>
    <xf numFmtId="164" fontId="6" fillId="0" borderId="0" xfId="0" applyNumberFormat="1" applyFont="1"/>
    <xf numFmtId="0" fontId="7" fillId="0" borderId="0" xfId="0" applyFont="1" applyAlignment="1">
      <alignment horizontal="left"/>
    </xf>
    <xf numFmtId="1" fontId="6" fillId="0" borderId="0" xfId="0" applyNumberFormat="1" applyFont="1"/>
    <xf numFmtId="164" fontId="12" fillId="0" borderId="0" xfId="0" applyNumberFormat="1" applyFont="1"/>
    <xf numFmtId="0" fontId="7" fillId="0" borderId="3" xfId="0" applyFont="1" applyBorder="1"/>
    <xf numFmtId="0" fontId="6" fillId="0" borderId="4" xfId="0" applyFont="1" applyBorder="1"/>
    <xf numFmtId="0" fontId="13" fillId="0" borderId="1" xfId="0" applyFont="1" applyBorder="1"/>
    <xf numFmtId="0" fontId="10" fillId="0" borderId="0" xfId="0" applyFont="1"/>
    <xf numFmtId="1" fontId="14" fillId="0" borderId="0" xfId="0" applyNumberFormat="1" applyFont="1" applyAlignment="1">
      <alignment horizontal="right" wrapText="1"/>
    </xf>
    <xf numFmtId="1" fontId="6" fillId="0" borderId="0" xfId="8" applyNumberFormat="1" applyFont="1"/>
    <xf numFmtId="168" fontId="6" fillId="0" borderId="1" xfId="0" applyNumberFormat="1" applyFont="1" applyBorder="1" applyAlignment="1">
      <alignment horizontal="right"/>
    </xf>
    <xf numFmtId="1" fontId="0" fillId="0" borderId="0" xfId="0" applyNumberFormat="1"/>
    <xf numFmtId="1" fontId="2" fillId="0" borderId="0" xfId="8" applyNumberFormat="1"/>
    <xf numFmtId="165" fontId="6" fillId="0" borderId="3" xfId="0" applyNumberFormat="1" applyFont="1" applyBorder="1" applyAlignment="1">
      <alignment horizontal="right"/>
    </xf>
    <xf numFmtId="173" fontId="17" fillId="0" borderId="0" xfId="0" applyNumberFormat="1" applyFont="1" applyAlignment="1">
      <alignment horizontal="right"/>
    </xf>
    <xf numFmtId="0" fontId="6" fillId="0" borderId="1" xfId="0" applyFont="1" applyBorder="1"/>
    <xf numFmtId="0" fontId="10" fillId="0" borderId="0" xfId="6"/>
    <xf numFmtId="0" fontId="6" fillId="0" borderId="0" xfId="6" applyFont="1"/>
    <xf numFmtId="0" fontId="4" fillId="0" borderId="0" xfId="6" applyFont="1"/>
    <xf numFmtId="0" fontId="7" fillId="0" borderId="5" xfId="0" applyFont="1" applyBorder="1"/>
    <xf numFmtId="165" fontId="6" fillId="0" borderId="5" xfId="0" applyNumberFormat="1" applyFont="1" applyBorder="1" applyAlignment="1">
      <alignment horizontal="right"/>
    </xf>
    <xf numFmtId="171" fontId="6" fillId="0" borderId="0" xfId="0" applyNumberFormat="1" applyFont="1" applyAlignment="1">
      <alignment horizontal="right"/>
    </xf>
    <xf numFmtId="165" fontId="6" fillId="2" borderId="0" xfId="0" applyNumberFormat="1" applyFont="1" applyFill="1" applyAlignment="1">
      <alignment horizontal="right"/>
    </xf>
    <xf numFmtId="167" fontId="6" fillId="2" borderId="0" xfId="0" applyNumberFormat="1" applyFont="1" applyFill="1" applyAlignment="1">
      <alignment horizontal="right"/>
    </xf>
    <xf numFmtId="167" fontId="6" fillId="0" borderId="5" xfId="0" applyNumberFormat="1" applyFont="1" applyBorder="1" applyAlignment="1">
      <alignment horizontal="right"/>
    </xf>
    <xf numFmtId="1" fontId="6" fillId="0" borderId="5" xfId="0" applyNumberFormat="1" applyFont="1" applyBorder="1"/>
    <xf numFmtId="164" fontId="6" fillId="0" borderId="5" xfId="0" applyNumberFormat="1" applyFont="1" applyBorder="1"/>
    <xf numFmtId="165" fontId="6" fillId="0" borderId="6" xfId="0" applyNumberFormat="1" applyFont="1" applyBorder="1" applyAlignment="1">
      <alignment horizontal="right"/>
    </xf>
    <xf numFmtId="167" fontId="23" fillId="2" borderId="0" xfId="0" applyNumberFormat="1" applyFont="1" applyFill="1" applyAlignment="1">
      <alignment horizontal="right"/>
    </xf>
    <xf numFmtId="0" fontId="7" fillId="0" borderId="7" xfId="0" applyFont="1" applyBorder="1"/>
    <xf numFmtId="0" fontId="10" fillId="0" borderId="1" xfId="0" applyFont="1" applyBorder="1"/>
    <xf numFmtId="0" fontId="6" fillId="0" borderId="8" xfId="0" applyFont="1" applyBorder="1" applyAlignment="1">
      <alignment horizontal="right"/>
    </xf>
    <xf numFmtId="165" fontId="6" fillId="0" borderId="8" xfId="0" applyNumberFormat="1" applyFont="1" applyBorder="1" applyAlignment="1">
      <alignment horizontal="right"/>
    </xf>
    <xf numFmtId="0" fontId="13" fillId="0" borderId="8" xfId="0" applyFont="1" applyBorder="1" applyAlignment="1">
      <alignment horizontal="right"/>
    </xf>
    <xf numFmtId="165" fontId="0" fillId="0" borderId="0" xfId="0" applyNumberFormat="1"/>
    <xf numFmtId="169" fontId="6" fillId="2" borderId="0" xfId="0" applyNumberFormat="1" applyFont="1" applyFill="1" applyAlignment="1">
      <alignment horizontal="right"/>
    </xf>
    <xf numFmtId="169" fontId="6" fillId="2" borderId="6" xfId="0" applyNumberFormat="1" applyFont="1" applyFill="1" applyBorder="1" applyAlignment="1">
      <alignment horizontal="right"/>
    </xf>
    <xf numFmtId="164" fontId="31" fillId="0" borderId="0" xfId="0" applyNumberFormat="1" applyFont="1"/>
    <xf numFmtId="167" fontId="6" fillId="0" borderId="0" xfId="0" applyNumberFormat="1" applyFont="1"/>
    <xf numFmtId="0" fontId="32" fillId="0" borderId="0" xfId="0" applyFont="1"/>
    <xf numFmtId="0" fontId="0" fillId="3" borderId="0" xfId="0" applyFill="1"/>
    <xf numFmtId="0" fontId="11" fillId="3" borderId="0" xfId="0" applyFont="1" applyFill="1"/>
    <xf numFmtId="0" fontId="6" fillId="3" borderId="0" xfId="0" applyFont="1" applyFill="1"/>
    <xf numFmtId="164" fontId="6" fillId="3" borderId="0" xfId="0" applyNumberFormat="1" applyFont="1" applyFill="1"/>
    <xf numFmtId="0" fontId="7" fillId="3" borderId="0" xfId="0" applyFont="1" applyFill="1" applyAlignment="1">
      <alignment horizontal="right"/>
    </xf>
    <xf numFmtId="164" fontId="12" fillId="3" borderId="0" xfId="0" applyNumberFormat="1" applyFont="1" applyFill="1"/>
    <xf numFmtId="0" fontId="7" fillId="0" borderId="1" xfId="0" applyFont="1" applyBorder="1" applyAlignment="1">
      <alignment horizontal="right"/>
    </xf>
    <xf numFmtId="0" fontId="0" fillId="0" borderId="9" xfId="0" applyBorder="1"/>
    <xf numFmtId="164" fontId="31" fillId="3" borderId="0" xfId="0" applyNumberFormat="1" applyFont="1" applyFill="1"/>
    <xf numFmtId="169" fontId="6" fillId="2" borderId="3" xfId="0" applyNumberFormat="1" applyFont="1" applyFill="1" applyBorder="1" applyAlignment="1">
      <alignment horizontal="right"/>
    </xf>
    <xf numFmtId="166" fontId="33" fillId="0" borderId="0" xfId="0" applyNumberFormat="1" applyFont="1" applyAlignment="1">
      <alignment horizontal="right"/>
    </xf>
    <xf numFmtId="165" fontId="33" fillId="0" borderId="0" xfId="0" applyNumberFormat="1" applyFont="1"/>
    <xf numFmtId="0" fontId="33" fillId="0" borderId="0" xfId="0" applyFont="1" applyAlignment="1">
      <alignment horizontal="right" wrapText="1"/>
    </xf>
    <xf numFmtId="0" fontId="34" fillId="0" borderId="0" xfId="0" applyFont="1"/>
    <xf numFmtId="165" fontId="33" fillId="0" borderId="0" xfId="0" applyNumberFormat="1" applyFont="1" applyAlignment="1">
      <alignment horizontal="right"/>
    </xf>
    <xf numFmtId="0" fontId="33" fillId="0" borderId="0" xfId="0" applyFont="1"/>
    <xf numFmtId="0" fontId="33" fillId="0" borderId="0" xfId="0" applyFont="1" applyAlignment="1">
      <alignment horizontal="right"/>
    </xf>
    <xf numFmtId="165" fontId="33" fillId="0" borderId="5" xfId="0" applyNumberFormat="1" applyFont="1" applyBorder="1" applyAlignment="1">
      <alignment horizontal="right"/>
    </xf>
    <xf numFmtId="1" fontId="33" fillId="0" borderId="0" xfId="0" applyNumberFormat="1" applyFont="1"/>
    <xf numFmtId="0" fontId="30" fillId="0" borderId="0" xfId="0" applyFont="1"/>
    <xf numFmtId="0" fontId="8" fillId="2" borderId="0" xfId="6" applyFont="1" applyFill="1" applyAlignment="1">
      <alignment vertical="center"/>
    </xf>
    <xf numFmtId="0" fontId="7" fillId="0" borderId="0" xfId="6" applyFont="1" applyAlignment="1">
      <alignment horizontal="right"/>
    </xf>
    <xf numFmtId="0" fontId="8" fillId="2" borderId="1" xfId="6" applyFont="1" applyFill="1" applyBorder="1" applyAlignment="1">
      <alignment vertical="center"/>
    </xf>
    <xf numFmtId="0" fontId="10" fillId="0" borderId="1" xfId="6" applyBorder="1"/>
    <xf numFmtId="0" fontId="7" fillId="0" borderId="1" xfId="6" applyFont="1" applyBorder="1" applyAlignment="1">
      <alignment horizontal="right"/>
    </xf>
    <xf numFmtId="0" fontId="7" fillId="0" borderId="3" xfId="6" applyFont="1" applyBorder="1" applyAlignment="1">
      <alignment horizontal="center"/>
    </xf>
    <xf numFmtId="0" fontId="7" fillId="0" borderId="0" xfId="6" applyFont="1" applyAlignment="1">
      <alignment horizontal="center"/>
    </xf>
    <xf numFmtId="0" fontId="7" fillId="0" borderId="0" xfId="6" applyFont="1"/>
    <xf numFmtId="0" fontId="6" fillId="0" borderId="3" xfId="6" applyFont="1" applyBorder="1"/>
    <xf numFmtId="0" fontId="6" fillId="0" borderId="2" xfId="6" applyFont="1" applyBorder="1" applyAlignment="1">
      <alignment horizontal="right" wrapText="1"/>
    </xf>
    <xf numFmtId="0" fontId="6" fillId="0" borderId="3" xfId="6" applyFont="1" applyBorder="1" applyAlignment="1">
      <alignment horizontal="right" wrapText="1"/>
    </xf>
    <xf numFmtId="0" fontId="6" fillId="0" borderId="0" xfId="6" applyFont="1" applyAlignment="1">
      <alignment horizontal="right" wrapText="1"/>
    </xf>
    <xf numFmtId="165" fontId="6" fillId="0" borderId="0" xfId="6" applyNumberFormat="1" applyFont="1" applyAlignment="1">
      <alignment horizontal="right"/>
    </xf>
    <xf numFmtId="169" fontId="6" fillId="2" borderId="0" xfId="6" applyNumberFormat="1" applyFont="1" applyFill="1" applyAlignment="1">
      <alignment horizontal="right"/>
    </xf>
    <xf numFmtId="166" fontId="6" fillId="0" borderId="0" xfId="6" applyNumberFormat="1" applyFont="1" applyAlignment="1">
      <alignment horizontal="right"/>
    </xf>
    <xf numFmtId="165" fontId="6" fillId="0" borderId="0" xfId="6" applyNumberFormat="1" applyFont="1"/>
    <xf numFmtId="1" fontId="13" fillId="0" borderId="0" xfId="6" applyNumberFormat="1" applyFont="1" applyAlignment="1">
      <alignment horizontal="right"/>
    </xf>
    <xf numFmtId="0" fontId="6" fillId="0" borderId="0" xfId="6" applyFont="1" applyAlignment="1">
      <alignment horizontal="right"/>
    </xf>
    <xf numFmtId="165" fontId="6" fillId="2" borderId="0" xfId="6" applyNumberFormat="1" applyFont="1" applyFill="1" applyAlignment="1">
      <alignment horizontal="right"/>
    </xf>
    <xf numFmtId="9" fontId="6" fillId="0" borderId="0" xfId="10" applyFont="1"/>
    <xf numFmtId="1" fontId="6" fillId="0" borderId="0" xfId="10" applyNumberFormat="1" applyFont="1"/>
    <xf numFmtId="0" fontId="7" fillId="0" borderId="6" xfId="6" applyFont="1" applyBorder="1"/>
    <xf numFmtId="169" fontId="6" fillId="2" borderId="6" xfId="6" applyNumberFormat="1" applyFont="1" applyFill="1" applyBorder="1" applyAlignment="1">
      <alignment horizontal="right"/>
    </xf>
    <xf numFmtId="165" fontId="6" fillId="0" borderId="6" xfId="6" applyNumberFormat="1" applyFont="1" applyBorder="1" applyAlignment="1">
      <alignment horizontal="right"/>
    </xf>
    <xf numFmtId="0" fontId="6" fillId="0" borderId="6" xfId="6" applyFont="1" applyBorder="1"/>
    <xf numFmtId="167" fontId="6" fillId="2" borderId="0" xfId="6" applyNumberFormat="1" applyFont="1" applyFill="1" applyAlignment="1">
      <alignment horizontal="right"/>
    </xf>
    <xf numFmtId="2" fontId="6" fillId="0" borderId="0" xfId="10" applyNumberFormat="1" applyFont="1"/>
    <xf numFmtId="173" fontId="17" fillId="0" borderId="0" xfId="6" applyNumberFormat="1" applyFont="1" applyAlignment="1">
      <alignment horizontal="right"/>
    </xf>
    <xf numFmtId="0" fontId="6" fillId="0" borderId="0" xfId="10" applyNumberFormat="1" applyFont="1"/>
    <xf numFmtId="0" fontId="7" fillId="0" borderId="3" xfId="6" applyFont="1" applyBorder="1"/>
    <xf numFmtId="169" fontId="6" fillId="2" borderId="3" xfId="6" applyNumberFormat="1" applyFont="1" applyFill="1" applyBorder="1" applyAlignment="1">
      <alignment horizontal="right"/>
    </xf>
    <xf numFmtId="0" fontId="6" fillId="0" borderId="8" xfId="6" applyFont="1" applyBorder="1" applyAlignment="1">
      <alignment horizontal="right"/>
    </xf>
    <xf numFmtId="165" fontId="6" fillId="0" borderId="8" xfId="6" applyNumberFormat="1" applyFont="1" applyBorder="1" applyAlignment="1">
      <alignment horizontal="right"/>
    </xf>
    <xf numFmtId="0" fontId="6" fillId="0" borderId="8" xfId="6" applyFont="1" applyBorder="1"/>
    <xf numFmtId="1" fontId="6" fillId="0" borderId="8" xfId="6" applyNumberFormat="1" applyFont="1" applyBorder="1" applyAlignment="1">
      <alignment horizontal="right"/>
    </xf>
    <xf numFmtId="168" fontId="6" fillId="0" borderId="0" xfId="6" applyNumberFormat="1" applyFont="1" applyAlignment="1">
      <alignment horizontal="right"/>
    </xf>
    <xf numFmtId="168" fontId="6" fillId="0" borderId="3" xfId="6" applyNumberFormat="1" applyFont="1" applyBorder="1" applyAlignment="1">
      <alignment horizontal="right"/>
    </xf>
    <xf numFmtId="165" fontId="10" fillId="0" borderId="0" xfId="6" applyNumberFormat="1"/>
    <xf numFmtId="165" fontId="13" fillId="0" borderId="0" xfId="6" applyNumberFormat="1" applyFont="1" applyAlignment="1">
      <alignment horizontal="right"/>
    </xf>
    <xf numFmtId="1" fontId="6" fillId="0" borderId="0" xfId="6" applyNumberFormat="1" applyFont="1" applyAlignment="1">
      <alignment horizontal="right"/>
    </xf>
    <xf numFmtId="165" fontId="6" fillId="2" borderId="0" xfId="6" applyNumberFormat="1" applyFont="1" applyFill="1"/>
    <xf numFmtId="1" fontId="6" fillId="0" borderId="0" xfId="6" applyNumberFormat="1" applyFont="1"/>
    <xf numFmtId="0" fontId="13" fillId="0" borderId="0" xfId="6" applyFont="1"/>
    <xf numFmtId="0" fontId="13" fillId="0" borderId="8" xfId="6" applyFont="1" applyBorder="1" applyAlignment="1">
      <alignment horizontal="right"/>
    </xf>
    <xf numFmtId="0" fontId="6" fillId="0" borderId="1" xfId="6" applyFont="1" applyBorder="1"/>
    <xf numFmtId="168" fontId="6" fillId="0" borderId="1" xfId="6" applyNumberFormat="1" applyFont="1" applyBorder="1" applyAlignment="1">
      <alignment horizontal="right"/>
    </xf>
    <xf numFmtId="49" fontId="6" fillId="0" borderId="0" xfId="6" applyNumberFormat="1" applyFont="1" applyAlignment="1">
      <alignment horizontal="right"/>
    </xf>
    <xf numFmtId="0" fontId="10" fillId="0" borderId="0" xfId="6" applyAlignment="1">
      <alignment horizontal="right"/>
    </xf>
    <xf numFmtId="172" fontId="10" fillId="0" borderId="0" xfId="10" applyNumberFormat="1"/>
    <xf numFmtId="0" fontId="0" fillId="4" borderId="0" xfId="0" applyFill="1"/>
    <xf numFmtId="0" fontId="16" fillId="0" borderId="0" xfId="5" applyAlignment="1" applyProtection="1"/>
    <xf numFmtId="0" fontId="12" fillId="3" borderId="0" xfId="0" applyFont="1" applyFill="1" applyAlignment="1">
      <alignment horizontal="left"/>
    </xf>
    <xf numFmtId="0" fontId="10" fillId="3" borderId="0" xfId="0" applyFont="1" applyFill="1"/>
    <xf numFmtId="0" fontId="10" fillId="4" borderId="0" xfId="0" applyFont="1" applyFill="1"/>
    <xf numFmtId="177" fontId="0" fillId="0" borderId="0" xfId="0" applyNumberFormat="1"/>
    <xf numFmtId="0" fontId="10" fillId="0" borderId="9" xfId="0" applyFont="1" applyBorder="1"/>
    <xf numFmtId="177" fontId="6" fillId="0" borderId="0" xfId="3" applyNumberFormat="1" applyFont="1"/>
    <xf numFmtId="0" fontId="7" fillId="0" borderId="8" xfId="0" applyFont="1" applyBorder="1"/>
    <xf numFmtId="0" fontId="6" fillId="0" borderId="8" xfId="0" applyFont="1" applyBorder="1"/>
    <xf numFmtId="0" fontId="6" fillId="3" borderId="8" xfId="0" applyFont="1" applyFill="1" applyBorder="1"/>
    <xf numFmtId="0" fontId="8" fillId="4" borderId="0" xfId="0" applyFont="1" applyFill="1" applyAlignment="1">
      <alignment vertical="center"/>
    </xf>
    <xf numFmtId="0" fontId="7" fillId="4" borderId="0" xfId="0" applyFont="1" applyFill="1" applyAlignment="1">
      <alignment horizontal="right"/>
    </xf>
    <xf numFmtId="0" fontId="6" fillId="4" borderId="0" xfId="0" applyFont="1" applyFill="1"/>
    <xf numFmtId="0" fontId="7" fillId="4" borderId="0" xfId="0" applyFont="1" applyFill="1"/>
    <xf numFmtId="0" fontId="6" fillId="4" borderId="0" xfId="0" applyFont="1" applyFill="1" applyAlignment="1">
      <alignment horizontal="right" wrapText="1"/>
    </xf>
    <xf numFmtId="165" fontId="6" fillId="4" borderId="0" xfId="0" applyNumberFormat="1" applyFont="1" applyFill="1" applyAlignment="1">
      <alignment horizontal="right"/>
    </xf>
    <xf numFmtId="165" fontId="6" fillId="4" borderId="0" xfId="8" applyNumberFormat="1" applyFont="1" applyFill="1" applyAlignment="1">
      <alignment horizontal="right"/>
    </xf>
    <xf numFmtId="0" fontId="6" fillId="0" borderId="0" xfId="8" applyNumberFormat="1" applyFont="1"/>
    <xf numFmtId="0" fontId="6" fillId="4" borderId="0" xfId="0" applyFont="1" applyFill="1" applyAlignment="1">
      <alignment vertical="center" readingOrder="1"/>
    </xf>
    <xf numFmtId="165" fontId="7" fillId="0" borderId="0" xfId="0" applyNumberFormat="1" applyFont="1"/>
    <xf numFmtId="1" fontId="6" fillId="3" borderId="0" xfId="0" applyNumberFormat="1" applyFont="1" applyFill="1"/>
    <xf numFmtId="178" fontId="6" fillId="0" borderId="0" xfId="0" applyNumberFormat="1" applyFont="1"/>
    <xf numFmtId="0" fontId="30" fillId="0" borderId="0" xfId="6" applyFont="1"/>
    <xf numFmtId="0" fontId="31" fillId="0" borderId="0" xfId="6" applyFont="1"/>
    <xf numFmtId="0" fontId="3" fillId="0" borderId="0" xfId="6" applyFont="1"/>
    <xf numFmtId="0" fontId="18" fillId="0" borderId="0" xfId="6" applyFont="1" applyAlignment="1">
      <alignment vertical="top" wrapText="1"/>
    </xf>
    <xf numFmtId="0" fontId="7" fillId="2" borderId="0" xfId="6" applyFont="1" applyFill="1" applyAlignment="1">
      <alignment horizontal="right"/>
    </xf>
    <xf numFmtId="0" fontId="7" fillId="2" borderId="0" xfId="6" applyFont="1" applyFill="1"/>
    <xf numFmtId="1" fontId="13" fillId="0" borderId="8" xfId="0" applyNumberFormat="1" applyFont="1" applyBorder="1" applyAlignment="1">
      <alignment horizontal="right"/>
    </xf>
    <xf numFmtId="1" fontId="6" fillId="0" borderId="8" xfId="0" applyNumberFormat="1" applyFont="1" applyBorder="1"/>
    <xf numFmtId="1" fontId="35" fillId="0" borderId="8" xfId="8" applyNumberFormat="1" applyFont="1" applyBorder="1" applyAlignment="1">
      <alignment horizontal="right"/>
    </xf>
    <xf numFmtId="165" fontId="36" fillId="0" borderId="8" xfId="0" applyNumberFormat="1" applyFont="1" applyBorder="1"/>
    <xf numFmtId="0" fontId="0" fillId="4" borderId="0" xfId="0" applyFill="1" applyAlignment="1">
      <alignment vertical="center"/>
    </xf>
    <xf numFmtId="0" fontId="8" fillId="4" borderId="0" xfId="0" applyFont="1" applyFill="1" applyAlignment="1">
      <alignment horizontal="left" vertical="center"/>
    </xf>
    <xf numFmtId="0" fontId="3" fillId="0" borderId="0" xfId="0" applyFont="1" applyAlignment="1">
      <alignment horizontal="left" vertical="center"/>
    </xf>
    <xf numFmtId="0" fontId="0" fillId="0" borderId="0" xfId="0" applyAlignment="1">
      <alignment vertical="center" wrapText="1"/>
    </xf>
    <xf numFmtId="0" fontId="0" fillId="0" borderId="0" xfId="0" applyAlignment="1">
      <alignment vertical="center"/>
    </xf>
    <xf numFmtId="0" fontId="7" fillId="0" borderId="1" xfId="0" applyFont="1" applyBorder="1" applyAlignment="1">
      <alignment horizontal="right" vertical="center"/>
    </xf>
    <xf numFmtId="0" fontId="6" fillId="0" borderId="0" xfId="0" applyFont="1" applyAlignment="1">
      <alignment vertical="center"/>
    </xf>
    <xf numFmtId="0" fontId="7" fillId="0" borderId="0" xfId="0" applyFont="1" applyAlignment="1">
      <alignment horizontal="center" vertical="center"/>
    </xf>
    <xf numFmtId="0" fontId="6" fillId="0" borderId="3" xfId="0" applyFont="1" applyBorder="1" applyAlignment="1">
      <alignment vertical="center"/>
    </xf>
    <xf numFmtId="0" fontId="6" fillId="0" borderId="2" xfId="0" applyFont="1" applyBorder="1" applyAlignment="1">
      <alignment horizontal="right" vertical="center" wrapText="1"/>
    </xf>
    <xf numFmtId="0" fontId="6" fillId="0" borderId="3" xfId="0" applyFont="1" applyBorder="1" applyAlignment="1">
      <alignment horizontal="right" vertical="center" wrapText="1"/>
    </xf>
    <xf numFmtId="0" fontId="3" fillId="4" borderId="0" xfId="0" applyFont="1" applyFill="1" applyAlignment="1">
      <alignment horizontal="left" vertical="center" wrapText="1"/>
    </xf>
    <xf numFmtId="0" fontId="0" fillId="4" borderId="1" xfId="0" applyFill="1" applyBorder="1" applyAlignment="1">
      <alignment vertical="center"/>
    </xf>
    <xf numFmtId="0" fontId="7" fillId="4" borderId="1" xfId="0" applyFont="1" applyFill="1" applyBorder="1" applyAlignment="1">
      <alignment horizontal="right" vertical="center"/>
    </xf>
    <xf numFmtId="0" fontId="7" fillId="4" borderId="0" xfId="0" applyFont="1" applyFill="1" applyAlignment="1">
      <alignment horizontal="right" vertical="center"/>
    </xf>
    <xf numFmtId="0" fontId="6" fillId="4" borderId="0" xfId="0" applyFont="1" applyFill="1" applyAlignment="1">
      <alignment vertical="center"/>
    </xf>
    <xf numFmtId="0" fontId="6" fillId="4" borderId="10" xfId="0" applyFont="1" applyFill="1" applyBorder="1" applyAlignment="1">
      <alignment vertical="center"/>
    </xf>
    <xf numFmtId="0" fontId="7" fillId="4" borderId="0" xfId="0" applyFont="1" applyFill="1" applyAlignment="1">
      <alignment horizontal="center" vertical="center"/>
    </xf>
    <xf numFmtId="0" fontId="7" fillId="4" borderId="0" xfId="0" applyFont="1" applyFill="1" applyAlignment="1">
      <alignment vertical="center"/>
    </xf>
    <xf numFmtId="0" fontId="6" fillId="4" borderId="3" xfId="0" applyFont="1" applyFill="1" applyBorder="1" applyAlignment="1">
      <alignment vertical="center"/>
    </xf>
    <xf numFmtId="0" fontId="6" fillId="4" borderId="11" xfId="0" applyFont="1" applyFill="1" applyBorder="1" applyAlignment="1">
      <alignment vertical="center"/>
    </xf>
    <xf numFmtId="0" fontId="6" fillId="4" borderId="2" xfId="0" applyFont="1" applyFill="1" applyBorder="1" applyAlignment="1">
      <alignment horizontal="right" vertical="center" wrapText="1"/>
    </xf>
    <xf numFmtId="0" fontId="6" fillId="4" borderId="3" xfId="0" applyFont="1" applyFill="1" applyBorder="1" applyAlignment="1">
      <alignment horizontal="right" vertical="center" wrapText="1"/>
    </xf>
    <xf numFmtId="0" fontId="6" fillId="4" borderId="0" xfId="0" applyFont="1" applyFill="1" applyAlignment="1">
      <alignment horizontal="right" vertical="center" wrapText="1"/>
    </xf>
    <xf numFmtId="0" fontId="6" fillId="4" borderId="12" xfId="0" applyFont="1" applyFill="1" applyBorder="1" applyAlignment="1">
      <alignment vertical="center"/>
    </xf>
    <xf numFmtId="165" fontId="6" fillId="4" borderId="0" xfId="0" applyNumberFormat="1" applyFont="1" applyFill="1" applyAlignment="1">
      <alignment horizontal="right" vertical="center"/>
    </xf>
    <xf numFmtId="169" fontId="6" fillId="4" borderId="12" xfId="0" applyNumberFormat="1" applyFont="1" applyFill="1" applyBorder="1" applyAlignment="1">
      <alignment horizontal="right" vertical="center"/>
    </xf>
    <xf numFmtId="0" fontId="7" fillId="4" borderId="1" xfId="0" applyFont="1" applyFill="1" applyBorder="1" applyAlignment="1">
      <alignment vertical="center"/>
    </xf>
    <xf numFmtId="169" fontId="6" fillId="4" borderId="13" xfId="0" applyNumberFormat="1" applyFont="1" applyFill="1" applyBorder="1" applyAlignment="1">
      <alignment horizontal="right" vertical="center"/>
    </xf>
    <xf numFmtId="165" fontId="6" fillId="4" borderId="1" xfId="0" applyNumberFormat="1" applyFont="1" applyFill="1" applyBorder="1" applyAlignment="1">
      <alignment horizontal="right" vertical="center"/>
    </xf>
    <xf numFmtId="0" fontId="7" fillId="0" borderId="0" xfId="0" applyFont="1" applyAlignment="1">
      <alignment vertical="center"/>
    </xf>
    <xf numFmtId="1" fontId="14" fillId="0" borderId="0" xfId="0" applyNumberFormat="1" applyFont="1" applyAlignment="1">
      <alignment horizontal="right" vertical="center" wrapText="1"/>
    </xf>
    <xf numFmtId="0" fontId="10" fillId="0" borderId="0" xfId="0" applyFont="1" applyAlignment="1">
      <alignment vertical="center"/>
    </xf>
    <xf numFmtId="0" fontId="6" fillId="0" borderId="0" xfId="0" applyFont="1" applyAlignment="1">
      <alignment horizontal="right" vertical="center"/>
    </xf>
    <xf numFmtId="0" fontId="7" fillId="0" borderId="8" xfId="0" applyFont="1" applyBorder="1" applyAlignment="1">
      <alignment vertical="center"/>
    </xf>
    <xf numFmtId="0" fontId="6" fillId="0" borderId="8" xfId="0" applyFont="1" applyBorder="1" applyAlignment="1">
      <alignment vertical="center"/>
    </xf>
    <xf numFmtId="0" fontId="6" fillId="0" borderId="8" xfId="0" applyFont="1" applyBorder="1" applyAlignment="1">
      <alignment horizontal="right" vertical="center"/>
    </xf>
    <xf numFmtId="169" fontId="6" fillId="2" borderId="8" xfId="0" applyNumberFormat="1" applyFont="1" applyFill="1" applyBorder="1" applyAlignment="1">
      <alignment horizontal="right" vertical="center"/>
    </xf>
    <xf numFmtId="165" fontId="6" fillId="0" borderId="8" xfId="0" applyNumberFormat="1" applyFont="1" applyBorder="1" applyAlignment="1">
      <alignment horizontal="right" vertical="center"/>
    </xf>
    <xf numFmtId="0" fontId="6" fillId="0" borderId="1" xfId="0" applyFont="1" applyBorder="1" applyAlignment="1">
      <alignment vertical="center"/>
    </xf>
    <xf numFmtId="169" fontId="6" fillId="2" borderId="1" xfId="0" applyNumberFormat="1" applyFont="1" applyFill="1" applyBorder="1" applyAlignment="1">
      <alignment horizontal="right" vertical="center"/>
    </xf>
    <xf numFmtId="168" fontId="6" fillId="0" borderId="1" xfId="0" applyNumberFormat="1" applyFont="1" applyBorder="1" applyAlignment="1">
      <alignment horizontal="right" vertical="center"/>
    </xf>
    <xf numFmtId="169" fontId="6" fillId="2" borderId="0" xfId="0" applyNumberFormat="1" applyFont="1" applyFill="1" applyAlignment="1">
      <alignment horizontal="right" vertical="center"/>
    </xf>
    <xf numFmtId="165" fontId="6" fillId="0" borderId="0" xfId="0" applyNumberFormat="1" applyFont="1" applyAlignment="1">
      <alignment horizontal="right" vertical="center"/>
    </xf>
    <xf numFmtId="165" fontId="6" fillId="0" borderId="6" xfId="0" applyNumberFormat="1" applyFont="1" applyBorder="1" applyAlignment="1">
      <alignment horizontal="right" vertical="center"/>
    </xf>
    <xf numFmtId="169" fontId="6" fillId="2" borderId="6" xfId="0" applyNumberFormat="1" applyFont="1" applyFill="1" applyBorder="1" applyAlignment="1">
      <alignment horizontal="right" vertical="center"/>
    </xf>
    <xf numFmtId="167" fontId="6" fillId="2" borderId="0" xfId="0" applyNumberFormat="1" applyFont="1" applyFill="1" applyAlignment="1">
      <alignment horizontal="right" vertical="center"/>
    </xf>
    <xf numFmtId="169" fontId="6" fillId="2" borderId="3" xfId="0" applyNumberFormat="1" applyFont="1" applyFill="1" applyBorder="1" applyAlignment="1">
      <alignment horizontal="right" vertical="center"/>
    </xf>
    <xf numFmtId="168" fontId="6" fillId="0" borderId="3" xfId="0" applyNumberFormat="1" applyFont="1" applyBorder="1" applyAlignment="1">
      <alignment horizontal="right" vertical="center"/>
    </xf>
    <xf numFmtId="165" fontId="6" fillId="0" borderId="0" xfId="0" applyNumberFormat="1" applyFont="1" applyAlignment="1">
      <alignment vertical="center"/>
    </xf>
    <xf numFmtId="165" fontId="6" fillId="2" borderId="0" xfId="0" applyNumberFormat="1" applyFont="1" applyFill="1" applyAlignment="1">
      <alignment horizontal="right" vertical="center"/>
    </xf>
    <xf numFmtId="0" fontId="6" fillId="0" borderId="0" xfId="0" applyFont="1" applyAlignment="1">
      <alignment horizontal="right" vertical="center" wrapText="1"/>
    </xf>
    <xf numFmtId="0" fontId="13" fillId="0" borderId="8" xfId="0" applyFont="1" applyBorder="1" applyAlignment="1">
      <alignment vertical="center"/>
    </xf>
    <xf numFmtId="0" fontId="13" fillId="0" borderId="8" xfId="0" applyFont="1" applyBorder="1" applyAlignment="1">
      <alignment horizontal="right" vertical="center"/>
    </xf>
    <xf numFmtId="166" fontId="6" fillId="0" borderId="0" xfId="0" applyNumberFormat="1" applyFont="1" applyAlignment="1">
      <alignment horizontal="right" vertical="center"/>
    </xf>
    <xf numFmtId="165" fontId="13" fillId="0" borderId="0" xfId="0" applyNumberFormat="1" applyFont="1" applyAlignment="1">
      <alignment horizontal="right" vertical="center"/>
    </xf>
    <xf numFmtId="1" fontId="6" fillId="0" borderId="0" xfId="0" applyNumberFormat="1" applyFont="1" applyAlignment="1">
      <alignment horizontal="right" vertical="center"/>
    </xf>
    <xf numFmtId="0" fontId="7" fillId="0" borderId="6" xfId="0" applyFont="1" applyBorder="1" applyAlignment="1">
      <alignment vertical="center"/>
    </xf>
    <xf numFmtId="1" fontId="13" fillId="0" borderId="0" xfId="0" applyNumberFormat="1" applyFont="1" applyAlignment="1">
      <alignment horizontal="right" vertical="center"/>
    </xf>
    <xf numFmtId="0" fontId="6" fillId="0" borderId="6" xfId="0" applyFont="1" applyBorder="1" applyAlignment="1">
      <alignment vertical="center"/>
    </xf>
    <xf numFmtId="0" fontId="7" fillId="4" borderId="2" xfId="0" applyFont="1" applyFill="1" applyBorder="1" applyAlignment="1">
      <alignment horizontal="right" vertical="center" wrapText="1"/>
    </xf>
    <xf numFmtId="165" fontId="7" fillId="4" borderId="0" xfId="0" applyNumberFormat="1" applyFont="1" applyFill="1" applyAlignment="1">
      <alignment horizontal="right" vertical="center"/>
    </xf>
    <xf numFmtId="165" fontId="7" fillId="4" borderId="1" xfId="0" applyNumberFormat="1" applyFont="1" applyFill="1" applyBorder="1" applyAlignment="1">
      <alignment horizontal="right" vertical="center"/>
    </xf>
    <xf numFmtId="165" fontId="6" fillId="4" borderId="0" xfId="8" applyNumberFormat="1" applyFont="1" applyFill="1" applyAlignment="1">
      <alignment horizontal="right" vertical="center"/>
    </xf>
    <xf numFmtId="9" fontId="6" fillId="4" borderId="0" xfId="8" applyFont="1" applyFill="1" applyAlignment="1">
      <alignment vertical="center"/>
    </xf>
    <xf numFmtId="174" fontId="6" fillId="4" borderId="0" xfId="1" applyNumberFormat="1" applyFont="1" applyFill="1" applyAlignment="1">
      <alignment vertical="center"/>
    </xf>
    <xf numFmtId="170" fontId="6" fillId="2" borderId="0" xfId="0" applyNumberFormat="1" applyFont="1" applyFill="1" applyAlignment="1">
      <alignment horizontal="right" vertical="center"/>
    </xf>
    <xf numFmtId="1" fontId="31" fillId="4" borderId="0" xfId="0" applyNumberFormat="1" applyFont="1" applyFill="1" applyAlignment="1">
      <alignment horizontal="right" vertical="center"/>
    </xf>
    <xf numFmtId="165" fontId="6" fillId="4" borderId="0" xfId="0" applyNumberFormat="1" applyFont="1" applyFill="1" applyAlignment="1">
      <alignment vertical="center"/>
    </xf>
    <xf numFmtId="0" fontId="3" fillId="4" borderId="0" xfId="0" applyFont="1" applyFill="1" applyAlignment="1">
      <alignment vertical="center"/>
    </xf>
    <xf numFmtId="49" fontId="6" fillId="4" borderId="0" xfId="0" applyNumberFormat="1" applyFont="1" applyFill="1" applyAlignment="1">
      <alignment horizontal="right" vertical="center"/>
    </xf>
    <xf numFmtId="0" fontId="4" fillId="4" borderId="0" xfId="0" applyFont="1" applyFill="1" applyAlignment="1">
      <alignment vertical="center"/>
    </xf>
    <xf numFmtId="0" fontId="10" fillId="4" borderId="0" xfId="0" applyFont="1" applyFill="1" applyAlignment="1">
      <alignment vertical="center"/>
    </xf>
    <xf numFmtId="0" fontId="16" fillId="4" borderId="0" xfId="5" applyFill="1" applyAlignment="1" applyProtection="1">
      <alignment vertical="center"/>
    </xf>
    <xf numFmtId="0" fontId="8" fillId="4" borderId="1" xfId="0" applyFont="1" applyFill="1" applyBorder="1" applyAlignment="1">
      <alignment horizontal="left" vertical="center"/>
    </xf>
    <xf numFmtId="0" fontId="0" fillId="4" borderId="0" xfId="0" applyFill="1" applyAlignment="1">
      <alignment horizontal="left" vertical="center"/>
    </xf>
    <xf numFmtId="0" fontId="0" fillId="4" borderId="1" xfId="0" applyFill="1" applyBorder="1" applyAlignment="1">
      <alignment horizontal="left" vertical="center"/>
    </xf>
    <xf numFmtId="0" fontId="7" fillId="4" borderId="1" xfId="0" applyFont="1" applyFill="1" applyBorder="1" applyAlignment="1">
      <alignment horizontal="left" vertical="center"/>
    </xf>
    <xf numFmtId="0" fontId="8" fillId="4" borderId="0" xfId="0" applyFont="1" applyFill="1" applyAlignment="1">
      <alignment horizontal="center" vertical="center" wrapText="1"/>
    </xf>
    <xf numFmtId="172" fontId="2" fillId="4" borderId="0" xfId="8" applyNumberFormat="1" applyFill="1" applyAlignment="1">
      <alignment vertical="center"/>
    </xf>
    <xf numFmtId="0" fontId="7" fillId="0" borderId="0" xfId="0" applyFont="1" applyAlignment="1">
      <alignment horizontal="right" vertical="center"/>
    </xf>
    <xf numFmtId="0" fontId="6" fillId="0" borderId="4" xfId="0" applyFont="1" applyBorder="1" applyAlignment="1">
      <alignment vertical="center"/>
    </xf>
    <xf numFmtId="0" fontId="7" fillId="0" borderId="4" xfId="0" applyFont="1" applyBorder="1" applyAlignment="1">
      <alignment horizontal="center" vertical="center"/>
    </xf>
    <xf numFmtId="0" fontId="6" fillId="2" borderId="0" xfId="0" applyFont="1" applyFill="1" applyAlignment="1">
      <alignment vertical="center"/>
    </xf>
    <xf numFmtId="1" fontId="6" fillId="0" borderId="8" xfId="0" applyNumberFormat="1" applyFont="1" applyBorder="1" applyAlignment="1">
      <alignment horizontal="right" vertical="center"/>
    </xf>
    <xf numFmtId="49" fontId="6" fillId="0" borderId="0" xfId="0" applyNumberFormat="1" applyFont="1" applyAlignment="1">
      <alignment horizontal="right" vertical="center"/>
    </xf>
    <xf numFmtId="0" fontId="16" fillId="0" borderId="0" xfId="5" applyAlignment="1" applyProtection="1">
      <alignment vertical="center"/>
    </xf>
    <xf numFmtId="0" fontId="4" fillId="0" borderId="0" xfId="0" applyFont="1" applyAlignment="1">
      <alignment vertical="center"/>
    </xf>
    <xf numFmtId="173" fontId="17" fillId="0" borderId="0" xfId="0" applyNumberFormat="1" applyFont="1" applyAlignment="1">
      <alignment horizontal="right" vertical="center"/>
    </xf>
    <xf numFmtId="0" fontId="6" fillId="5" borderId="0" xfId="0" applyFont="1" applyFill="1"/>
    <xf numFmtId="168" fontId="6" fillId="5" borderId="0" xfId="0" applyNumberFormat="1" applyFont="1" applyFill="1" applyAlignment="1">
      <alignment horizontal="right"/>
    </xf>
    <xf numFmtId="168" fontId="6" fillId="0" borderId="0" xfId="0" applyNumberFormat="1" applyFont="1" applyBorder="1" applyAlignment="1">
      <alignment horizontal="right"/>
    </xf>
    <xf numFmtId="164" fontId="6" fillId="0" borderId="0" xfId="0" applyNumberFormat="1" applyFont="1" applyAlignment="1">
      <alignment horizontal="right"/>
    </xf>
    <xf numFmtId="165" fontId="6" fillId="4" borderId="0" xfId="0" applyNumberFormat="1" applyFont="1" applyFill="1" applyBorder="1" applyAlignment="1">
      <alignment horizontal="right" vertical="center"/>
    </xf>
    <xf numFmtId="165" fontId="7" fillId="4" borderId="0" xfId="0" applyNumberFormat="1" applyFont="1" applyFill="1" applyBorder="1" applyAlignment="1">
      <alignment horizontal="right" vertical="center"/>
    </xf>
    <xf numFmtId="0" fontId="6" fillId="4" borderId="0" xfId="0" applyFont="1" applyFill="1" applyBorder="1" applyAlignment="1">
      <alignment vertical="center"/>
    </xf>
    <xf numFmtId="165" fontId="6" fillId="4" borderId="0" xfId="8" applyNumberFormat="1" applyFont="1" applyFill="1" applyBorder="1" applyAlignment="1">
      <alignment horizontal="right" vertical="center"/>
    </xf>
    <xf numFmtId="174" fontId="6" fillId="4" borderId="0" xfId="1" applyNumberFormat="1" applyFont="1" applyFill="1" applyBorder="1" applyAlignment="1">
      <alignment vertical="center"/>
    </xf>
    <xf numFmtId="165" fontId="6" fillId="4" borderId="14" xfId="0" applyNumberFormat="1" applyFont="1" applyFill="1" applyBorder="1" applyAlignment="1">
      <alignment horizontal="right" vertical="center"/>
    </xf>
    <xf numFmtId="1" fontId="6" fillId="0" borderId="15" xfId="8" applyNumberFormat="1" applyFont="1" applyBorder="1"/>
    <xf numFmtId="0" fontId="8" fillId="2" borderId="1" xfId="0" applyFont="1" applyFill="1" applyBorder="1" applyAlignment="1">
      <alignment horizontal="right" vertical="center"/>
    </xf>
    <xf numFmtId="0" fontId="10" fillId="0" borderId="1" xfId="0" applyFont="1" applyBorder="1" applyAlignment="1">
      <alignment horizontal="right" vertical="center"/>
    </xf>
    <xf numFmtId="0" fontId="6" fillId="0" borderId="3" xfId="0" applyFont="1" applyBorder="1" applyAlignment="1">
      <alignment horizontal="right" vertical="center"/>
    </xf>
    <xf numFmtId="0" fontId="10" fillId="0" borderId="0" xfId="0" applyFont="1" applyAlignment="1">
      <alignment horizontal="right" vertical="center"/>
    </xf>
    <xf numFmtId="0" fontId="6" fillId="0" borderId="1" xfId="0" applyFont="1" applyBorder="1" applyAlignment="1">
      <alignment horizontal="right" vertical="center"/>
    </xf>
    <xf numFmtId="0" fontId="7" fillId="0" borderId="0" xfId="0" applyFont="1" applyAlignment="1">
      <alignment horizontal="left" vertical="center"/>
    </xf>
    <xf numFmtId="0" fontId="7" fillId="0" borderId="8" xfId="0" applyFont="1" applyBorder="1" applyAlignment="1">
      <alignment horizontal="left" vertical="center"/>
    </xf>
    <xf numFmtId="0" fontId="6" fillId="0" borderId="0" xfId="0" applyFont="1" applyAlignment="1">
      <alignment horizontal="center" vertical="center"/>
    </xf>
    <xf numFmtId="177" fontId="6" fillId="0" borderId="0" xfId="0" applyNumberFormat="1" applyFont="1"/>
    <xf numFmtId="177" fontId="33" fillId="0" borderId="0" xfId="0" applyNumberFormat="1" applyFont="1"/>
    <xf numFmtId="177" fontId="6" fillId="0" borderId="0" xfId="8" applyNumberFormat="1" applyFont="1"/>
    <xf numFmtId="0" fontId="3" fillId="4" borderId="0" xfId="0" applyFont="1" applyFill="1" applyAlignment="1">
      <alignment horizontal="left" vertical="center" wrapText="1"/>
    </xf>
    <xf numFmtId="0" fontId="3" fillId="4" borderId="0" xfId="0" applyFont="1" applyFill="1"/>
    <xf numFmtId="0" fontId="30" fillId="0" borderId="0" xfId="6" applyFont="1"/>
    <xf numFmtId="0" fontId="18" fillId="0" borderId="0" xfId="6" applyFont="1" applyAlignment="1">
      <alignment horizontal="left" vertical="top"/>
    </xf>
    <xf numFmtId="0" fontId="62" fillId="4" borderId="0" xfId="5" applyFont="1" applyFill="1" applyAlignment="1" applyProtection="1">
      <alignment horizontal="left" vertical="center"/>
    </xf>
    <xf numFmtId="0" fontId="63" fillId="0" borderId="0" xfId="5" applyFont="1" applyAlignment="1" applyProtection="1"/>
    <xf numFmtId="0" fontId="64" fillId="2" borderId="0" xfId="82" applyFont="1" applyFill="1"/>
    <xf numFmtId="0" fontId="0" fillId="0" borderId="0" xfId="0" applyAlignment="1"/>
    <xf numFmtId="0" fontId="3" fillId="0" borderId="0" xfId="0" applyFont="1" applyAlignment="1">
      <alignment vertical="center"/>
    </xf>
    <xf numFmtId="0" fontId="2" fillId="2" borderId="0" xfId="0" applyFont="1" applyFill="1"/>
    <xf numFmtId="0" fontId="2" fillId="2" borderId="0" xfId="0" applyFont="1" applyFill="1" applyAlignment="1">
      <alignment horizontal="right"/>
    </xf>
    <xf numFmtId="0" fontId="65" fillId="0" borderId="0" xfId="0" applyFont="1" applyAlignment="1">
      <alignment horizontal="left" vertical="center" readingOrder="1"/>
    </xf>
    <xf numFmtId="0" fontId="3" fillId="0" borderId="0" xfId="6" applyFont="1" applyAlignment="1">
      <alignment vertical="center"/>
    </xf>
    <xf numFmtId="0" fontId="30" fillId="4" borderId="0" xfId="14" applyFont="1" applyFill="1" applyAlignment="1">
      <alignment vertical="center"/>
    </xf>
    <xf numFmtId="0" fontId="66" fillId="4" borderId="0" xfId="0" applyFont="1" applyFill="1" applyAlignment="1">
      <alignment vertical="center"/>
    </xf>
    <xf numFmtId="0" fontId="63" fillId="0" borderId="0" xfId="5" applyFont="1" applyAlignment="1" applyProtection="1">
      <alignment vertical="center"/>
    </xf>
    <xf numFmtId="0" fontId="64" fillId="2" borderId="0" xfId="82" applyFont="1" applyFill="1" applyAlignment="1">
      <alignment vertical="center"/>
    </xf>
    <xf numFmtId="0" fontId="18" fillId="0" borderId="0" xfId="6" applyFont="1" applyAlignment="1">
      <alignment vertical="top"/>
    </xf>
    <xf numFmtId="0" fontId="6" fillId="0" borderId="0" xfId="6" applyFont="1" applyAlignment="1"/>
    <xf numFmtId="0" fontId="10" fillId="0" borderId="0" xfId="6" applyAlignment="1"/>
    <xf numFmtId="0" fontId="6" fillId="2" borderId="0" xfId="6" applyFont="1" applyFill="1" applyAlignment="1"/>
    <xf numFmtId="0" fontId="68" fillId="4" borderId="0" xfId="5" applyFont="1" applyFill="1" applyAlignment="1" applyProtection="1">
      <alignment horizontal="left" vertical="center"/>
    </xf>
    <xf numFmtId="0" fontId="3" fillId="4" borderId="0" xfId="0" applyFont="1" applyFill="1" applyAlignment="1">
      <alignment horizontal="left" vertical="center"/>
    </xf>
    <xf numFmtId="0" fontId="7" fillId="4" borderId="0" xfId="0" applyFont="1" applyFill="1" applyAlignment="1">
      <alignment horizontal="right" vertical="center" wrapText="1"/>
    </xf>
    <xf numFmtId="49" fontId="6" fillId="4" borderId="0" xfId="0" applyNumberFormat="1" applyFont="1" applyFill="1" applyAlignment="1">
      <alignment horizontal="right"/>
    </xf>
    <xf numFmtId="165" fontId="0" fillId="4" borderId="0" xfId="0" applyNumberFormat="1" applyFill="1"/>
    <xf numFmtId="0" fontId="6" fillId="4" borderId="0" xfId="0" applyFont="1" applyFill="1" applyBorder="1" applyAlignment="1">
      <alignment horizontal="right" vertical="center"/>
    </xf>
    <xf numFmtId="1" fontId="6" fillId="2" borderId="0" xfId="0" applyNumberFormat="1" applyFont="1" applyFill="1" applyBorder="1" applyAlignment="1">
      <alignment horizontal="left" vertical="center" indent="2"/>
    </xf>
    <xf numFmtId="0" fontId="0" fillId="0" borderId="0" xfId="0" applyBorder="1"/>
    <xf numFmtId="0" fontId="3" fillId="0" borderId="0" xfId="0" applyFont="1" applyFill="1" applyAlignment="1">
      <alignment vertical="center"/>
    </xf>
    <xf numFmtId="0" fontId="0" fillId="0" borderId="0" xfId="0" applyFill="1" applyAlignment="1">
      <alignment vertical="center"/>
    </xf>
    <xf numFmtId="0" fontId="6" fillId="0" borderId="0" xfId="0" applyFont="1" applyFill="1"/>
    <xf numFmtId="0" fontId="0" fillId="0" borderId="0" xfId="0" applyFill="1"/>
    <xf numFmtId="0" fontId="6" fillId="0" borderId="0" xfId="0" applyFont="1" applyFill="1" applyAlignment="1">
      <alignment horizontal="left" vertical="center" readingOrder="1"/>
    </xf>
    <xf numFmtId="0" fontId="65" fillId="0" borderId="0" xfId="0" applyFont="1" applyFill="1" applyAlignment="1">
      <alignment horizontal="left" vertical="center" readingOrder="1"/>
    </xf>
    <xf numFmtId="165" fontId="6" fillId="0" borderId="0" xfId="0" applyNumberFormat="1" applyFont="1" applyFill="1" applyBorder="1" applyAlignment="1">
      <alignment horizontal="right" vertical="center"/>
    </xf>
    <xf numFmtId="49" fontId="6" fillId="0" borderId="0" xfId="0" applyNumberFormat="1" applyFont="1" applyFill="1" applyAlignment="1">
      <alignment horizontal="right"/>
    </xf>
    <xf numFmtId="165" fontId="0" fillId="0" borderId="0" xfId="0" applyNumberFormat="1" applyFill="1"/>
    <xf numFmtId="0" fontId="8" fillId="0" borderId="0" xfId="0" applyFont="1" applyFill="1" applyAlignment="1"/>
    <xf numFmtId="0" fontId="8" fillId="0" borderId="0" xfId="0" applyFont="1" applyFill="1" applyAlignment="1">
      <alignment horizontal="left"/>
    </xf>
    <xf numFmtId="0" fontId="3" fillId="4" borderId="0" xfId="83" applyFill="1" applyBorder="1" applyAlignment="1">
      <alignment vertical="center"/>
    </xf>
    <xf numFmtId="0" fontId="3" fillId="0" borderId="0" xfId="83" applyFill="1" applyBorder="1" applyAlignment="1">
      <alignment vertical="center"/>
    </xf>
    <xf numFmtId="0" fontId="4" fillId="0" borderId="0" xfId="0" applyFont="1" applyFill="1" applyAlignment="1">
      <alignment wrapText="1"/>
    </xf>
    <xf numFmtId="0" fontId="3" fillId="0" borderId="0" xfId="83" applyFill="1" applyBorder="1" applyAlignment="1">
      <alignment horizontal="left" vertical="center"/>
    </xf>
    <xf numFmtId="0" fontId="3" fillId="0" borderId="0" xfId="0" applyFont="1" applyFill="1" applyAlignment="1">
      <alignment horizontal="left" vertical="center"/>
    </xf>
    <xf numFmtId="0" fontId="6" fillId="0" borderId="0" xfId="0" applyFont="1" applyFill="1" applyAlignment="1">
      <alignment vertical="center"/>
    </xf>
    <xf numFmtId="0" fontId="10" fillId="0" borderId="0" xfId="0" applyFont="1" applyFill="1"/>
    <xf numFmtId="0" fontId="0" fillId="0" borderId="0" xfId="0" applyFill="1" applyAlignment="1">
      <alignment vertical="center" wrapText="1"/>
    </xf>
    <xf numFmtId="0" fontId="4" fillId="0" borderId="0" xfId="6" applyFont="1" applyFill="1" applyAlignment="1">
      <alignment wrapText="1"/>
    </xf>
    <xf numFmtId="0" fontId="8" fillId="4" borderId="0" xfId="0" applyFont="1" applyFill="1" applyBorder="1" applyAlignment="1">
      <alignment horizontal="left" vertical="center"/>
    </xf>
    <xf numFmtId="0" fontId="8" fillId="4" borderId="0" xfId="0" applyFont="1" applyFill="1" applyBorder="1" applyAlignment="1">
      <alignment vertical="center"/>
    </xf>
    <xf numFmtId="0" fontId="4" fillId="0" borderId="0" xfId="6" applyFont="1" applyBorder="1" applyAlignment="1">
      <alignment wrapText="1"/>
    </xf>
    <xf numFmtId="0" fontId="3" fillId="4" borderId="0" xfId="83" applyFill="1" applyBorder="1" applyAlignment="1">
      <alignment horizontal="left" vertical="center"/>
    </xf>
    <xf numFmtId="0" fontId="8" fillId="0" borderId="0" xfId="0" applyFont="1" applyFill="1" applyAlignment="1">
      <alignment vertical="center"/>
    </xf>
    <xf numFmtId="0" fontId="8" fillId="0" borderId="0" xfId="0" applyFont="1" applyFill="1" applyAlignment="1">
      <alignment horizontal="center" vertical="center" wrapText="1"/>
    </xf>
    <xf numFmtId="0" fontId="10" fillId="0" borderId="0" xfId="0" applyFont="1" applyFill="1" applyAlignment="1">
      <alignment vertical="center"/>
    </xf>
    <xf numFmtId="0" fontId="8" fillId="0" borderId="0" xfId="0" applyFont="1" applyFill="1" applyBorder="1" applyAlignment="1">
      <alignment horizontal="left" vertical="center"/>
    </xf>
    <xf numFmtId="0" fontId="8" fillId="0" borderId="0" xfId="0" applyFont="1" applyFill="1" applyBorder="1" applyAlignment="1">
      <alignment vertical="center"/>
    </xf>
    <xf numFmtId="0" fontId="6" fillId="0" borderId="0" xfId="0" applyFont="1" applyFill="1" applyBorder="1" applyAlignment="1">
      <alignment vertical="center"/>
    </xf>
    <xf numFmtId="0" fontId="3" fillId="0" borderId="0" xfId="7" applyFont="1" applyFill="1" applyAlignment="1">
      <alignment horizontal="left" vertical="center"/>
    </xf>
    <xf numFmtId="0" fontId="70" fillId="0" borderId="0" xfId="0" applyFont="1" applyFill="1" applyAlignment="1">
      <alignment horizontal="left"/>
    </xf>
    <xf numFmtId="0" fontId="8" fillId="0" borderId="0" xfId="0" applyFont="1" applyFill="1" applyAlignment="1">
      <alignment readingOrder="1"/>
    </xf>
    <xf numFmtId="0" fontId="24" fillId="0" borderId="0" xfId="0" applyFont="1" applyFill="1" applyAlignment="1">
      <alignment horizontal="center" vertical="center"/>
    </xf>
    <xf numFmtId="0" fontId="21" fillId="0" borderId="0" xfId="0" applyFont="1" applyFill="1" applyAlignment="1">
      <alignment horizontal="left" vertical="center"/>
    </xf>
    <xf numFmtId="0" fontId="22" fillId="0" borderId="0" xfId="0" applyFont="1" applyFill="1" applyAlignment="1">
      <alignment horizontal="left" vertical="center"/>
    </xf>
    <xf numFmtId="1" fontId="22" fillId="0" borderId="0" xfId="0" applyNumberFormat="1" applyFont="1" applyFill="1" applyAlignment="1">
      <alignment horizontal="center" vertical="center"/>
    </xf>
    <xf numFmtId="1" fontId="20" fillId="0" borderId="0" xfId="0" applyNumberFormat="1" applyFont="1" applyFill="1" applyAlignment="1">
      <alignment horizontal="center" vertical="center"/>
    </xf>
    <xf numFmtId="0" fontId="20" fillId="0" borderId="0" xfId="0" applyFont="1" applyFill="1" applyAlignment="1">
      <alignment horizontal="left" vertical="center"/>
    </xf>
    <xf numFmtId="0" fontId="20" fillId="0" borderId="0" xfId="0" applyFont="1" applyFill="1" applyBorder="1" applyAlignment="1">
      <alignment horizontal="left" vertical="center"/>
    </xf>
    <xf numFmtId="1" fontId="20" fillId="0" borderId="0" xfId="0" applyNumberFormat="1" applyFont="1" applyFill="1" applyBorder="1" applyAlignment="1">
      <alignment horizontal="center" vertical="center"/>
    </xf>
    <xf numFmtId="1" fontId="22" fillId="0" borderId="0"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0" fillId="0" borderId="0" xfId="0" applyFill="1" applyBorder="1"/>
    <xf numFmtId="0" fontId="8" fillId="0" borderId="0" xfId="83" applyFont="1" applyFill="1" applyBorder="1" applyAlignment="1">
      <alignment vertical="center"/>
    </xf>
    <xf numFmtId="0" fontId="8" fillId="0" borderId="0" xfId="83" applyFont="1" applyFill="1" applyBorder="1" applyAlignment="1">
      <alignment horizontal="left" vertical="center"/>
    </xf>
    <xf numFmtId="0" fontId="3" fillId="4" borderId="0" xfId="0" applyFont="1" applyFill="1" applyAlignment="1"/>
    <xf numFmtId="0" fontId="28" fillId="4" borderId="0" xfId="0" applyFont="1" applyFill="1" applyAlignment="1"/>
    <xf numFmtId="0" fontId="8" fillId="4" borderId="0" xfId="0" applyFont="1" applyFill="1" applyAlignment="1">
      <alignment horizontal="left"/>
    </xf>
    <xf numFmtId="0" fontId="60" fillId="0" borderId="0" xfId="0" applyFont="1" applyFill="1" applyAlignment="1">
      <alignment vertical="center"/>
    </xf>
    <xf numFmtId="0" fontId="61" fillId="0" borderId="0" xfId="0" applyFont="1" applyFill="1" applyAlignment="1">
      <alignment vertical="center"/>
    </xf>
    <xf numFmtId="0" fontId="27" fillId="0" borderId="0" xfId="0" applyFont="1" applyFill="1" applyAlignment="1">
      <alignment vertical="center"/>
    </xf>
    <xf numFmtId="0" fontId="3" fillId="0" borderId="0" xfId="0" applyFont="1" applyFill="1" applyAlignment="1"/>
    <xf numFmtId="0" fontId="38" fillId="0" borderId="0" xfId="0" applyFont="1" applyFill="1" applyAlignment="1">
      <alignment horizontal="left"/>
    </xf>
    <xf numFmtId="0" fontId="0" fillId="0" borderId="0" xfId="0" applyFill="1" applyAlignment="1"/>
    <xf numFmtId="0" fontId="71" fillId="0" borderId="0" xfId="0" applyFont="1" applyFill="1" applyAlignment="1">
      <alignment vertical="center"/>
    </xf>
    <xf numFmtId="0" fontId="4" fillId="0" borderId="0" xfId="0" applyFont="1" applyFill="1" applyBorder="1" applyAlignment="1">
      <alignment wrapText="1"/>
    </xf>
    <xf numFmtId="0" fontId="6" fillId="0" borderId="0" xfId="0" applyFont="1" applyFill="1" applyBorder="1" applyAlignment="1">
      <alignment horizontal="right" vertical="center"/>
    </xf>
    <xf numFmtId="0" fontId="4" fillId="4" borderId="0" xfId="0" applyFont="1" applyFill="1" applyBorder="1" applyAlignment="1">
      <alignment wrapText="1"/>
    </xf>
    <xf numFmtId="0" fontId="6" fillId="4" borderId="0" xfId="0" applyFont="1" applyFill="1" applyBorder="1" applyAlignment="1">
      <alignment horizontal="right" vertical="center" wrapText="1"/>
    </xf>
    <xf numFmtId="1" fontId="14" fillId="0" borderId="0" xfId="0" applyNumberFormat="1" applyFont="1" applyFill="1" applyBorder="1" applyAlignment="1">
      <alignment horizontal="right" vertical="center" wrapText="1"/>
    </xf>
    <xf numFmtId="0" fontId="6" fillId="0" borderId="0" xfId="0" applyFont="1" applyFill="1" applyBorder="1"/>
    <xf numFmtId="49" fontId="6" fillId="0" borderId="0" xfId="0" applyNumberFormat="1" applyFont="1" applyFill="1" applyBorder="1" applyAlignment="1">
      <alignment horizontal="right"/>
    </xf>
    <xf numFmtId="0" fontId="4" fillId="0" borderId="0" xfId="6" applyFont="1" applyFill="1" applyBorder="1" applyAlignment="1">
      <alignment wrapText="1"/>
    </xf>
    <xf numFmtId="0" fontId="29" fillId="0" borderId="0" xfId="0" applyFont="1" applyFill="1" applyAlignment="1"/>
    <xf numFmtId="0" fontId="73" fillId="0" borderId="0" xfId="0" applyFont="1" applyFill="1" applyAlignment="1"/>
    <xf numFmtId="176" fontId="18" fillId="0" borderId="0" xfId="0" applyNumberFormat="1" applyFont="1" applyFill="1" applyAlignment="1">
      <alignment horizontal="left"/>
    </xf>
    <xf numFmtId="0" fontId="18" fillId="0" borderId="0" xfId="0" applyFont="1" applyFill="1" applyAlignment="1"/>
    <xf numFmtId="0" fontId="29" fillId="0" borderId="0" xfId="0" applyFont="1" applyFill="1" applyAlignment="1">
      <alignment vertical="center"/>
    </xf>
    <xf numFmtId="0" fontId="73" fillId="0" borderId="0" xfId="0" applyFont="1" applyFill="1" applyAlignment="1">
      <alignment vertical="center"/>
    </xf>
    <xf numFmtId="0" fontId="18" fillId="0" borderId="0" xfId="0" applyFont="1" applyFill="1" applyAlignment="1">
      <alignment horizontal="left" vertical="center"/>
    </xf>
    <xf numFmtId="0" fontId="18" fillId="0" borderId="0" xfId="0" applyFont="1" applyFill="1" applyAlignment="1">
      <alignment vertical="center"/>
    </xf>
    <xf numFmtId="0" fontId="18" fillId="0" borderId="0" xfId="0" applyFont="1" applyFill="1"/>
    <xf numFmtId="176" fontId="18" fillId="0" borderId="0" xfId="0" applyNumberFormat="1" applyFont="1" applyFill="1" applyAlignment="1">
      <alignment horizontal="left" vertical="center"/>
    </xf>
    <xf numFmtId="0" fontId="67" fillId="0" borderId="0" xfId="5" applyFont="1" applyFill="1" applyAlignment="1" applyProtection="1">
      <alignment horizontal="left" vertical="center"/>
    </xf>
    <xf numFmtId="0" fontId="67" fillId="0" borderId="0" xfId="5" applyFont="1" applyFill="1" applyAlignment="1" applyProtection="1">
      <alignment vertical="center"/>
    </xf>
    <xf numFmtId="0" fontId="18" fillId="4" borderId="0" xfId="0" applyFont="1" applyFill="1"/>
    <xf numFmtId="0" fontId="18" fillId="4" borderId="0" xfId="0" applyFont="1" applyFill="1" applyAlignment="1">
      <alignment vertical="center"/>
    </xf>
    <xf numFmtId="0" fontId="67" fillId="0" borderId="0" xfId="12" applyFont="1" applyAlignment="1" applyProtection="1">
      <alignment horizontal="left" vertical="center"/>
    </xf>
    <xf numFmtId="0" fontId="18" fillId="0" borderId="0" xfId="0" applyFont="1"/>
    <xf numFmtId="0" fontId="67" fillId="0" borderId="0" xfId="5" applyFont="1" applyAlignment="1" applyProtection="1">
      <alignment horizontal="left" vertical="center"/>
    </xf>
    <xf numFmtId="0" fontId="3" fillId="0" borderId="0" xfId="6" applyFont="1" applyAlignment="1"/>
    <xf numFmtId="0" fontId="30" fillId="0" borderId="0" xfId="6" applyFont="1" applyAlignment="1"/>
    <xf numFmtId="0" fontId="29" fillId="0" borderId="0" xfId="6" applyFont="1" applyAlignment="1"/>
    <xf numFmtId="0" fontId="31" fillId="0" borderId="0" xfId="6" applyFont="1" applyAlignment="1"/>
    <xf numFmtId="0" fontId="62" fillId="0" borderId="0" xfId="5" applyFont="1" applyAlignment="1" applyProtection="1">
      <alignment horizontal="left" vertical="top"/>
    </xf>
    <xf numFmtId="0" fontId="8" fillId="0" borderId="0" xfId="0" applyFont="1" applyAlignment="1">
      <alignment horizontal="left" readingOrder="1"/>
    </xf>
    <xf numFmtId="1" fontId="6" fillId="0" borderId="0"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 fontId="6" fillId="2" borderId="0" xfId="0" applyNumberFormat="1" applyFont="1" applyFill="1" applyBorder="1" applyAlignment="1">
      <alignment horizontal="center" vertical="center"/>
    </xf>
    <xf numFmtId="179" fontId="6" fillId="4" borderId="0" xfId="0" applyNumberFormat="1" applyFont="1" applyFill="1" applyBorder="1" applyAlignment="1">
      <alignment horizontal="center" vertical="center"/>
    </xf>
    <xf numFmtId="0" fontId="76" fillId="0" borderId="0" xfId="0" applyFont="1" applyFill="1" applyAlignment="1">
      <alignment horizontal="left" vertical="center"/>
    </xf>
    <xf numFmtId="0" fontId="74" fillId="0" borderId="0" xfId="0" applyFont="1" applyFill="1" applyAlignment="1">
      <alignment vertical="center"/>
    </xf>
    <xf numFmtId="0" fontId="4" fillId="0" borderId="0" xfId="0" applyFont="1" applyFill="1" applyBorder="1" applyAlignment="1">
      <alignment horizontal="right" wrapText="1"/>
    </xf>
    <xf numFmtId="0" fontId="0" fillId="0" borderId="0" xfId="0" applyFill="1" applyAlignment="1">
      <alignment horizontal="right"/>
    </xf>
    <xf numFmtId="0" fontId="4" fillId="0" borderId="0" xfId="0" applyFont="1" applyFill="1" applyBorder="1" applyAlignment="1">
      <alignment horizontal="left" wrapText="1"/>
    </xf>
    <xf numFmtId="0" fontId="4" fillId="4" borderId="0" xfId="0" applyFont="1" applyFill="1" applyBorder="1" applyAlignment="1">
      <alignment horizontal="right" wrapText="1"/>
    </xf>
    <xf numFmtId="0" fontId="62" fillId="0" borderId="0" xfId="5" quotePrefix="1" applyFont="1" applyFill="1" applyAlignment="1" applyProtection="1">
      <alignment vertical="center"/>
    </xf>
    <xf numFmtId="0" fontId="74" fillId="0" borderId="0" xfId="5" applyFont="1" applyFill="1" applyAlignment="1" applyProtection="1">
      <alignment vertical="center"/>
    </xf>
    <xf numFmtId="0" fontId="75" fillId="0" borderId="0" xfId="0" applyFont="1" applyFill="1" applyAlignment="1">
      <alignment horizontal="right" vertical="center"/>
    </xf>
    <xf numFmtId="0" fontId="75" fillId="0" borderId="0" xfId="0" applyFont="1" applyFill="1" applyAlignment="1">
      <alignment vertical="center"/>
    </xf>
    <xf numFmtId="0" fontId="8" fillId="0" borderId="0" xfId="0" applyFont="1" applyFill="1" applyAlignment="1">
      <alignment horizontal="left" vertical="center"/>
    </xf>
    <xf numFmtId="0" fontId="6" fillId="0" borderId="0" xfId="0" applyFont="1" applyFill="1" applyAlignment="1">
      <alignment horizontal="left" vertical="center"/>
    </xf>
    <xf numFmtId="0" fontId="8" fillId="0" borderId="0" xfId="0" applyFont="1" applyAlignment="1">
      <alignment horizontal="left" vertical="center" readingOrder="1"/>
    </xf>
    <xf numFmtId="0" fontId="2" fillId="0" borderId="0" xfId="0" applyFont="1" applyFill="1" applyAlignment="1">
      <alignment horizontal="right" vertical="center"/>
    </xf>
    <xf numFmtId="0" fontId="2" fillId="0" borderId="0" xfId="0" applyFont="1" applyFill="1" applyAlignment="1">
      <alignment vertical="center"/>
    </xf>
    <xf numFmtId="0" fontId="4" fillId="0" borderId="0" xfId="6" applyFont="1" applyFill="1" applyBorder="1" applyAlignment="1">
      <alignment horizontal="right" wrapText="1"/>
    </xf>
    <xf numFmtId="0" fontId="4" fillId="0" borderId="0" xfId="6" applyFont="1" applyBorder="1" applyAlignment="1">
      <alignment horizontal="right" wrapText="1"/>
    </xf>
    <xf numFmtId="0" fontId="4" fillId="0" borderId="0" xfId="0" applyFont="1" applyFill="1" applyAlignment="1">
      <alignment horizontal="right" wrapText="1"/>
    </xf>
    <xf numFmtId="164" fontId="31" fillId="28" borderId="0" xfId="0" applyNumberFormat="1" applyFont="1" applyFill="1"/>
    <xf numFmtId="179" fontId="6" fillId="0" borderId="0" xfId="0" applyNumberFormat="1" applyFont="1" applyAlignment="1">
      <alignment horizontal="center" vertical="center"/>
    </xf>
    <xf numFmtId="179" fontId="20" fillId="0" borderId="0" xfId="0" applyNumberFormat="1" applyFont="1" applyFill="1" applyBorder="1" applyAlignment="1">
      <alignment horizontal="left" vertical="center"/>
    </xf>
    <xf numFmtId="0" fontId="2" fillId="0" borderId="0" xfId="0" applyFont="1" applyFill="1" applyBorder="1"/>
    <xf numFmtId="0" fontId="7" fillId="0" borderId="3" xfId="0" applyFont="1" applyBorder="1" applyAlignment="1">
      <alignment horizontal="center"/>
    </xf>
    <xf numFmtId="0" fontId="7" fillId="0" borderId="7" xfId="0" applyFont="1" applyBorder="1" applyAlignment="1">
      <alignment horizontal="center"/>
    </xf>
    <xf numFmtId="0" fontId="3" fillId="0" borderId="0" xfId="0" applyFont="1" applyAlignment="1">
      <alignment horizontal="left" wrapText="1"/>
    </xf>
    <xf numFmtId="0" fontId="0" fillId="0" borderId="0" xfId="0" applyAlignment="1">
      <alignment horizontal="left" wrapText="1"/>
    </xf>
    <xf numFmtId="0" fontId="6" fillId="0" borderId="0" xfId="0" applyFont="1" applyAlignment="1">
      <alignment horizontal="left" vertical="center" readingOrder="1"/>
    </xf>
    <xf numFmtId="0" fontId="7" fillId="0" borderId="7" xfId="0" applyFont="1" applyBorder="1" applyAlignment="1">
      <alignment horizontal="center" vertical="center"/>
    </xf>
    <xf numFmtId="0" fontId="6" fillId="0" borderId="0" xfId="0" applyFont="1" applyAlignment="1">
      <alignment horizontal="left" vertical="center" wrapText="1"/>
    </xf>
    <xf numFmtId="0" fontId="6" fillId="0" borderId="0" xfId="0" applyFont="1" applyAlignment="1">
      <alignment horizontal="left" vertical="center"/>
    </xf>
    <xf numFmtId="0" fontId="10" fillId="0" borderId="0" xfId="0" applyFont="1" applyAlignment="1">
      <alignment horizontal="left" vertical="center" wrapText="1"/>
    </xf>
    <xf numFmtId="0" fontId="0" fillId="0" borderId="7" xfId="0" applyBorder="1" applyAlignment="1">
      <alignment horizontal="center" vertical="center"/>
    </xf>
    <xf numFmtId="0" fontId="6" fillId="0" borderId="0" xfId="0" applyFont="1" applyAlignment="1">
      <alignment horizontal="left" wrapText="1"/>
    </xf>
    <xf numFmtId="0" fontId="6" fillId="0" borderId="0" xfId="0" applyFont="1" applyAlignment="1">
      <alignment horizontal="left"/>
    </xf>
    <xf numFmtId="0" fontId="7" fillId="0" borderId="3" xfId="0" applyFont="1" applyBorder="1" applyAlignment="1">
      <alignment horizontal="center" vertical="center"/>
    </xf>
    <xf numFmtId="0" fontId="8" fillId="4" borderId="0" xfId="0" applyFont="1" applyFill="1" applyAlignment="1">
      <alignment horizontal="center" vertical="center"/>
    </xf>
    <xf numFmtId="0" fontId="7" fillId="4" borderId="3" xfId="0" applyFont="1" applyFill="1" applyBorder="1" applyAlignment="1">
      <alignment horizontal="center" vertical="center"/>
    </xf>
    <xf numFmtId="0" fontId="7" fillId="4" borderId="7" xfId="0" applyFont="1" applyFill="1" applyBorder="1" applyAlignment="1">
      <alignment horizontal="center" vertical="center"/>
    </xf>
    <xf numFmtId="0" fontId="0" fillId="4" borderId="7" xfId="0" applyFill="1" applyBorder="1" applyAlignment="1">
      <alignment horizontal="center" vertical="center"/>
    </xf>
    <xf numFmtId="0" fontId="6" fillId="4" borderId="0" xfId="0" applyFont="1" applyFill="1" applyAlignment="1">
      <alignment horizontal="left" vertical="center" wrapText="1"/>
    </xf>
    <xf numFmtId="0" fontId="6" fillId="4" borderId="0" xfId="0" applyFont="1" applyFill="1" applyAlignment="1">
      <alignment horizontal="left" vertical="center" readingOrder="1"/>
    </xf>
    <xf numFmtId="0" fontId="7" fillId="0" borderId="3" xfId="6" applyFont="1" applyBorder="1" applyAlignment="1">
      <alignment horizontal="center"/>
    </xf>
  </cellXfs>
  <cellStyles count="84">
    <cellStyle name="%" xfId="17" xr:uid="{C1478627-07E7-4A8A-8F20-D62AE44FAFBC}"/>
    <cellStyle name="% 2" xfId="18" xr:uid="{CA386BF7-A603-40DB-BF9F-F7014A2D4825}"/>
    <cellStyle name="%_Extra discounting_tariff form_2" xfId="19" xr:uid="{CCE2EDAC-AE5C-4273-984B-4BF0DB51F751}"/>
    <cellStyle name="%_Extra discounting_tariff form_3" xfId="20" xr:uid="{F1DDBE1B-1D63-4B7D-B0CF-3DF53AF332E5}"/>
    <cellStyle name="%_Northern Ireland" xfId="21" xr:uid="{06E82CBB-FE9C-4A92-8FC6-11252DB6E31F}"/>
    <cellStyle name="%_Q109_Good_Energy_elec_return" xfId="22" xr:uid="{D735AC6D-08F7-4B40-B240-A3CEA9086B1A}"/>
    <cellStyle name="%_Q309_Beacon_Gas_tariffs" xfId="23" xr:uid="{86B10565-3FE7-4CAA-B7E1-12ACDF863DCF}"/>
    <cellStyle name="%_Q408_Good_Energy_Electricity_return" xfId="24" xr:uid="{7450152C-7D14-4189-A19A-7D47E6E9D0C7}"/>
    <cellStyle name="%_Q408_Good_Energy_Electricity_return_Northern Ireland" xfId="25" xr:uid="{CD82E3D7-C71C-46C1-8E5B-E30F73057290}"/>
    <cellStyle name="20% - Accent1 2" xfId="26" xr:uid="{B6A82DD0-AC1A-4A1F-BC3E-D9CBBEEE6D9A}"/>
    <cellStyle name="20% - Accent2 2" xfId="27" xr:uid="{761095BB-875E-46AB-95A7-368FF97F07A9}"/>
    <cellStyle name="20% - Accent3 2" xfId="28" xr:uid="{B5D5BCFE-98C0-4998-9A43-AF416A940A28}"/>
    <cellStyle name="20% - Accent4 2" xfId="29" xr:uid="{1F243058-BA93-4EA3-B01D-E41DF996D2E7}"/>
    <cellStyle name="20% - Accent5 2" xfId="30" xr:uid="{515D0972-F5C8-40ED-94D5-A7C4C81598D0}"/>
    <cellStyle name="20% - Accent6 2" xfId="31" xr:uid="{35794CBD-E9EE-48E3-8FD5-968A768A789E}"/>
    <cellStyle name="40% - Accent1 2" xfId="32" xr:uid="{864FED77-9209-40CC-BA3F-8A7D7C0E3C9B}"/>
    <cellStyle name="40% - Accent2 2" xfId="33" xr:uid="{5E37E409-3358-402E-96BA-9AF0975D9B21}"/>
    <cellStyle name="40% - Accent3 2" xfId="34" xr:uid="{18B9DD01-1644-49C1-ABD1-D0A6BED329B6}"/>
    <cellStyle name="40% - Accent4 2" xfId="35" xr:uid="{6604C9F1-CEAE-454F-B2CB-1AB6ED661557}"/>
    <cellStyle name="40% - Accent5 2" xfId="36" xr:uid="{C9E5FC33-B6FF-4306-A6C8-EAB04AE6BDF4}"/>
    <cellStyle name="40% - Accent6 2" xfId="37" xr:uid="{6B9B309D-C264-45F0-B8E7-741DD3592EEF}"/>
    <cellStyle name="60% - Accent1 2" xfId="38" xr:uid="{26C503B4-E678-4823-AC12-D0D658A4E6D8}"/>
    <cellStyle name="60% - Accent2 2" xfId="39" xr:uid="{859418C1-5CD7-48AE-939E-957177082E13}"/>
    <cellStyle name="60% - Accent3 2" xfId="40" xr:uid="{CBE41EA2-A978-4380-AD09-D6DB2D3571DC}"/>
    <cellStyle name="60% - Accent4 2" xfId="41" xr:uid="{94CB0297-8151-4A29-8BBE-417C45ECA63D}"/>
    <cellStyle name="60% - Accent5 2" xfId="42" xr:uid="{4A1A022B-8F75-4A9F-8D40-39EF90EBEB15}"/>
    <cellStyle name="60% - Accent6 2" xfId="43" xr:uid="{4BDA4A73-A170-4333-A362-DB6942C817E0}"/>
    <cellStyle name="Accent1 2" xfId="44" xr:uid="{E6C4E07A-F2C5-4D4B-99A8-4A3D724F9202}"/>
    <cellStyle name="Accent2 2" xfId="45" xr:uid="{9CF6860B-823F-43D2-9FFB-7AAC4D6218E4}"/>
    <cellStyle name="Accent3 2" xfId="46" xr:uid="{310F6BDD-D89E-4084-95ED-A55E74342B2A}"/>
    <cellStyle name="Accent4 2" xfId="47" xr:uid="{187528E1-CFEB-43A3-B435-D82FD7AF40E2}"/>
    <cellStyle name="Accent5 2" xfId="48" xr:uid="{B6CA244B-BB59-4EC7-A3BA-1ED6FAA1581A}"/>
    <cellStyle name="Accent6 2" xfId="49" xr:uid="{66CC7A7B-F88A-485F-B7E1-333BFDA58933}"/>
    <cellStyle name="Bad 2" xfId="50" xr:uid="{7536A99C-CD33-4565-81CC-58EAC43044D6}"/>
    <cellStyle name="Calculation 2" xfId="51" xr:uid="{57A073A5-8B17-41CF-9910-413449B0EDBA}"/>
    <cellStyle name="Check Cell 2" xfId="52" xr:uid="{7BC22798-AA39-4CAF-889E-0DD53DC28A6C}"/>
    <cellStyle name="Comma" xfId="1" builtinId="3"/>
    <cellStyle name="Comma 2" xfId="2" xr:uid="{00000000-0005-0000-0000-000001000000}"/>
    <cellStyle name="Comma 2 2" xfId="53" xr:uid="{AF13444D-118D-4FBD-BDB9-D17CAC25F6EA}"/>
    <cellStyle name="Comma 3" xfId="75" xr:uid="{C6C7DD56-7B81-432B-80E2-2CB5C371C5FA}"/>
    <cellStyle name="Comma 4" xfId="72" xr:uid="{59E912F9-BA69-4AC7-8798-0D538B47BF6B}"/>
    <cellStyle name="Comma 5" xfId="80" xr:uid="{96066604-8881-4C3F-AC4C-94F8702C187D}"/>
    <cellStyle name="Currency" xfId="3" builtinId="4"/>
    <cellStyle name="Currency 2" xfId="54" xr:uid="{D3D61C84-5FF6-4E3F-9C5D-033E6C5625BE}"/>
    <cellStyle name="Currency 2 2" xfId="55" xr:uid="{DFB99095-7BC8-4E0D-B1C8-AF32B571B798}"/>
    <cellStyle name="Euro" xfId="4" xr:uid="{00000000-0005-0000-0000-000003000000}"/>
    <cellStyle name="Excel Built-in Normal" xfId="76" xr:uid="{846EE057-2512-4E10-9F7C-BE8D8D2660D4}"/>
    <cellStyle name="Explanatory Text 2" xfId="56" xr:uid="{5E62F7CF-471C-4A73-986D-7F1E52A39CEF}"/>
    <cellStyle name="Good 2" xfId="57" xr:uid="{14C73A05-2C26-4C73-9041-B250E47CE59A}"/>
    <cellStyle name="Heading 1" xfId="83" builtinId="16" customBuiltin="1"/>
    <cellStyle name="Heading 1 2" xfId="58" xr:uid="{F3135304-7C95-430B-AAF6-A2577FF2F727}"/>
    <cellStyle name="Heading 2 2" xfId="59" xr:uid="{7692E6EC-8035-4609-BB95-8102AC52C069}"/>
    <cellStyle name="Heading 3 2" xfId="60" xr:uid="{64164C5B-15F3-48CE-B4B3-BAE771842C75}"/>
    <cellStyle name="Heading 4 2" xfId="61" xr:uid="{7AD39E4A-7AFB-4629-B4DC-A29F980B2A9E}"/>
    <cellStyle name="Hyperlink" xfId="5" builtinId="8"/>
    <cellStyle name="Hyperlink 2" xfId="12" xr:uid="{AB22C7A3-2DC7-40AD-B077-28436DBA8CD1}"/>
    <cellStyle name="Input 2" xfId="62" xr:uid="{41F3B808-DB61-4271-87C7-2B15FE6F36B4}"/>
    <cellStyle name="Linked Cell 2" xfId="63" xr:uid="{203F9B51-F29F-43B9-844F-FBE7847FB368}"/>
    <cellStyle name="Neutral 2" xfId="64" xr:uid="{A412D0E5-9071-44F8-9FB0-6EE5CFFAE23C}"/>
    <cellStyle name="Normal" xfId="0" builtinId="0"/>
    <cellStyle name="Normal 2" xfId="6" xr:uid="{00000000-0005-0000-0000-000006000000}"/>
    <cellStyle name="Normal 2 2" xfId="77" xr:uid="{5A787D8E-0756-4442-AC2B-9EB71AD97FDF}"/>
    <cellStyle name="Normal 2 3" xfId="14" xr:uid="{4E258BDD-F9F0-4D55-B1FC-B8FA4168EA64}"/>
    <cellStyle name="Normal 3" xfId="15" xr:uid="{EAB2C105-D0DE-4E00-91F4-94385F85E68E}"/>
    <cellStyle name="Normal 3 2" xfId="65" xr:uid="{74843C95-3EA3-4BFE-A13F-38B9BD302FA0}"/>
    <cellStyle name="Normal 4" xfId="74" xr:uid="{D472067D-27E8-495E-8C40-62011AA3B753}"/>
    <cellStyle name="Normal 5" xfId="16" xr:uid="{572B3ACE-65E4-43B3-B4AB-D632FC273120}"/>
    <cellStyle name="Normal 6" xfId="11" xr:uid="{DD9FCE4F-DAE1-4A1E-8FC8-D862119539D7}"/>
    <cellStyle name="Normal 7" xfId="13" xr:uid="{763EA4AC-FEE8-4ABF-B65B-2AFC934A7743}"/>
    <cellStyle name="Normal_new domestic analyses for dec 05" xfId="7" xr:uid="{00000000-0005-0000-0000-000007000000}"/>
    <cellStyle name="Normal_table_213" xfId="82" xr:uid="{298FA233-D64A-43D2-A394-C074E4594D30}"/>
    <cellStyle name="Note 2" xfId="66" xr:uid="{5A542E49-62FF-4365-8831-740026ADE8F1}"/>
    <cellStyle name="Output 2" xfId="67" xr:uid="{B1AC5228-5951-4458-9B5F-BB771E099E8D}"/>
    <cellStyle name="Percent" xfId="8" builtinId="5"/>
    <cellStyle name="Percent 2" xfId="9" xr:uid="{00000000-0005-0000-0000-000009000000}"/>
    <cellStyle name="Percent 2 2" xfId="68" xr:uid="{45AA7FCC-13F0-41C5-92AD-A924DC2E4698}"/>
    <cellStyle name="Percent 3" xfId="10" xr:uid="{00000000-0005-0000-0000-00000A000000}"/>
    <cellStyle name="Percent 3 2" xfId="78" xr:uid="{540D74C7-C993-4FE3-AAA6-C82ECE653D4C}"/>
    <cellStyle name="Percent 4" xfId="73" xr:uid="{31D7B34C-1E21-485E-AF21-97B318402DF5}"/>
    <cellStyle name="Percent 5" xfId="81" xr:uid="{EC9B03B7-A816-4627-9E2E-9A31B4FF2B34}"/>
    <cellStyle name="Style 1" xfId="79" xr:uid="{2AD24EF0-D34B-4196-861F-87661AC074E8}"/>
    <cellStyle name="Title 2" xfId="69" xr:uid="{4A1BC08C-5B8D-4EDA-BBEF-5A87D3335DD6}"/>
    <cellStyle name="Total 2" xfId="70" xr:uid="{5CDDC381-69CE-40C1-A5EC-9003FD24A5B0}"/>
    <cellStyle name="Warning Text 2" xfId="71" xr:uid="{E7B8371E-AED1-42CE-B829-75AE8AC96EFF}"/>
  </cellStyles>
  <dxfs count="99">
    <dxf>
      <font>
        <b val="0"/>
        <i val="0"/>
        <strike val="0"/>
        <condense val="0"/>
        <extend val="0"/>
        <outline val="0"/>
        <shadow val="0"/>
        <u val="none"/>
        <vertAlign val="baseline"/>
        <sz val="9"/>
        <color indexed="8"/>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indexed="8"/>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indexed="8"/>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indexed="8"/>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indexed="8"/>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indexed="8"/>
        <name val="Arial"/>
        <family val="2"/>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strike val="0"/>
        <outline val="0"/>
        <shadow val="0"/>
        <u val="none"/>
        <vertAlign val="baseline"/>
        <sz val="10"/>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family val="2"/>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 formatCode="0"/>
      <fill>
        <patternFill patternType="solid">
          <fgColor indexed="64"/>
          <bgColor indexed="9"/>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strike val="0"/>
        <outline val="0"/>
        <shadow val="0"/>
        <u val="none"/>
        <vertAlign val="baseline"/>
        <sz val="10"/>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 formatCode="0"/>
      <fill>
        <patternFill patternType="none">
          <fgColor indexed="64"/>
          <bgColor auto="1"/>
        </patternFill>
      </fill>
      <alignment horizontal="left" vertical="center" textRotation="0" wrapText="0" indent="2"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strike val="0"/>
        <outline val="0"/>
        <shadow val="0"/>
        <u val="none"/>
        <vertAlign val="baseline"/>
        <sz val="10"/>
        <color auto="1"/>
        <name val="Arial"/>
        <family val="2"/>
        <scheme val="none"/>
      </font>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family val="2"/>
        <scheme val="none"/>
      </font>
      <fill>
        <patternFill patternType="none">
          <fgColor indexed="64"/>
          <bgColor auto="1"/>
        </patternFill>
      </fill>
      <alignment horizontal="right" vertical="bottom" textRotation="0" wrapText="1" indent="0" justifyLastLine="0" shrinkToFit="0" readingOrder="0"/>
    </dxf>
  </dxfs>
  <tableStyles count="1" defaultTableStyle="TableStyleMedium9" defaultPivotStyle="PivotStyleLight16">
    <tableStyle name="Invisible" pivot="0" table="0" count="0" xr9:uid="{41665CDA-751A-4D5F-95DE-CAB4EA3632A9}"/>
  </tableStyles>
  <colors>
    <mruColors>
      <color rgb="FF1F497D"/>
      <color rgb="FF1636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62473991269225"/>
          <c:y val="8.2875945653852076E-2"/>
          <c:w val="0.83141227538865337"/>
          <c:h val="0.79520416825220264"/>
        </c:manualLayout>
      </c:layout>
      <c:lineChart>
        <c:grouping val="standard"/>
        <c:varyColors val="0"/>
        <c:ser>
          <c:idx val="0"/>
          <c:order val="0"/>
          <c:tx>
            <c:strRef>
              <c:f>chart_data!$I$218</c:f>
              <c:strCache>
                <c:ptCount val="1"/>
                <c:pt idx="0">
                  <c:v>Home suppliers</c:v>
                </c:pt>
              </c:strCache>
            </c:strRef>
          </c:tx>
          <c:spPr>
            <a:ln>
              <a:noFill/>
            </a:ln>
          </c:spPr>
          <c:marker>
            <c:symbol val="diamond"/>
            <c:size val="9"/>
          </c:marker>
          <c:cat>
            <c:strRef>
              <c:f>chart_data!$J$217:$L$217</c:f>
              <c:strCache>
                <c:ptCount val="3"/>
                <c:pt idx="0">
                  <c:v>Standard credit</c:v>
                </c:pt>
                <c:pt idx="1">
                  <c:v>Direct debit</c:v>
                </c:pt>
                <c:pt idx="2">
                  <c:v>Prepayment</c:v>
                </c:pt>
              </c:strCache>
            </c:strRef>
          </c:cat>
          <c:val>
            <c:numRef>
              <c:f>chart_data!$J$218:$L$218</c:f>
              <c:numCache>
                <c:formatCode>0\ </c:formatCode>
                <c:ptCount val="3"/>
                <c:pt idx="0">
                  <c:v>641.29427179129925</c:v>
                </c:pt>
                <c:pt idx="1">
                  <c:v>590.29947411228</c:v>
                </c:pt>
                <c:pt idx="2">
                  <c:v>645.80387742328458</c:v>
                </c:pt>
              </c:numCache>
            </c:numRef>
          </c:val>
          <c:smooth val="0"/>
          <c:extLst>
            <c:ext xmlns:c16="http://schemas.microsoft.com/office/drawing/2014/chart" uri="{C3380CC4-5D6E-409C-BE32-E72D297353CC}">
              <c16:uniqueId val="{00000000-73F4-4C0E-910A-606BF1362521}"/>
            </c:ext>
          </c:extLst>
        </c:ser>
        <c:ser>
          <c:idx val="1"/>
          <c:order val="1"/>
          <c:tx>
            <c:strRef>
              <c:f>chart_data!$I$219</c:f>
              <c:strCache>
                <c:ptCount val="1"/>
                <c:pt idx="0">
                  <c:v>Non-home suppliers</c:v>
                </c:pt>
              </c:strCache>
            </c:strRef>
          </c:tx>
          <c:spPr>
            <a:ln>
              <a:noFill/>
            </a:ln>
          </c:spPr>
          <c:marker>
            <c:symbol val="square"/>
            <c:size val="8"/>
          </c:marker>
          <c:cat>
            <c:strRef>
              <c:f>chart_data!$J$217:$L$217</c:f>
              <c:strCache>
                <c:ptCount val="3"/>
                <c:pt idx="0">
                  <c:v>Standard credit</c:v>
                </c:pt>
                <c:pt idx="1">
                  <c:v>Direct debit</c:v>
                </c:pt>
                <c:pt idx="2">
                  <c:v>Prepayment</c:v>
                </c:pt>
              </c:strCache>
            </c:strRef>
          </c:cat>
          <c:val>
            <c:numRef>
              <c:f>chart_data!$J$219:$L$219</c:f>
              <c:numCache>
                <c:formatCode>0\ </c:formatCode>
                <c:ptCount val="3"/>
                <c:pt idx="0">
                  <c:v>601.63974326340997</c:v>
                </c:pt>
                <c:pt idx="1">
                  <c:v>559.80904419004935</c:v>
                </c:pt>
                <c:pt idx="2">
                  <c:v>608.45027936269651</c:v>
                </c:pt>
              </c:numCache>
            </c:numRef>
          </c:val>
          <c:smooth val="0"/>
          <c:extLst>
            <c:ext xmlns:c16="http://schemas.microsoft.com/office/drawing/2014/chart" uri="{C3380CC4-5D6E-409C-BE32-E72D297353CC}">
              <c16:uniqueId val="{00000001-73F4-4C0E-910A-606BF1362521}"/>
            </c:ext>
          </c:extLst>
        </c:ser>
        <c:ser>
          <c:idx val="2"/>
          <c:order val="2"/>
          <c:tx>
            <c:strRef>
              <c:f>chart_data!$I$220</c:f>
              <c:strCache>
                <c:ptCount val="1"/>
                <c:pt idx="0">
                  <c:v>All consumers</c:v>
                </c:pt>
              </c:strCache>
            </c:strRef>
          </c:tx>
          <c:spPr>
            <a:ln>
              <a:solidFill>
                <a:schemeClr val="bg1">
                  <a:lumMod val="50000"/>
                </a:schemeClr>
              </a:solidFill>
            </a:ln>
          </c:spPr>
          <c:marker>
            <c:symbol val="none"/>
          </c:marker>
          <c:cat>
            <c:strRef>
              <c:f>chart_data!$J$217:$L$217</c:f>
              <c:strCache>
                <c:ptCount val="3"/>
                <c:pt idx="0">
                  <c:v>Standard credit</c:v>
                </c:pt>
                <c:pt idx="1">
                  <c:v>Direct debit</c:v>
                </c:pt>
                <c:pt idx="2">
                  <c:v>Prepayment</c:v>
                </c:pt>
              </c:strCache>
            </c:strRef>
          </c:cat>
          <c:val>
            <c:numRef>
              <c:f>chart_data!$J$220:$L$220</c:f>
              <c:numCache>
                <c:formatCode>0\ </c:formatCode>
                <c:ptCount val="3"/>
                <c:pt idx="0">
                  <c:v>618.70100493689404</c:v>
                </c:pt>
                <c:pt idx="1">
                  <c:v>569.60800126430081</c:v>
                </c:pt>
                <c:pt idx="2">
                  <c:v>622.92177929014952</c:v>
                </c:pt>
              </c:numCache>
            </c:numRef>
          </c:val>
          <c:smooth val="0"/>
          <c:extLst>
            <c:ext xmlns:c16="http://schemas.microsoft.com/office/drawing/2014/chart" uri="{C3380CC4-5D6E-409C-BE32-E72D297353CC}">
              <c16:uniqueId val="{00000002-73F4-4C0E-910A-606BF1362521}"/>
            </c:ext>
          </c:extLst>
        </c:ser>
        <c:dLbls>
          <c:showLegendKey val="0"/>
          <c:showVal val="0"/>
          <c:showCatName val="0"/>
          <c:showSerName val="0"/>
          <c:showPercent val="0"/>
          <c:showBubbleSize val="0"/>
        </c:dLbls>
        <c:marker val="1"/>
        <c:smooth val="0"/>
        <c:axId val="433571584"/>
        <c:axId val="1"/>
      </c:lineChart>
      <c:catAx>
        <c:axId val="4335715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700"/>
          <c:min val="450"/>
        </c:scaling>
        <c:delete val="0"/>
        <c:axPos val="l"/>
        <c:majorGridlines>
          <c:spPr>
            <a:ln>
              <a:prstDash val="sysDot"/>
            </a:ln>
          </c:spPr>
        </c:majorGridlines>
        <c:title>
          <c:tx>
            <c:rich>
              <a:bodyPr/>
              <a:lstStyle/>
              <a:p>
                <a:pPr>
                  <a:defRPr sz="800" b="1" i="0" u="none" strike="noStrike" baseline="0">
                    <a:solidFill>
                      <a:srgbClr val="000000"/>
                    </a:solidFill>
                    <a:latin typeface="Arial"/>
                    <a:ea typeface="Arial"/>
                    <a:cs typeface="Arial"/>
                  </a:defRPr>
                </a:pPr>
                <a:r>
                  <a:rPr lang="en-GB"/>
                  <a:t>Average bill (£s)</a:t>
                </a:r>
              </a:p>
            </c:rich>
          </c:tx>
          <c:layout>
            <c:manualLayout>
              <c:xMode val="edge"/>
              <c:yMode val="edge"/>
              <c:x val="1.7873202704308505E-2"/>
              <c:y val="0.36990009417750036"/>
            </c:manualLayout>
          </c:layout>
          <c:overlay val="0"/>
          <c:spPr>
            <a:noFill/>
            <a:ln w="25400">
              <a:noFill/>
            </a:ln>
          </c:spPr>
        </c:title>
        <c:numFmt formatCode="0\ "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33571584"/>
        <c:crosses val="autoZero"/>
        <c:crossBetween val="between"/>
        <c:majorUnit val="50"/>
      </c:valAx>
      <c:spPr>
        <a:solidFill>
          <a:schemeClr val="bg1"/>
        </a:solidFill>
        <a:ln w="25400">
          <a:noFill/>
        </a:ln>
      </c:spPr>
    </c:plotArea>
    <c:legend>
      <c:legendPos val="r"/>
      <c:layout>
        <c:manualLayout>
          <c:xMode val="edge"/>
          <c:yMode val="edge"/>
          <c:x val="0.16826923076923078"/>
          <c:y val="0.63117870722433456"/>
          <c:w val="0.80048076923076927"/>
          <c:h val="0.17110266159695817"/>
        </c:manualLayout>
      </c:layout>
      <c:overlay val="0"/>
      <c:spPr>
        <a:noFill/>
      </c:spPr>
      <c:txPr>
        <a:bodyPr/>
        <a:lstStyle/>
        <a:p>
          <a:pPr>
            <a:defRPr sz="230"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000000000000011" l="0.70000000000000007" r="0.70000000000000007" t="0.75000000000000011" header="0.30000000000000004" footer="0.30000000000000004"/>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62473991269225"/>
          <c:y val="8.2875945653852076E-2"/>
          <c:w val="0.83141227538865337"/>
          <c:h val="0.79520416825220264"/>
        </c:manualLayout>
      </c:layout>
      <c:lineChart>
        <c:grouping val="standard"/>
        <c:varyColors val="0"/>
        <c:ser>
          <c:idx val="0"/>
          <c:order val="0"/>
          <c:tx>
            <c:strRef>
              <c:f>chart_data!$I$281</c:f>
              <c:strCache>
                <c:ptCount val="1"/>
                <c:pt idx="0">
                  <c:v>Home suppliers</c:v>
                </c:pt>
              </c:strCache>
            </c:strRef>
          </c:tx>
          <c:spPr>
            <a:ln>
              <a:noFill/>
            </a:ln>
          </c:spPr>
          <c:marker>
            <c:symbol val="diamond"/>
            <c:size val="9"/>
          </c:marker>
          <c:cat>
            <c:strRef>
              <c:f>chart_data!$J$198:$L$198</c:f>
              <c:strCache>
                <c:ptCount val="3"/>
                <c:pt idx="0">
                  <c:v>Standard credit</c:v>
                </c:pt>
                <c:pt idx="1">
                  <c:v>Direct debit</c:v>
                </c:pt>
                <c:pt idx="2">
                  <c:v>Prepayment</c:v>
                </c:pt>
              </c:strCache>
            </c:strRef>
          </c:cat>
          <c:val>
            <c:numRef>
              <c:f>chart_data!$J$281:$L$281</c:f>
              <c:numCache>
                <c:formatCode>General</c:formatCode>
                <c:ptCount val="3"/>
                <c:pt idx="0">
                  <c:v>816</c:v>
                </c:pt>
                <c:pt idx="1">
                  <c:v>772</c:v>
                </c:pt>
                <c:pt idx="2">
                  <c:v>813</c:v>
                </c:pt>
              </c:numCache>
            </c:numRef>
          </c:val>
          <c:smooth val="0"/>
          <c:extLst>
            <c:ext xmlns:c16="http://schemas.microsoft.com/office/drawing/2014/chart" uri="{C3380CC4-5D6E-409C-BE32-E72D297353CC}">
              <c16:uniqueId val="{00000000-8ECA-4171-800F-3DF926C4DA45}"/>
            </c:ext>
          </c:extLst>
        </c:ser>
        <c:ser>
          <c:idx val="1"/>
          <c:order val="1"/>
          <c:tx>
            <c:strRef>
              <c:f>chart_data!$I$282</c:f>
              <c:strCache>
                <c:ptCount val="1"/>
                <c:pt idx="0">
                  <c:v>Non-home suppliers</c:v>
                </c:pt>
              </c:strCache>
            </c:strRef>
          </c:tx>
          <c:spPr>
            <a:ln>
              <a:noFill/>
            </a:ln>
          </c:spPr>
          <c:marker>
            <c:symbol val="square"/>
            <c:size val="8"/>
          </c:marker>
          <c:cat>
            <c:strRef>
              <c:f>chart_data!$J$198:$L$198</c:f>
              <c:strCache>
                <c:ptCount val="3"/>
                <c:pt idx="0">
                  <c:v>Standard credit</c:v>
                </c:pt>
                <c:pt idx="1">
                  <c:v>Direct debit</c:v>
                </c:pt>
                <c:pt idx="2">
                  <c:v>Prepayment</c:v>
                </c:pt>
              </c:strCache>
            </c:strRef>
          </c:cat>
          <c:val>
            <c:numRef>
              <c:f>chart_data!$J$282:$L$282</c:f>
              <c:numCache>
                <c:formatCode>General</c:formatCode>
                <c:ptCount val="3"/>
                <c:pt idx="0">
                  <c:v>801</c:v>
                </c:pt>
                <c:pt idx="1">
                  <c:v>728</c:v>
                </c:pt>
                <c:pt idx="2">
                  <c:v>807</c:v>
                </c:pt>
              </c:numCache>
            </c:numRef>
          </c:val>
          <c:smooth val="0"/>
          <c:extLst>
            <c:ext xmlns:c16="http://schemas.microsoft.com/office/drawing/2014/chart" uri="{C3380CC4-5D6E-409C-BE32-E72D297353CC}">
              <c16:uniqueId val="{00000001-8ECA-4171-800F-3DF926C4DA45}"/>
            </c:ext>
          </c:extLst>
        </c:ser>
        <c:ser>
          <c:idx val="2"/>
          <c:order val="2"/>
          <c:tx>
            <c:strRef>
              <c:f>chart_data!$I$283</c:f>
              <c:strCache>
                <c:ptCount val="1"/>
                <c:pt idx="0">
                  <c:v>All consumers</c:v>
                </c:pt>
              </c:strCache>
            </c:strRef>
          </c:tx>
          <c:spPr>
            <a:ln>
              <a:solidFill>
                <a:schemeClr val="bg1">
                  <a:lumMod val="50000"/>
                </a:schemeClr>
              </a:solidFill>
            </a:ln>
          </c:spPr>
          <c:marker>
            <c:symbol val="none"/>
          </c:marker>
          <c:cat>
            <c:strRef>
              <c:f>chart_data!$J$198:$L$198</c:f>
              <c:strCache>
                <c:ptCount val="3"/>
                <c:pt idx="0">
                  <c:v>Standard credit</c:v>
                </c:pt>
                <c:pt idx="1">
                  <c:v>Direct debit</c:v>
                </c:pt>
                <c:pt idx="2">
                  <c:v>Prepayment</c:v>
                </c:pt>
              </c:strCache>
            </c:strRef>
          </c:cat>
          <c:val>
            <c:numRef>
              <c:f>chart_data!$J$283:$L$283</c:f>
              <c:numCache>
                <c:formatCode>General</c:formatCode>
                <c:ptCount val="3"/>
                <c:pt idx="0">
                  <c:v>809</c:v>
                </c:pt>
                <c:pt idx="1">
                  <c:v>745</c:v>
                </c:pt>
                <c:pt idx="2">
                  <c:v>810</c:v>
                </c:pt>
              </c:numCache>
            </c:numRef>
          </c:val>
          <c:smooth val="0"/>
          <c:extLst>
            <c:ext xmlns:c16="http://schemas.microsoft.com/office/drawing/2014/chart" uri="{C3380CC4-5D6E-409C-BE32-E72D297353CC}">
              <c16:uniqueId val="{00000002-8ECA-4171-800F-3DF926C4DA45}"/>
            </c:ext>
          </c:extLst>
        </c:ser>
        <c:dLbls>
          <c:showLegendKey val="0"/>
          <c:showVal val="0"/>
          <c:showCatName val="0"/>
          <c:showSerName val="0"/>
          <c:showPercent val="0"/>
          <c:showBubbleSize val="0"/>
        </c:dLbls>
        <c:marker val="1"/>
        <c:smooth val="0"/>
        <c:axId val="433590936"/>
        <c:axId val="1"/>
      </c:lineChart>
      <c:catAx>
        <c:axId val="4335909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900"/>
          <c:min val="650"/>
        </c:scaling>
        <c:delete val="0"/>
        <c:axPos val="l"/>
        <c:majorGridlines>
          <c:spPr>
            <a:ln>
              <a:prstDash val="sysDot"/>
            </a:ln>
          </c:spPr>
        </c:majorGridlines>
        <c:title>
          <c:tx>
            <c:rich>
              <a:bodyPr/>
              <a:lstStyle/>
              <a:p>
                <a:pPr>
                  <a:defRPr sz="800" b="1" i="0" u="none" strike="noStrike" baseline="0">
                    <a:solidFill>
                      <a:srgbClr val="000000"/>
                    </a:solidFill>
                    <a:latin typeface="Arial"/>
                    <a:ea typeface="Arial"/>
                    <a:cs typeface="Arial"/>
                  </a:defRPr>
                </a:pPr>
                <a:r>
                  <a:rPr lang="en-GB"/>
                  <a:t>Average bill (£s)</a:t>
                </a:r>
              </a:p>
            </c:rich>
          </c:tx>
          <c:layout>
            <c:manualLayout>
              <c:xMode val="edge"/>
              <c:yMode val="edge"/>
              <c:x val="1.7873197504988135E-2"/>
              <c:y val="0.369900702067413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33590936"/>
        <c:crosses val="autoZero"/>
        <c:crossBetween val="between"/>
        <c:majorUnit val="50"/>
      </c:valAx>
      <c:spPr>
        <a:solidFill>
          <a:schemeClr val="bg1"/>
        </a:solidFill>
        <a:ln w="25400">
          <a:noFill/>
        </a:ln>
      </c:spPr>
    </c:plotArea>
    <c:legend>
      <c:legendPos val="r"/>
      <c:layout>
        <c:manualLayout>
          <c:xMode val="edge"/>
          <c:yMode val="edge"/>
          <c:x val="0.16826923076923078"/>
          <c:y val="0.66539923954372626"/>
          <c:w val="0.79807692307692313"/>
          <c:h val="0.17110266159695817"/>
        </c:manualLayout>
      </c:layout>
      <c:overlay val="0"/>
      <c:spPr>
        <a:noFill/>
      </c:spPr>
      <c:txPr>
        <a:bodyPr/>
        <a:lstStyle/>
        <a:p>
          <a:pPr>
            <a:defRPr sz="230"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000000000000011" l="0.70000000000000007" r="0.70000000000000007" t="0.75000000000000011" header="0.30000000000000004" footer="0.30000000000000004"/>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555555555555558E-2"/>
          <c:y val="0.13181712962962963"/>
          <c:w val="0.93888888888888888"/>
          <c:h val="0.7566153555129933"/>
        </c:manualLayout>
      </c:layout>
      <c:barChart>
        <c:barDir val="col"/>
        <c:grouping val="clustered"/>
        <c:varyColors val="0"/>
        <c:ser>
          <c:idx val="0"/>
          <c:order val="0"/>
          <c:tx>
            <c:strRef>
              <c:f>chart_data!$I$136</c:f>
              <c:strCache>
                <c:ptCount val="1"/>
                <c:pt idx="0">
                  <c:v>Home suppliers</c:v>
                </c:pt>
              </c:strCache>
            </c:strRef>
          </c:tx>
          <c:spPr>
            <a:solidFill>
              <a:srgbClr val="8A001E"/>
            </a:solidFill>
          </c:spPr>
          <c:invertIfNegative val="0"/>
          <c:dPt>
            <c:idx val="0"/>
            <c:invertIfNegative val="0"/>
            <c:bubble3D val="0"/>
            <c:extLst>
              <c:ext xmlns:c16="http://schemas.microsoft.com/office/drawing/2014/chart" uri="{C3380CC4-5D6E-409C-BE32-E72D297353CC}">
                <c16:uniqueId val="{00000000-11ED-4ED7-8CAB-7AFEB7CCC8ED}"/>
              </c:ext>
            </c:extLst>
          </c:dPt>
          <c:dPt>
            <c:idx val="1"/>
            <c:invertIfNegative val="0"/>
            <c:bubble3D val="0"/>
            <c:extLst>
              <c:ext xmlns:c16="http://schemas.microsoft.com/office/drawing/2014/chart" uri="{C3380CC4-5D6E-409C-BE32-E72D297353CC}">
                <c16:uniqueId val="{00000001-11ED-4ED7-8CAB-7AFEB7CCC8ED}"/>
              </c:ext>
            </c:extLst>
          </c:dPt>
          <c:dPt>
            <c:idx val="2"/>
            <c:invertIfNegative val="0"/>
            <c:bubble3D val="0"/>
            <c:extLst>
              <c:ext xmlns:c16="http://schemas.microsoft.com/office/drawing/2014/chart" uri="{C3380CC4-5D6E-409C-BE32-E72D297353CC}">
                <c16:uniqueId val="{00000002-11ED-4ED7-8CAB-7AFEB7CCC8ED}"/>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chart_data!$J$135:$L$135</c:f>
              <c:strCache>
                <c:ptCount val="3"/>
                <c:pt idx="0">
                  <c:v>Standard credit</c:v>
                </c:pt>
                <c:pt idx="1">
                  <c:v>Direct Debit</c:v>
                </c:pt>
                <c:pt idx="2">
                  <c:v>Prepayment</c:v>
                </c:pt>
              </c:strCache>
            </c:strRef>
          </c:cat>
          <c:val>
            <c:numRef>
              <c:f>chart_data!$J$136:$L$136</c:f>
              <c:numCache>
                <c:formatCode>"£"#,##0</c:formatCode>
                <c:ptCount val="3"/>
                <c:pt idx="0">
                  <c:v>641.50386720517861</c:v>
                </c:pt>
                <c:pt idx="1">
                  <c:v>582.13675756826092</c:v>
                </c:pt>
                <c:pt idx="2">
                  <c:v>640.02453401721948</c:v>
                </c:pt>
              </c:numCache>
            </c:numRef>
          </c:val>
          <c:extLst>
            <c:ext xmlns:c16="http://schemas.microsoft.com/office/drawing/2014/chart" uri="{C3380CC4-5D6E-409C-BE32-E72D297353CC}">
              <c16:uniqueId val="{00000003-11ED-4ED7-8CAB-7AFEB7CCC8ED}"/>
            </c:ext>
          </c:extLst>
        </c:ser>
        <c:ser>
          <c:idx val="1"/>
          <c:order val="1"/>
          <c:tx>
            <c:strRef>
              <c:f>chart_data!$I$137</c:f>
              <c:strCache>
                <c:ptCount val="1"/>
                <c:pt idx="0">
                  <c:v>Non-home suppliers</c:v>
                </c:pt>
              </c:strCache>
            </c:strRef>
          </c:tx>
          <c:spPr>
            <a:solidFill>
              <a:srgbClr val="FC5A3A"/>
            </a:solidFill>
          </c:spPr>
          <c:invertIfNegative val="0"/>
          <c:dPt>
            <c:idx val="0"/>
            <c:invertIfNegative val="0"/>
            <c:bubble3D val="0"/>
            <c:extLst>
              <c:ext xmlns:c16="http://schemas.microsoft.com/office/drawing/2014/chart" uri="{C3380CC4-5D6E-409C-BE32-E72D297353CC}">
                <c16:uniqueId val="{00000004-11ED-4ED7-8CAB-7AFEB7CCC8ED}"/>
              </c:ext>
            </c:extLst>
          </c:dPt>
          <c:dPt>
            <c:idx val="1"/>
            <c:invertIfNegative val="0"/>
            <c:bubble3D val="0"/>
            <c:extLst>
              <c:ext xmlns:c16="http://schemas.microsoft.com/office/drawing/2014/chart" uri="{C3380CC4-5D6E-409C-BE32-E72D297353CC}">
                <c16:uniqueId val="{00000005-11ED-4ED7-8CAB-7AFEB7CCC8ED}"/>
              </c:ext>
            </c:extLst>
          </c:dPt>
          <c:dPt>
            <c:idx val="2"/>
            <c:invertIfNegative val="0"/>
            <c:bubble3D val="0"/>
            <c:extLst>
              <c:ext xmlns:c16="http://schemas.microsoft.com/office/drawing/2014/chart" uri="{C3380CC4-5D6E-409C-BE32-E72D297353CC}">
                <c16:uniqueId val="{00000006-11ED-4ED7-8CAB-7AFEB7CCC8ED}"/>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chart_data!$J$135:$L$135</c:f>
              <c:strCache>
                <c:ptCount val="3"/>
                <c:pt idx="0">
                  <c:v>Standard credit</c:v>
                </c:pt>
                <c:pt idx="1">
                  <c:v>Direct Debit</c:v>
                </c:pt>
                <c:pt idx="2">
                  <c:v>Prepayment</c:v>
                </c:pt>
              </c:strCache>
            </c:strRef>
          </c:cat>
          <c:val>
            <c:numRef>
              <c:f>chart_data!$J$137:$L$137</c:f>
              <c:numCache>
                <c:formatCode>"£"#,##0</c:formatCode>
                <c:ptCount val="3"/>
                <c:pt idx="0">
                  <c:v>611.45428790378526</c:v>
                </c:pt>
                <c:pt idx="1">
                  <c:v>548.01599666457946</c:v>
                </c:pt>
                <c:pt idx="2">
                  <c:v>612.04205153339808</c:v>
                </c:pt>
              </c:numCache>
            </c:numRef>
          </c:val>
          <c:extLst>
            <c:ext xmlns:c16="http://schemas.microsoft.com/office/drawing/2014/chart" uri="{C3380CC4-5D6E-409C-BE32-E72D297353CC}">
              <c16:uniqueId val="{00000007-11ED-4ED7-8CAB-7AFEB7CCC8ED}"/>
            </c:ext>
          </c:extLst>
        </c:ser>
        <c:dLbls>
          <c:showLegendKey val="0"/>
          <c:showVal val="0"/>
          <c:showCatName val="0"/>
          <c:showSerName val="0"/>
          <c:showPercent val="0"/>
          <c:showBubbleSize val="0"/>
        </c:dLbls>
        <c:gapWidth val="120"/>
        <c:overlap val="-20"/>
        <c:axId val="433599136"/>
        <c:axId val="1"/>
      </c:barChart>
      <c:catAx>
        <c:axId val="433599136"/>
        <c:scaling>
          <c:orientation val="minMax"/>
        </c:scaling>
        <c:delete val="0"/>
        <c:axPos val="b"/>
        <c:numFmt formatCode="General" sourceLinked="1"/>
        <c:majorTickMark val="none"/>
        <c:minorTickMark val="none"/>
        <c:tickLblPos val="nextTo"/>
        <c:spPr>
          <a:ln w="28575">
            <a:solidFill>
              <a:schemeClr val="tx1"/>
            </a:solidFill>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1"/>
        <c:axPos val="l"/>
        <c:numFmt formatCode="&quot;£&quot;#,##0" sourceLinked="1"/>
        <c:majorTickMark val="out"/>
        <c:minorTickMark val="none"/>
        <c:tickLblPos val="nextTo"/>
        <c:crossAx val="433599136"/>
        <c:crosses val="autoZero"/>
        <c:crossBetween val="between"/>
      </c:valAx>
    </c:plotArea>
    <c:legend>
      <c:legendPos val="r"/>
      <c:layout>
        <c:manualLayout>
          <c:xMode val="edge"/>
          <c:yMode val="edge"/>
          <c:x val="6.5217545142533639E-2"/>
          <c:y val="3.5019455252918288E-2"/>
          <c:w val="0.85265901612275463"/>
          <c:h val="0.14007782101167315"/>
        </c:manualLayout>
      </c:layout>
      <c:overlay val="0"/>
      <c:txPr>
        <a:bodyPr/>
        <a:lstStyle/>
        <a:p>
          <a:pPr>
            <a:defRPr sz="505"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555555555555558E-2"/>
          <c:y val="0.13181712962962963"/>
          <c:w val="0.93888888888888888"/>
          <c:h val="0.7566153555129933"/>
        </c:manualLayout>
      </c:layout>
      <c:barChart>
        <c:barDir val="col"/>
        <c:grouping val="clustered"/>
        <c:varyColors val="0"/>
        <c:ser>
          <c:idx val="0"/>
          <c:order val="0"/>
          <c:tx>
            <c:strRef>
              <c:f>chart_data!$I$158</c:f>
              <c:strCache>
                <c:ptCount val="1"/>
                <c:pt idx="0">
                  <c:v>Home suppliers</c:v>
                </c:pt>
              </c:strCache>
            </c:strRef>
          </c:tx>
          <c:spPr>
            <a:solidFill>
              <a:srgbClr val="8A001E"/>
            </a:solidFill>
          </c:spPr>
          <c:invertIfNegative val="0"/>
          <c:dPt>
            <c:idx val="0"/>
            <c:invertIfNegative val="0"/>
            <c:bubble3D val="0"/>
            <c:extLst>
              <c:ext xmlns:c16="http://schemas.microsoft.com/office/drawing/2014/chart" uri="{C3380CC4-5D6E-409C-BE32-E72D297353CC}">
                <c16:uniqueId val="{00000000-B5AA-4F83-8AA5-9A76E157CE85}"/>
              </c:ext>
            </c:extLst>
          </c:dPt>
          <c:dPt>
            <c:idx val="1"/>
            <c:invertIfNegative val="0"/>
            <c:bubble3D val="0"/>
            <c:extLst>
              <c:ext xmlns:c16="http://schemas.microsoft.com/office/drawing/2014/chart" uri="{C3380CC4-5D6E-409C-BE32-E72D297353CC}">
                <c16:uniqueId val="{00000001-B5AA-4F83-8AA5-9A76E157CE85}"/>
              </c:ext>
            </c:extLst>
          </c:dPt>
          <c:dPt>
            <c:idx val="2"/>
            <c:invertIfNegative val="0"/>
            <c:bubble3D val="0"/>
            <c:extLst>
              <c:ext xmlns:c16="http://schemas.microsoft.com/office/drawing/2014/chart" uri="{C3380CC4-5D6E-409C-BE32-E72D297353CC}">
                <c16:uniqueId val="{00000002-B5AA-4F83-8AA5-9A76E157CE85}"/>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chart_data!$J$176:$L$176</c:f>
              <c:strCache>
                <c:ptCount val="3"/>
                <c:pt idx="0">
                  <c:v>Standard credit</c:v>
                </c:pt>
                <c:pt idx="1">
                  <c:v>Direct Debit</c:v>
                </c:pt>
                <c:pt idx="2">
                  <c:v>Prepayment</c:v>
                </c:pt>
              </c:strCache>
            </c:strRef>
          </c:cat>
          <c:val>
            <c:numRef>
              <c:f>chart_data!$J$158:$L$158</c:f>
              <c:numCache>
                <c:formatCode>"£"#,##0</c:formatCode>
                <c:ptCount val="3"/>
                <c:pt idx="0">
                  <c:v>851.33156568572463</c:v>
                </c:pt>
                <c:pt idx="1">
                  <c:v>792.72745672156452</c:v>
                </c:pt>
                <c:pt idx="2">
                  <c:v>851.99048735285805</c:v>
                </c:pt>
              </c:numCache>
            </c:numRef>
          </c:val>
          <c:extLst>
            <c:ext xmlns:c16="http://schemas.microsoft.com/office/drawing/2014/chart" uri="{C3380CC4-5D6E-409C-BE32-E72D297353CC}">
              <c16:uniqueId val="{00000003-B5AA-4F83-8AA5-9A76E157CE85}"/>
            </c:ext>
          </c:extLst>
        </c:ser>
        <c:ser>
          <c:idx val="1"/>
          <c:order val="1"/>
          <c:tx>
            <c:strRef>
              <c:f>chart_data!$I$159</c:f>
              <c:strCache>
                <c:ptCount val="1"/>
                <c:pt idx="0">
                  <c:v>Non-home suppliers</c:v>
                </c:pt>
              </c:strCache>
            </c:strRef>
          </c:tx>
          <c:spPr>
            <a:solidFill>
              <a:srgbClr val="FC5A3A"/>
            </a:solidFill>
          </c:spPr>
          <c:invertIfNegative val="0"/>
          <c:dPt>
            <c:idx val="0"/>
            <c:invertIfNegative val="0"/>
            <c:bubble3D val="0"/>
            <c:extLst>
              <c:ext xmlns:c16="http://schemas.microsoft.com/office/drawing/2014/chart" uri="{C3380CC4-5D6E-409C-BE32-E72D297353CC}">
                <c16:uniqueId val="{00000004-B5AA-4F83-8AA5-9A76E157CE85}"/>
              </c:ext>
            </c:extLst>
          </c:dPt>
          <c:dPt>
            <c:idx val="1"/>
            <c:invertIfNegative val="0"/>
            <c:bubble3D val="0"/>
            <c:extLst>
              <c:ext xmlns:c16="http://schemas.microsoft.com/office/drawing/2014/chart" uri="{C3380CC4-5D6E-409C-BE32-E72D297353CC}">
                <c16:uniqueId val="{00000005-B5AA-4F83-8AA5-9A76E157CE85}"/>
              </c:ext>
            </c:extLst>
          </c:dPt>
          <c:dPt>
            <c:idx val="2"/>
            <c:invertIfNegative val="0"/>
            <c:bubble3D val="0"/>
            <c:extLst>
              <c:ext xmlns:c16="http://schemas.microsoft.com/office/drawing/2014/chart" uri="{C3380CC4-5D6E-409C-BE32-E72D297353CC}">
                <c16:uniqueId val="{00000006-B5AA-4F83-8AA5-9A76E157CE85}"/>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chart_data!$J$176:$L$176</c:f>
              <c:strCache>
                <c:ptCount val="3"/>
                <c:pt idx="0">
                  <c:v>Standard credit</c:v>
                </c:pt>
                <c:pt idx="1">
                  <c:v>Direct Debit</c:v>
                </c:pt>
                <c:pt idx="2">
                  <c:v>Prepayment</c:v>
                </c:pt>
              </c:strCache>
            </c:strRef>
          </c:cat>
          <c:val>
            <c:numRef>
              <c:f>chart_data!$J$159:$L$159</c:f>
              <c:numCache>
                <c:formatCode>"£"#,##0</c:formatCode>
                <c:ptCount val="3"/>
                <c:pt idx="0">
                  <c:v>834.14767231198664</c:v>
                </c:pt>
                <c:pt idx="1">
                  <c:v>731.77152587592104</c:v>
                </c:pt>
                <c:pt idx="2">
                  <c:v>838.58736317854209</c:v>
                </c:pt>
              </c:numCache>
            </c:numRef>
          </c:val>
          <c:extLst>
            <c:ext xmlns:c16="http://schemas.microsoft.com/office/drawing/2014/chart" uri="{C3380CC4-5D6E-409C-BE32-E72D297353CC}">
              <c16:uniqueId val="{00000007-B5AA-4F83-8AA5-9A76E157CE85}"/>
            </c:ext>
          </c:extLst>
        </c:ser>
        <c:dLbls>
          <c:showLegendKey val="0"/>
          <c:showVal val="0"/>
          <c:showCatName val="0"/>
          <c:showSerName val="0"/>
          <c:showPercent val="0"/>
          <c:showBubbleSize val="0"/>
        </c:dLbls>
        <c:gapWidth val="120"/>
        <c:overlap val="-20"/>
        <c:axId val="433604384"/>
        <c:axId val="1"/>
      </c:barChart>
      <c:catAx>
        <c:axId val="433604384"/>
        <c:scaling>
          <c:orientation val="minMax"/>
        </c:scaling>
        <c:delete val="0"/>
        <c:axPos val="b"/>
        <c:numFmt formatCode="General" sourceLinked="1"/>
        <c:majorTickMark val="none"/>
        <c:minorTickMark val="none"/>
        <c:tickLblPos val="nextTo"/>
        <c:spPr>
          <a:ln w="28575">
            <a:solidFill>
              <a:schemeClr val="tx1"/>
            </a:solidFill>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1"/>
        <c:axPos val="l"/>
        <c:numFmt formatCode="&quot;£&quot;#,##0" sourceLinked="1"/>
        <c:majorTickMark val="out"/>
        <c:minorTickMark val="none"/>
        <c:tickLblPos val="nextTo"/>
        <c:crossAx val="433604384"/>
        <c:crosses val="autoZero"/>
        <c:crossBetween val="between"/>
      </c:valAx>
    </c:plotArea>
    <c:legend>
      <c:legendPos val="r"/>
      <c:layout>
        <c:manualLayout>
          <c:xMode val="edge"/>
          <c:yMode val="edge"/>
          <c:x val="6.4903846153846159E-2"/>
          <c:y val="1.9455252918287938E-2"/>
          <c:w val="0.84855769230769229"/>
          <c:h val="0.13229571984435798"/>
        </c:manualLayout>
      </c:layout>
      <c:overlay val="0"/>
      <c:txPr>
        <a:bodyPr/>
        <a:lstStyle/>
        <a:p>
          <a:pPr>
            <a:defRPr sz="505"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555555555555558E-2"/>
          <c:y val="0.13181712962962963"/>
          <c:w val="0.93888888888888888"/>
          <c:h val="0.7566153555129933"/>
        </c:manualLayout>
      </c:layout>
      <c:barChart>
        <c:barDir val="col"/>
        <c:grouping val="clustered"/>
        <c:varyColors val="0"/>
        <c:ser>
          <c:idx val="0"/>
          <c:order val="0"/>
          <c:tx>
            <c:strRef>
              <c:f>chart_data!$I$52</c:f>
              <c:strCache>
                <c:ptCount val="1"/>
                <c:pt idx="0">
                  <c:v>Home suppliers</c:v>
                </c:pt>
              </c:strCache>
            </c:strRef>
          </c:tx>
          <c:spPr>
            <a:solidFill>
              <a:srgbClr val="8A001E"/>
            </a:solidFill>
          </c:spPr>
          <c:invertIfNegative val="0"/>
          <c:dPt>
            <c:idx val="0"/>
            <c:invertIfNegative val="0"/>
            <c:bubble3D val="0"/>
            <c:extLst>
              <c:ext xmlns:c16="http://schemas.microsoft.com/office/drawing/2014/chart" uri="{C3380CC4-5D6E-409C-BE32-E72D297353CC}">
                <c16:uniqueId val="{00000000-F6B5-436E-A366-3AA96990FD7B}"/>
              </c:ext>
            </c:extLst>
          </c:dPt>
          <c:dPt>
            <c:idx val="1"/>
            <c:invertIfNegative val="0"/>
            <c:bubble3D val="0"/>
            <c:extLst>
              <c:ext xmlns:c16="http://schemas.microsoft.com/office/drawing/2014/chart" uri="{C3380CC4-5D6E-409C-BE32-E72D297353CC}">
                <c16:uniqueId val="{00000001-F6B5-436E-A366-3AA96990FD7B}"/>
              </c:ext>
            </c:extLst>
          </c:dPt>
          <c:dPt>
            <c:idx val="2"/>
            <c:invertIfNegative val="0"/>
            <c:bubble3D val="0"/>
            <c:extLst>
              <c:ext xmlns:c16="http://schemas.microsoft.com/office/drawing/2014/chart" uri="{C3380CC4-5D6E-409C-BE32-E72D297353CC}">
                <c16:uniqueId val="{00000002-F6B5-436E-A366-3AA96990FD7B}"/>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chart_data!$J$51:$L$51</c:f>
              <c:strCache>
                <c:ptCount val="3"/>
                <c:pt idx="0">
                  <c:v>Standard credit</c:v>
                </c:pt>
                <c:pt idx="1">
                  <c:v>Direct Debit</c:v>
                </c:pt>
                <c:pt idx="2">
                  <c:v>Prepayment</c:v>
                </c:pt>
              </c:strCache>
            </c:strRef>
          </c:cat>
          <c:val>
            <c:numRef>
              <c:f>chart_data!$J$52:$L$52</c:f>
              <c:numCache>
                <c:formatCode>0</c:formatCode>
                <c:ptCount val="3"/>
                <c:pt idx="0">
                  <c:v>748.5745183444086</c:v>
                </c:pt>
                <c:pt idx="1">
                  <c:v>686.26497693891099</c:v>
                </c:pt>
                <c:pt idx="2">
                  <c:v>648.92082261099347</c:v>
                </c:pt>
              </c:numCache>
            </c:numRef>
          </c:val>
          <c:extLst>
            <c:ext xmlns:c16="http://schemas.microsoft.com/office/drawing/2014/chart" uri="{C3380CC4-5D6E-409C-BE32-E72D297353CC}">
              <c16:uniqueId val="{00000003-F6B5-436E-A366-3AA96990FD7B}"/>
            </c:ext>
          </c:extLst>
        </c:ser>
        <c:ser>
          <c:idx val="1"/>
          <c:order val="1"/>
          <c:tx>
            <c:strRef>
              <c:f>chart_data!$I$53</c:f>
              <c:strCache>
                <c:ptCount val="1"/>
                <c:pt idx="0">
                  <c:v>Non-home suppliers</c:v>
                </c:pt>
              </c:strCache>
            </c:strRef>
          </c:tx>
          <c:spPr>
            <a:solidFill>
              <a:srgbClr val="FC5A3A"/>
            </a:solidFill>
          </c:spPr>
          <c:invertIfNegative val="0"/>
          <c:dPt>
            <c:idx val="0"/>
            <c:invertIfNegative val="0"/>
            <c:bubble3D val="0"/>
            <c:extLst>
              <c:ext xmlns:c16="http://schemas.microsoft.com/office/drawing/2014/chart" uri="{C3380CC4-5D6E-409C-BE32-E72D297353CC}">
                <c16:uniqueId val="{00000004-F6B5-436E-A366-3AA96990FD7B}"/>
              </c:ext>
            </c:extLst>
          </c:dPt>
          <c:dPt>
            <c:idx val="1"/>
            <c:invertIfNegative val="0"/>
            <c:bubble3D val="0"/>
            <c:extLst>
              <c:ext xmlns:c16="http://schemas.microsoft.com/office/drawing/2014/chart" uri="{C3380CC4-5D6E-409C-BE32-E72D297353CC}">
                <c16:uniqueId val="{00000005-F6B5-436E-A366-3AA96990FD7B}"/>
              </c:ext>
            </c:extLst>
          </c:dPt>
          <c:dPt>
            <c:idx val="2"/>
            <c:invertIfNegative val="0"/>
            <c:bubble3D val="0"/>
            <c:extLst>
              <c:ext xmlns:c16="http://schemas.microsoft.com/office/drawing/2014/chart" uri="{C3380CC4-5D6E-409C-BE32-E72D297353CC}">
                <c16:uniqueId val="{00000006-F6B5-436E-A366-3AA96990FD7B}"/>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chart_data!$J$51:$L$51</c:f>
              <c:strCache>
                <c:ptCount val="3"/>
                <c:pt idx="0">
                  <c:v>Standard credit</c:v>
                </c:pt>
                <c:pt idx="1">
                  <c:v>Direct Debit</c:v>
                </c:pt>
                <c:pt idx="2">
                  <c:v>Prepayment</c:v>
                </c:pt>
              </c:strCache>
            </c:strRef>
          </c:cat>
          <c:val>
            <c:numRef>
              <c:f>chart_data!$J$53:$L$53</c:f>
              <c:numCache>
                <c:formatCode>0</c:formatCode>
                <c:ptCount val="3"/>
                <c:pt idx="0">
                  <c:v>716.50636660214343</c:v>
                </c:pt>
                <c:pt idx="1">
                  <c:v>650.94554915828633</c:v>
                </c:pt>
                <c:pt idx="2">
                  <c:v>650.8611471216559</c:v>
                </c:pt>
              </c:numCache>
            </c:numRef>
          </c:val>
          <c:extLst>
            <c:ext xmlns:c16="http://schemas.microsoft.com/office/drawing/2014/chart" uri="{C3380CC4-5D6E-409C-BE32-E72D297353CC}">
              <c16:uniqueId val="{00000007-F6B5-436E-A366-3AA96990FD7B}"/>
            </c:ext>
          </c:extLst>
        </c:ser>
        <c:dLbls>
          <c:showLegendKey val="0"/>
          <c:showVal val="0"/>
          <c:showCatName val="0"/>
          <c:showSerName val="0"/>
          <c:showPercent val="0"/>
          <c:showBubbleSize val="0"/>
        </c:dLbls>
        <c:gapWidth val="120"/>
        <c:overlap val="-20"/>
        <c:axId val="433602088"/>
        <c:axId val="1"/>
      </c:barChart>
      <c:catAx>
        <c:axId val="433602088"/>
        <c:scaling>
          <c:orientation val="minMax"/>
        </c:scaling>
        <c:delete val="0"/>
        <c:axPos val="b"/>
        <c:numFmt formatCode="General" sourceLinked="1"/>
        <c:majorTickMark val="none"/>
        <c:minorTickMark val="none"/>
        <c:tickLblPos val="nextTo"/>
        <c:spPr>
          <a:ln w="28575">
            <a:solidFill>
              <a:schemeClr val="tx1"/>
            </a:solidFill>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1"/>
        <c:axPos val="l"/>
        <c:numFmt formatCode="0" sourceLinked="1"/>
        <c:majorTickMark val="out"/>
        <c:minorTickMark val="none"/>
        <c:tickLblPos val="nextTo"/>
        <c:crossAx val="433602088"/>
        <c:crosses val="autoZero"/>
        <c:crossBetween val="between"/>
      </c:valAx>
    </c:plotArea>
    <c:legend>
      <c:legendPos val="r"/>
      <c:layout>
        <c:manualLayout>
          <c:xMode val="edge"/>
          <c:yMode val="edge"/>
          <c:x val="7.0048474412350945E-2"/>
          <c:y val="2.3346303501945526E-2"/>
          <c:w val="0.24879285739559132"/>
          <c:h val="0.14396887159533073"/>
        </c:manualLayout>
      </c:layout>
      <c:overlay val="0"/>
      <c:txPr>
        <a:bodyPr/>
        <a:lstStyle/>
        <a:p>
          <a:pPr>
            <a:defRPr sz="505"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555555555555558E-2"/>
          <c:y val="0.13181712962962963"/>
          <c:w val="0.93888888888888888"/>
          <c:h val="0.7566153555129933"/>
        </c:manualLayout>
      </c:layout>
      <c:barChart>
        <c:barDir val="col"/>
        <c:grouping val="clustered"/>
        <c:varyColors val="0"/>
        <c:ser>
          <c:idx val="0"/>
          <c:order val="0"/>
          <c:tx>
            <c:strRef>
              <c:f>chart_data!$I$74</c:f>
              <c:strCache>
                <c:ptCount val="1"/>
                <c:pt idx="0">
                  <c:v>Home suppliers</c:v>
                </c:pt>
              </c:strCache>
            </c:strRef>
          </c:tx>
          <c:spPr>
            <a:solidFill>
              <a:srgbClr val="8A001E"/>
            </a:solidFill>
          </c:spPr>
          <c:invertIfNegative val="0"/>
          <c:dPt>
            <c:idx val="0"/>
            <c:invertIfNegative val="0"/>
            <c:bubble3D val="0"/>
            <c:extLst>
              <c:ext xmlns:c16="http://schemas.microsoft.com/office/drawing/2014/chart" uri="{C3380CC4-5D6E-409C-BE32-E72D297353CC}">
                <c16:uniqueId val="{00000000-E1C7-442A-B108-CAF94D5200EA}"/>
              </c:ext>
            </c:extLst>
          </c:dPt>
          <c:dPt>
            <c:idx val="1"/>
            <c:invertIfNegative val="0"/>
            <c:bubble3D val="0"/>
            <c:extLst>
              <c:ext xmlns:c16="http://schemas.microsoft.com/office/drawing/2014/chart" uri="{C3380CC4-5D6E-409C-BE32-E72D297353CC}">
                <c16:uniqueId val="{00000001-E1C7-442A-B108-CAF94D5200EA}"/>
              </c:ext>
            </c:extLst>
          </c:dPt>
          <c:dPt>
            <c:idx val="2"/>
            <c:invertIfNegative val="0"/>
            <c:bubble3D val="0"/>
            <c:extLst>
              <c:ext xmlns:c16="http://schemas.microsoft.com/office/drawing/2014/chart" uri="{C3380CC4-5D6E-409C-BE32-E72D297353CC}">
                <c16:uniqueId val="{00000002-E1C7-442A-B108-CAF94D5200EA}"/>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chart_data!$J$73:$L$73</c:f>
              <c:strCache>
                <c:ptCount val="3"/>
                <c:pt idx="0">
                  <c:v>Standard credit</c:v>
                </c:pt>
                <c:pt idx="1">
                  <c:v>Direct debit</c:v>
                </c:pt>
                <c:pt idx="2">
                  <c:v>Prepayment</c:v>
                </c:pt>
              </c:strCache>
            </c:strRef>
          </c:cat>
          <c:val>
            <c:numRef>
              <c:f>chart_data!$J$74:$L$74</c:f>
              <c:numCache>
                <c:formatCode>0\ </c:formatCode>
                <c:ptCount val="3"/>
                <c:pt idx="0">
                  <c:v>1008.533471955189</c:v>
                </c:pt>
                <c:pt idx="1">
                  <c:v>941.09898849987917</c:v>
                </c:pt>
                <c:pt idx="2">
                  <c:v>829.22994523496288</c:v>
                </c:pt>
              </c:numCache>
            </c:numRef>
          </c:val>
          <c:extLst>
            <c:ext xmlns:c16="http://schemas.microsoft.com/office/drawing/2014/chart" uri="{C3380CC4-5D6E-409C-BE32-E72D297353CC}">
              <c16:uniqueId val="{00000003-E1C7-442A-B108-CAF94D5200EA}"/>
            </c:ext>
          </c:extLst>
        </c:ser>
        <c:ser>
          <c:idx val="1"/>
          <c:order val="1"/>
          <c:tx>
            <c:strRef>
              <c:f>chart_data!$I$75</c:f>
              <c:strCache>
                <c:ptCount val="1"/>
                <c:pt idx="0">
                  <c:v>Non-home suppliers</c:v>
                </c:pt>
              </c:strCache>
            </c:strRef>
          </c:tx>
          <c:spPr>
            <a:solidFill>
              <a:srgbClr val="FC5A3A"/>
            </a:solidFill>
          </c:spPr>
          <c:invertIfNegative val="0"/>
          <c:dPt>
            <c:idx val="0"/>
            <c:invertIfNegative val="0"/>
            <c:bubble3D val="0"/>
            <c:extLst>
              <c:ext xmlns:c16="http://schemas.microsoft.com/office/drawing/2014/chart" uri="{C3380CC4-5D6E-409C-BE32-E72D297353CC}">
                <c16:uniqueId val="{00000004-E1C7-442A-B108-CAF94D5200EA}"/>
              </c:ext>
            </c:extLst>
          </c:dPt>
          <c:dPt>
            <c:idx val="1"/>
            <c:invertIfNegative val="0"/>
            <c:bubble3D val="0"/>
            <c:extLst>
              <c:ext xmlns:c16="http://schemas.microsoft.com/office/drawing/2014/chart" uri="{C3380CC4-5D6E-409C-BE32-E72D297353CC}">
                <c16:uniqueId val="{00000005-E1C7-442A-B108-CAF94D5200EA}"/>
              </c:ext>
            </c:extLst>
          </c:dPt>
          <c:dPt>
            <c:idx val="2"/>
            <c:invertIfNegative val="0"/>
            <c:bubble3D val="0"/>
            <c:extLst>
              <c:ext xmlns:c16="http://schemas.microsoft.com/office/drawing/2014/chart" uri="{C3380CC4-5D6E-409C-BE32-E72D297353CC}">
                <c16:uniqueId val="{00000006-E1C7-442A-B108-CAF94D5200EA}"/>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chart_data!$J$73:$L$73</c:f>
              <c:strCache>
                <c:ptCount val="3"/>
                <c:pt idx="0">
                  <c:v>Standard credit</c:v>
                </c:pt>
                <c:pt idx="1">
                  <c:v>Direct debit</c:v>
                </c:pt>
                <c:pt idx="2">
                  <c:v>Prepayment</c:v>
                </c:pt>
              </c:strCache>
            </c:strRef>
          </c:cat>
          <c:val>
            <c:numRef>
              <c:f>chart_data!$J$75:$L$75</c:f>
              <c:numCache>
                <c:formatCode>0\ </c:formatCode>
                <c:ptCount val="3"/>
                <c:pt idx="0">
                  <c:v>973.61447766499953</c:v>
                </c:pt>
                <c:pt idx="1">
                  <c:v>884.54083121099336</c:v>
                </c:pt>
                <c:pt idx="2">
                  <c:v>775.86115410973093</c:v>
                </c:pt>
              </c:numCache>
            </c:numRef>
          </c:val>
          <c:extLst>
            <c:ext xmlns:c16="http://schemas.microsoft.com/office/drawing/2014/chart" uri="{C3380CC4-5D6E-409C-BE32-E72D297353CC}">
              <c16:uniqueId val="{00000007-E1C7-442A-B108-CAF94D5200EA}"/>
            </c:ext>
          </c:extLst>
        </c:ser>
        <c:dLbls>
          <c:showLegendKey val="0"/>
          <c:showVal val="0"/>
          <c:showCatName val="0"/>
          <c:showSerName val="0"/>
          <c:showPercent val="0"/>
          <c:showBubbleSize val="0"/>
        </c:dLbls>
        <c:gapWidth val="120"/>
        <c:overlap val="-20"/>
        <c:axId val="433594544"/>
        <c:axId val="1"/>
      </c:barChart>
      <c:catAx>
        <c:axId val="433594544"/>
        <c:scaling>
          <c:orientation val="minMax"/>
        </c:scaling>
        <c:delete val="0"/>
        <c:axPos val="b"/>
        <c:numFmt formatCode="General" sourceLinked="1"/>
        <c:majorTickMark val="none"/>
        <c:minorTickMark val="none"/>
        <c:tickLblPos val="nextTo"/>
        <c:spPr>
          <a:ln w="28575">
            <a:solidFill>
              <a:schemeClr val="tx1"/>
            </a:solidFill>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1"/>
        <c:axPos val="l"/>
        <c:numFmt formatCode="0\ " sourceLinked="1"/>
        <c:majorTickMark val="out"/>
        <c:minorTickMark val="none"/>
        <c:tickLblPos val="nextTo"/>
        <c:crossAx val="433594544"/>
        <c:crosses val="autoZero"/>
        <c:crossBetween val="between"/>
      </c:valAx>
    </c:plotArea>
    <c:legend>
      <c:legendPos val="r"/>
      <c:layout>
        <c:manualLayout>
          <c:xMode val="edge"/>
          <c:yMode val="edge"/>
          <c:x val="7.9326923076923073E-2"/>
          <c:y val="1.9455252918287938E-2"/>
          <c:w val="0.84855769230769229"/>
          <c:h val="0.13229571984435798"/>
        </c:manualLayout>
      </c:layout>
      <c:overlay val="0"/>
      <c:txPr>
        <a:bodyPr/>
        <a:lstStyle/>
        <a:p>
          <a:pPr>
            <a:defRPr sz="505"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555555555555558E-2"/>
          <c:y val="0.13181712962962963"/>
          <c:w val="0.93888888888888888"/>
          <c:h val="0.7566153555129933"/>
        </c:manualLayout>
      </c:layout>
      <c:barChart>
        <c:barDir val="col"/>
        <c:grouping val="clustered"/>
        <c:varyColors val="0"/>
        <c:ser>
          <c:idx val="0"/>
          <c:order val="0"/>
          <c:tx>
            <c:strRef>
              <c:f>chart_data!$I$94</c:f>
              <c:strCache>
                <c:ptCount val="1"/>
                <c:pt idx="0">
                  <c:v>Home suppliers</c:v>
                </c:pt>
              </c:strCache>
            </c:strRef>
          </c:tx>
          <c:spPr>
            <a:solidFill>
              <a:srgbClr val="8A001E"/>
            </a:solidFill>
          </c:spPr>
          <c:invertIfNegative val="0"/>
          <c:dPt>
            <c:idx val="0"/>
            <c:invertIfNegative val="0"/>
            <c:bubble3D val="0"/>
            <c:extLst>
              <c:ext xmlns:c16="http://schemas.microsoft.com/office/drawing/2014/chart" uri="{C3380CC4-5D6E-409C-BE32-E72D297353CC}">
                <c16:uniqueId val="{00000000-53BC-4FC6-A7BC-55C0DAFC351C}"/>
              </c:ext>
            </c:extLst>
          </c:dPt>
          <c:dPt>
            <c:idx val="1"/>
            <c:invertIfNegative val="0"/>
            <c:bubble3D val="0"/>
            <c:extLst>
              <c:ext xmlns:c16="http://schemas.microsoft.com/office/drawing/2014/chart" uri="{C3380CC4-5D6E-409C-BE32-E72D297353CC}">
                <c16:uniqueId val="{00000001-53BC-4FC6-A7BC-55C0DAFC351C}"/>
              </c:ext>
            </c:extLst>
          </c:dPt>
          <c:dPt>
            <c:idx val="2"/>
            <c:invertIfNegative val="0"/>
            <c:bubble3D val="0"/>
            <c:extLst>
              <c:ext xmlns:c16="http://schemas.microsoft.com/office/drawing/2014/chart" uri="{C3380CC4-5D6E-409C-BE32-E72D297353CC}">
                <c16:uniqueId val="{00000002-53BC-4FC6-A7BC-55C0DAFC351C}"/>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chart_data!$J$93:$L$93</c:f>
              <c:strCache>
                <c:ptCount val="3"/>
                <c:pt idx="0">
                  <c:v>Standard credit</c:v>
                </c:pt>
                <c:pt idx="1">
                  <c:v>Direct Debit</c:v>
                </c:pt>
                <c:pt idx="2">
                  <c:v>Prepayment</c:v>
                </c:pt>
              </c:strCache>
            </c:strRef>
          </c:cat>
          <c:val>
            <c:numRef>
              <c:f>chart_data!$J$94:$L$94</c:f>
              <c:numCache>
                <c:formatCode>0</c:formatCode>
                <c:ptCount val="3"/>
                <c:pt idx="0">
                  <c:v>697</c:v>
                </c:pt>
                <c:pt idx="1">
                  <c:v>635</c:v>
                </c:pt>
                <c:pt idx="2">
                  <c:v>626</c:v>
                </c:pt>
              </c:numCache>
            </c:numRef>
          </c:val>
          <c:extLst>
            <c:ext xmlns:c16="http://schemas.microsoft.com/office/drawing/2014/chart" uri="{C3380CC4-5D6E-409C-BE32-E72D297353CC}">
              <c16:uniqueId val="{00000003-53BC-4FC6-A7BC-55C0DAFC351C}"/>
            </c:ext>
          </c:extLst>
        </c:ser>
        <c:ser>
          <c:idx val="1"/>
          <c:order val="1"/>
          <c:tx>
            <c:strRef>
              <c:f>chart_data!$I$95</c:f>
              <c:strCache>
                <c:ptCount val="1"/>
                <c:pt idx="0">
                  <c:v>Non-home suppliers</c:v>
                </c:pt>
              </c:strCache>
            </c:strRef>
          </c:tx>
          <c:spPr>
            <a:solidFill>
              <a:srgbClr val="FC5A3A"/>
            </a:solidFill>
          </c:spPr>
          <c:invertIfNegative val="0"/>
          <c:dPt>
            <c:idx val="0"/>
            <c:invertIfNegative val="0"/>
            <c:bubble3D val="0"/>
            <c:extLst>
              <c:ext xmlns:c16="http://schemas.microsoft.com/office/drawing/2014/chart" uri="{C3380CC4-5D6E-409C-BE32-E72D297353CC}">
                <c16:uniqueId val="{00000004-53BC-4FC6-A7BC-55C0DAFC351C}"/>
              </c:ext>
            </c:extLst>
          </c:dPt>
          <c:dPt>
            <c:idx val="1"/>
            <c:invertIfNegative val="0"/>
            <c:bubble3D val="0"/>
            <c:extLst>
              <c:ext xmlns:c16="http://schemas.microsoft.com/office/drawing/2014/chart" uri="{C3380CC4-5D6E-409C-BE32-E72D297353CC}">
                <c16:uniqueId val="{00000005-53BC-4FC6-A7BC-55C0DAFC351C}"/>
              </c:ext>
            </c:extLst>
          </c:dPt>
          <c:dPt>
            <c:idx val="2"/>
            <c:invertIfNegative val="0"/>
            <c:bubble3D val="0"/>
            <c:extLst>
              <c:ext xmlns:c16="http://schemas.microsoft.com/office/drawing/2014/chart" uri="{C3380CC4-5D6E-409C-BE32-E72D297353CC}">
                <c16:uniqueId val="{00000006-53BC-4FC6-A7BC-55C0DAFC351C}"/>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chart_data!$J$93:$L$93</c:f>
              <c:strCache>
                <c:ptCount val="3"/>
                <c:pt idx="0">
                  <c:v>Standard credit</c:v>
                </c:pt>
                <c:pt idx="1">
                  <c:v>Direct Debit</c:v>
                </c:pt>
                <c:pt idx="2">
                  <c:v>Prepayment</c:v>
                </c:pt>
              </c:strCache>
            </c:strRef>
          </c:cat>
          <c:val>
            <c:numRef>
              <c:f>chart_data!$J$95:$L$95</c:f>
              <c:numCache>
                <c:formatCode>0</c:formatCode>
                <c:ptCount val="3"/>
                <c:pt idx="0">
                  <c:v>654</c:v>
                </c:pt>
                <c:pt idx="1">
                  <c:v>590</c:v>
                </c:pt>
                <c:pt idx="2">
                  <c:v>616</c:v>
                </c:pt>
              </c:numCache>
            </c:numRef>
          </c:val>
          <c:extLst>
            <c:ext xmlns:c16="http://schemas.microsoft.com/office/drawing/2014/chart" uri="{C3380CC4-5D6E-409C-BE32-E72D297353CC}">
              <c16:uniqueId val="{00000007-53BC-4FC6-A7BC-55C0DAFC351C}"/>
            </c:ext>
          </c:extLst>
        </c:ser>
        <c:dLbls>
          <c:showLegendKey val="0"/>
          <c:showVal val="0"/>
          <c:showCatName val="0"/>
          <c:showSerName val="0"/>
          <c:showPercent val="0"/>
          <c:showBubbleSize val="0"/>
        </c:dLbls>
        <c:gapWidth val="120"/>
        <c:overlap val="-20"/>
        <c:axId val="433602088"/>
        <c:axId val="1"/>
      </c:barChart>
      <c:catAx>
        <c:axId val="433602088"/>
        <c:scaling>
          <c:orientation val="minMax"/>
        </c:scaling>
        <c:delete val="0"/>
        <c:axPos val="b"/>
        <c:numFmt formatCode="General" sourceLinked="1"/>
        <c:majorTickMark val="none"/>
        <c:minorTickMark val="none"/>
        <c:tickLblPos val="nextTo"/>
        <c:spPr>
          <a:ln w="28575">
            <a:solidFill>
              <a:schemeClr val="tx1"/>
            </a:solidFill>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1"/>
        <c:axPos val="l"/>
        <c:numFmt formatCode="0" sourceLinked="1"/>
        <c:majorTickMark val="out"/>
        <c:minorTickMark val="none"/>
        <c:tickLblPos val="nextTo"/>
        <c:crossAx val="433602088"/>
        <c:crosses val="autoZero"/>
        <c:crossBetween val="between"/>
      </c:valAx>
    </c:plotArea>
    <c:legend>
      <c:legendPos val="r"/>
      <c:layout>
        <c:manualLayout>
          <c:xMode val="edge"/>
          <c:yMode val="edge"/>
          <c:x val="7.0048474412350945E-2"/>
          <c:y val="2.3346303501945526E-2"/>
          <c:w val="0.24879285739559132"/>
          <c:h val="0.14396887159533073"/>
        </c:manualLayout>
      </c:layout>
      <c:overlay val="0"/>
      <c:txPr>
        <a:bodyPr/>
        <a:lstStyle/>
        <a:p>
          <a:pPr>
            <a:defRPr sz="505"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555555555555558E-2"/>
          <c:y val="0.13181712962962963"/>
          <c:w val="0.93888888888888888"/>
          <c:h val="0.7566153555129933"/>
        </c:manualLayout>
      </c:layout>
      <c:barChart>
        <c:barDir val="col"/>
        <c:grouping val="clustered"/>
        <c:varyColors val="0"/>
        <c:ser>
          <c:idx val="0"/>
          <c:order val="0"/>
          <c:tx>
            <c:strRef>
              <c:f>chart_data!$I$116</c:f>
              <c:strCache>
                <c:ptCount val="1"/>
                <c:pt idx="0">
                  <c:v>Home suppliers</c:v>
                </c:pt>
              </c:strCache>
            </c:strRef>
          </c:tx>
          <c:spPr>
            <a:solidFill>
              <a:srgbClr val="8A001E"/>
            </a:solidFill>
          </c:spPr>
          <c:invertIfNegative val="0"/>
          <c:dPt>
            <c:idx val="0"/>
            <c:invertIfNegative val="0"/>
            <c:bubble3D val="0"/>
            <c:extLst>
              <c:ext xmlns:c16="http://schemas.microsoft.com/office/drawing/2014/chart" uri="{C3380CC4-5D6E-409C-BE32-E72D297353CC}">
                <c16:uniqueId val="{00000000-A751-447A-B698-AC9DCD3AA3EE}"/>
              </c:ext>
            </c:extLst>
          </c:dPt>
          <c:dPt>
            <c:idx val="1"/>
            <c:invertIfNegative val="0"/>
            <c:bubble3D val="0"/>
            <c:extLst>
              <c:ext xmlns:c16="http://schemas.microsoft.com/office/drawing/2014/chart" uri="{C3380CC4-5D6E-409C-BE32-E72D297353CC}">
                <c16:uniqueId val="{00000001-A751-447A-B698-AC9DCD3AA3EE}"/>
              </c:ext>
            </c:extLst>
          </c:dPt>
          <c:dPt>
            <c:idx val="2"/>
            <c:invertIfNegative val="0"/>
            <c:bubble3D val="0"/>
            <c:extLst>
              <c:ext xmlns:c16="http://schemas.microsoft.com/office/drawing/2014/chart" uri="{C3380CC4-5D6E-409C-BE32-E72D297353CC}">
                <c16:uniqueId val="{00000002-A751-447A-B698-AC9DCD3AA3EE}"/>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chart_data!$J$115:$L$115</c:f>
              <c:strCache>
                <c:ptCount val="3"/>
                <c:pt idx="0">
                  <c:v>Standard credit</c:v>
                </c:pt>
                <c:pt idx="1">
                  <c:v>Direct debit</c:v>
                </c:pt>
                <c:pt idx="2">
                  <c:v>Prepayment</c:v>
                </c:pt>
              </c:strCache>
            </c:strRef>
          </c:cat>
          <c:val>
            <c:numRef>
              <c:f>chart_data!$J$116:$L$116</c:f>
              <c:numCache>
                <c:formatCode>0\ </c:formatCode>
                <c:ptCount val="3"/>
                <c:pt idx="0">
                  <c:v>932</c:v>
                </c:pt>
                <c:pt idx="1">
                  <c:v>868</c:v>
                </c:pt>
                <c:pt idx="2">
                  <c:v>818</c:v>
                </c:pt>
              </c:numCache>
            </c:numRef>
          </c:val>
          <c:extLst>
            <c:ext xmlns:c16="http://schemas.microsoft.com/office/drawing/2014/chart" uri="{C3380CC4-5D6E-409C-BE32-E72D297353CC}">
              <c16:uniqueId val="{00000003-A751-447A-B698-AC9DCD3AA3EE}"/>
            </c:ext>
          </c:extLst>
        </c:ser>
        <c:ser>
          <c:idx val="1"/>
          <c:order val="1"/>
          <c:tx>
            <c:strRef>
              <c:f>chart_data!$I$117</c:f>
              <c:strCache>
                <c:ptCount val="1"/>
                <c:pt idx="0">
                  <c:v>Non-home suppliers</c:v>
                </c:pt>
              </c:strCache>
            </c:strRef>
          </c:tx>
          <c:spPr>
            <a:solidFill>
              <a:srgbClr val="FC5A3A"/>
            </a:solidFill>
          </c:spPr>
          <c:invertIfNegative val="0"/>
          <c:dPt>
            <c:idx val="0"/>
            <c:invertIfNegative val="0"/>
            <c:bubble3D val="0"/>
            <c:extLst>
              <c:ext xmlns:c16="http://schemas.microsoft.com/office/drawing/2014/chart" uri="{C3380CC4-5D6E-409C-BE32-E72D297353CC}">
                <c16:uniqueId val="{00000004-A751-447A-B698-AC9DCD3AA3EE}"/>
              </c:ext>
            </c:extLst>
          </c:dPt>
          <c:dPt>
            <c:idx val="1"/>
            <c:invertIfNegative val="0"/>
            <c:bubble3D val="0"/>
            <c:extLst>
              <c:ext xmlns:c16="http://schemas.microsoft.com/office/drawing/2014/chart" uri="{C3380CC4-5D6E-409C-BE32-E72D297353CC}">
                <c16:uniqueId val="{00000005-A751-447A-B698-AC9DCD3AA3EE}"/>
              </c:ext>
            </c:extLst>
          </c:dPt>
          <c:dPt>
            <c:idx val="2"/>
            <c:invertIfNegative val="0"/>
            <c:bubble3D val="0"/>
            <c:extLst>
              <c:ext xmlns:c16="http://schemas.microsoft.com/office/drawing/2014/chart" uri="{C3380CC4-5D6E-409C-BE32-E72D297353CC}">
                <c16:uniqueId val="{00000006-A751-447A-B698-AC9DCD3AA3EE}"/>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chart_data!$J$115:$L$115</c:f>
              <c:strCache>
                <c:ptCount val="3"/>
                <c:pt idx="0">
                  <c:v>Standard credit</c:v>
                </c:pt>
                <c:pt idx="1">
                  <c:v>Direct debit</c:v>
                </c:pt>
                <c:pt idx="2">
                  <c:v>Prepayment</c:v>
                </c:pt>
              </c:strCache>
            </c:strRef>
          </c:cat>
          <c:val>
            <c:numRef>
              <c:f>chart_data!$J$117:$L$117</c:f>
              <c:numCache>
                <c:formatCode>0\ </c:formatCode>
                <c:ptCount val="3"/>
                <c:pt idx="0">
                  <c:v>902</c:v>
                </c:pt>
                <c:pt idx="1">
                  <c:v>787</c:v>
                </c:pt>
                <c:pt idx="2">
                  <c:v>779</c:v>
                </c:pt>
              </c:numCache>
            </c:numRef>
          </c:val>
          <c:extLst>
            <c:ext xmlns:c16="http://schemas.microsoft.com/office/drawing/2014/chart" uri="{C3380CC4-5D6E-409C-BE32-E72D297353CC}">
              <c16:uniqueId val="{00000007-A751-447A-B698-AC9DCD3AA3EE}"/>
            </c:ext>
          </c:extLst>
        </c:ser>
        <c:dLbls>
          <c:showLegendKey val="0"/>
          <c:showVal val="0"/>
          <c:showCatName val="0"/>
          <c:showSerName val="0"/>
          <c:showPercent val="0"/>
          <c:showBubbleSize val="0"/>
        </c:dLbls>
        <c:gapWidth val="120"/>
        <c:overlap val="-20"/>
        <c:axId val="433594544"/>
        <c:axId val="1"/>
      </c:barChart>
      <c:catAx>
        <c:axId val="433594544"/>
        <c:scaling>
          <c:orientation val="minMax"/>
        </c:scaling>
        <c:delete val="0"/>
        <c:axPos val="b"/>
        <c:numFmt formatCode="General" sourceLinked="1"/>
        <c:majorTickMark val="none"/>
        <c:minorTickMark val="none"/>
        <c:tickLblPos val="nextTo"/>
        <c:spPr>
          <a:ln w="28575">
            <a:solidFill>
              <a:schemeClr val="tx1"/>
            </a:solidFill>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1"/>
        <c:axPos val="l"/>
        <c:numFmt formatCode="0\ " sourceLinked="1"/>
        <c:majorTickMark val="out"/>
        <c:minorTickMark val="none"/>
        <c:tickLblPos val="nextTo"/>
        <c:crossAx val="433594544"/>
        <c:crosses val="autoZero"/>
        <c:crossBetween val="between"/>
      </c:valAx>
    </c:plotArea>
    <c:legend>
      <c:legendPos val="r"/>
      <c:layout>
        <c:manualLayout>
          <c:xMode val="edge"/>
          <c:yMode val="edge"/>
          <c:x val="7.9326923076923073E-2"/>
          <c:y val="1.9455252918287938E-2"/>
          <c:w val="0.84855769230769229"/>
          <c:h val="0.13229571984435798"/>
        </c:manualLayout>
      </c:layout>
      <c:overlay val="0"/>
      <c:txPr>
        <a:bodyPr/>
        <a:lstStyle/>
        <a:p>
          <a:pPr>
            <a:defRPr sz="505"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555555555555558E-2"/>
          <c:y val="0.13181712962962963"/>
          <c:w val="0.93888888888888888"/>
          <c:h val="0.7566153555129933"/>
        </c:manualLayout>
      </c:layout>
      <c:barChart>
        <c:barDir val="col"/>
        <c:grouping val="clustered"/>
        <c:varyColors val="0"/>
        <c:ser>
          <c:idx val="0"/>
          <c:order val="0"/>
          <c:tx>
            <c:strRef>
              <c:f>chart_data!$I$10</c:f>
              <c:strCache>
                <c:ptCount val="1"/>
                <c:pt idx="0">
                  <c:v>Home suppliers</c:v>
                </c:pt>
              </c:strCache>
            </c:strRef>
          </c:tx>
          <c:spPr>
            <a:solidFill>
              <a:srgbClr val="8A001E"/>
            </a:solidFill>
          </c:spPr>
          <c:invertIfNegative val="0"/>
          <c:dPt>
            <c:idx val="0"/>
            <c:invertIfNegative val="0"/>
            <c:bubble3D val="0"/>
            <c:extLst>
              <c:ext xmlns:c16="http://schemas.microsoft.com/office/drawing/2014/chart" uri="{C3380CC4-5D6E-409C-BE32-E72D297353CC}">
                <c16:uniqueId val="{00000000-D7DC-4D1E-B260-7CA75546AF58}"/>
              </c:ext>
            </c:extLst>
          </c:dPt>
          <c:dPt>
            <c:idx val="1"/>
            <c:invertIfNegative val="0"/>
            <c:bubble3D val="0"/>
            <c:extLst>
              <c:ext xmlns:c16="http://schemas.microsoft.com/office/drawing/2014/chart" uri="{C3380CC4-5D6E-409C-BE32-E72D297353CC}">
                <c16:uniqueId val="{00000001-D7DC-4D1E-B260-7CA75546AF58}"/>
              </c:ext>
            </c:extLst>
          </c:dPt>
          <c:dPt>
            <c:idx val="2"/>
            <c:invertIfNegative val="0"/>
            <c:bubble3D val="0"/>
            <c:extLst>
              <c:ext xmlns:c16="http://schemas.microsoft.com/office/drawing/2014/chart" uri="{C3380CC4-5D6E-409C-BE32-E72D297353CC}">
                <c16:uniqueId val="{00000002-D7DC-4D1E-B260-7CA75546AF58}"/>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chart_data!$J$9:$L$9</c:f>
              <c:strCache>
                <c:ptCount val="3"/>
                <c:pt idx="0">
                  <c:v>Standard credit</c:v>
                </c:pt>
                <c:pt idx="1">
                  <c:v>Direct Debit</c:v>
                </c:pt>
                <c:pt idx="2">
                  <c:v>Prepayment</c:v>
                </c:pt>
              </c:strCache>
            </c:strRef>
          </c:cat>
          <c:val>
            <c:numRef>
              <c:f>chart_data!$J$10:$L$10</c:f>
              <c:numCache>
                <c:formatCode>0</c:formatCode>
                <c:ptCount val="3"/>
                <c:pt idx="0">
                  <c:v>753.4970265613008</c:v>
                </c:pt>
                <c:pt idx="1">
                  <c:v>696.68421964194272</c:v>
                </c:pt>
                <c:pt idx="2">
                  <c:v>693.3047535951398</c:v>
                </c:pt>
              </c:numCache>
            </c:numRef>
          </c:val>
          <c:extLst>
            <c:ext xmlns:c16="http://schemas.microsoft.com/office/drawing/2014/chart" uri="{C3380CC4-5D6E-409C-BE32-E72D297353CC}">
              <c16:uniqueId val="{00000003-D7DC-4D1E-B260-7CA75546AF58}"/>
            </c:ext>
          </c:extLst>
        </c:ser>
        <c:ser>
          <c:idx val="1"/>
          <c:order val="1"/>
          <c:tx>
            <c:strRef>
              <c:f>chart_data!$I$11</c:f>
              <c:strCache>
                <c:ptCount val="1"/>
                <c:pt idx="0">
                  <c:v>Non-home suppliers</c:v>
                </c:pt>
              </c:strCache>
            </c:strRef>
          </c:tx>
          <c:spPr>
            <a:solidFill>
              <a:srgbClr val="FC5A3A"/>
            </a:solidFill>
          </c:spPr>
          <c:invertIfNegative val="0"/>
          <c:dPt>
            <c:idx val="0"/>
            <c:invertIfNegative val="0"/>
            <c:bubble3D val="0"/>
            <c:extLst>
              <c:ext xmlns:c16="http://schemas.microsoft.com/office/drawing/2014/chart" uri="{C3380CC4-5D6E-409C-BE32-E72D297353CC}">
                <c16:uniqueId val="{00000004-D7DC-4D1E-B260-7CA75546AF58}"/>
              </c:ext>
            </c:extLst>
          </c:dPt>
          <c:dPt>
            <c:idx val="1"/>
            <c:invertIfNegative val="0"/>
            <c:bubble3D val="0"/>
            <c:extLst>
              <c:ext xmlns:c16="http://schemas.microsoft.com/office/drawing/2014/chart" uri="{C3380CC4-5D6E-409C-BE32-E72D297353CC}">
                <c16:uniqueId val="{00000005-D7DC-4D1E-B260-7CA75546AF58}"/>
              </c:ext>
            </c:extLst>
          </c:dPt>
          <c:dPt>
            <c:idx val="2"/>
            <c:invertIfNegative val="0"/>
            <c:bubble3D val="0"/>
            <c:extLst>
              <c:ext xmlns:c16="http://schemas.microsoft.com/office/drawing/2014/chart" uri="{C3380CC4-5D6E-409C-BE32-E72D297353CC}">
                <c16:uniqueId val="{00000006-D7DC-4D1E-B260-7CA75546AF58}"/>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chart_data!$J$9:$L$9</c:f>
              <c:strCache>
                <c:ptCount val="3"/>
                <c:pt idx="0">
                  <c:v>Standard credit</c:v>
                </c:pt>
                <c:pt idx="1">
                  <c:v>Direct Debit</c:v>
                </c:pt>
                <c:pt idx="2">
                  <c:v>Prepayment</c:v>
                </c:pt>
              </c:strCache>
            </c:strRef>
          </c:cat>
          <c:val>
            <c:numRef>
              <c:f>chart_data!$J$11:$L$11</c:f>
              <c:numCache>
                <c:formatCode>0</c:formatCode>
                <c:ptCount val="3"/>
                <c:pt idx="0">
                  <c:v>752.75490003067614</c:v>
                </c:pt>
                <c:pt idx="1">
                  <c:v>678.45924073699769</c:v>
                </c:pt>
                <c:pt idx="2">
                  <c:v>701.32852876979757</c:v>
                </c:pt>
              </c:numCache>
            </c:numRef>
          </c:val>
          <c:extLst>
            <c:ext xmlns:c16="http://schemas.microsoft.com/office/drawing/2014/chart" uri="{C3380CC4-5D6E-409C-BE32-E72D297353CC}">
              <c16:uniqueId val="{00000007-D7DC-4D1E-B260-7CA75546AF58}"/>
            </c:ext>
          </c:extLst>
        </c:ser>
        <c:dLbls>
          <c:showLegendKey val="0"/>
          <c:showVal val="0"/>
          <c:showCatName val="0"/>
          <c:showSerName val="0"/>
          <c:showPercent val="0"/>
          <c:showBubbleSize val="0"/>
        </c:dLbls>
        <c:gapWidth val="120"/>
        <c:overlap val="-20"/>
        <c:axId val="433602088"/>
        <c:axId val="1"/>
      </c:barChart>
      <c:catAx>
        <c:axId val="433602088"/>
        <c:scaling>
          <c:orientation val="minMax"/>
        </c:scaling>
        <c:delete val="0"/>
        <c:axPos val="b"/>
        <c:numFmt formatCode="General" sourceLinked="1"/>
        <c:majorTickMark val="none"/>
        <c:minorTickMark val="none"/>
        <c:tickLblPos val="nextTo"/>
        <c:spPr>
          <a:ln w="28575">
            <a:solidFill>
              <a:schemeClr val="tx1"/>
            </a:solidFill>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1"/>
        <c:axPos val="l"/>
        <c:numFmt formatCode="0" sourceLinked="1"/>
        <c:majorTickMark val="out"/>
        <c:minorTickMark val="none"/>
        <c:tickLblPos val="nextTo"/>
        <c:crossAx val="433602088"/>
        <c:crosses val="autoZero"/>
        <c:crossBetween val="between"/>
      </c:valAx>
    </c:plotArea>
    <c:legend>
      <c:legendPos val="r"/>
      <c:layout>
        <c:manualLayout>
          <c:xMode val="edge"/>
          <c:yMode val="edge"/>
          <c:x val="7.0048474412350945E-2"/>
          <c:y val="2.3346303501945526E-2"/>
          <c:w val="0.24879285739559132"/>
          <c:h val="0.14396887159533073"/>
        </c:manualLayout>
      </c:layout>
      <c:overlay val="0"/>
      <c:txPr>
        <a:bodyPr/>
        <a:lstStyle/>
        <a:p>
          <a:pPr>
            <a:defRPr sz="505"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555555555555558E-2"/>
          <c:y val="0.13181712962962963"/>
          <c:w val="0.93888888888888888"/>
          <c:h val="0.7566153555129933"/>
        </c:manualLayout>
      </c:layout>
      <c:barChart>
        <c:barDir val="col"/>
        <c:grouping val="clustered"/>
        <c:varyColors val="0"/>
        <c:ser>
          <c:idx val="0"/>
          <c:order val="0"/>
          <c:tx>
            <c:strRef>
              <c:f>chart_data!$I$32</c:f>
              <c:strCache>
                <c:ptCount val="1"/>
                <c:pt idx="0">
                  <c:v>Home suppliers</c:v>
                </c:pt>
              </c:strCache>
            </c:strRef>
          </c:tx>
          <c:spPr>
            <a:solidFill>
              <a:srgbClr val="8A001E"/>
            </a:solidFill>
          </c:spPr>
          <c:invertIfNegative val="0"/>
          <c:dPt>
            <c:idx val="0"/>
            <c:invertIfNegative val="0"/>
            <c:bubble3D val="0"/>
            <c:extLst>
              <c:ext xmlns:c16="http://schemas.microsoft.com/office/drawing/2014/chart" uri="{C3380CC4-5D6E-409C-BE32-E72D297353CC}">
                <c16:uniqueId val="{00000000-8DFF-4D69-AF33-24A7E1C8D3D7}"/>
              </c:ext>
            </c:extLst>
          </c:dPt>
          <c:dPt>
            <c:idx val="1"/>
            <c:invertIfNegative val="0"/>
            <c:bubble3D val="0"/>
            <c:extLst>
              <c:ext xmlns:c16="http://schemas.microsoft.com/office/drawing/2014/chart" uri="{C3380CC4-5D6E-409C-BE32-E72D297353CC}">
                <c16:uniqueId val="{00000001-8DFF-4D69-AF33-24A7E1C8D3D7}"/>
              </c:ext>
            </c:extLst>
          </c:dPt>
          <c:dPt>
            <c:idx val="2"/>
            <c:invertIfNegative val="0"/>
            <c:bubble3D val="0"/>
            <c:extLst>
              <c:ext xmlns:c16="http://schemas.microsoft.com/office/drawing/2014/chart" uri="{C3380CC4-5D6E-409C-BE32-E72D297353CC}">
                <c16:uniqueId val="{00000002-8DFF-4D69-AF33-24A7E1C8D3D7}"/>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chart_data!$J$31:$L$31</c:f>
              <c:strCache>
                <c:ptCount val="3"/>
                <c:pt idx="0">
                  <c:v>Standard credit</c:v>
                </c:pt>
                <c:pt idx="1">
                  <c:v>Direct debit</c:v>
                </c:pt>
                <c:pt idx="2">
                  <c:v>Prepayment</c:v>
                </c:pt>
              </c:strCache>
            </c:strRef>
          </c:cat>
          <c:val>
            <c:numRef>
              <c:f>chart_data!$J$32:$L$32</c:f>
              <c:numCache>
                <c:formatCode>0</c:formatCode>
                <c:ptCount val="3"/>
                <c:pt idx="0">
                  <c:v>929.86392452002315</c:v>
                </c:pt>
                <c:pt idx="1">
                  <c:v>862.75118673548025</c:v>
                </c:pt>
                <c:pt idx="2">
                  <c:v>818.22652248054737</c:v>
                </c:pt>
              </c:numCache>
            </c:numRef>
          </c:val>
          <c:extLst>
            <c:ext xmlns:c16="http://schemas.microsoft.com/office/drawing/2014/chart" uri="{C3380CC4-5D6E-409C-BE32-E72D297353CC}">
              <c16:uniqueId val="{00000003-8DFF-4D69-AF33-24A7E1C8D3D7}"/>
            </c:ext>
          </c:extLst>
        </c:ser>
        <c:ser>
          <c:idx val="1"/>
          <c:order val="1"/>
          <c:tx>
            <c:strRef>
              <c:f>chart_data!$I$33</c:f>
              <c:strCache>
                <c:ptCount val="1"/>
                <c:pt idx="0">
                  <c:v>Non-home suppliers</c:v>
                </c:pt>
              </c:strCache>
            </c:strRef>
          </c:tx>
          <c:spPr>
            <a:solidFill>
              <a:srgbClr val="FC5A3A"/>
            </a:solidFill>
          </c:spPr>
          <c:invertIfNegative val="0"/>
          <c:dPt>
            <c:idx val="0"/>
            <c:invertIfNegative val="0"/>
            <c:bubble3D val="0"/>
            <c:extLst>
              <c:ext xmlns:c16="http://schemas.microsoft.com/office/drawing/2014/chart" uri="{C3380CC4-5D6E-409C-BE32-E72D297353CC}">
                <c16:uniqueId val="{00000004-8DFF-4D69-AF33-24A7E1C8D3D7}"/>
              </c:ext>
            </c:extLst>
          </c:dPt>
          <c:dPt>
            <c:idx val="1"/>
            <c:invertIfNegative val="0"/>
            <c:bubble3D val="0"/>
            <c:extLst>
              <c:ext xmlns:c16="http://schemas.microsoft.com/office/drawing/2014/chart" uri="{C3380CC4-5D6E-409C-BE32-E72D297353CC}">
                <c16:uniqueId val="{00000005-8DFF-4D69-AF33-24A7E1C8D3D7}"/>
              </c:ext>
            </c:extLst>
          </c:dPt>
          <c:dPt>
            <c:idx val="2"/>
            <c:invertIfNegative val="0"/>
            <c:bubble3D val="0"/>
            <c:extLst>
              <c:ext xmlns:c16="http://schemas.microsoft.com/office/drawing/2014/chart" uri="{C3380CC4-5D6E-409C-BE32-E72D297353CC}">
                <c16:uniqueId val="{00000006-8DFF-4D69-AF33-24A7E1C8D3D7}"/>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chart_data!$J$31:$L$31</c:f>
              <c:strCache>
                <c:ptCount val="3"/>
                <c:pt idx="0">
                  <c:v>Standard credit</c:v>
                </c:pt>
                <c:pt idx="1">
                  <c:v>Direct debit</c:v>
                </c:pt>
                <c:pt idx="2">
                  <c:v>Prepayment</c:v>
                </c:pt>
              </c:strCache>
            </c:strRef>
          </c:cat>
          <c:val>
            <c:numRef>
              <c:f>chart_data!$J$33:$L$33</c:f>
              <c:numCache>
                <c:formatCode>0</c:formatCode>
                <c:ptCount val="3"/>
                <c:pt idx="0">
                  <c:v>922.00769903100615</c:v>
                </c:pt>
                <c:pt idx="1">
                  <c:v>832.18078593167832</c:v>
                </c:pt>
                <c:pt idx="2">
                  <c:v>815.11370736212984</c:v>
                </c:pt>
              </c:numCache>
            </c:numRef>
          </c:val>
          <c:extLst>
            <c:ext xmlns:c16="http://schemas.microsoft.com/office/drawing/2014/chart" uri="{C3380CC4-5D6E-409C-BE32-E72D297353CC}">
              <c16:uniqueId val="{00000007-8DFF-4D69-AF33-24A7E1C8D3D7}"/>
            </c:ext>
          </c:extLst>
        </c:ser>
        <c:dLbls>
          <c:showLegendKey val="0"/>
          <c:showVal val="0"/>
          <c:showCatName val="0"/>
          <c:showSerName val="0"/>
          <c:showPercent val="0"/>
          <c:showBubbleSize val="0"/>
        </c:dLbls>
        <c:gapWidth val="120"/>
        <c:overlap val="-20"/>
        <c:axId val="433594544"/>
        <c:axId val="1"/>
      </c:barChart>
      <c:catAx>
        <c:axId val="433594544"/>
        <c:scaling>
          <c:orientation val="minMax"/>
        </c:scaling>
        <c:delete val="0"/>
        <c:axPos val="b"/>
        <c:numFmt formatCode="General" sourceLinked="1"/>
        <c:majorTickMark val="none"/>
        <c:minorTickMark val="none"/>
        <c:tickLblPos val="nextTo"/>
        <c:spPr>
          <a:ln w="28575">
            <a:solidFill>
              <a:schemeClr val="tx1"/>
            </a:solidFill>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1"/>
        <c:axPos val="l"/>
        <c:numFmt formatCode="0" sourceLinked="1"/>
        <c:majorTickMark val="out"/>
        <c:minorTickMark val="none"/>
        <c:tickLblPos val="nextTo"/>
        <c:crossAx val="433594544"/>
        <c:crosses val="autoZero"/>
        <c:crossBetween val="between"/>
      </c:valAx>
    </c:plotArea>
    <c:legend>
      <c:legendPos val="r"/>
      <c:layout>
        <c:manualLayout>
          <c:xMode val="edge"/>
          <c:yMode val="edge"/>
          <c:x val="7.9326923076923073E-2"/>
          <c:y val="1.9455252918287938E-2"/>
          <c:w val="0.84855769230769229"/>
          <c:h val="0.13229571984435798"/>
        </c:manualLayout>
      </c:layout>
      <c:overlay val="0"/>
      <c:txPr>
        <a:bodyPr/>
        <a:lstStyle/>
        <a:p>
          <a:pPr>
            <a:defRPr sz="505"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555555555555558E-2"/>
          <c:y val="0.13181712962962963"/>
          <c:w val="0.93888888888888888"/>
          <c:h val="0.7566153555129933"/>
        </c:manualLayout>
      </c:layout>
      <c:barChart>
        <c:barDir val="col"/>
        <c:grouping val="clustered"/>
        <c:varyColors val="0"/>
        <c:ser>
          <c:idx val="0"/>
          <c:order val="0"/>
          <c:tx>
            <c:strRef>
              <c:f>chart_data!$I$10</c:f>
              <c:strCache>
                <c:ptCount val="1"/>
                <c:pt idx="0">
                  <c:v>Home suppliers</c:v>
                </c:pt>
              </c:strCache>
            </c:strRef>
          </c:tx>
          <c:spPr>
            <a:solidFill>
              <a:srgbClr val="8A001E"/>
            </a:solidFill>
          </c:spPr>
          <c:invertIfNegative val="0"/>
          <c:dPt>
            <c:idx val="0"/>
            <c:invertIfNegative val="0"/>
            <c:bubble3D val="0"/>
            <c:extLst>
              <c:ext xmlns:c16="http://schemas.microsoft.com/office/drawing/2014/chart" uri="{C3380CC4-5D6E-409C-BE32-E72D297353CC}">
                <c16:uniqueId val="{00000000-0893-4C9B-AAD0-751EC77627D3}"/>
              </c:ext>
            </c:extLst>
          </c:dPt>
          <c:dPt>
            <c:idx val="1"/>
            <c:invertIfNegative val="0"/>
            <c:bubble3D val="0"/>
            <c:extLst>
              <c:ext xmlns:c16="http://schemas.microsoft.com/office/drawing/2014/chart" uri="{C3380CC4-5D6E-409C-BE32-E72D297353CC}">
                <c16:uniqueId val="{00000001-0893-4C9B-AAD0-751EC77627D3}"/>
              </c:ext>
            </c:extLst>
          </c:dPt>
          <c:dPt>
            <c:idx val="2"/>
            <c:invertIfNegative val="0"/>
            <c:bubble3D val="0"/>
            <c:extLst>
              <c:ext xmlns:c16="http://schemas.microsoft.com/office/drawing/2014/chart" uri="{C3380CC4-5D6E-409C-BE32-E72D297353CC}">
                <c16:uniqueId val="{00000002-0893-4C9B-AAD0-751EC77627D3}"/>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chart_data!$J$9:$L$9</c:f>
              <c:strCache>
                <c:ptCount val="3"/>
                <c:pt idx="0">
                  <c:v>Standard credit</c:v>
                </c:pt>
                <c:pt idx="1">
                  <c:v>Direct Debit</c:v>
                </c:pt>
                <c:pt idx="2">
                  <c:v>Prepayment</c:v>
                </c:pt>
              </c:strCache>
            </c:strRef>
          </c:cat>
          <c:val>
            <c:numRef>
              <c:f>chart_data!$J$10:$L$10</c:f>
              <c:numCache>
                <c:formatCode>0</c:formatCode>
                <c:ptCount val="3"/>
                <c:pt idx="0">
                  <c:v>753.4970265613008</c:v>
                </c:pt>
                <c:pt idx="1">
                  <c:v>696.68421964194272</c:v>
                </c:pt>
                <c:pt idx="2">
                  <c:v>693.3047535951398</c:v>
                </c:pt>
              </c:numCache>
            </c:numRef>
          </c:val>
          <c:extLst>
            <c:ext xmlns:c16="http://schemas.microsoft.com/office/drawing/2014/chart" uri="{C3380CC4-5D6E-409C-BE32-E72D297353CC}">
              <c16:uniqueId val="{00000003-0893-4C9B-AAD0-751EC77627D3}"/>
            </c:ext>
          </c:extLst>
        </c:ser>
        <c:ser>
          <c:idx val="1"/>
          <c:order val="1"/>
          <c:tx>
            <c:strRef>
              <c:f>chart_data!$I$11</c:f>
              <c:strCache>
                <c:ptCount val="1"/>
                <c:pt idx="0">
                  <c:v>Non-home suppliers</c:v>
                </c:pt>
              </c:strCache>
            </c:strRef>
          </c:tx>
          <c:spPr>
            <a:solidFill>
              <a:srgbClr val="FC5A3A"/>
            </a:solidFill>
          </c:spPr>
          <c:invertIfNegative val="0"/>
          <c:dPt>
            <c:idx val="0"/>
            <c:invertIfNegative val="0"/>
            <c:bubble3D val="0"/>
            <c:extLst>
              <c:ext xmlns:c16="http://schemas.microsoft.com/office/drawing/2014/chart" uri="{C3380CC4-5D6E-409C-BE32-E72D297353CC}">
                <c16:uniqueId val="{00000004-0893-4C9B-AAD0-751EC77627D3}"/>
              </c:ext>
            </c:extLst>
          </c:dPt>
          <c:dPt>
            <c:idx val="1"/>
            <c:invertIfNegative val="0"/>
            <c:bubble3D val="0"/>
            <c:extLst>
              <c:ext xmlns:c16="http://schemas.microsoft.com/office/drawing/2014/chart" uri="{C3380CC4-5D6E-409C-BE32-E72D297353CC}">
                <c16:uniqueId val="{00000005-0893-4C9B-AAD0-751EC77627D3}"/>
              </c:ext>
            </c:extLst>
          </c:dPt>
          <c:dPt>
            <c:idx val="2"/>
            <c:invertIfNegative val="0"/>
            <c:bubble3D val="0"/>
            <c:extLst>
              <c:ext xmlns:c16="http://schemas.microsoft.com/office/drawing/2014/chart" uri="{C3380CC4-5D6E-409C-BE32-E72D297353CC}">
                <c16:uniqueId val="{00000006-0893-4C9B-AAD0-751EC77627D3}"/>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chart_data!$J$9:$L$9</c:f>
              <c:strCache>
                <c:ptCount val="3"/>
                <c:pt idx="0">
                  <c:v>Standard credit</c:v>
                </c:pt>
                <c:pt idx="1">
                  <c:v>Direct Debit</c:v>
                </c:pt>
                <c:pt idx="2">
                  <c:v>Prepayment</c:v>
                </c:pt>
              </c:strCache>
            </c:strRef>
          </c:cat>
          <c:val>
            <c:numRef>
              <c:f>chart_data!$J$11:$L$11</c:f>
              <c:numCache>
                <c:formatCode>0</c:formatCode>
                <c:ptCount val="3"/>
                <c:pt idx="0">
                  <c:v>752.75490003067614</c:v>
                </c:pt>
                <c:pt idx="1">
                  <c:v>678.45924073699769</c:v>
                </c:pt>
                <c:pt idx="2">
                  <c:v>701.32852876979757</c:v>
                </c:pt>
              </c:numCache>
            </c:numRef>
          </c:val>
          <c:extLst>
            <c:ext xmlns:c16="http://schemas.microsoft.com/office/drawing/2014/chart" uri="{C3380CC4-5D6E-409C-BE32-E72D297353CC}">
              <c16:uniqueId val="{00000007-0893-4C9B-AAD0-751EC77627D3}"/>
            </c:ext>
          </c:extLst>
        </c:ser>
        <c:dLbls>
          <c:showLegendKey val="0"/>
          <c:showVal val="0"/>
          <c:showCatName val="0"/>
          <c:showSerName val="0"/>
          <c:showPercent val="0"/>
          <c:showBubbleSize val="0"/>
        </c:dLbls>
        <c:gapWidth val="120"/>
        <c:overlap val="-20"/>
        <c:axId val="433602088"/>
        <c:axId val="1"/>
      </c:barChart>
      <c:catAx>
        <c:axId val="433602088"/>
        <c:scaling>
          <c:orientation val="minMax"/>
        </c:scaling>
        <c:delete val="0"/>
        <c:axPos val="b"/>
        <c:numFmt formatCode="General" sourceLinked="1"/>
        <c:majorTickMark val="none"/>
        <c:minorTickMark val="none"/>
        <c:tickLblPos val="nextTo"/>
        <c:spPr>
          <a:ln w="28575">
            <a:solidFill>
              <a:schemeClr val="tx1"/>
            </a:solidFill>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1"/>
        <c:axPos val="l"/>
        <c:numFmt formatCode="0" sourceLinked="1"/>
        <c:majorTickMark val="out"/>
        <c:minorTickMark val="none"/>
        <c:tickLblPos val="nextTo"/>
        <c:crossAx val="433602088"/>
        <c:crosses val="autoZero"/>
        <c:crossBetween val="between"/>
      </c:valAx>
    </c:plotArea>
    <c:legend>
      <c:legendPos val="r"/>
      <c:layout>
        <c:manualLayout>
          <c:xMode val="edge"/>
          <c:yMode val="edge"/>
          <c:x val="7.0048483522892974E-2"/>
          <c:y val="2.8949694923114809E-3"/>
          <c:w val="0.67934838874307379"/>
          <c:h val="0.14396887159533073"/>
        </c:manualLayout>
      </c:layout>
      <c:overlay val="0"/>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00018310569238"/>
          <c:y val="0.17803096158470053"/>
          <c:w val="0.83250101623659256"/>
          <c:h val="0.70454806073945286"/>
        </c:manualLayout>
      </c:layout>
      <c:barChart>
        <c:barDir val="col"/>
        <c:grouping val="clustered"/>
        <c:varyColors val="0"/>
        <c:ser>
          <c:idx val="0"/>
          <c:order val="0"/>
          <c:tx>
            <c:strRef>
              <c:f>chart_data!$I$218</c:f>
              <c:strCache>
                <c:ptCount val="1"/>
                <c:pt idx="0">
                  <c:v>Home suppliers</c:v>
                </c:pt>
              </c:strCache>
            </c:strRef>
          </c:tx>
          <c:spPr>
            <a:solidFill>
              <a:srgbClr val="0000FF"/>
            </a:solidFill>
            <a:ln w="12700">
              <a:solidFill>
                <a:srgbClr val="000000"/>
              </a:solidFill>
              <a:prstDash val="solid"/>
            </a:ln>
          </c:spPr>
          <c:invertIfNegative val="0"/>
          <c:cat>
            <c:strRef>
              <c:f>chart_data!$J$217:$L$217</c:f>
              <c:strCache>
                <c:ptCount val="3"/>
                <c:pt idx="0">
                  <c:v>Standard credit</c:v>
                </c:pt>
                <c:pt idx="1">
                  <c:v>Direct debit</c:v>
                </c:pt>
                <c:pt idx="2">
                  <c:v>Prepayment</c:v>
                </c:pt>
              </c:strCache>
            </c:strRef>
          </c:cat>
          <c:val>
            <c:numRef>
              <c:f>chart_data!$J$218:$L$218</c:f>
              <c:numCache>
                <c:formatCode>0\ </c:formatCode>
                <c:ptCount val="3"/>
                <c:pt idx="0">
                  <c:v>641.29427179129925</c:v>
                </c:pt>
                <c:pt idx="1">
                  <c:v>590.29947411228</c:v>
                </c:pt>
                <c:pt idx="2">
                  <c:v>645.80387742328458</c:v>
                </c:pt>
              </c:numCache>
            </c:numRef>
          </c:val>
          <c:extLst>
            <c:ext xmlns:c16="http://schemas.microsoft.com/office/drawing/2014/chart" uri="{C3380CC4-5D6E-409C-BE32-E72D297353CC}">
              <c16:uniqueId val="{00000000-F66C-46B7-AAFD-57B76093E9F4}"/>
            </c:ext>
          </c:extLst>
        </c:ser>
        <c:ser>
          <c:idx val="1"/>
          <c:order val="1"/>
          <c:tx>
            <c:strRef>
              <c:f>chart_data!$I$219</c:f>
              <c:strCache>
                <c:ptCount val="1"/>
                <c:pt idx="0">
                  <c:v>Non-home suppliers</c:v>
                </c:pt>
              </c:strCache>
            </c:strRef>
          </c:tx>
          <c:spPr>
            <a:solidFill>
              <a:srgbClr val="FFFFFF"/>
            </a:solidFill>
            <a:ln w="12700">
              <a:solidFill>
                <a:srgbClr val="000000"/>
              </a:solidFill>
              <a:prstDash val="solid"/>
            </a:ln>
          </c:spPr>
          <c:invertIfNegative val="0"/>
          <c:cat>
            <c:strRef>
              <c:f>chart_data!$J$217:$L$217</c:f>
              <c:strCache>
                <c:ptCount val="3"/>
                <c:pt idx="0">
                  <c:v>Standard credit</c:v>
                </c:pt>
                <c:pt idx="1">
                  <c:v>Direct debit</c:v>
                </c:pt>
                <c:pt idx="2">
                  <c:v>Prepayment</c:v>
                </c:pt>
              </c:strCache>
            </c:strRef>
          </c:cat>
          <c:val>
            <c:numRef>
              <c:f>chart_data!$J$219:$L$219</c:f>
              <c:numCache>
                <c:formatCode>0\ </c:formatCode>
                <c:ptCount val="3"/>
                <c:pt idx="0">
                  <c:v>601.63974326340997</c:v>
                </c:pt>
                <c:pt idx="1">
                  <c:v>559.80904419004935</c:v>
                </c:pt>
                <c:pt idx="2">
                  <c:v>608.45027936269651</c:v>
                </c:pt>
              </c:numCache>
            </c:numRef>
          </c:val>
          <c:extLst>
            <c:ext xmlns:c16="http://schemas.microsoft.com/office/drawing/2014/chart" uri="{C3380CC4-5D6E-409C-BE32-E72D297353CC}">
              <c16:uniqueId val="{00000001-F66C-46B7-AAFD-57B76093E9F4}"/>
            </c:ext>
          </c:extLst>
        </c:ser>
        <c:ser>
          <c:idx val="2"/>
          <c:order val="2"/>
          <c:tx>
            <c:strRef>
              <c:f>chart_data!$I$220</c:f>
              <c:strCache>
                <c:ptCount val="1"/>
                <c:pt idx="0">
                  <c:v>All consumers</c:v>
                </c:pt>
              </c:strCache>
            </c:strRef>
          </c:tx>
          <c:spPr>
            <a:solidFill>
              <a:srgbClr val="99CCFF"/>
            </a:solidFill>
            <a:ln w="12700">
              <a:solidFill>
                <a:srgbClr val="000000"/>
              </a:solidFill>
              <a:prstDash val="solid"/>
            </a:ln>
          </c:spPr>
          <c:invertIfNegative val="0"/>
          <c:cat>
            <c:strRef>
              <c:f>chart_data!$J$217:$L$217</c:f>
              <c:strCache>
                <c:ptCount val="3"/>
                <c:pt idx="0">
                  <c:v>Standard credit</c:v>
                </c:pt>
                <c:pt idx="1">
                  <c:v>Direct debit</c:v>
                </c:pt>
                <c:pt idx="2">
                  <c:v>Prepayment</c:v>
                </c:pt>
              </c:strCache>
            </c:strRef>
          </c:cat>
          <c:val>
            <c:numRef>
              <c:f>chart_data!$J$220:$L$220</c:f>
              <c:numCache>
                <c:formatCode>0\ </c:formatCode>
                <c:ptCount val="3"/>
                <c:pt idx="0">
                  <c:v>618.70100493689404</c:v>
                </c:pt>
                <c:pt idx="1">
                  <c:v>569.60800126430081</c:v>
                </c:pt>
                <c:pt idx="2">
                  <c:v>622.92177929014952</c:v>
                </c:pt>
              </c:numCache>
            </c:numRef>
          </c:val>
          <c:extLst>
            <c:ext xmlns:c16="http://schemas.microsoft.com/office/drawing/2014/chart" uri="{C3380CC4-5D6E-409C-BE32-E72D297353CC}">
              <c16:uniqueId val="{00000002-F66C-46B7-AAFD-57B76093E9F4}"/>
            </c:ext>
          </c:extLst>
        </c:ser>
        <c:dLbls>
          <c:showLegendKey val="0"/>
          <c:showVal val="0"/>
          <c:showCatName val="0"/>
          <c:showSerName val="0"/>
          <c:showPercent val="0"/>
          <c:showBubbleSize val="0"/>
        </c:dLbls>
        <c:gapWidth val="30"/>
        <c:axId val="433566336"/>
        <c:axId val="1"/>
      </c:barChart>
      <c:catAx>
        <c:axId val="433566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in val="0"/>
        </c:scaling>
        <c:delete val="0"/>
        <c:axPos val="l"/>
        <c:title>
          <c:tx>
            <c:rich>
              <a:bodyPr/>
              <a:lstStyle/>
              <a:p>
                <a:pPr>
                  <a:defRPr sz="800" b="1" i="0" u="none" strike="noStrike" baseline="0">
                    <a:solidFill>
                      <a:srgbClr val="000000"/>
                    </a:solidFill>
                    <a:latin typeface="Arial"/>
                    <a:ea typeface="Arial"/>
                    <a:cs typeface="Arial"/>
                  </a:defRPr>
                </a:pPr>
                <a:r>
                  <a:rPr lang="en-GB"/>
                  <a:t>Average bill (£s)</a:t>
                </a:r>
              </a:p>
            </c:rich>
          </c:tx>
          <c:layout>
            <c:manualLayout>
              <c:xMode val="edge"/>
              <c:yMode val="edge"/>
              <c:x val="1.2499983636708753E-2"/>
              <c:y val="0.3598500740912921"/>
            </c:manualLayout>
          </c:layout>
          <c:overlay val="0"/>
          <c:spPr>
            <a:noFill/>
            <a:ln w="25400">
              <a:noFill/>
            </a:ln>
          </c:spPr>
        </c:title>
        <c:numFmt formatCode="0\ "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33566336"/>
        <c:crosses val="autoZero"/>
        <c:crossBetween val="between"/>
        <c:majorUnit val="50"/>
      </c:valAx>
      <c:spPr>
        <a:noFill/>
        <a:ln w="25400">
          <a:noFill/>
        </a:ln>
      </c:spPr>
    </c:plotArea>
    <c:legend>
      <c:legendPos val="r"/>
      <c:layout>
        <c:manualLayout>
          <c:xMode val="edge"/>
          <c:yMode val="edge"/>
          <c:x val="1.2500015258807689E-2"/>
          <c:y val="5.7034220532319393E-2"/>
          <c:w val="0.92000112304824588"/>
          <c:h val="7.6045627376425853E-2"/>
        </c:manualLayout>
      </c:layout>
      <c:overlay val="0"/>
      <c:spPr>
        <a:no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555555555555558E-2"/>
          <c:y val="0.13181712962962963"/>
          <c:w val="0.93888888888888888"/>
          <c:h val="0.7566153555129933"/>
        </c:manualLayout>
      </c:layout>
      <c:barChart>
        <c:barDir val="col"/>
        <c:grouping val="clustered"/>
        <c:varyColors val="0"/>
        <c:ser>
          <c:idx val="0"/>
          <c:order val="0"/>
          <c:tx>
            <c:strRef>
              <c:f>chart_data!$I$32</c:f>
              <c:strCache>
                <c:ptCount val="1"/>
                <c:pt idx="0">
                  <c:v>Home suppliers</c:v>
                </c:pt>
              </c:strCache>
            </c:strRef>
          </c:tx>
          <c:spPr>
            <a:solidFill>
              <a:srgbClr val="8A001E"/>
            </a:solidFill>
          </c:spPr>
          <c:invertIfNegative val="0"/>
          <c:dPt>
            <c:idx val="0"/>
            <c:invertIfNegative val="0"/>
            <c:bubble3D val="0"/>
            <c:extLst>
              <c:ext xmlns:c16="http://schemas.microsoft.com/office/drawing/2014/chart" uri="{C3380CC4-5D6E-409C-BE32-E72D297353CC}">
                <c16:uniqueId val="{00000000-42E9-42D9-AF50-AD92E9CD5D5E}"/>
              </c:ext>
            </c:extLst>
          </c:dPt>
          <c:dPt>
            <c:idx val="1"/>
            <c:invertIfNegative val="0"/>
            <c:bubble3D val="0"/>
            <c:extLst>
              <c:ext xmlns:c16="http://schemas.microsoft.com/office/drawing/2014/chart" uri="{C3380CC4-5D6E-409C-BE32-E72D297353CC}">
                <c16:uniqueId val="{00000001-42E9-42D9-AF50-AD92E9CD5D5E}"/>
              </c:ext>
            </c:extLst>
          </c:dPt>
          <c:dPt>
            <c:idx val="2"/>
            <c:invertIfNegative val="0"/>
            <c:bubble3D val="0"/>
            <c:extLst>
              <c:ext xmlns:c16="http://schemas.microsoft.com/office/drawing/2014/chart" uri="{C3380CC4-5D6E-409C-BE32-E72D297353CC}">
                <c16:uniqueId val="{00000002-42E9-42D9-AF50-AD92E9CD5D5E}"/>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chart_data!$J$31:$L$31</c:f>
              <c:strCache>
                <c:ptCount val="3"/>
                <c:pt idx="0">
                  <c:v>Standard credit</c:v>
                </c:pt>
                <c:pt idx="1">
                  <c:v>Direct debit</c:v>
                </c:pt>
                <c:pt idx="2">
                  <c:v>Prepayment</c:v>
                </c:pt>
              </c:strCache>
            </c:strRef>
          </c:cat>
          <c:val>
            <c:numRef>
              <c:f>chart_data!$J$32:$L$32</c:f>
              <c:numCache>
                <c:formatCode>0</c:formatCode>
                <c:ptCount val="3"/>
                <c:pt idx="0">
                  <c:v>929.86392452002315</c:v>
                </c:pt>
                <c:pt idx="1">
                  <c:v>862.75118673548025</c:v>
                </c:pt>
                <c:pt idx="2">
                  <c:v>818.22652248054737</c:v>
                </c:pt>
              </c:numCache>
            </c:numRef>
          </c:val>
          <c:extLst>
            <c:ext xmlns:c16="http://schemas.microsoft.com/office/drawing/2014/chart" uri="{C3380CC4-5D6E-409C-BE32-E72D297353CC}">
              <c16:uniqueId val="{00000003-42E9-42D9-AF50-AD92E9CD5D5E}"/>
            </c:ext>
          </c:extLst>
        </c:ser>
        <c:ser>
          <c:idx val="1"/>
          <c:order val="1"/>
          <c:tx>
            <c:strRef>
              <c:f>chart_data!$I$33</c:f>
              <c:strCache>
                <c:ptCount val="1"/>
                <c:pt idx="0">
                  <c:v>Non-home suppliers</c:v>
                </c:pt>
              </c:strCache>
            </c:strRef>
          </c:tx>
          <c:spPr>
            <a:solidFill>
              <a:srgbClr val="FC5A3A"/>
            </a:solidFill>
          </c:spPr>
          <c:invertIfNegative val="0"/>
          <c:dPt>
            <c:idx val="0"/>
            <c:invertIfNegative val="0"/>
            <c:bubble3D val="0"/>
            <c:extLst>
              <c:ext xmlns:c16="http://schemas.microsoft.com/office/drawing/2014/chart" uri="{C3380CC4-5D6E-409C-BE32-E72D297353CC}">
                <c16:uniqueId val="{00000004-42E9-42D9-AF50-AD92E9CD5D5E}"/>
              </c:ext>
            </c:extLst>
          </c:dPt>
          <c:dPt>
            <c:idx val="1"/>
            <c:invertIfNegative val="0"/>
            <c:bubble3D val="0"/>
            <c:extLst>
              <c:ext xmlns:c16="http://schemas.microsoft.com/office/drawing/2014/chart" uri="{C3380CC4-5D6E-409C-BE32-E72D297353CC}">
                <c16:uniqueId val="{00000005-42E9-42D9-AF50-AD92E9CD5D5E}"/>
              </c:ext>
            </c:extLst>
          </c:dPt>
          <c:dPt>
            <c:idx val="2"/>
            <c:invertIfNegative val="0"/>
            <c:bubble3D val="0"/>
            <c:extLst>
              <c:ext xmlns:c16="http://schemas.microsoft.com/office/drawing/2014/chart" uri="{C3380CC4-5D6E-409C-BE32-E72D297353CC}">
                <c16:uniqueId val="{00000006-42E9-42D9-AF50-AD92E9CD5D5E}"/>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chart_data!$J$31:$L$31</c:f>
              <c:strCache>
                <c:ptCount val="3"/>
                <c:pt idx="0">
                  <c:v>Standard credit</c:v>
                </c:pt>
                <c:pt idx="1">
                  <c:v>Direct debit</c:v>
                </c:pt>
                <c:pt idx="2">
                  <c:v>Prepayment</c:v>
                </c:pt>
              </c:strCache>
            </c:strRef>
          </c:cat>
          <c:val>
            <c:numRef>
              <c:f>chart_data!$J$33:$L$33</c:f>
              <c:numCache>
                <c:formatCode>0</c:formatCode>
                <c:ptCount val="3"/>
                <c:pt idx="0">
                  <c:v>922.00769903100615</c:v>
                </c:pt>
                <c:pt idx="1">
                  <c:v>832.18078593167832</c:v>
                </c:pt>
                <c:pt idx="2">
                  <c:v>815.11370736212984</c:v>
                </c:pt>
              </c:numCache>
            </c:numRef>
          </c:val>
          <c:extLst>
            <c:ext xmlns:c16="http://schemas.microsoft.com/office/drawing/2014/chart" uri="{C3380CC4-5D6E-409C-BE32-E72D297353CC}">
              <c16:uniqueId val="{00000007-42E9-42D9-AF50-AD92E9CD5D5E}"/>
            </c:ext>
          </c:extLst>
        </c:ser>
        <c:dLbls>
          <c:showLegendKey val="0"/>
          <c:showVal val="0"/>
          <c:showCatName val="0"/>
          <c:showSerName val="0"/>
          <c:showPercent val="0"/>
          <c:showBubbleSize val="0"/>
        </c:dLbls>
        <c:gapWidth val="120"/>
        <c:overlap val="-20"/>
        <c:axId val="433594544"/>
        <c:axId val="1"/>
      </c:barChart>
      <c:catAx>
        <c:axId val="433594544"/>
        <c:scaling>
          <c:orientation val="minMax"/>
        </c:scaling>
        <c:delete val="0"/>
        <c:axPos val="b"/>
        <c:numFmt formatCode="General" sourceLinked="1"/>
        <c:majorTickMark val="none"/>
        <c:minorTickMark val="none"/>
        <c:tickLblPos val="nextTo"/>
        <c:spPr>
          <a:ln w="28575">
            <a:solidFill>
              <a:schemeClr val="tx1"/>
            </a:solidFill>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1"/>
        <c:axPos val="l"/>
        <c:numFmt formatCode="0" sourceLinked="1"/>
        <c:majorTickMark val="out"/>
        <c:minorTickMark val="none"/>
        <c:tickLblPos val="nextTo"/>
        <c:crossAx val="433594544"/>
        <c:crosses val="autoZero"/>
        <c:crossBetween val="between"/>
      </c:valAx>
    </c:plotArea>
    <c:legend>
      <c:legendPos val="r"/>
      <c:layout>
        <c:manualLayout>
          <c:xMode val="edge"/>
          <c:yMode val="edge"/>
          <c:x val="4.6919473607465734E-2"/>
          <c:y val="1.9455351056578054E-2"/>
          <c:w val="0.84855769230769229"/>
          <c:h val="0.13229571984435798"/>
        </c:manualLayout>
      </c:layout>
      <c:overlay val="0"/>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461346633416467"/>
          <c:y val="0.17735881736220771"/>
          <c:w val="0.83291770573566037"/>
          <c:h val="0.70566167759006071"/>
        </c:manualLayout>
      </c:layout>
      <c:barChart>
        <c:barDir val="col"/>
        <c:grouping val="clustered"/>
        <c:varyColors val="0"/>
        <c:ser>
          <c:idx val="0"/>
          <c:order val="0"/>
          <c:tx>
            <c:strRef>
              <c:f>chart_data!$I$240</c:f>
              <c:strCache>
                <c:ptCount val="1"/>
                <c:pt idx="0">
                  <c:v>Home suppliers</c:v>
                </c:pt>
              </c:strCache>
            </c:strRef>
          </c:tx>
          <c:spPr>
            <a:solidFill>
              <a:srgbClr val="0000FF"/>
            </a:solidFill>
            <a:ln w="12700">
              <a:solidFill>
                <a:srgbClr val="000000"/>
              </a:solidFill>
              <a:prstDash val="solid"/>
            </a:ln>
          </c:spPr>
          <c:invertIfNegative val="0"/>
          <c:cat>
            <c:strRef>
              <c:f>chart_data!$J$239:$L$239</c:f>
              <c:strCache>
                <c:ptCount val="3"/>
                <c:pt idx="0">
                  <c:v>Standard credit</c:v>
                </c:pt>
                <c:pt idx="1">
                  <c:v>Direct debit</c:v>
                </c:pt>
                <c:pt idx="2">
                  <c:v>Prepayment</c:v>
                </c:pt>
              </c:strCache>
            </c:strRef>
          </c:cat>
          <c:val>
            <c:numRef>
              <c:f>chart_data!$J$240:$L$240</c:f>
              <c:numCache>
                <c:formatCode>0\ </c:formatCode>
                <c:ptCount val="3"/>
                <c:pt idx="0">
                  <c:v>845.78923491585476</c:v>
                </c:pt>
                <c:pt idx="1">
                  <c:v>791.23670114262575</c:v>
                </c:pt>
                <c:pt idx="2">
                  <c:v>846.43272792183939</c:v>
                </c:pt>
              </c:numCache>
            </c:numRef>
          </c:val>
          <c:extLst>
            <c:ext xmlns:c16="http://schemas.microsoft.com/office/drawing/2014/chart" uri="{C3380CC4-5D6E-409C-BE32-E72D297353CC}">
              <c16:uniqueId val="{00000000-8C51-4E2A-AFEE-BFBB89FA232D}"/>
            </c:ext>
          </c:extLst>
        </c:ser>
        <c:ser>
          <c:idx val="1"/>
          <c:order val="1"/>
          <c:tx>
            <c:strRef>
              <c:f>chart_data!$I$241</c:f>
              <c:strCache>
                <c:ptCount val="1"/>
                <c:pt idx="0">
                  <c:v>Non-home suppliers</c:v>
                </c:pt>
              </c:strCache>
            </c:strRef>
          </c:tx>
          <c:spPr>
            <a:pattFill prst="wdDnDiag">
              <a:fgClr>
                <a:srgbClr val="00CCFF"/>
              </a:fgClr>
              <a:bgClr>
                <a:srgbClr val="FFFFFF"/>
              </a:bgClr>
            </a:pattFill>
            <a:ln w="12700">
              <a:solidFill>
                <a:srgbClr val="000000"/>
              </a:solidFill>
              <a:prstDash val="solid"/>
            </a:ln>
          </c:spPr>
          <c:invertIfNegative val="0"/>
          <c:cat>
            <c:strRef>
              <c:f>chart_data!$J$239:$L$239</c:f>
              <c:strCache>
                <c:ptCount val="3"/>
                <c:pt idx="0">
                  <c:v>Standard credit</c:v>
                </c:pt>
                <c:pt idx="1">
                  <c:v>Direct debit</c:v>
                </c:pt>
                <c:pt idx="2">
                  <c:v>Prepayment</c:v>
                </c:pt>
              </c:strCache>
            </c:strRef>
          </c:cat>
          <c:val>
            <c:numRef>
              <c:f>chart_data!$J$241:$L$241</c:f>
              <c:numCache>
                <c:formatCode>0\ </c:formatCode>
                <c:ptCount val="3"/>
                <c:pt idx="0">
                  <c:v>829.7928760999099</c:v>
                </c:pt>
                <c:pt idx="1">
                  <c:v>747.69566119304523</c:v>
                </c:pt>
                <c:pt idx="2">
                  <c:v>834.04496385014227</c:v>
                </c:pt>
              </c:numCache>
            </c:numRef>
          </c:val>
          <c:extLst>
            <c:ext xmlns:c16="http://schemas.microsoft.com/office/drawing/2014/chart" uri="{C3380CC4-5D6E-409C-BE32-E72D297353CC}">
              <c16:uniqueId val="{00000001-8C51-4E2A-AFEE-BFBB89FA232D}"/>
            </c:ext>
          </c:extLst>
        </c:ser>
        <c:ser>
          <c:idx val="2"/>
          <c:order val="2"/>
          <c:tx>
            <c:strRef>
              <c:f>chart_data!$I$242</c:f>
              <c:strCache>
                <c:ptCount val="1"/>
                <c:pt idx="0">
                  <c:v>All consumers</c:v>
                </c:pt>
              </c:strCache>
            </c:strRef>
          </c:tx>
          <c:spPr>
            <a:solidFill>
              <a:srgbClr val="CCFFFF"/>
            </a:solidFill>
            <a:ln w="12700">
              <a:solidFill>
                <a:srgbClr val="000000"/>
              </a:solidFill>
              <a:prstDash val="solid"/>
            </a:ln>
          </c:spPr>
          <c:invertIfNegative val="0"/>
          <c:cat>
            <c:strRef>
              <c:f>chart_data!$J$239:$L$239</c:f>
              <c:strCache>
                <c:ptCount val="3"/>
                <c:pt idx="0">
                  <c:v>Standard credit</c:v>
                </c:pt>
                <c:pt idx="1">
                  <c:v>Direct debit</c:v>
                </c:pt>
                <c:pt idx="2">
                  <c:v>Prepayment</c:v>
                </c:pt>
              </c:strCache>
            </c:strRef>
          </c:cat>
          <c:val>
            <c:numRef>
              <c:f>chart_data!$J$242:$L$242</c:f>
              <c:numCache>
                <c:formatCode>0\ </c:formatCode>
                <c:ptCount val="3"/>
                <c:pt idx="0">
                  <c:v>838.84931946253209</c:v>
                </c:pt>
                <c:pt idx="1">
                  <c:v>765.62398706390434</c:v>
                </c:pt>
                <c:pt idx="2">
                  <c:v>839.95873979756016</c:v>
                </c:pt>
              </c:numCache>
            </c:numRef>
          </c:val>
          <c:extLst>
            <c:ext xmlns:c16="http://schemas.microsoft.com/office/drawing/2014/chart" uri="{C3380CC4-5D6E-409C-BE32-E72D297353CC}">
              <c16:uniqueId val="{00000002-8C51-4E2A-AFEE-BFBB89FA232D}"/>
            </c:ext>
          </c:extLst>
        </c:ser>
        <c:dLbls>
          <c:showLegendKey val="0"/>
          <c:showVal val="0"/>
          <c:showCatName val="0"/>
          <c:showSerName val="0"/>
          <c:showPercent val="0"/>
          <c:showBubbleSize val="0"/>
        </c:dLbls>
        <c:gapWidth val="30"/>
        <c:axId val="433565352"/>
        <c:axId val="1"/>
      </c:barChart>
      <c:catAx>
        <c:axId val="433565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in val="0"/>
        </c:scaling>
        <c:delete val="0"/>
        <c:axPos val="l"/>
        <c:title>
          <c:tx>
            <c:rich>
              <a:bodyPr/>
              <a:lstStyle/>
              <a:p>
                <a:pPr>
                  <a:defRPr sz="800" b="1" i="0" u="none" strike="noStrike" baseline="0">
                    <a:solidFill>
                      <a:srgbClr val="000000"/>
                    </a:solidFill>
                    <a:latin typeface="Arial"/>
                    <a:ea typeface="Arial"/>
                    <a:cs typeface="Arial"/>
                  </a:defRPr>
                </a:pPr>
                <a:r>
                  <a:rPr lang="en-GB"/>
                  <a:t>Average bill (£s)</a:t>
                </a:r>
              </a:p>
            </c:rich>
          </c:tx>
          <c:layout>
            <c:manualLayout>
              <c:xMode val="edge"/>
              <c:yMode val="edge"/>
              <c:x val="1.2468827930174564E-2"/>
              <c:y val="0.35849095786103663"/>
            </c:manualLayout>
          </c:layout>
          <c:overlay val="0"/>
          <c:spPr>
            <a:noFill/>
            <a:ln w="25400">
              <a:noFill/>
            </a:ln>
          </c:spPr>
        </c:title>
        <c:numFmt formatCode="0\ "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33565352"/>
        <c:crosses val="autoZero"/>
        <c:crossBetween val="between"/>
        <c:majorUnit val="50"/>
      </c:valAx>
      <c:spPr>
        <a:noFill/>
        <a:ln w="25400">
          <a:noFill/>
        </a:ln>
      </c:spPr>
    </c:plotArea>
    <c:legend>
      <c:legendPos val="r"/>
      <c:layout>
        <c:manualLayout>
          <c:xMode val="edge"/>
          <c:yMode val="edge"/>
          <c:x val="5.2500064086992294E-2"/>
          <c:y val="5.6603877881555652E-2"/>
          <c:w val="0.92750113220353048"/>
          <c:h val="7.5471837175407536E-2"/>
        </c:manualLayout>
      </c:layout>
      <c:overlay val="0"/>
      <c:spPr>
        <a:noFill/>
        <a:ln w="25400">
          <a:noFill/>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62473991269225"/>
          <c:y val="8.2875945653852076E-2"/>
          <c:w val="0.83141227538865337"/>
          <c:h val="0.79520416825220264"/>
        </c:manualLayout>
      </c:layout>
      <c:lineChart>
        <c:grouping val="standard"/>
        <c:varyColors val="0"/>
        <c:ser>
          <c:idx val="0"/>
          <c:order val="0"/>
          <c:tx>
            <c:strRef>
              <c:f>chart_data!$I$259</c:f>
              <c:strCache>
                <c:ptCount val="1"/>
                <c:pt idx="0">
                  <c:v>Home suppliers</c:v>
                </c:pt>
              </c:strCache>
            </c:strRef>
          </c:tx>
          <c:spPr>
            <a:ln>
              <a:noFill/>
            </a:ln>
          </c:spPr>
          <c:marker>
            <c:symbol val="diamond"/>
            <c:size val="9"/>
          </c:marker>
          <c:cat>
            <c:strRef>
              <c:f>chart_data!$J$258:$L$258</c:f>
              <c:strCache>
                <c:ptCount val="3"/>
                <c:pt idx="0">
                  <c:v>Standard credit</c:v>
                </c:pt>
                <c:pt idx="1">
                  <c:v>Direct debit</c:v>
                </c:pt>
                <c:pt idx="2">
                  <c:v>Prepayment</c:v>
                </c:pt>
              </c:strCache>
            </c:strRef>
          </c:cat>
          <c:val>
            <c:numRef>
              <c:f>chart_data!$J$259:$L$259</c:f>
              <c:numCache>
                <c:formatCode>General</c:formatCode>
                <c:ptCount val="3"/>
                <c:pt idx="0">
                  <c:v>621</c:v>
                </c:pt>
                <c:pt idx="1">
                  <c:v>579</c:v>
                </c:pt>
                <c:pt idx="2">
                  <c:v>625</c:v>
                </c:pt>
              </c:numCache>
            </c:numRef>
          </c:val>
          <c:smooth val="0"/>
          <c:extLst>
            <c:ext xmlns:c16="http://schemas.microsoft.com/office/drawing/2014/chart" uri="{C3380CC4-5D6E-409C-BE32-E72D297353CC}">
              <c16:uniqueId val="{00000000-EBA3-43BF-97BC-4011AAE00A47}"/>
            </c:ext>
          </c:extLst>
        </c:ser>
        <c:ser>
          <c:idx val="1"/>
          <c:order val="1"/>
          <c:tx>
            <c:strRef>
              <c:f>chart_data!$I$260</c:f>
              <c:strCache>
                <c:ptCount val="1"/>
                <c:pt idx="0">
                  <c:v>Non-home suppliers</c:v>
                </c:pt>
              </c:strCache>
            </c:strRef>
          </c:tx>
          <c:spPr>
            <a:ln>
              <a:noFill/>
            </a:ln>
          </c:spPr>
          <c:marker>
            <c:symbol val="square"/>
            <c:size val="8"/>
          </c:marker>
          <c:cat>
            <c:strRef>
              <c:f>chart_data!$J$258:$L$258</c:f>
              <c:strCache>
                <c:ptCount val="3"/>
                <c:pt idx="0">
                  <c:v>Standard credit</c:v>
                </c:pt>
                <c:pt idx="1">
                  <c:v>Direct debit</c:v>
                </c:pt>
                <c:pt idx="2">
                  <c:v>Prepayment</c:v>
                </c:pt>
              </c:strCache>
            </c:strRef>
          </c:cat>
          <c:val>
            <c:numRef>
              <c:f>chart_data!$J$260:$L$260</c:f>
              <c:numCache>
                <c:formatCode>General</c:formatCode>
                <c:ptCount val="3"/>
                <c:pt idx="0">
                  <c:v>588</c:v>
                </c:pt>
                <c:pt idx="1">
                  <c:v>548</c:v>
                </c:pt>
                <c:pt idx="2">
                  <c:v>594</c:v>
                </c:pt>
              </c:numCache>
            </c:numRef>
          </c:val>
          <c:smooth val="0"/>
          <c:extLst>
            <c:ext xmlns:c16="http://schemas.microsoft.com/office/drawing/2014/chart" uri="{C3380CC4-5D6E-409C-BE32-E72D297353CC}">
              <c16:uniqueId val="{00000001-EBA3-43BF-97BC-4011AAE00A47}"/>
            </c:ext>
          </c:extLst>
        </c:ser>
        <c:ser>
          <c:idx val="2"/>
          <c:order val="2"/>
          <c:tx>
            <c:strRef>
              <c:f>chart_data!$I$261</c:f>
              <c:strCache>
                <c:ptCount val="1"/>
                <c:pt idx="0">
                  <c:v>All consumers</c:v>
                </c:pt>
              </c:strCache>
            </c:strRef>
          </c:tx>
          <c:spPr>
            <a:ln>
              <a:solidFill>
                <a:schemeClr val="bg1">
                  <a:lumMod val="50000"/>
                </a:schemeClr>
              </a:solidFill>
            </a:ln>
          </c:spPr>
          <c:marker>
            <c:symbol val="none"/>
          </c:marker>
          <c:cat>
            <c:strRef>
              <c:f>chart_data!$J$258:$L$258</c:f>
              <c:strCache>
                <c:ptCount val="3"/>
                <c:pt idx="0">
                  <c:v>Standard credit</c:v>
                </c:pt>
                <c:pt idx="1">
                  <c:v>Direct debit</c:v>
                </c:pt>
                <c:pt idx="2">
                  <c:v>Prepayment</c:v>
                </c:pt>
              </c:strCache>
            </c:strRef>
          </c:cat>
          <c:val>
            <c:numRef>
              <c:f>chart_data!$J$261:$L$261</c:f>
              <c:numCache>
                <c:formatCode>General</c:formatCode>
                <c:ptCount val="3"/>
                <c:pt idx="0">
                  <c:v>602</c:v>
                </c:pt>
                <c:pt idx="1">
                  <c:v>557</c:v>
                </c:pt>
                <c:pt idx="2">
                  <c:v>605</c:v>
                </c:pt>
              </c:numCache>
            </c:numRef>
          </c:val>
          <c:smooth val="0"/>
          <c:extLst>
            <c:ext xmlns:c16="http://schemas.microsoft.com/office/drawing/2014/chart" uri="{C3380CC4-5D6E-409C-BE32-E72D297353CC}">
              <c16:uniqueId val="{00000002-EBA3-43BF-97BC-4011AAE00A47}"/>
            </c:ext>
          </c:extLst>
        </c:ser>
        <c:dLbls>
          <c:showLegendKey val="0"/>
          <c:showVal val="0"/>
          <c:showCatName val="0"/>
          <c:showSerName val="0"/>
          <c:showPercent val="0"/>
          <c:showBubbleSize val="0"/>
        </c:dLbls>
        <c:marker val="1"/>
        <c:smooth val="0"/>
        <c:axId val="433577488"/>
        <c:axId val="1"/>
      </c:lineChart>
      <c:catAx>
        <c:axId val="4335774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700"/>
          <c:min val="450"/>
        </c:scaling>
        <c:delete val="0"/>
        <c:axPos val="l"/>
        <c:majorGridlines>
          <c:spPr>
            <a:ln>
              <a:prstDash val="sysDot"/>
            </a:ln>
          </c:spPr>
        </c:majorGridlines>
        <c:title>
          <c:tx>
            <c:rich>
              <a:bodyPr/>
              <a:lstStyle/>
              <a:p>
                <a:pPr>
                  <a:defRPr sz="800" b="1" i="0" u="none" strike="noStrike" baseline="0">
                    <a:solidFill>
                      <a:srgbClr val="000000"/>
                    </a:solidFill>
                    <a:latin typeface="Arial"/>
                    <a:ea typeface="Arial"/>
                    <a:cs typeface="Arial"/>
                  </a:defRPr>
                </a:pPr>
                <a:r>
                  <a:rPr lang="en-GB"/>
                  <a:t>Average bill (£s)</a:t>
                </a:r>
              </a:p>
            </c:rich>
          </c:tx>
          <c:layout>
            <c:manualLayout>
              <c:xMode val="edge"/>
              <c:yMode val="edge"/>
              <c:x val="1.7872825562675786E-2"/>
              <c:y val="0.3698998736269077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33577488"/>
        <c:crosses val="autoZero"/>
        <c:crossBetween val="between"/>
        <c:majorUnit val="50"/>
      </c:valAx>
      <c:spPr>
        <a:solidFill>
          <a:schemeClr val="bg1"/>
        </a:solidFill>
        <a:ln w="25400">
          <a:noFill/>
        </a:ln>
      </c:spPr>
    </c:plotArea>
    <c:legend>
      <c:legendPos val="r"/>
      <c:layout>
        <c:manualLayout>
          <c:xMode val="edge"/>
          <c:yMode val="edge"/>
          <c:x val="0.17464135233037756"/>
          <c:y val="0.6679401761170386"/>
          <c:w val="0.79425930100938835"/>
          <c:h val="0.17175604528723851"/>
        </c:manualLayout>
      </c:layout>
      <c:overlay val="0"/>
      <c:spPr>
        <a:noFill/>
      </c:spPr>
      <c:txPr>
        <a:bodyPr/>
        <a:lstStyle/>
        <a:p>
          <a:pPr>
            <a:defRPr sz="230"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000000000000011" l="0.70000000000000007" r="0.70000000000000007" t="0.75000000000000011" header="0.30000000000000004" footer="0.30000000000000004"/>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555555555555558E-2"/>
          <c:y val="0.13181712962962963"/>
          <c:w val="0.93888888888888888"/>
          <c:h val="0.7566153555129933"/>
        </c:manualLayout>
      </c:layout>
      <c:barChart>
        <c:barDir val="col"/>
        <c:grouping val="clustered"/>
        <c:varyColors val="0"/>
        <c:ser>
          <c:idx val="0"/>
          <c:order val="0"/>
          <c:tx>
            <c:strRef>
              <c:f>chart_data!$I$177</c:f>
              <c:strCache>
                <c:ptCount val="1"/>
                <c:pt idx="0">
                  <c:v>Home suppliers</c:v>
                </c:pt>
              </c:strCache>
            </c:strRef>
          </c:tx>
          <c:spPr>
            <a:solidFill>
              <a:srgbClr val="8A001E"/>
            </a:solidFill>
          </c:spPr>
          <c:invertIfNegative val="0"/>
          <c:dPt>
            <c:idx val="0"/>
            <c:invertIfNegative val="0"/>
            <c:bubble3D val="0"/>
            <c:extLst>
              <c:ext xmlns:c16="http://schemas.microsoft.com/office/drawing/2014/chart" uri="{C3380CC4-5D6E-409C-BE32-E72D297353CC}">
                <c16:uniqueId val="{00000000-95DD-475F-84C9-648D8EB11335}"/>
              </c:ext>
            </c:extLst>
          </c:dPt>
          <c:dPt>
            <c:idx val="1"/>
            <c:invertIfNegative val="0"/>
            <c:bubble3D val="0"/>
            <c:extLst>
              <c:ext xmlns:c16="http://schemas.microsoft.com/office/drawing/2014/chart" uri="{C3380CC4-5D6E-409C-BE32-E72D297353CC}">
                <c16:uniqueId val="{00000001-95DD-475F-84C9-648D8EB11335}"/>
              </c:ext>
            </c:extLst>
          </c:dPt>
          <c:dPt>
            <c:idx val="2"/>
            <c:invertIfNegative val="0"/>
            <c:bubble3D val="0"/>
            <c:extLst>
              <c:ext xmlns:c16="http://schemas.microsoft.com/office/drawing/2014/chart" uri="{C3380CC4-5D6E-409C-BE32-E72D297353CC}">
                <c16:uniqueId val="{00000002-95DD-475F-84C9-648D8EB11335}"/>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chart_data!$J$176:$L$176</c:f>
              <c:strCache>
                <c:ptCount val="3"/>
                <c:pt idx="0">
                  <c:v>Standard credit</c:v>
                </c:pt>
                <c:pt idx="1">
                  <c:v>Direct Debit</c:v>
                </c:pt>
                <c:pt idx="2">
                  <c:v>Prepayment</c:v>
                </c:pt>
              </c:strCache>
            </c:strRef>
          </c:cat>
          <c:val>
            <c:numRef>
              <c:f>chart_data!$J$177:$L$177</c:f>
              <c:numCache>
                <c:formatCode>"£"#,##0</c:formatCode>
                <c:ptCount val="3"/>
                <c:pt idx="0">
                  <c:v>636</c:v>
                </c:pt>
                <c:pt idx="1">
                  <c:v>576</c:v>
                </c:pt>
                <c:pt idx="2">
                  <c:v>638</c:v>
                </c:pt>
              </c:numCache>
            </c:numRef>
          </c:val>
          <c:extLst>
            <c:ext xmlns:c16="http://schemas.microsoft.com/office/drawing/2014/chart" uri="{C3380CC4-5D6E-409C-BE32-E72D297353CC}">
              <c16:uniqueId val="{00000003-95DD-475F-84C9-648D8EB11335}"/>
            </c:ext>
          </c:extLst>
        </c:ser>
        <c:ser>
          <c:idx val="1"/>
          <c:order val="1"/>
          <c:tx>
            <c:strRef>
              <c:f>chart_data!$I$178</c:f>
              <c:strCache>
                <c:ptCount val="1"/>
                <c:pt idx="0">
                  <c:v>Non-home suppliers</c:v>
                </c:pt>
              </c:strCache>
            </c:strRef>
          </c:tx>
          <c:spPr>
            <a:solidFill>
              <a:srgbClr val="FC5A3A"/>
            </a:solidFill>
          </c:spPr>
          <c:invertIfNegative val="0"/>
          <c:dPt>
            <c:idx val="0"/>
            <c:invertIfNegative val="0"/>
            <c:bubble3D val="0"/>
            <c:extLst>
              <c:ext xmlns:c16="http://schemas.microsoft.com/office/drawing/2014/chart" uri="{C3380CC4-5D6E-409C-BE32-E72D297353CC}">
                <c16:uniqueId val="{00000004-95DD-475F-84C9-648D8EB11335}"/>
              </c:ext>
            </c:extLst>
          </c:dPt>
          <c:dPt>
            <c:idx val="1"/>
            <c:invertIfNegative val="0"/>
            <c:bubble3D val="0"/>
            <c:extLst>
              <c:ext xmlns:c16="http://schemas.microsoft.com/office/drawing/2014/chart" uri="{C3380CC4-5D6E-409C-BE32-E72D297353CC}">
                <c16:uniqueId val="{00000005-95DD-475F-84C9-648D8EB11335}"/>
              </c:ext>
            </c:extLst>
          </c:dPt>
          <c:dPt>
            <c:idx val="2"/>
            <c:invertIfNegative val="0"/>
            <c:bubble3D val="0"/>
            <c:extLst>
              <c:ext xmlns:c16="http://schemas.microsoft.com/office/drawing/2014/chart" uri="{C3380CC4-5D6E-409C-BE32-E72D297353CC}">
                <c16:uniqueId val="{00000006-95DD-475F-84C9-648D8EB11335}"/>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chart_data!$J$176:$L$176</c:f>
              <c:strCache>
                <c:ptCount val="3"/>
                <c:pt idx="0">
                  <c:v>Standard credit</c:v>
                </c:pt>
                <c:pt idx="1">
                  <c:v>Direct Debit</c:v>
                </c:pt>
                <c:pt idx="2">
                  <c:v>Prepayment</c:v>
                </c:pt>
              </c:strCache>
            </c:strRef>
          </c:cat>
          <c:val>
            <c:numRef>
              <c:f>chart_data!$J$178:$L$178</c:f>
              <c:numCache>
                <c:formatCode>"£"#,##0</c:formatCode>
                <c:ptCount val="3"/>
                <c:pt idx="0">
                  <c:v>601</c:v>
                </c:pt>
                <c:pt idx="1">
                  <c:v>551</c:v>
                </c:pt>
                <c:pt idx="2">
                  <c:v>606</c:v>
                </c:pt>
              </c:numCache>
            </c:numRef>
          </c:val>
          <c:extLst>
            <c:ext xmlns:c16="http://schemas.microsoft.com/office/drawing/2014/chart" uri="{C3380CC4-5D6E-409C-BE32-E72D297353CC}">
              <c16:uniqueId val="{00000007-95DD-475F-84C9-648D8EB11335}"/>
            </c:ext>
          </c:extLst>
        </c:ser>
        <c:dLbls>
          <c:showLegendKey val="0"/>
          <c:showVal val="0"/>
          <c:showCatName val="0"/>
          <c:showSerName val="0"/>
          <c:showPercent val="0"/>
          <c:showBubbleSize val="0"/>
        </c:dLbls>
        <c:gapWidth val="120"/>
        <c:overlap val="-20"/>
        <c:axId val="433612584"/>
        <c:axId val="1"/>
      </c:barChart>
      <c:catAx>
        <c:axId val="433612584"/>
        <c:scaling>
          <c:orientation val="minMax"/>
        </c:scaling>
        <c:delete val="0"/>
        <c:axPos val="b"/>
        <c:numFmt formatCode="General" sourceLinked="1"/>
        <c:majorTickMark val="none"/>
        <c:minorTickMark val="none"/>
        <c:tickLblPos val="nextTo"/>
        <c:spPr>
          <a:ln w="28575">
            <a:solidFill>
              <a:schemeClr val="tx1"/>
            </a:solidFill>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1"/>
        <c:axPos val="l"/>
        <c:numFmt formatCode="&quot;£&quot;#,##0" sourceLinked="1"/>
        <c:majorTickMark val="out"/>
        <c:minorTickMark val="none"/>
        <c:tickLblPos val="nextTo"/>
        <c:crossAx val="433612584"/>
        <c:crosses val="autoZero"/>
        <c:crossBetween val="between"/>
      </c:valAx>
    </c:plotArea>
    <c:legend>
      <c:legendPos val="r"/>
      <c:layout>
        <c:manualLayout>
          <c:xMode val="edge"/>
          <c:yMode val="edge"/>
          <c:x val="7.9710332951985569E-2"/>
          <c:y val="1.9455252918287938E-2"/>
          <c:w val="0.85265901612275463"/>
          <c:h val="0.13229571984435798"/>
        </c:manualLayout>
      </c:layout>
      <c:overlay val="0"/>
      <c:txPr>
        <a:bodyPr/>
        <a:lstStyle/>
        <a:p>
          <a:pPr>
            <a:defRPr sz="505"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555555555555558E-2"/>
          <c:y val="0.13181712962962963"/>
          <c:w val="0.93888888888888888"/>
          <c:h val="0.7566153555129933"/>
        </c:manualLayout>
      </c:layout>
      <c:barChart>
        <c:barDir val="col"/>
        <c:grouping val="clustered"/>
        <c:varyColors val="0"/>
        <c:ser>
          <c:idx val="0"/>
          <c:order val="0"/>
          <c:tx>
            <c:strRef>
              <c:f>chart_data!$I$199</c:f>
              <c:strCache>
                <c:ptCount val="1"/>
                <c:pt idx="0">
                  <c:v>Home suppliers</c:v>
                </c:pt>
              </c:strCache>
            </c:strRef>
          </c:tx>
          <c:spPr>
            <a:solidFill>
              <a:srgbClr val="8A001E"/>
            </a:solidFill>
          </c:spPr>
          <c:invertIfNegative val="0"/>
          <c:dPt>
            <c:idx val="0"/>
            <c:invertIfNegative val="0"/>
            <c:bubble3D val="0"/>
            <c:extLst>
              <c:ext xmlns:c16="http://schemas.microsoft.com/office/drawing/2014/chart" uri="{C3380CC4-5D6E-409C-BE32-E72D297353CC}">
                <c16:uniqueId val="{00000000-28FB-44DD-BDEC-2BF6C4BF0FD8}"/>
              </c:ext>
            </c:extLst>
          </c:dPt>
          <c:dPt>
            <c:idx val="1"/>
            <c:invertIfNegative val="0"/>
            <c:bubble3D val="0"/>
            <c:extLst>
              <c:ext xmlns:c16="http://schemas.microsoft.com/office/drawing/2014/chart" uri="{C3380CC4-5D6E-409C-BE32-E72D297353CC}">
                <c16:uniqueId val="{00000001-28FB-44DD-BDEC-2BF6C4BF0FD8}"/>
              </c:ext>
            </c:extLst>
          </c:dPt>
          <c:dPt>
            <c:idx val="2"/>
            <c:invertIfNegative val="0"/>
            <c:bubble3D val="0"/>
            <c:extLst>
              <c:ext xmlns:c16="http://schemas.microsoft.com/office/drawing/2014/chart" uri="{C3380CC4-5D6E-409C-BE32-E72D297353CC}">
                <c16:uniqueId val="{00000002-28FB-44DD-BDEC-2BF6C4BF0FD8}"/>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chart_data!$J$176:$L$176</c:f>
              <c:strCache>
                <c:ptCount val="3"/>
                <c:pt idx="0">
                  <c:v>Standard credit</c:v>
                </c:pt>
                <c:pt idx="1">
                  <c:v>Direct Debit</c:v>
                </c:pt>
                <c:pt idx="2">
                  <c:v>Prepayment</c:v>
                </c:pt>
              </c:strCache>
            </c:strRef>
          </c:cat>
          <c:val>
            <c:numRef>
              <c:f>chart_data!$J$199:$L$199</c:f>
              <c:numCache>
                <c:formatCode>"£"#,##0</c:formatCode>
                <c:ptCount val="3"/>
                <c:pt idx="0">
                  <c:v>842</c:v>
                </c:pt>
                <c:pt idx="1">
                  <c:v>781</c:v>
                </c:pt>
                <c:pt idx="2">
                  <c:v>842</c:v>
                </c:pt>
              </c:numCache>
            </c:numRef>
          </c:val>
          <c:extLst>
            <c:ext xmlns:c16="http://schemas.microsoft.com/office/drawing/2014/chart" uri="{C3380CC4-5D6E-409C-BE32-E72D297353CC}">
              <c16:uniqueId val="{00000003-28FB-44DD-BDEC-2BF6C4BF0FD8}"/>
            </c:ext>
          </c:extLst>
        </c:ser>
        <c:ser>
          <c:idx val="1"/>
          <c:order val="1"/>
          <c:tx>
            <c:strRef>
              <c:f>chart_data!$I$200</c:f>
              <c:strCache>
                <c:ptCount val="1"/>
                <c:pt idx="0">
                  <c:v>Non-home suppliers</c:v>
                </c:pt>
              </c:strCache>
            </c:strRef>
          </c:tx>
          <c:spPr>
            <a:solidFill>
              <a:srgbClr val="FC5A3A"/>
            </a:solidFill>
          </c:spPr>
          <c:invertIfNegative val="0"/>
          <c:dPt>
            <c:idx val="0"/>
            <c:invertIfNegative val="0"/>
            <c:bubble3D val="0"/>
            <c:extLst>
              <c:ext xmlns:c16="http://schemas.microsoft.com/office/drawing/2014/chart" uri="{C3380CC4-5D6E-409C-BE32-E72D297353CC}">
                <c16:uniqueId val="{00000004-28FB-44DD-BDEC-2BF6C4BF0FD8}"/>
              </c:ext>
            </c:extLst>
          </c:dPt>
          <c:dPt>
            <c:idx val="1"/>
            <c:invertIfNegative val="0"/>
            <c:bubble3D val="0"/>
            <c:extLst>
              <c:ext xmlns:c16="http://schemas.microsoft.com/office/drawing/2014/chart" uri="{C3380CC4-5D6E-409C-BE32-E72D297353CC}">
                <c16:uniqueId val="{00000005-28FB-44DD-BDEC-2BF6C4BF0FD8}"/>
              </c:ext>
            </c:extLst>
          </c:dPt>
          <c:dPt>
            <c:idx val="2"/>
            <c:invertIfNegative val="0"/>
            <c:bubble3D val="0"/>
            <c:extLst>
              <c:ext xmlns:c16="http://schemas.microsoft.com/office/drawing/2014/chart" uri="{C3380CC4-5D6E-409C-BE32-E72D297353CC}">
                <c16:uniqueId val="{00000006-28FB-44DD-BDEC-2BF6C4BF0FD8}"/>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chart_data!$J$176:$L$176</c:f>
              <c:strCache>
                <c:ptCount val="3"/>
                <c:pt idx="0">
                  <c:v>Standard credit</c:v>
                </c:pt>
                <c:pt idx="1">
                  <c:v>Direct Debit</c:v>
                </c:pt>
                <c:pt idx="2">
                  <c:v>Prepayment</c:v>
                </c:pt>
              </c:strCache>
            </c:strRef>
          </c:cat>
          <c:val>
            <c:numRef>
              <c:f>chart_data!$J$200:$L$200</c:f>
              <c:numCache>
                <c:formatCode>"£"#,##0</c:formatCode>
                <c:ptCount val="3"/>
                <c:pt idx="0">
                  <c:v>826</c:v>
                </c:pt>
                <c:pt idx="1">
                  <c:v>741</c:v>
                </c:pt>
                <c:pt idx="2">
                  <c:v>831</c:v>
                </c:pt>
              </c:numCache>
            </c:numRef>
          </c:val>
          <c:extLst>
            <c:ext xmlns:c16="http://schemas.microsoft.com/office/drawing/2014/chart" uri="{C3380CC4-5D6E-409C-BE32-E72D297353CC}">
              <c16:uniqueId val="{00000007-28FB-44DD-BDEC-2BF6C4BF0FD8}"/>
            </c:ext>
          </c:extLst>
        </c:ser>
        <c:dLbls>
          <c:showLegendKey val="0"/>
          <c:showVal val="0"/>
          <c:showCatName val="0"/>
          <c:showSerName val="0"/>
          <c:showPercent val="0"/>
          <c:showBubbleSize val="0"/>
        </c:dLbls>
        <c:gapWidth val="120"/>
        <c:overlap val="-20"/>
        <c:axId val="433596512"/>
        <c:axId val="1"/>
      </c:barChart>
      <c:catAx>
        <c:axId val="433596512"/>
        <c:scaling>
          <c:orientation val="minMax"/>
        </c:scaling>
        <c:delete val="0"/>
        <c:axPos val="b"/>
        <c:numFmt formatCode="General" sourceLinked="1"/>
        <c:majorTickMark val="none"/>
        <c:minorTickMark val="none"/>
        <c:tickLblPos val="nextTo"/>
        <c:spPr>
          <a:ln w="28575">
            <a:solidFill>
              <a:schemeClr val="tx1"/>
            </a:solidFill>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1"/>
        <c:axPos val="l"/>
        <c:numFmt formatCode="&quot;£&quot;#,##0" sourceLinked="1"/>
        <c:majorTickMark val="out"/>
        <c:minorTickMark val="none"/>
        <c:tickLblPos val="nextTo"/>
        <c:crossAx val="433596512"/>
        <c:crosses val="autoZero"/>
        <c:crossBetween val="between"/>
      </c:valAx>
    </c:plotArea>
    <c:legend>
      <c:legendPos val="r"/>
      <c:layout>
        <c:manualLayout>
          <c:xMode val="edge"/>
          <c:yMode val="edge"/>
          <c:x val="8.6538461538461536E-2"/>
          <c:y val="3.5019455252918288E-2"/>
          <c:w val="0.84855769230769229"/>
          <c:h val="0.14007782101167315"/>
        </c:manualLayout>
      </c:layout>
      <c:overlay val="0"/>
      <c:txPr>
        <a:bodyPr/>
        <a:lstStyle/>
        <a:p>
          <a:pPr>
            <a:defRPr sz="505"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00018310569238"/>
          <c:y val="0.17803096158470053"/>
          <c:w val="0.83250101623659256"/>
          <c:h val="0.70454806073945286"/>
        </c:manualLayout>
      </c:layout>
      <c:barChart>
        <c:barDir val="col"/>
        <c:grouping val="clustered"/>
        <c:varyColors val="0"/>
        <c:ser>
          <c:idx val="0"/>
          <c:order val="0"/>
          <c:tx>
            <c:strRef>
              <c:f>chart_data!$I$259</c:f>
              <c:strCache>
                <c:ptCount val="1"/>
                <c:pt idx="0">
                  <c:v>Home suppliers</c:v>
                </c:pt>
              </c:strCache>
            </c:strRef>
          </c:tx>
          <c:spPr>
            <a:solidFill>
              <a:srgbClr val="0000FF"/>
            </a:solidFill>
            <a:ln w="12700">
              <a:solidFill>
                <a:srgbClr val="000000"/>
              </a:solidFill>
              <a:prstDash val="solid"/>
            </a:ln>
          </c:spPr>
          <c:invertIfNegative val="0"/>
          <c:cat>
            <c:strRef>
              <c:f>chart_data!$J$217:$L$217</c:f>
              <c:strCache>
                <c:ptCount val="3"/>
                <c:pt idx="0">
                  <c:v>Standard credit</c:v>
                </c:pt>
                <c:pt idx="1">
                  <c:v>Direct debit</c:v>
                </c:pt>
                <c:pt idx="2">
                  <c:v>Prepayment</c:v>
                </c:pt>
              </c:strCache>
            </c:strRef>
          </c:cat>
          <c:val>
            <c:numRef>
              <c:f>chart_data!$J$259:$L$259</c:f>
              <c:numCache>
                <c:formatCode>General</c:formatCode>
                <c:ptCount val="3"/>
                <c:pt idx="0">
                  <c:v>621</c:v>
                </c:pt>
                <c:pt idx="1">
                  <c:v>579</c:v>
                </c:pt>
                <c:pt idx="2">
                  <c:v>625</c:v>
                </c:pt>
              </c:numCache>
            </c:numRef>
          </c:val>
          <c:extLst>
            <c:ext xmlns:c16="http://schemas.microsoft.com/office/drawing/2014/chart" uri="{C3380CC4-5D6E-409C-BE32-E72D297353CC}">
              <c16:uniqueId val="{00000000-3071-4787-A7D4-9400E709940D}"/>
            </c:ext>
          </c:extLst>
        </c:ser>
        <c:ser>
          <c:idx val="1"/>
          <c:order val="1"/>
          <c:tx>
            <c:strRef>
              <c:f>chart_data!$I$260</c:f>
              <c:strCache>
                <c:ptCount val="1"/>
                <c:pt idx="0">
                  <c:v>Non-home suppliers</c:v>
                </c:pt>
              </c:strCache>
            </c:strRef>
          </c:tx>
          <c:spPr>
            <a:solidFill>
              <a:srgbClr val="FFFFFF"/>
            </a:solidFill>
            <a:ln w="12700">
              <a:solidFill>
                <a:srgbClr val="000000"/>
              </a:solidFill>
              <a:prstDash val="solid"/>
            </a:ln>
          </c:spPr>
          <c:invertIfNegative val="0"/>
          <c:cat>
            <c:strRef>
              <c:f>chart_data!$J$217:$L$217</c:f>
              <c:strCache>
                <c:ptCount val="3"/>
                <c:pt idx="0">
                  <c:v>Standard credit</c:v>
                </c:pt>
                <c:pt idx="1">
                  <c:v>Direct debit</c:v>
                </c:pt>
                <c:pt idx="2">
                  <c:v>Prepayment</c:v>
                </c:pt>
              </c:strCache>
            </c:strRef>
          </c:cat>
          <c:val>
            <c:numRef>
              <c:f>chart_data!$J$260:$L$260</c:f>
              <c:numCache>
                <c:formatCode>General</c:formatCode>
                <c:ptCount val="3"/>
                <c:pt idx="0">
                  <c:v>588</c:v>
                </c:pt>
                <c:pt idx="1">
                  <c:v>548</c:v>
                </c:pt>
                <c:pt idx="2">
                  <c:v>594</c:v>
                </c:pt>
              </c:numCache>
            </c:numRef>
          </c:val>
          <c:extLst>
            <c:ext xmlns:c16="http://schemas.microsoft.com/office/drawing/2014/chart" uri="{C3380CC4-5D6E-409C-BE32-E72D297353CC}">
              <c16:uniqueId val="{00000001-3071-4787-A7D4-9400E709940D}"/>
            </c:ext>
          </c:extLst>
        </c:ser>
        <c:ser>
          <c:idx val="2"/>
          <c:order val="2"/>
          <c:tx>
            <c:strRef>
              <c:f>chart_data!$I$261</c:f>
              <c:strCache>
                <c:ptCount val="1"/>
                <c:pt idx="0">
                  <c:v>All consumers</c:v>
                </c:pt>
              </c:strCache>
            </c:strRef>
          </c:tx>
          <c:spPr>
            <a:solidFill>
              <a:srgbClr val="99CCFF"/>
            </a:solidFill>
            <a:ln w="12700">
              <a:solidFill>
                <a:srgbClr val="000000"/>
              </a:solidFill>
              <a:prstDash val="solid"/>
            </a:ln>
          </c:spPr>
          <c:invertIfNegative val="0"/>
          <c:cat>
            <c:strRef>
              <c:f>chart_data!$J$217:$L$217</c:f>
              <c:strCache>
                <c:ptCount val="3"/>
                <c:pt idx="0">
                  <c:v>Standard credit</c:v>
                </c:pt>
                <c:pt idx="1">
                  <c:v>Direct debit</c:v>
                </c:pt>
                <c:pt idx="2">
                  <c:v>Prepayment</c:v>
                </c:pt>
              </c:strCache>
            </c:strRef>
          </c:cat>
          <c:val>
            <c:numRef>
              <c:f>chart_data!$J$261:$L$261</c:f>
              <c:numCache>
                <c:formatCode>General</c:formatCode>
                <c:ptCount val="3"/>
                <c:pt idx="0">
                  <c:v>602</c:v>
                </c:pt>
                <c:pt idx="1">
                  <c:v>557</c:v>
                </c:pt>
                <c:pt idx="2">
                  <c:v>605</c:v>
                </c:pt>
              </c:numCache>
            </c:numRef>
          </c:val>
          <c:extLst>
            <c:ext xmlns:c16="http://schemas.microsoft.com/office/drawing/2014/chart" uri="{C3380CC4-5D6E-409C-BE32-E72D297353CC}">
              <c16:uniqueId val="{00000002-3071-4787-A7D4-9400E709940D}"/>
            </c:ext>
          </c:extLst>
        </c:ser>
        <c:dLbls>
          <c:showLegendKey val="0"/>
          <c:showVal val="0"/>
          <c:showCatName val="0"/>
          <c:showSerName val="0"/>
          <c:showPercent val="0"/>
          <c:showBubbleSize val="0"/>
        </c:dLbls>
        <c:gapWidth val="30"/>
        <c:axId val="433579456"/>
        <c:axId val="1"/>
      </c:barChart>
      <c:catAx>
        <c:axId val="433579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650"/>
          <c:min val="0"/>
        </c:scaling>
        <c:delete val="0"/>
        <c:axPos val="l"/>
        <c:title>
          <c:tx>
            <c:rich>
              <a:bodyPr/>
              <a:lstStyle/>
              <a:p>
                <a:pPr>
                  <a:defRPr sz="800" b="1" i="0" u="none" strike="noStrike" baseline="0">
                    <a:solidFill>
                      <a:srgbClr val="000000"/>
                    </a:solidFill>
                    <a:latin typeface="Arial"/>
                    <a:ea typeface="Arial"/>
                    <a:cs typeface="Arial"/>
                  </a:defRPr>
                </a:pPr>
                <a:r>
                  <a:rPr lang="en-GB"/>
                  <a:t>Average bill (£s)</a:t>
                </a:r>
              </a:p>
            </c:rich>
          </c:tx>
          <c:layout>
            <c:manualLayout>
              <c:xMode val="edge"/>
              <c:yMode val="edge"/>
              <c:x val="1.2499983636708753E-2"/>
              <c:y val="0.3598498894534735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33579456"/>
        <c:crosses val="autoZero"/>
        <c:crossBetween val="between"/>
        <c:majorUnit val="50"/>
      </c:valAx>
      <c:spPr>
        <a:noFill/>
        <a:ln w="25400">
          <a:noFill/>
        </a:ln>
      </c:spPr>
    </c:plotArea>
    <c:legend>
      <c:legendPos val="r"/>
      <c:layout>
        <c:manualLayout>
          <c:xMode val="edge"/>
          <c:yMode val="edge"/>
          <c:x val="1.5000018310569227E-2"/>
          <c:y val="5.3231939163498096E-2"/>
          <c:w val="0.92000112304824588"/>
          <c:h val="7.6045627376425853E-2"/>
        </c:manualLayout>
      </c:layout>
      <c:overlay val="0"/>
      <c:spPr>
        <a:no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461346633416467"/>
          <c:y val="0.17735881736220771"/>
          <c:w val="0.83291770573566037"/>
          <c:h val="0.70566167759006071"/>
        </c:manualLayout>
      </c:layout>
      <c:barChart>
        <c:barDir val="col"/>
        <c:grouping val="clustered"/>
        <c:varyColors val="0"/>
        <c:ser>
          <c:idx val="0"/>
          <c:order val="0"/>
          <c:tx>
            <c:strRef>
              <c:f>chart_data!$I$281</c:f>
              <c:strCache>
                <c:ptCount val="1"/>
                <c:pt idx="0">
                  <c:v>Home suppliers</c:v>
                </c:pt>
              </c:strCache>
            </c:strRef>
          </c:tx>
          <c:spPr>
            <a:solidFill>
              <a:srgbClr val="0000FF"/>
            </a:solidFill>
            <a:ln w="12700">
              <a:solidFill>
                <a:srgbClr val="000000"/>
              </a:solidFill>
              <a:prstDash val="solid"/>
            </a:ln>
          </c:spPr>
          <c:invertIfNegative val="0"/>
          <c:cat>
            <c:strRef>
              <c:f>chart_data!$J$239:$L$239</c:f>
              <c:strCache>
                <c:ptCount val="3"/>
                <c:pt idx="0">
                  <c:v>Standard credit</c:v>
                </c:pt>
                <c:pt idx="1">
                  <c:v>Direct debit</c:v>
                </c:pt>
                <c:pt idx="2">
                  <c:v>Prepayment</c:v>
                </c:pt>
              </c:strCache>
            </c:strRef>
          </c:cat>
          <c:val>
            <c:numRef>
              <c:f>chart_data!$J$281:$L$281</c:f>
              <c:numCache>
                <c:formatCode>General</c:formatCode>
                <c:ptCount val="3"/>
                <c:pt idx="0">
                  <c:v>816</c:v>
                </c:pt>
                <c:pt idx="1">
                  <c:v>772</c:v>
                </c:pt>
                <c:pt idx="2">
                  <c:v>813</c:v>
                </c:pt>
              </c:numCache>
            </c:numRef>
          </c:val>
          <c:extLst>
            <c:ext xmlns:c16="http://schemas.microsoft.com/office/drawing/2014/chart" uri="{C3380CC4-5D6E-409C-BE32-E72D297353CC}">
              <c16:uniqueId val="{00000000-1B7D-4095-ACF8-40F177975BAE}"/>
            </c:ext>
          </c:extLst>
        </c:ser>
        <c:ser>
          <c:idx val="1"/>
          <c:order val="1"/>
          <c:tx>
            <c:strRef>
              <c:f>chart_data!$I$282</c:f>
              <c:strCache>
                <c:ptCount val="1"/>
                <c:pt idx="0">
                  <c:v>Non-home suppliers</c:v>
                </c:pt>
              </c:strCache>
            </c:strRef>
          </c:tx>
          <c:spPr>
            <a:pattFill prst="wdDnDiag">
              <a:fgClr>
                <a:srgbClr val="00CCFF"/>
              </a:fgClr>
              <a:bgClr>
                <a:srgbClr val="FFFFFF"/>
              </a:bgClr>
            </a:pattFill>
            <a:ln w="12700">
              <a:solidFill>
                <a:srgbClr val="000000"/>
              </a:solidFill>
              <a:prstDash val="solid"/>
            </a:ln>
          </c:spPr>
          <c:invertIfNegative val="0"/>
          <c:cat>
            <c:strRef>
              <c:f>chart_data!$J$239:$L$239</c:f>
              <c:strCache>
                <c:ptCount val="3"/>
                <c:pt idx="0">
                  <c:v>Standard credit</c:v>
                </c:pt>
                <c:pt idx="1">
                  <c:v>Direct debit</c:v>
                </c:pt>
                <c:pt idx="2">
                  <c:v>Prepayment</c:v>
                </c:pt>
              </c:strCache>
            </c:strRef>
          </c:cat>
          <c:val>
            <c:numRef>
              <c:f>chart_data!$J$282:$L$282</c:f>
              <c:numCache>
                <c:formatCode>General</c:formatCode>
                <c:ptCount val="3"/>
                <c:pt idx="0">
                  <c:v>801</c:v>
                </c:pt>
                <c:pt idx="1">
                  <c:v>728</c:v>
                </c:pt>
                <c:pt idx="2">
                  <c:v>807</c:v>
                </c:pt>
              </c:numCache>
            </c:numRef>
          </c:val>
          <c:extLst>
            <c:ext xmlns:c16="http://schemas.microsoft.com/office/drawing/2014/chart" uri="{C3380CC4-5D6E-409C-BE32-E72D297353CC}">
              <c16:uniqueId val="{00000001-1B7D-4095-ACF8-40F177975BAE}"/>
            </c:ext>
          </c:extLst>
        </c:ser>
        <c:ser>
          <c:idx val="2"/>
          <c:order val="2"/>
          <c:tx>
            <c:strRef>
              <c:f>chart_data!$I$283</c:f>
              <c:strCache>
                <c:ptCount val="1"/>
                <c:pt idx="0">
                  <c:v>All consumers</c:v>
                </c:pt>
              </c:strCache>
            </c:strRef>
          </c:tx>
          <c:spPr>
            <a:solidFill>
              <a:srgbClr val="CCFFFF"/>
            </a:solidFill>
            <a:ln w="12700">
              <a:solidFill>
                <a:srgbClr val="000000"/>
              </a:solidFill>
              <a:prstDash val="solid"/>
            </a:ln>
          </c:spPr>
          <c:invertIfNegative val="0"/>
          <c:cat>
            <c:strRef>
              <c:f>chart_data!$J$239:$L$239</c:f>
              <c:strCache>
                <c:ptCount val="3"/>
                <c:pt idx="0">
                  <c:v>Standard credit</c:v>
                </c:pt>
                <c:pt idx="1">
                  <c:v>Direct debit</c:v>
                </c:pt>
                <c:pt idx="2">
                  <c:v>Prepayment</c:v>
                </c:pt>
              </c:strCache>
            </c:strRef>
          </c:cat>
          <c:val>
            <c:numRef>
              <c:f>chart_data!$J$283:$L$283</c:f>
              <c:numCache>
                <c:formatCode>General</c:formatCode>
                <c:ptCount val="3"/>
                <c:pt idx="0">
                  <c:v>809</c:v>
                </c:pt>
                <c:pt idx="1">
                  <c:v>745</c:v>
                </c:pt>
                <c:pt idx="2">
                  <c:v>810</c:v>
                </c:pt>
              </c:numCache>
            </c:numRef>
          </c:val>
          <c:extLst>
            <c:ext xmlns:c16="http://schemas.microsoft.com/office/drawing/2014/chart" uri="{C3380CC4-5D6E-409C-BE32-E72D297353CC}">
              <c16:uniqueId val="{00000002-1B7D-4095-ACF8-40F177975BAE}"/>
            </c:ext>
          </c:extLst>
        </c:ser>
        <c:dLbls>
          <c:showLegendKey val="0"/>
          <c:showVal val="0"/>
          <c:showCatName val="0"/>
          <c:showSerName val="0"/>
          <c:showPercent val="0"/>
          <c:showBubbleSize val="0"/>
        </c:dLbls>
        <c:gapWidth val="30"/>
        <c:axId val="433578144"/>
        <c:axId val="1"/>
      </c:barChart>
      <c:catAx>
        <c:axId val="433578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in val="0"/>
        </c:scaling>
        <c:delete val="0"/>
        <c:axPos val="l"/>
        <c:title>
          <c:tx>
            <c:rich>
              <a:bodyPr/>
              <a:lstStyle/>
              <a:p>
                <a:pPr>
                  <a:defRPr sz="800" b="1" i="0" u="none" strike="noStrike" baseline="0">
                    <a:solidFill>
                      <a:srgbClr val="000000"/>
                    </a:solidFill>
                    <a:latin typeface="Arial"/>
                    <a:ea typeface="Arial"/>
                    <a:cs typeface="Arial"/>
                  </a:defRPr>
                </a:pPr>
                <a:r>
                  <a:rPr lang="en-GB"/>
                  <a:t>Average bill (£s)</a:t>
                </a:r>
              </a:p>
            </c:rich>
          </c:tx>
          <c:layout>
            <c:manualLayout>
              <c:xMode val="edge"/>
              <c:yMode val="edge"/>
              <c:x val="1.2468735525706346E-2"/>
              <c:y val="0.3584921933658048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33578144"/>
        <c:crosses val="autoZero"/>
        <c:crossBetween val="between"/>
        <c:majorUnit val="50"/>
      </c:valAx>
      <c:spPr>
        <a:noFill/>
        <a:ln w="25400">
          <a:noFill/>
        </a:ln>
      </c:spPr>
    </c:plotArea>
    <c:legend>
      <c:legendPos val="r"/>
      <c:layout>
        <c:manualLayout>
          <c:xMode val="edge"/>
          <c:yMode val="edge"/>
          <c:x val="5.9850374064837904E-2"/>
          <c:y val="5.2830286022785271E-2"/>
          <c:w val="0.92518703241895262"/>
          <c:h val="7.5471837175407536E-2"/>
        </c:manualLayout>
      </c:layout>
      <c:overlay val="0"/>
      <c:spPr>
        <a:noFill/>
        <a:ln w="25400">
          <a:noFill/>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62473991269225"/>
          <c:y val="8.2875945653852076E-2"/>
          <c:w val="0.83141227538865337"/>
          <c:h val="0.79520416825220264"/>
        </c:manualLayout>
      </c:layout>
      <c:lineChart>
        <c:grouping val="standard"/>
        <c:varyColors val="0"/>
        <c:ser>
          <c:idx val="0"/>
          <c:order val="0"/>
          <c:tx>
            <c:strRef>
              <c:f>chart_data!$I$240</c:f>
              <c:strCache>
                <c:ptCount val="1"/>
                <c:pt idx="0">
                  <c:v>Home suppliers</c:v>
                </c:pt>
              </c:strCache>
            </c:strRef>
          </c:tx>
          <c:spPr>
            <a:ln>
              <a:noFill/>
            </a:ln>
          </c:spPr>
          <c:marker>
            <c:symbol val="diamond"/>
            <c:size val="9"/>
          </c:marker>
          <c:cat>
            <c:strRef>
              <c:f>chart_data!$J$198:$L$198</c:f>
              <c:strCache>
                <c:ptCount val="3"/>
                <c:pt idx="0">
                  <c:v>Standard credit</c:v>
                </c:pt>
                <c:pt idx="1">
                  <c:v>Direct debit</c:v>
                </c:pt>
                <c:pt idx="2">
                  <c:v>Prepayment</c:v>
                </c:pt>
              </c:strCache>
            </c:strRef>
          </c:cat>
          <c:val>
            <c:numRef>
              <c:f>chart_data!$J$240:$L$240</c:f>
              <c:numCache>
                <c:formatCode>0\ </c:formatCode>
                <c:ptCount val="3"/>
                <c:pt idx="0">
                  <c:v>845.78923491585476</c:v>
                </c:pt>
                <c:pt idx="1">
                  <c:v>791.23670114262575</c:v>
                </c:pt>
                <c:pt idx="2">
                  <c:v>846.43272792183939</c:v>
                </c:pt>
              </c:numCache>
            </c:numRef>
          </c:val>
          <c:smooth val="0"/>
          <c:extLst>
            <c:ext xmlns:c16="http://schemas.microsoft.com/office/drawing/2014/chart" uri="{C3380CC4-5D6E-409C-BE32-E72D297353CC}">
              <c16:uniqueId val="{00000000-968E-4F94-AC3E-13C55046A448}"/>
            </c:ext>
          </c:extLst>
        </c:ser>
        <c:ser>
          <c:idx val="1"/>
          <c:order val="1"/>
          <c:tx>
            <c:strRef>
              <c:f>chart_data!$I$241</c:f>
              <c:strCache>
                <c:ptCount val="1"/>
                <c:pt idx="0">
                  <c:v>Non-home suppliers</c:v>
                </c:pt>
              </c:strCache>
            </c:strRef>
          </c:tx>
          <c:spPr>
            <a:ln>
              <a:noFill/>
            </a:ln>
          </c:spPr>
          <c:marker>
            <c:symbol val="square"/>
            <c:size val="8"/>
          </c:marker>
          <c:cat>
            <c:strRef>
              <c:f>chart_data!$J$198:$L$198</c:f>
              <c:strCache>
                <c:ptCount val="3"/>
                <c:pt idx="0">
                  <c:v>Standard credit</c:v>
                </c:pt>
                <c:pt idx="1">
                  <c:v>Direct debit</c:v>
                </c:pt>
                <c:pt idx="2">
                  <c:v>Prepayment</c:v>
                </c:pt>
              </c:strCache>
            </c:strRef>
          </c:cat>
          <c:val>
            <c:numRef>
              <c:f>chart_data!$J$241:$L$241</c:f>
              <c:numCache>
                <c:formatCode>0\ </c:formatCode>
                <c:ptCount val="3"/>
                <c:pt idx="0">
                  <c:v>829.7928760999099</c:v>
                </c:pt>
                <c:pt idx="1">
                  <c:v>747.69566119304523</c:v>
                </c:pt>
                <c:pt idx="2">
                  <c:v>834.04496385014227</c:v>
                </c:pt>
              </c:numCache>
            </c:numRef>
          </c:val>
          <c:smooth val="0"/>
          <c:extLst>
            <c:ext xmlns:c16="http://schemas.microsoft.com/office/drawing/2014/chart" uri="{C3380CC4-5D6E-409C-BE32-E72D297353CC}">
              <c16:uniqueId val="{00000001-968E-4F94-AC3E-13C55046A448}"/>
            </c:ext>
          </c:extLst>
        </c:ser>
        <c:ser>
          <c:idx val="2"/>
          <c:order val="2"/>
          <c:tx>
            <c:strRef>
              <c:f>chart_data!$I$242</c:f>
              <c:strCache>
                <c:ptCount val="1"/>
                <c:pt idx="0">
                  <c:v>All consumers</c:v>
                </c:pt>
              </c:strCache>
            </c:strRef>
          </c:tx>
          <c:spPr>
            <a:ln>
              <a:solidFill>
                <a:schemeClr val="bg1">
                  <a:lumMod val="50000"/>
                </a:schemeClr>
              </a:solidFill>
            </a:ln>
          </c:spPr>
          <c:marker>
            <c:symbol val="none"/>
          </c:marker>
          <c:cat>
            <c:strRef>
              <c:f>chart_data!$J$198:$L$198</c:f>
              <c:strCache>
                <c:ptCount val="3"/>
                <c:pt idx="0">
                  <c:v>Standard credit</c:v>
                </c:pt>
                <c:pt idx="1">
                  <c:v>Direct debit</c:v>
                </c:pt>
                <c:pt idx="2">
                  <c:v>Prepayment</c:v>
                </c:pt>
              </c:strCache>
            </c:strRef>
          </c:cat>
          <c:val>
            <c:numRef>
              <c:f>chart_data!$J$242:$L$242</c:f>
              <c:numCache>
                <c:formatCode>0\ </c:formatCode>
                <c:ptCount val="3"/>
                <c:pt idx="0">
                  <c:v>838.84931946253209</c:v>
                </c:pt>
                <c:pt idx="1">
                  <c:v>765.62398706390434</c:v>
                </c:pt>
                <c:pt idx="2">
                  <c:v>839.95873979756016</c:v>
                </c:pt>
              </c:numCache>
            </c:numRef>
          </c:val>
          <c:smooth val="0"/>
          <c:extLst>
            <c:ext xmlns:c16="http://schemas.microsoft.com/office/drawing/2014/chart" uri="{C3380CC4-5D6E-409C-BE32-E72D297353CC}">
              <c16:uniqueId val="{00000002-968E-4F94-AC3E-13C55046A448}"/>
            </c:ext>
          </c:extLst>
        </c:ser>
        <c:dLbls>
          <c:showLegendKey val="0"/>
          <c:showVal val="0"/>
          <c:showCatName val="0"/>
          <c:showSerName val="0"/>
          <c:showPercent val="0"/>
          <c:showBubbleSize val="0"/>
        </c:dLbls>
        <c:marker val="1"/>
        <c:smooth val="0"/>
        <c:axId val="433579784"/>
        <c:axId val="1"/>
      </c:lineChart>
      <c:catAx>
        <c:axId val="4335797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900"/>
          <c:min val="650"/>
        </c:scaling>
        <c:delete val="0"/>
        <c:axPos val="l"/>
        <c:majorGridlines>
          <c:spPr>
            <a:ln>
              <a:prstDash val="sysDot"/>
            </a:ln>
          </c:spPr>
        </c:majorGridlines>
        <c:title>
          <c:tx>
            <c:rich>
              <a:bodyPr/>
              <a:lstStyle/>
              <a:p>
                <a:pPr>
                  <a:defRPr sz="800" b="1" i="0" u="none" strike="noStrike" baseline="0">
                    <a:solidFill>
                      <a:srgbClr val="000000"/>
                    </a:solidFill>
                    <a:latin typeface="Arial"/>
                    <a:ea typeface="Arial"/>
                    <a:cs typeface="Arial"/>
                  </a:defRPr>
                </a:pPr>
                <a:r>
                  <a:rPr lang="en-GB"/>
                  <a:t>Average bill (£s)</a:t>
                </a:r>
              </a:p>
            </c:rich>
          </c:tx>
          <c:layout>
            <c:manualLayout>
              <c:xMode val="edge"/>
              <c:yMode val="edge"/>
              <c:x val="1.7873326693351874E-2"/>
              <c:y val="0.36990065130747546"/>
            </c:manualLayout>
          </c:layout>
          <c:overlay val="0"/>
          <c:spPr>
            <a:noFill/>
            <a:ln w="25400">
              <a:noFill/>
            </a:ln>
          </c:spPr>
        </c:title>
        <c:numFmt formatCode="0\ "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33579784"/>
        <c:crosses val="autoZero"/>
        <c:crossBetween val="between"/>
        <c:majorUnit val="50"/>
      </c:valAx>
      <c:spPr>
        <a:noFill/>
        <a:ln w="25400">
          <a:noFill/>
        </a:ln>
      </c:spPr>
    </c:plotArea>
    <c:legend>
      <c:legendPos val="r"/>
      <c:layout>
        <c:manualLayout>
          <c:xMode val="edge"/>
          <c:yMode val="edge"/>
          <c:x val="0.16826923076923078"/>
          <c:y val="0.66412337511065556"/>
          <c:w val="0.80048076923076927"/>
          <c:h val="0.17175604528723851"/>
        </c:manualLayout>
      </c:layout>
      <c:overlay val="0"/>
      <c:spPr>
        <a:noFill/>
      </c:spPr>
      <c:txPr>
        <a:bodyPr/>
        <a:lstStyle/>
        <a:p>
          <a:pPr>
            <a:defRPr sz="230"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000000000000011" l="0.70000000000000007" r="0.70000000000000007" t="0.75000000000000011" header="0.30000000000000004" footer="0.30000000000000004"/>
    <c:pageSetup/>
  </c:printSettings>
  <c:userShapes r:id="rId1"/>
</c:chartSpace>
</file>

<file path=xl/drawings/_rels/drawing10.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1" Type="http://schemas.openxmlformats.org/officeDocument/2006/relationships/hyperlink" Target="https://www.gov.uk/government/uploads/system/uploads/attachment_data/file/49371/qep221.xls"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74</xdr:row>
      <xdr:rowOff>100330</xdr:rowOff>
    </xdr:from>
    <xdr:to>
      <xdr:col>16</xdr:col>
      <xdr:colOff>157481</xdr:colOff>
      <xdr:row>85</xdr:row>
      <xdr:rowOff>101417</xdr:rowOff>
    </xdr:to>
    <xdr:sp macro="" textlink="">
      <xdr:nvSpPr>
        <xdr:cNvPr id="7169" name="Text Box 1">
          <a:extLst>
            <a:ext uri="{FF2B5EF4-FFF2-40B4-BE49-F238E27FC236}">
              <a16:creationId xmlns:a16="http://schemas.microsoft.com/office/drawing/2014/main" id="{96A98B1B-B3D3-4A79-8A42-8A051E3E1591}"/>
            </a:ext>
          </a:extLst>
        </xdr:cNvPr>
        <xdr:cNvSpPr txBox="1">
          <a:spLocks noChangeArrowheads="1"/>
        </xdr:cNvSpPr>
      </xdr:nvSpPr>
      <xdr:spPr bwMode="auto">
        <a:xfrm>
          <a:off x="0" y="10220325"/>
          <a:ext cx="6076950" cy="1771650"/>
        </a:xfrm>
        <a:prstGeom prst="rect">
          <a:avLst/>
        </a:prstGeom>
        <a:solidFill>
          <a:srgbClr val="FFFFFF"/>
        </a:solidFill>
        <a:ln w="9525">
          <a:noFill/>
          <a:miter lim="800000"/>
          <a:headEnd/>
          <a:tailEnd/>
        </a:ln>
        <a:effectLst/>
      </xdr:spPr>
      <xdr:txBody>
        <a:bodyPr vertOverflow="clip" wrap="square" lIns="27432" tIns="22860" rIns="0" bIns="0" anchor="t" upright="1"/>
        <a:lstStyle/>
        <a:p>
          <a:pPr rtl="0" fontAlgn="base"/>
          <a:r>
            <a:rPr lang="en-GB" sz="900" b="0" i="0">
              <a:latin typeface="Arial" pitchFamily="34" charset="0"/>
              <a:ea typeface="+mn-ea"/>
              <a:cs typeface="Arial" pitchFamily="34" charset="0"/>
            </a:rPr>
            <a:t>(1) Bills upto</a:t>
          </a:r>
          <a:r>
            <a:rPr lang="en-GB" sz="900" b="0" i="0" baseline="0">
              <a:latin typeface="Arial" pitchFamily="34" charset="0"/>
              <a:ea typeface="+mn-ea"/>
              <a:cs typeface="Arial" pitchFamily="34" charset="0"/>
            </a:rPr>
            <a:t> (and including)</a:t>
          </a:r>
          <a:r>
            <a:rPr lang="en-GB" sz="900" b="0" i="0">
              <a:latin typeface="Arial" pitchFamily="34" charset="0"/>
              <a:ea typeface="+mn-ea"/>
              <a:cs typeface="Arial" pitchFamily="34" charset="0"/>
            </a:rPr>
            <a:t> 2006 relate to total bill received in the year, e.g. covering consumption from Q4 of the previous</a:t>
          </a:r>
          <a:endParaRPr lang="en-GB" sz="900" b="0" i="0" baseline="0">
            <a:latin typeface="Arial" pitchFamily="34" charset="0"/>
            <a:ea typeface="+mn-ea"/>
            <a:cs typeface="Arial" pitchFamily="34" charset="0"/>
          </a:endParaRPr>
        </a:p>
        <a:p>
          <a:pPr rtl="0"/>
          <a:r>
            <a:rPr lang="en-GB" sz="900" b="0" i="0" baseline="0">
              <a:latin typeface="Arial" pitchFamily="34" charset="0"/>
              <a:ea typeface="+mn-ea"/>
              <a:cs typeface="Arial" pitchFamily="34" charset="0"/>
            </a:rPr>
            <a:t>     </a:t>
          </a:r>
          <a:r>
            <a:rPr lang="en-GB" sz="900" b="0" i="0">
              <a:latin typeface="Arial" pitchFamily="34" charset="0"/>
              <a:ea typeface="+mn-ea"/>
              <a:cs typeface="Arial" pitchFamily="34" charset="0"/>
            </a:rPr>
            <a:t>year to Q3 of</a:t>
          </a:r>
          <a:r>
            <a:rPr lang="en-GB" sz="900" b="0" i="0" baseline="0">
              <a:latin typeface="Arial" pitchFamily="34" charset="0"/>
              <a:ea typeface="+mn-ea"/>
              <a:cs typeface="Arial" pitchFamily="34" charset="0"/>
            </a:rPr>
            <a:t> </a:t>
          </a:r>
          <a:r>
            <a:rPr lang="en-GB" sz="900" b="0" i="0">
              <a:latin typeface="Arial" pitchFamily="34" charset="0"/>
              <a:ea typeface="+mn-ea"/>
              <a:cs typeface="Arial" pitchFamily="34" charset="0"/>
            </a:rPr>
            <a:t>the named year.  Bills up to 1998 relate to home supplier only.</a:t>
          </a:r>
          <a:endParaRPr lang="en-GB" sz="600">
            <a:latin typeface="Arial" pitchFamily="34" charset="0"/>
            <a:cs typeface="Arial" pitchFamily="34" charset="0"/>
          </a:endParaRPr>
        </a:p>
        <a:p>
          <a:pPr rtl="0"/>
          <a:r>
            <a:rPr lang="en-GB" sz="900" b="0" i="0">
              <a:latin typeface="Arial" pitchFamily="34" charset="0"/>
              <a:ea typeface="+mn-ea"/>
              <a:cs typeface="Arial" pitchFamily="34" charset="0"/>
            </a:rPr>
            <a:t>(2) All bills are calculated assuming an annual consumption of 3,300 kWh.  Figures are inclusive of VAT.</a:t>
          </a:r>
          <a:endParaRPr lang="en-GB" sz="600">
            <a:latin typeface="Arial" pitchFamily="34" charset="0"/>
            <a:cs typeface="Arial" pitchFamily="34" charset="0"/>
          </a:endParaRPr>
        </a:p>
        <a:p>
          <a:pPr rtl="0"/>
          <a:r>
            <a:rPr lang="en-GB" sz="900" b="0" i="0">
              <a:latin typeface="Arial" pitchFamily="34" charset="0"/>
              <a:ea typeface="+mn-ea"/>
              <a:cs typeface="Arial" pitchFamily="34" charset="0"/>
            </a:rPr>
            <a:t>(3) Home supplier denotes the former public electricity suppliers within their own distribution areas.</a:t>
          </a:r>
          <a:endParaRPr lang="en-GB" sz="600">
            <a:latin typeface="Arial" pitchFamily="34" charset="0"/>
            <a:cs typeface="Arial" pitchFamily="34" charset="0"/>
          </a:endParaRPr>
        </a:p>
        <a:p>
          <a:pPr rtl="0"/>
          <a:r>
            <a:rPr lang="en-GB" sz="900" b="0" i="0">
              <a:latin typeface="Arial" pitchFamily="34" charset="0"/>
              <a:ea typeface="+mn-ea"/>
              <a:cs typeface="Arial" pitchFamily="34" charset="0"/>
            </a:rPr>
            <a:t>(4) Non-home suppliers are new entrant suppliers and the former electricity suppliers outside of their  own areas.</a:t>
          </a:r>
          <a:endParaRPr lang="en-GB" sz="600">
            <a:latin typeface="Arial" pitchFamily="34" charset="0"/>
            <a:cs typeface="Arial" pitchFamily="34" charset="0"/>
          </a:endParaRPr>
        </a:p>
        <a:p>
          <a:pPr rtl="0"/>
          <a:r>
            <a:rPr lang="en-GB" sz="900" b="0" i="0">
              <a:latin typeface="Arial" pitchFamily="34" charset="0"/>
              <a:ea typeface="+mn-ea"/>
              <a:cs typeface="Arial" pitchFamily="34" charset="0"/>
            </a:rPr>
            <a:t>(5) Direct debit as a payment method not widely available for earlier years.</a:t>
          </a:r>
          <a:endParaRPr lang="en-GB" sz="600">
            <a:latin typeface="Arial" pitchFamily="34" charset="0"/>
            <a:cs typeface="Arial" pitchFamily="34" charset="0"/>
          </a:endParaRPr>
        </a:p>
        <a:p>
          <a:pPr rtl="0"/>
          <a:r>
            <a:rPr lang="en-GB" sz="900" b="0" i="0">
              <a:latin typeface="Arial" pitchFamily="34" charset="0"/>
              <a:ea typeface="+mn-ea"/>
              <a:cs typeface="Arial" pitchFamily="34" charset="0"/>
            </a:rPr>
            <a:t>(6) Bills deflated to 2010 terms using the GDP (market prices) deflator.</a:t>
          </a:r>
          <a:endParaRPr lang="en-GB" sz="600">
            <a:latin typeface="Arial" pitchFamily="34" charset="0"/>
            <a:cs typeface="Arial" pitchFamily="34" charset="0"/>
          </a:endParaRPr>
        </a:p>
        <a:p>
          <a:pPr rtl="0" fontAlgn="base"/>
          <a:r>
            <a:rPr lang="en-GB" sz="900" b="0" i="0">
              <a:latin typeface="Arial" pitchFamily="34" charset="0"/>
              <a:ea typeface="+mn-ea"/>
              <a:cs typeface="Arial" pitchFamily="34" charset="0"/>
            </a:rPr>
            <a:t>(7) Bills after (and</a:t>
          </a:r>
          <a:r>
            <a:rPr lang="en-GB" sz="900" b="0" i="0" baseline="0">
              <a:latin typeface="Arial" pitchFamily="34" charset="0"/>
              <a:ea typeface="+mn-ea"/>
              <a:cs typeface="Arial" pitchFamily="34" charset="0"/>
            </a:rPr>
            <a:t> including) </a:t>
          </a:r>
          <a:r>
            <a:rPr lang="en-GB" sz="900" b="0" i="0">
              <a:latin typeface="Arial" pitchFamily="34" charset="0"/>
              <a:ea typeface="+mn-ea"/>
              <a:cs typeface="Arial" pitchFamily="34" charset="0"/>
            </a:rPr>
            <a:t>2007 are subject to a change in methodology. Bills relate to the calendar year, e.g covering</a:t>
          </a:r>
          <a:endParaRPr lang="en-GB" sz="900" b="0" i="0" baseline="0">
            <a:latin typeface="Arial" pitchFamily="34" charset="0"/>
            <a:ea typeface="+mn-ea"/>
            <a:cs typeface="Arial" pitchFamily="34" charset="0"/>
          </a:endParaRPr>
        </a:p>
        <a:p>
          <a:pPr rtl="0">
            <a:lnSpc>
              <a:spcPts val="900"/>
            </a:lnSpc>
          </a:pPr>
          <a:r>
            <a:rPr lang="en-GB" sz="900" b="0" i="0" baseline="0">
              <a:latin typeface="Arial" pitchFamily="34" charset="0"/>
              <a:ea typeface="+mn-ea"/>
              <a:cs typeface="Arial" pitchFamily="34" charset="0"/>
            </a:rPr>
            <a:t>     </a:t>
          </a:r>
          <a:r>
            <a:rPr lang="en-GB" sz="900" b="0" i="0">
              <a:latin typeface="Arial" pitchFamily="34" charset="0"/>
              <a:ea typeface="+mn-ea"/>
              <a:cs typeface="Arial" pitchFamily="34" charset="0"/>
            </a:rPr>
            <a:t>consumption from</a:t>
          </a:r>
          <a:r>
            <a:rPr lang="en-GB" sz="900" b="0" i="0" baseline="0">
              <a:latin typeface="Arial" pitchFamily="34" charset="0"/>
              <a:ea typeface="+mn-ea"/>
              <a:cs typeface="Arial" pitchFamily="34" charset="0"/>
            </a:rPr>
            <a:t> </a:t>
          </a:r>
          <a:r>
            <a:rPr lang="en-GB" sz="900" b="0" i="0">
              <a:latin typeface="Arial" pitchFamily="34" charset="0"/>
              <a:ea typeface="+mn-ea"/>
              <a:cs typeface="Arial" pitchFamily="34" charset="0"/>
            </a:rPr>
            <a:t>Q1 to Q4 of the named year. More information can be found in the methodology note at:</a:t>
          </a:r>
          <a:endParaRPr lang="en-GB" sz="600">
            <a:latin typeface="Arial" pitchFamily="34" charset="0"/>
            <a:cs typeface="Arial" pitchFamily="34" charset="0"/>
          </a:endParaRPr>
        </a:p>
        <a:p>
          <a:pPr rtl="0">
            <a:lnSpc>
              <a:spcPts val="900"/>
            </a:lnSpc>
          </a:pPr>
          <a:r>
            <a:rPr lang="en-GB" sz="900" b="0" i="0" baseline="0">
              <a:latin typeface="Arial" pitchFamily="34" charset="0"/>
              <a:ea typeface="+mn-ea"/>
              <a:cs typeface="Arial" pitchFamily="34" charset="0"/>
            </a:rPr>
            <a:t>     </a:t>
          </a:r>
          <a:r>
            <a:rPr lang="en-GB" sz="900" b="0" i="0" u="sng">
              <a:latin typeface="Arial" pitchFamily="34" charset="0"/>
              <a:ea typeface="+mn-ea"/>
              <a:cs typeface="Arial" pitchFamily="34" charset="0"/>
            </a:rPr>
            <a:t>http://www.decc.gov.uk/en/content/cms/statistics/prices/prices.aspx </a:t>
          </a:r>
          <a:endParaRPr lang="en-GB" sz="600">
            <a:latin typeface="Arial" pitchFamily="34" charset="0"/>
            <a:cs typeface="Arial" pitchFamily="34" charset="0"/>
          </a:endParaRPr>
        </a:p>
        <a:p>
          <a:pPr algn="l" rtl="0">
            <a:lnSpc>
              <a:spcPts val="600"/>
            </a:lnSpc>
            <a:defRPr sz="1000"/>
          </a:pPr>
          <a:endParaRPr lang="en-GB" sz="600" b="0" i="0" strike="noStrike">
            <a:solidFill>
              <a:srgbClr val="000000"/>
            </a:solidFill>
            <a:latin typeface="Arial" pitchFamily="34" charset="0"/>
            <a:cs typeface="Arial" pitchFamily="34" charset="0"/>
          </a:endParaRPr>
        </a:p>
        <a:p>
          <a:pPr algn="l" rtl="0">
            <a:defRPr sz="1000"/>
          </a:pPr>
          <a:endParaRPr lang="en-GB" sz="900" b="0" i="0" strike="noStrike">
            <a:solidFill>
              <a:srgbClr val="000000"/>
            </a:solidFill>
            <a:latin typeface="Arial"/>
            <a:cs typeface="Arial"/>
          </a:endParaRPr>
        </a:p>
        <a:p>
          <a:pPr algn="l" rtl="0">
            <a:lnSpc>
              <a:spcPts val="900"/>
            </a:lnSpc>
            <a:defRPr sz="1000"/>
          </a:pPr>
          <a:endParaRPr lang="en-GB" sz="900" b="0" i="0" strike="noStrike">
            <a:solidFill>
              <a:srgbClr val="000000"/>
            </a:solidFill>
            <a:latin typeface="Arial"/>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33</xdr:row>
      <xdr:rowOff>71119</xdr:rowOff>
    </xdr:from>
    <xdr:to>
      <xdr:col>15</xdr:col>
      <xdr:colOff>0</xdr:colOff>
      <xdr:row>45</xdr:row>
      <xdr:rowOff>3278</xdr:rowOff>
    </xdr:to>
    <xdr:sp macro="" textlink="">
      <xdr:nvSpPr>
        <xdr:cNvPr id="2" name="Text Box 1">
          <a:hlinkClick xmlns:r="http://schemas.openxmlformats.org/officeDocument/2006/relationships" r:id="rId1"/>
          <a:extLst>
            <a:ext uri="{FF2B5EF4-FFF2-40B4-BE49-F238E27FC236}">
              <a16:creationId xmlns:a16="http://schemas.microsoft.com/office/drawing/2014/main" id="{C1C42BC2-34AF-4590-BF72-9F950BEF00C8}"/>
            </a:ext>
          </a:extLst>
        </xdr:cNvPr>
        <xdr:cNvSpPr txBox="1">
          <a:spLocks noChangeArrowheads="1"/>
        </xdr:cNvSpPr>
      </xdr:nvSpPr>
      <xdr:spPr bwMode="auto">
        <a:xfrm>
          <a:off x="0" y="5876924"/>
          <a:ext cx="6372225" cy="1866901"/>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a:t>
          </a:r>
          <a:r>
            <a:rPr lang="en-GB" sz="900" b="0" i="0" strike="noStrike">
              <a:solidFill>
                <a:sysClr val="windowText" lastClr="000000"/>
              </a:solidFill>
              <a:latin typeface="Arial"/>
              <a:cs typeface="Arial"/>
            </a:rPr>
            <a:t>) Bills up to (and including)</a:t>
          </a: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2006 relate to total bill received in the year, e.g. covering consumption from Q4 of the previous</a:t>
          </a:r>
        </a:p>
        <a:p>
          <a:pPr algn="l" rtl="0">
            <a:defRPr sz="1000"/>
          </a:pP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year to Q3 of</a:t>
          </a: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the named year.  </a:t>
          </a:r>
        </a:p>
        <a:p>
          <a:pPr algn="l" rtl="0">
            <a:defRPr sz="1000"/>
          </a:pPr>
          <a:r>
            <a:rPr lang="en-GB" sz="900" b="0" i="0" strike="noStrike">
              <a:solidFill>
                <a:sysClr val="windowText" lastClr="000000"/>
              </a:solidFill>
              <a:latin typeface="Arial"/>
              <a:cs typeface="Arial"/>
            </a:rPr>
            <a:t>(2) All Economy 7 bills are calculated assuming an annual consumption of 6,600 kWh, of which 3,600 kWh are</a:t>
          </a:r>
        </a:p>
        <a:p>
          <a:pPr algn="l" rtl="0">
            <a:defRPr sz="1000"/>
          </a:pPr>
          <a:r>
            <a:rPr lang="en-GB" sz="900" b="0" i="0" strike="noStrike">
              <a:solidFill>
                <a:sysClr val="windowText" lastClr="000000"/>
              </a:solidFill>
              <a:latin typeface="Arial"/>
              <a:cs typeface="Arial"/>
            </a:rPr>
            <a:t>     off-peak. Figures are inclusive of VAT.</a:t>
          </a:r>
        </a:p>
        <a:p>
          <a:pPr algn="l" rtl="0">
            <a:defRPr sz="1000"/>
          </a:pPr>
          <a:r>
            <a:rPr lang="en-GB" sz="900" b="0" i="0" strike="noStrike">
              <a:solidFill>
                <a:sysClr val="windowText" lastClr="000000"/>
              </a:solidFill>
              <a:latin typeface="Arial"/>
              <a:cs typeface="Arial"/>
            </a:rPr>
            <a:t>(3) Home supplier denotes the former public electricity suppliers within their own distribution areas.</a:t>
          </a:r>
        </a:p>
        <a:p>
          <a:pPr algn="l" rtl="0">
            <a:defRPr sz="1000"/>
          </a:pPr>
          <a:r>
            <a:rPr lang="en-GB" sz="900" b="0" i="0" strike="noStrike">
              <a:solidFill>
                <a:sysClr val="windowText" lastClr="000000"/>
              </a:solidFill>
              <a:latin typeface="Arial"/>
              <a:cs typeface="Arial"/>
            </a:rPr>
            <a:t>(4) Non-home suppliers are new entrant suppliers and the former electricity suppliers outside of their</a:t>
          </a:r>
        </a:p>
        <a:p>
          <a:pPr algn="l" rtl="0">
            <a:defRPr sz="1000"/>
          </a:pPr>
          <a:r>
            <a:rPr lang="en-GB" sz="900" b="0" i="0" strike="noStrike">
              <a:solidFill>
                <a:sysClr val="windowText" lastClr="000000"/>
              </a:solidFill>
              <a:latin typeface="Arial"/>
              <a:cs typeface="Arial"/>
            </a:rPr>
            <a:t>      distribution areas.</a:t>
          </a:r>
        </a:p>
        <a:p>
          <a:pPr algn="l" rtl="0">
            <a:defRPr sz="1000"/>
          </a:pPr>
          <a:r>
            <a:rPr lang="en-GB" sz="900" b="0" i="0" strike="noStrike">
              <a:solidFill>
                <a:sysClr val="windowText" lastClr="000000"/>
              </a:solidFill>
              <a:latin typeface="Arial"/>
              <a:cs typeface="Arial"/>
            </a:rPr>
            <a:t>(5) Bills deflated to 2010 terms using the GDP (market prices) deflator.</a:t>
          </a:r>
        </a:p>
        <a:p>
          <a:pPr rtl="0"/>
          <a:r>
            <a:rPr lang="en-GB" sz="900" b="0" i="0">
              <a:solidFill>
                <a:sysClr val="windowText" lastClr="000000"/>
              </a:solidFill>
              <a:latin typeface="Arial" pitchFamily="34" charset="0"/>
              <a:ea typeface="+mn-ea"/>
              <a:cs typeface="Arial" pitchFamily="34" charset="0"/>
            </a:rPr>
            <a:t>(6) Bills after (and including) 2007 are subject to a change in methodology. Bills relate to the calendar year, e.g covering</a:t>
          </a:r>
        </a:p>
        <a:p>
          <a:pPr rtl="0"/>
          <a:r>
            <a:rPr lang="en-GB" sz="900" b="0" i="0" baseline="0">
              <a:solidFill>
                <a:sysClr val="windowText" lastClr="000000"/>
              </a:solidFill>
              <a:latin typeface="Arial" pitchFamily="34" charset="0"/>
              <a:ea typeface="+mn-ea"/>
              <a:cs typeface="Arial" pitchFamily="34" charset="0"/>
            </a:rPr>
            <a:t>     </a:t>
          </a:r>
          <a:r>
            <a:rPr lang="en-GB" sz="900" b="0" i="0">
              <a:solidFill>
                <a:sysClr val="windowText" lastClr="000000"/>
              </a:solidFill>
              <a:latin typeface="Arial" pitchFamily="34" charset="0"/>
              <a:ea typeface="+mn-ea"/>
              <a:cs typeface="Arial" pitchFamily="34" charset="0"/>
            </a:rPr>
            <a:t>consumption from</a:t>
          </a:r>
          <a:r>
            <a:rPr lang="en-GB" sz="900" b="0" i="0" baseline="0">
              <a:solidFill>
                <a:sysClr val="windowText" lastClr="000000"/>
              </a:solidFill>
              <a:latin typeface="Arial" pitchFamily="34" charset="0"/>
              <a:ea typeface="+mn-ea"/>
              <a:cs typeface="Arial" pitchFamily="34" charset="0"/>
            </a:rPr>
            <a:t> </a:t>
          </a:r>
          <a:r>
            <a:rPr lang="en-GB" sz="900" b="0" i="0">
              <a:solidFill>
                <a:sysClr val="windowText" lastClr="000000"/>
              </a:solidFill>
              <a:latin typeface="Arial" pitchFamily="34" charset="0"/>
              <a:ea typeface="+mn-ea"/>
              <a:cs typeface="Arial" pitchFamily="34" charset="0"/>
            </a:rPr>
            <a:t>Q1 to Q4 of the named year. More information can be found in the methodology note at:</a:t>
          </a:r>
          <a:endParaRPr lang="en-GB" sz="900">
            <a:solidFill>
              <a:sysClr val="windowText" lastClr="000000"/>
            </a:solidFill>
            <a:latin typeface="Arial" pitchFamily="34" charset="0"/>
            <a:cs typeface="Arial" pitchFamily="34" charset="0"/>
          </a:endParaRPr>
        </a:p>
        <a:p>
          <a:pPr rtl="0"/>
          <a:r>
            <a:rPr lang="en-GB" sz="900" b="0" i="0" baseline="0">
              <a:solidFill>
                <a:sysClr val="windowText" lastClr="000000"/>
              </a:solidFill>
              <a:latin typeface="Arial" pitchFamily="34" charset="0"/>
              <a:ea typeface="+mn-ea"/>
              <a:cs typeface="Arial" pitchFamily="34" charset="0"/>
            </a:rPr>
            <a:t>     </a:t>
          </a:r>
          <a:r>
            <a:rPr lang="en-GB" sz="900" b="0" i="0" u="sng">
              <a:solidFill>
                <a:srgbClr val="0000FF"/>
              </a:solidFill>
              <a:latin typeface="Arial" pitchFamily="34" charset="0"/>
              <a:ea typeface="+mn-ea"/>
              <a:cs typeface="Arial" pitchFamily="34" charset="0"/>
            </a:rPr>
            <a:t>https://www.gov.uk/government/publications/domestic-energy-prices-data-sources-and-methodology</a:t>
          </a:r>
        </a:p>
        <a:p>
          <a:pPr rtl="0"/>
          <a:endParaRPr lang="en-GB" sz="900" b="0" i="0" u="sng">
            <a:solidFill>
              <a:srgbClr val="0000FF"/>
            </a:solidFill>
            <a:latin typeface="Arial" pitchFamily="34" charset="0"/>
            <a:ea typeface="+mn-ea"/>
            <a:cs typeface="Arial" pitchFamily="34" charset="0"/>
          </a:endParaRPr>
        </a:p>
        <a:p>
          <a:pPr rtl="0"/>
          <a:r>
            <a:rPr lang="en-GB" sz="900" b="0" i="0" u="sng">
              <a:solidFill>
                <a:sysClr val="windowText" lastClr="000000"/>
              </a:solidFill>
              <a:latin typeface="Arial" pitchFamily="34" charset="0"/>
              <a:ea typeface="+mn-ea"/>
              <a:cs typeface="Arial" pitchFamily="34" charset="0"/>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0</xdr:row>
      <xdr:rowOff>0</xdr:rowOff>
    </xdr:from>
    <xdr:to>
      <xdr:col>15</xdr:col>
      <xdr:colOff>75962</xdr:colOff>
      <xdr:row>3</xdr:row>
      <xdr:rowOff>23406</xdr:rowOff>
    </xdr:to>
    <xdr:pic>
      <xdr:nvPicPr>
        <xdr:cNvPr id="6" name="Picture 5">
          <a:extLst>
            <a:ext uri="{FF2B5EF4-FFF2-40B4-BE49-F238E27FC236}">
              <a16:creationId xmlns:a16="http://schemas.microsoft.com/office/drawing/2014/main" id="{AFD9C418-54C6-494B-9874-08320ACC1534}"/>
            </a:ext>
            <a:ext uri="{C183D7F6-B498-43B3-948B-1728B52AA6E4}">
              <adec:decorative xmlns:adec="http://schemas.microsoft.com/office/drawing/2017/decorative" val="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0" y="0"/>
          <a:ext cx="1904762" cy="1014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xdr:colOff>
      <xdr:row>0</xdr:row>
      <xdr:rowOff>0</xdr:rowOff>
    </xdr:from>
    <xdr:to>
      <xdr:col>16</xdr:col>
      <xdr:colOff>77920</xdr:colOff>
      <xdr:row>1</xdr:row>
      <xdr:rowOff>179951</xdr:rowOff>
    </xdr:to>
    <xdr:pic>
      <xdr:nvPicPr>
        <xdr:cNvPr id="7" name="Picture 2">
          <a:extLst>
            <a:ext uri="{FF2B5EF4-FFF2-40B4-BE49-F238E27FC236}">
              <a16:creationId xmlns:a16="http://schemas.microsoft.com/office/drawing/2014/main" id="{7A2A9DAB-9A98-4987-A21B-BA649D9BFCB9}"/>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12</xdr:col>
      <xdr:colOff>304800</xdr:colOff>
      <xdr:row>46</xdr:row>
      <xdr:rowOff>19050</xdr:rowOff>
    </xdr:from>
    <xdr:to>
      <xdr:col>18</xdr:col>
      <xdr:colOff>482600</xdr:colOff>
      <xdr:row>61</xdr:row>
      <xdr:rowOff>95250</xdr:rowOff>
    </xdr:to>
    <xdr:graphicFrame macro="">
      <xdr:nvGraphicFramePr>
        <xdr:cNvPr id="6356452" name="Chart 3">
          <a:extLst>
            <a:ext uri="{FF2B5EF4-FFF2-40B4-BE49-F238E27FC236}">
              <a16:creationId xmlns:a16="http://schemas.microsoft.com/office/drawing/2014/main" id="{164424D7-B9F7-4A80-8E09-B0D7E9BC17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352425</xdr:colOff>
      <xdr:row>211</xdr:row>
      <xdr:rowOff>28575</xdr:rowOff>
    </xdr:from>
    <xdr:to>
      <xdr:col>6</xdr:col>
      <xdr:colOff>504825</xdr:colOff>
      <xdr:row>226</xdr:row>
      <xdr:rowOff>104775</xdr:rowOff>
    </xdr:to>
    <xdr:graphicFrame macro="">
      <xdr:nvGraphicFramePr>
        <xdr:cNvPr id="6356453" name="Chart 4">
          <a:extLst>
            <a:ext uri="{FF2B5EF4-FFF2-40B4-BE49-F238E27FC236}">
              <a16:creationId xmlns:a16="http://schemas.microsoft.com/office/drawing/2014/main" id="{E09EDE49-D345-47E3-A425-AFB096268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485775</xdr:colOff>
      <xdr:row>232</xdr:row>
      <xdr:rowOff>57150</xdr:rowOff>
    </xdr:from>
    <xdr:to>
      <xdr:col>7</xdr:col>
      <xdr:colOff>28575</xdr:colOff>
      <xdr:row>247</xdr:row>
      <xdr:rowOff>152400</xdr:rowOff>
    </xdr:to>
    <xdr:graphicFrame macro="">
      <xdr:nvGraphicFramePr>
        <xdr:cNvPr id="6356454" name="Chart 6">
          <a:extLst>
            <a:ext uri="{FF2B5EF4-FFF2-40B4-BE49-F238E27FC236}">
              <a16:creationId xmlns:a16="http://schemas.microsoft.com/office/drawing/2014/main" id="{AE575081-33F8-4D68-959F-41324B8EB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13</xdr:col>
      <xdr:colOff>120650</xdr:colOff>
      <xdr:row>87</xdr:row>
      <xdr:rowOff>95250</xdr:rowOff>
    </xdr:from>
    <xdr:to>
      <xdr:col>19</xdr:col>
      <xdr:colOff>444500</xdr:colOff>
      <xdr:row>103</xdr:row>
      <xdr:rowOff>0</xdr:rowOff>
    </xdr:to>
    <xdr:graphicFrame macro="">
      <xdr:nvGraphicFramePr>
        <xdr:cNvPr id="6356455" name="Chart 3">
          <a:extLst>
            <a:ext uri="{FF2B5EF4-FFF2-40B4-BE49-F238E27FC236}">
              <a16:creationId xmlns:a16="http://schemas.microsoft.com/office/drawing/2014/main" id="{1E2874F4-4022-4F07-8339-BA262829FFD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180975</xdr:colOff>
      <xdr:row>170</xdr:row>
      <xdr:rowOff>9525</xdr:rowOff>
    </xdr:from>
    <xdr:to>
      <xdr:col>6</xdr:col>
      <xdr:colOff>466725</xdr:colOff>
      <xdr:row>185</xdr:row>
      <xdr:rowOff>28575</xdr:rowOff>
    </xdr:to>
    <xdr:grpSp>
      <xdr:nvGrpSpPr>
        <xdr:cNvPr id="6356456" name="Group 2">
          <a:extLst>
            <a:ext uri="{FF2B5EF4-FFF2-40B4-BE49-F238E27FC236}">
              <a16:creationId xmlns:a16="http://schemas.microsoft.com/office/drawing/2014/main" id="{667D80CB-0975-4765-A3E3-A15CEC892812}"/>
            </a:ext>
          </a:extLst>
        </xdr:cNvPr>
        <xdr:cNvGrpSpPr>
          <a:grpSpLocks/>
        </xdr:cNvGrpSpPr>
      </xdr:nvGrpSpPr>
      <xdr:grpSpPr bwMode="auto">
        <a:xfrm>
          <a:off x="180975" y="27536775"/>
          <a:ext cx="3943350" cy="2447925"/>
          <a:chOff x="171450" y="523875"/>
          <a:chExt cx="3960000" cy="2592000"/>
        </a:xfrm>
      </xdr:grpSpPr>
      <xdr:graphicFrame macro="">
        <xdr:nvGraphicFramePr>
          <xdr:cNvPr id="6356476" name="Chart 14">
            <a:extLst>
              <a:ext uri="{FF2B5EF4-FFF2-40B4-BE49-F238E27FC236}">
                <a16:creationId xmlns:a16="http://schemas.microsoft.com/office/drawing/2014/main" id="{FBD3D3CF-E661-42B6-8DCB-596C60936EBE}"/>
              </a:ext>
            </a:extLst>
          </xdr:cNvPr>
          <xdr:cNvGraphicFramePr>
            <a:graphicFrameLocks/>
          </xdr:cNvGraphicFramePr>
        </xdr:nvGraphicFramePr>
        <xdr:xfrm>
          <a:off x="171450" y="523875"/>
          <a:ext cx="3960000" cy="25920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1" name="Freeform 20">
            <a:extLst>
              <a:ext uri="{FF2B5EF4-FFF2-40B4-BE49-F238E27FC236}">
                <a16:creationId xmlns:a16="http://schemas.microsoft.com/office/drawing/2014/main" id="{D61F3D34-6571-41AD-A5A6-5B0CA50738CF}"/>
              </a:ext>
            </a:extLst>
          </xdr:cNvPr>
          <xdr:cNvSpPr/>
        </xdr:nvSpPr>
        <xdr:spPr>
          <a:xfrm>
            <a:off x="3777537" y="564217"/>
            <a:ext cx="153043" cy="252140"/>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rgbClr val="FC5A3A"/>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0</xdr:col>
      <xdr:colOff>266700</xdr:colOff>
      <xdr:row>191</xdr:row>
      <xdr:rowOff>9525</xdr:rowOff>
    </xdr:from>
    <xdr:to>
      <xdr:col>6</xdr:col>
      <xdr:colOff>571500</xdr:colOff>
      <xdr:row>206</xdr:row>
      <xdr:rowOff>28575</xdr:rowOff>
    </xdr:to>
    <xdr:grpSp>
      <xdr:nvGrpSpPr>
        <xdr:cNvPr id="6356457" name="Group 1">
          <a:extLst>
            <a:ext uri="{FF2B5EF4-FFF2-40B4-BE49-F238E27FC236}">
              <a16:creationId xmlns:a16="http://schemas.microsoft.com/office/drawing/2014/main" id="{071DE33E-8BF2-41C1-BEDB-A6B688EFDAD8}"/>
            </a:ext>
          </a:extLst>
        </xdr:cNvPr>
        <xdr:cNvGrpSpPr>
          <a:grpSpLocks/>
        </xdr:cNvGrpSpPr>
      </xdr:nvGrpSpPr>
      <xdr:grpSpPr bwMode="auto">
        <a:xfrm>
          <a:off x="266700" y="30937200"/>
          <a:ext cx="3962400" cy="2447925"/>
          <a:chOff x="266700" y="4124325"/>
          <a:chExt cx="3960000" cy="2592000"/>
        </a:xfrm>
      </xdr:grpSpPr>
      <xdr:graphicFrame macro="">
        <xdr:nvGraphicFramePr>
          <xdr:cNvPr id="6356474" name="Chart 14">
            <a:extLst>
              <a:ext uri="{FF2B5EF4-FFF2-40B4-BE49-F238E27FC236}">
                <a16:creationId xmlns:a16="http://schemas.microsoft.com/office/drawing/2014/main" id="{968D0615-06B0-4A46-88D9-90116AC4F84A}"/>
              </a:ext>
            </a:extLst>
          </xdr:cNvPr>
          <xdr:cNvGraphicFramePr>
            <a:graphicFrameLocks/>
          </xdr:cNvGraphicFramePr>
        </xdr:nvGraphicFramePr>
        <xdr:xfrm>
          <a:off x="266700" y="4124325"/>
          <a:ext cx="3960000" cy="25920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2" name="Freeform 21">
            <a:extLst>
              <a:ext uri="{FF2B5EF4-FFF2-40B4-BE49-F238E27FC236}">
                <a16:creationId xmlns:a16="http://schemas.microsoft.com/office/drawing/2014/main" id="{3C678ECA-1F26-43F8-842E-88DABE43329D}"/>
              </a:ext>
            </a:extLst>
          </xdr:cNvPr>
          <xdr:cNvSpPr/>
        </xdr:nvSpPr>
        <xdr:spPr>
          <a:xfrm>
            <a:off x="3912565" y="4174753"/>
            <a:ext cx="152308" cy="262226"/>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rgbClr val="FC5A3A"/>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0</xdr:col>
      <xdr:colOff>257175</xdr:colOff>
      <xdr:row>251</xdr:row>
      <xdr:rowOff>152400</xdr:rowOff>
    </xdr:from>
    <xdr:to>
      <xdr:col>6</xdr:col>
      <xdr:colOff>409575</xdr:colOff>
      <xdr:row>267</xdr:row>
      <xdr:rowOff>66675</xdr:rowOff>
    </xdr:to>
    <xdr:graphicFrame macro="">
      <xdr:nvGraphicFramePr>
        <xdr:cNvPr id="6356458" name="Chart 4">
          <a:extLst>
            <a:ext uri="{FF2B5EF4-FFF2-40B4-BE49-F238E27FC236}">
              <a16:creationId xmlns:a16="http://schemas.microsoft.com/office/drawing/2014/main" id="{2C808333-0354-4887-BABD-8A9E0A249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381000</xdr:colOff>
      <xdr:row>273</xdr:row>
      <xdr:rowOff>28575</xdr:rowOff>
    </xdr:from>
    <xdr:to>
      <xdr:col>6</xdr:col>
      <xdr:colOff>542925</xdr:colOff>
      <xdr:row>288</xdr:row>
      <xdr:rowOff>123825</xdr:rowOff>
    </xdr:to>
    <xdr:graphicFrame macro="">
      <xdr:nvGraphicFramePr>
        <xdr:cNvPr id="6356459" name="Chart 6">
          <a:extLst>
            <a:ext uri="{FF2B5EF4-FFF2-40B4-BE49-F238E27FC236}">
              <a16:creationId xmlns:a16="http://schemas.microsoft.com/office/drawing/2014/main" id="{27FCBB6F-A319-4F60-8E58-BE8E621F5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12</xdr:col>
      <xdr:colOff>387350</xdr:colOff>
      <xdr:row>65</xdr:row>
      <xdr:rowOff>44450</xdr:rowOff>
    </xdr:from>
    <xdr:to>
      <xdr:col>18</xdr:col>
      <xdr:colOff>571500</xdr:colOff>
      <xdr:row>80</xdr:row>
      <xdr:rowOff>114300</xdr:rowOff>
    </xdr:to>
    <xdr:graphicFrame macro="">
      <xdr:nvGraphicFramePr>
        <xdr:cNvPr id="6356460" name="Chart 3">
          <a:extLst>
            <a:ext uri="{FF2B5EF4-FFF2-40B4-BE49-F238E27FC236}">
              <a16:creationId xmlns:a16="http://schemas.microsoft.com/office/drawing/2014/main" id="{04F09BCA-B7F5-43F9-8E30-A3BB757E002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13</xdr:col>
      <xdr:colOff>82550</xdr:colOff>
      <xdr:row>105</xdr:row>
      <xdr:rowOff>19050</xdr:rowOff>
    </xdr:from>
    <xdr:to>
      <xdr:col>19</xdr:col>
      <xdr:colOff>387350</xdr:colOff>
      <xdr:row>120</xdr:row>
      <xdr:rowOff>95250</xdr:rowOff>
    </xdr:to>
    <xdr:graphicFrame macro="">
      <xdr:nvGraphicFramePr>
        <xdr:cNvPr id="6356461" name="Chart 3">
          <a:extLst>
            <a:ext uri="{FF2B5EF4-FFF2-40B4-BE49-F238E27FC236}">
              <a16:creationId xmlns:a16="http://schemas.microsoft.com/office/drawing/2014/main" id="{C6ED54CE-874C-4721-B0A9-F1954511DE3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180975</xdr:colOff>
      <xdr:row>129</xdr:row>
      <xdr:rowOff>9525</xdr:rowOff>
    </xdr:from>
    <xdr:to>
      <xdr:col>6</xdr:col>
      <xdr:colOff>466725</xdr:colOff>
      <xdr:row>144</xdr:row>
      <xdr:rowOff>28575</xdr:rowOff>
    </xdr:to>
    <xdr:grpSp>
      <xdr:nvGrpSpPr>
        <xdr:cNvPr id="6356462" name="Group 2">
          <a:extLst>
            <a:ext uri="{FF2B5EF4-FFF2-40B4-BE49-F238E27FC236}">
              <a16:creationId xmlns:a16="http://schemas.microsoft.com/office/drawing/2014/main" id="{2AABE1A5-850D-41A0-A6CA-AC92882A0AE8}"/>
            </a:ext>
          </a:extLst>
        </xdr:cNvPr>
        <xdr:cNvGrpSpPr>
          <a:grpSpLocks/>
        </xdr:cNvGrpSpPr>
      </xdr:nvGrpSpPr>
      <xdr:grpSpPr bwMode="auto">
        <a:xfrm>
          <a:off x="180975" y="20897850"/>
          <a:ext cx="3943350" cy="2447925"/>
          <a:chOff x="171450" y="523875"/>
          <a:chExt cx="3960000" cy="2592000"/>
        </a:xfrm>
      </xdr:grpSpPr>
      <xdr:graphicFrame macro="">
        <xdr:nvGraphicFramePr>
          <xdr:cNvPr id="6356472" name="Chart 14">
            <a:extLst>
              <a:ext uri="{FF2B5EF4-FFF2-40B4-BE49-F238E27FC236}">
                <a16:creationId xmlns:a16="http://schemas.microsoft.com/office/drawing/2014/main" id="{9D88822E-3A5A-413C-A2AC-51614DAF5AB5}"/>
              </a:ext>
            </a:extLst>
          </xdr:cNvPr>
          <xdr:cNvGraphicFramePr>
            <a:graphicFrameLocks/>
          </xdr:cNvGraphicFramePr>
        </xdr:nvGraphicFramePr>
        <xdr:xfrm>
          <a:off x="171450" y="523875"/>
          <a:ext cx="3960000" cy="2592000"/>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20" name="Freeform 19">
            <a:extLst>
              <a:ext uri="{FF2B5EF4-FFF2-40B4-BE49-F238E27FC236}">
                <a16:creationId xmlns:a16="http://schemas.microsoft.com/office/drawing/2014/main" id="{80385391-082F-4E4B-B477-F5B57BE36D43}"/>
              </a:ext>
            </a:extLst>
          </xdr:cNvPr>
          <xdr:cNvSpPr/>
        </xdr:nvSpPr>
        <xdr:spPr>
          <a:xfrm>
            <a:off x="3777537" y="564217"/>
            <a:ext cx="153043" cy="252140"/>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rgbClr val="FC5A3A"/>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0</xdr:col>
      <xdr:colOff>266700</xdr:colOff>
      <xdr:row>150</xdr:row>
      <xdr:rowOff>9525</xdr:rowOff>
    </xdr:from>
    <xdr:to>
      <xdr:col>6</xdr:col>
      <xdr:colOff>571500</xdr:colOff>
      <xdr:row>165</xdr:row>
      <xdr:rowOff>28575</xdr:rowOff>
    </xdr:to>
    <xdr:grpSp>
      <xdr:nvGrpSpPr>
        <xdr:cNvPr id="6356463" name="Group 1">
          <a:extLst>
            <a:ext uri="{FF2B5EF4-FFF2-40B4-BE49-F238E27FC236}">
              <a16:creationId xmlns:a16="http://schemas.microsoft.com/office/drawing/2014/main" id="{9B84A2E0-E717-474B-8087-955A58C86A1F}"/>
            </a:ext>
          </a:extLst>
        </xdr:cNvPr>
        <xdr:cNvGrpSpPr>
          <a:grpSpLocks/>
        </xdr:cNvGrpSpPr>
      </xdr:nvGrpSpPr>
      <xdr:grpSpPr bwMode="auto">
        <a:xfrm>
          <a:off x="266700" y="24298275"/>
          <a:ext cx="3962400" cy="2447925"/>
          <a:chOff x="266700" y="4124325"/>
          <a:chExt cx="3960000" cy="2592000"/>
        </a:xfrm>
      </xdr:grpSpPr>
      <xdr:graphicFrame macro="">
        <xdr:nvGraphicFramePr>
          <xdr:cNvPr id="6356470" name="Chart 14">
            <a:extLst>
              <a:ext uri="{FF2B5EF4-FFF2-40B4-BE49-F238E27FC236}">
                <a16:creationId xmlns:a16="http://schemas.microsoft.com/office/drawing/2014/main" id="{87034260-A5B6-47CC-8DD0-88A3E4E59AE1}"/>
              </a:ext>
            </a:extLst>
          </xdr:cNvPr>
          <xdr:cNvGraphicFramePr>
            <a:graphicFrameLocks/>
          </xdr:cNvGraphicFramePr>
        </xdr:nvGraphicFramePr>
        <xdr:xfrm>
          <a:off x="266700" y="4124325"/>
          <a:ext cx="3960000" cy="2592000"/>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25" name="Freeform 24">
            <a:extLst>
              <a:ext uri="{FF2B5EF4-FFF2-40B4-BE49-F238E27FC236}">
                <a16:creationId xmlns:a16="http://schemas.microsoft.com/office/drawing/2014/main" id="{A5D20161-F81C-4271-A994-097FBD83CEE1}"/>
              </a:ext>
            </a:extLst>
          </xdr:cNvPr>
          <xdr:cNvSpPr/>
        </xdr:nvSpPr>
        <xdr:spPr>
          <a:xfrm>
            <a:off x="3912565" y="4174753"/>
            <a:ext cx="152308" cy="262226"/>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rgbClr val="FC5A3A"/>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0</xdr:col>
      <xdr:colOff>180975</xdr:colOff>
      <xdr:row>45</xdr:row>
      <xdr:rowOff>9525</xdr:rowOff>
    </xdr:from>
    <xdr:to>
      <xdr:col>6</xdr:col>
      <xdr:colOff>466725</xdr:colOff>
      <xdr:row>60</xdr:row>
      <xdr:rowOff>28575</xdr:rowOff>
    </xdr:to>
    <xdr:grpSp>
      <xdr:nvGrpSpPr>
        <xdr:cNvPr id="6356464" name="Group 2">
          <a:extLst>
            <a:ext uri="{FF2B5EF4-FFF2-40B4-BE49-F238E27FC236}">
              <a16:creationId xmlns:a16="http://schemas.microsoft.com/office/drawing/2014/main" id="{5C1A0F26-B1E2-4E43-8890-085376CD9519}"/>
            </a:ext>
          </a:extLst>
        </xdr:cNvPr>
        <xdr:cNvGrpSpPr>
          <a:grpSpLocks/>
        </xdr:cNvGrpSpPr>
      </xdr:nvGrpSpPr>
      <xdr:grpSpPr bwMode="auto">
        <a:xfrm>
          <a:off x="180975" y="7296150"/>
          <a:ext cx="3943350" cy="2447925"/>
          <a:chOff x="171450" y="523875"/>
          <a:chExt cx="3960000" cy="2592000"/>
        </a:xfrm>
      </xdr:grpSpPr>
      <xdr:graphicFrame macro="">
        <xdr:nvGraphicFramePr>
          <xdr:cNvPr id="6356468" name="Chart 14">
            <a:extLst>
              <a:ext uri="{FF2B5EF4-FFF2-40B4-BE49-F238E27FC236}">
                <a16:creationId xmlns:a16="http://schemas.microsoft.com/office/drawing/2014/main" id="{9346CADC-42CB-48C4-939B-6B4F98DF9BF5}"/>
              </a:ext>
            </a:extLst>
          </xdr:cNvPr>
          <xdr:cNvGraphicFramePr>
            <a:graphicFrameLocks/>
          </xdr:cNvGraphicFramePr>
        </xdr:nvGraphicFramePr>
        <xdr:xfrm>
          <a:off x="171450" y="523875"/>
          <a:ext cx="3960000" cy="2592000"/>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27" name="Freeform 26">
            <a:extLst>
              <a:ext uri="{FF2B5EF4-FFF2-40B4-BE49-F238E27FC236}">
                <a16:creationId xmlns:a16="http://schemas.microsoft.com/office/drawing/2014/main" id="{884103F2-D802-47EA-8D6E-6233472EFAB9}"/>
              </a:ext>
            </a:extLst>
          </xdr:cNvPr>
          <xdr:cNvSpPr/>
        </xdr:nvSpPr>
        <xdr:spPr>
          <a:xfrm>
            <a:off x="3777537" y="564217"/>
            <a:ext cx="153043" cy="252140"/>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rgbClr val="FC5A3A"/>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0</xdr:col>
      <xdr:colOff>266700</xdr:colOff>
      <xdr:row>66</xdr:row>
      <xdr:rowOff>9525</xdr:rowOff>
    </xdr:from>
    <xdr:to>
      <xdr:col>6</xdr:col>
      <xdr:colOff>571500</xdr:colOff>
      <xdr:row>81</xdr:row>
      <xdr:rowOff>28575</xdr:rowOff>
    </xdr:to>
    <xdr:grpSp>
      <xdr:nvGrpSpPr>
        <xdr:cNvPr id="6356465" name="Group 1">
          <a:extLst>
            <a:ext uri="{FF2B5EF4-FFF2-40B4-BE49-F238E27FC236}">
              <a16:creationId xmlns:a16="http://schemas.microsoft.com/office/drawing/2014/main" id="{FBE4868D-165D-4EE8-8D75-AFA241B7386D}"/>
            </a:ext>
          </a:extLst>
        </xdr:cNvPr>
        <xdr:cNvGrpSpPr>
          <a:grpSpLocks/>
        </xdr:cNvGrpSpPr>
      </xdr:nvGrpSpPr>
      <xdr:grpSpPr bwMode="auto">
        <a:xfrm>
          <a:off x="266700" y="10696575"/>
          <a:ext cx="3962400" cy="2447925"/>
          <a:chOff x="266700" y="4124325"/>
          <a:chExt cx="3960000" cy="2592000"/>
        </a:xfrm>
      </xdr:grpSpPr>
      <xdr:graphicFrame macro="">
        <xdr:nvGraphicFramePr>
          <xdr:cNvPr id="6356466" name="Chart 14">
            <a:extLst>
              <a:ext uri="{FF2B5EF4-FFF2-40B4-BE49-F238E27FC236}">
                <a16:creationId xmlns:a16="http://schemas.microsoft.com/office/drawing/2014/main" id="{7A6D314E-9078-43B6-8328-A020C13C8383}"/>
              </a:ext>
            </a:extLst>
          </xdr:cNvPr>
          <xdr:cNvGraphicFramePr>
            <a:graphicFrameLocks/>
          </xdr:cNvGraphicFramePr>
        </xdr:nvGraphicFramePr>
        <xdr:xfrm>
          <a:off x="266700" y="4124325"/>
          <a:ext cx="3960000" cy="2592000"/>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30" name="Freeform 29">
            <a:extLst>
              <a:ext uri="{FF2B5EF4-FFF2-40B4-BE49-F238E27FC236}">
                <a16:creationId xmlns:a16="http://schemas.microsoft.com/office/drawing/2014/main" id="{A76EC907-C8C6-4E3B-A598-CB891184D49A}"/>
              </a:ext>
            </a:extLst>
          </xdr:cNvPr>
          <xdr:cNvSpPr/>
        </xdr:nvSpPr>
        <xdr:spPr>
          <a:xfrm>
            <a:off x="3912565" y="4174753"/>
            <a:ext cx="152308" cy="262226"/>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rgbClr val="FC5A3A"/>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0</xdr:col>
      <xdr:colOff>180975</xdr:colOff>
      <xdr:row>87</xdr:row>
      <xdr:rowOff>9525</xdr:rowOff>
    </xdr:from>
    <xdr:to>
      <xdr:col>6</xdr:col>
      <xdr:colOff>466725</xdr:colOff>
      <xdr:row>102</xdr:row>
      <xdr:rowOff>28575</xdr:rowOff>
    </xdr:to>
    <xdr:grpSp>
      <xdr:nvGrpSpPr>
        <xdr:cNvPr id="28" name="Group 2">
          <a:extLst>
            <a:ext uri="{FF2B5EF4-FFF2-40B4-BE49-F238E27FC236}">
              <a16:creationId xmlns:a16="http://schemas.microsoft.com/office/drawing/2014/main" id="{F9FB7D12-AB22-4007-9E64-F0E9EDA2D228}"/>
            </a:ext>
          </a:extLst>
        </xdr:cNvPr>
        <xdr:cNvGrpSpPr>
          <a:grpSpLocks/>
        </xdr:cNvGrpSpPr>
      </xdr:nvGrpSpPr>
      <xdr:grpSpPr bwMode="auto">
        <a:xfrm>
          <a:off x="180975" y="14097000"/>
          <a:ext cx="3943350" cy="2447925"/>
          <a:chOff x="171450" y="523875"/>
          <a:chExt cx="3960000" cy="2592000"/>
        </a:xfrm>
      </xdr:grpSpPr>
      <xdr:graphicFrame macro="">
        <xdr:nvGraphicFramePr>
          <xdr:cNvPr id="29" name="Chart 14">
            <a:extLst>
              <a:ext uri="{FF2B5EF4-FFF2-40B4-BE49-F238E27FC236}">
                <a16:creationId xmlns:a16="http://schemas.microsoft.com/office/drawing/2014/main" id="{B58FF78C-2EA9-48B9-AEC2-DC1184DE848E}"/>
              </a:ext>
            </a:extLst>
          </xdr:cNvPr>
          <xdr:cNvGraphicFramePr>
            <a:graphicFrameLocks/>
          </xdr:cNvGraphicFramePr>
        </xdr:nvGraphicFramePr>
        <xdr:xfrm>
          <a:off x="171450" y="523875"/>
          <a:ext cx="3960000" cy="2592000"/>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31" name="Freeform 26">
            <a:extLst>
              <a:ext uri="{FF2B5EF4-FFF2-40B4-BE49-F238E27FC236}">
                <a16:creationId xmlns:a16="http://schemas.microsoft.com/office/drawing/2014/main" id="{49361A35-EC30-484A-802A-0A8B79ED9FF7}"/>
              </a:ext>
            </a:extLst>
          </xdr:cNvPr>
          <xdr:cNvSpPr/>
        </xdr:nvSpPr>
        <xdr:spPr>
          <a:xfrm>
            <a:off x="3777537" y="564217"/>
            <a:ext cx="153043" cy="252140"/>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rgbClr val="FC5A3A"/>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0</xdr:col>
      <xdr:colOff>266700</xdr:colOff>
      <xdr:row>108</xdr:row>
      <xdr:rowOff>9525</xdr:rowOff>
    </xdr:from>
    <xdr:to>
      <xdr:col>6</xdr:col>
      <xdr:colOff>571500</xdr:colOff>
      <xdr:row>123</xdr:row>
      <xdr:rowOff>28575</xdr:rowOff>
    </xdr:to>
    <xdr:grpSp>
      <xdr:nvGrpSpPr>
        <xdr:cNvPr id="32" name="Group 1">
          <a:extLst>
            <a:ext uri="{FF2B5EF4-FFF2-40B4-BE49-F238E27FC236}">
              <a16:creationId xmlns:a16="http://schemas.microsoft.com/office/drawing/2014/main" id="{F00A72CE-AD84-4D07-BB51-C3CEFB38110B}"/>
            </a:ext>
          </a:extLst>
        </xdr:cNvPr>
        <xdr:cNvGrpSpPr>
          <a:grpSpLocks/>
        </xdr:cNvGrpSpPr>
      </xdr:nvGrpSpPr>
      <xdr:grpSpPr bwMode="auto">
        <a:xfrm>
          <a:off x="266700" y="17497425"/>
          <a:ext cx="3962400" cy="2447925"/>
          <a:chOff x="266700" y="4124325"/>
          <a:chExt cx="3960000" cy="2592000"/>
        </a:xfrm>
      </xdr:grpSpPr>
      <xdr:graphicFrame macro="">
        <xdr:nvGraphicFramePr>
          <xdr:cNvPr id="33" name="Chart 14">
            <a:extLst>
              <a:ext uri="{FF2B5EF4-FFF2-40B4-BE49-F238E27FC236}">
                <a16:creationId xmlns:a16="http://schemas.microsoft.com/office/drawing/2014/main" id="{F78E7AD0-2AFE-4462-BB15-4C2CDED195F8}"/>
              </a:ext>
            </a:extLst>
          </xdr:cNvPr>
          <xdr:cNvGraphicFramePr>
            <a:graphicFrameLocks/>
          </xdr:cNvGraphicFramePr>
        </xdr:nvGraphicFramePr>
        <xdr:xfrm>
          <a:off x="266700" y="4124325"/>
          <a:ext cx="3960000" cy="2592000"/>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34" name="Freeform 29">
            <a:extLst>
              <a:ext uri="{FF2B5EF4-FFF2-40B4-BE49-F238E27FC236}">
                <a16:creationId xmlns:a16="http://schemas.microsoft.com/office/drawing/2014/main" id="{A742A25C-2124-47EE-86AA-7B60711F41D7}"/>
              </a:ext>
            </a:extLst>
          </xdr:cNvPr>
          <xdr:cNvSpPr/>
        </xdr:nvSpPr>
        <xdr:spPr>
          <a:xfrm>
            <a:off x="3912565" y="4174753"/>
            <a:ext cx="152308" cy="262226"/>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rgbClr val="FC5A3A"/>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0</xdr:col>
      <xdr:colOff>0</xdr:colOff>
      <xdr:row>3</xdr:row>
      <xdr:rowOff>116541</xdr:rowOff>
    </xdr:from>
    <xdr:to>
      <xdr:col>6</xdr:col>
      <xdr:colOff>285750</xdr:colOff>
      <xdr:row>18</xdr:row>
      <xdr:rowOff>135591</xdr:rowOff>
    </xdr:to>
    <xdr:grpSp>
      <xdr:nvGrpSpPr>
        <xdr:cNvPr id="41" name="Group 2">
          <a:extLst>
            <a:ext uri="{FF2B5EF4-FFF2-40B4-BE49-F238E27FC236}">
              <a16:creationId xmlns:a16="http://schemas.microsoft.com/office/drawing/2014/main" id="{BE8B1D4A-2C7F-40C2-9863-EFF079101D15}"/>
            </a:ext>
          </a:extLst>
        </xdr:cNvPr>
        <xdr:cNvGrpSpPr>
          <a:grpSpLocks/>
        </xdr:cNvGrpSpPr>
      </xdr:nvGrpSpPr>
      <xdr:grpSpPr bwMode="auto">
        <a:xfrm>
          <a:off x="0" y="602316"/>
          <a:ext cx="3943350" cy="2447925"/>
          <a:chOff x="171450" y="523875"/>
          <a:chExt cx="3960000" cy="2592000"/>
        </a:xfrm>
      </xdr:grpSpPr>
      <xdr:graphicFrame macro="">
        <xdr:nvGraphicFramePr>
          <xdr:cNvPr id="42" name="Chart 14">
            <a:extLst>
              <a:ext uri="{FF2B5EF4-FFF2-40B4-BE49-F238E27FC236}">
                <a16:creationId xmlns:a16="http://schemas.microsoft.com/office/drawing/2014/main" id="{5E9852BE-3CA2-4605-82EB-8C627B082BAC}"/>
              </a:ext>
            </a:extLst>
          </xdr:cNvPr>
          <xdr:cNvGraphicFramePr>
            <a:graphicFrameLocks/>
          </xdr:cNvGraphicFramePr>
        </xdr:nvGraphicFramePr>
        <xdr:xfrm>
          <a:off x="171450" y="523875"/>
          <a:ext cx="3960000" cy="2592000"/>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43" name="Freeform 26">
            <a:extLst>
              <a:ext uri="{FF2B5EF4-FFF2-40B4-BE49-F238E27FC236}">
                <a16:creationId xmlns:a16="http://schemas.microsoft.com/office/drawing/2014/main" id="{82A65CEB-E465-45E5-9A16-F59155F22AFF}"/>
              </a:ext>
            </a:extLst>
          </xdr:cNvPr>
          <xdr:cNvSpPr/>
        </xdr:nvSpPr>
        <xdr:spPr>
          <a:xfrm>
            <a:off x="3777537" y="564217"/>
            <a:ext cx="153043" cy="252140"/>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rgbClr val="FC5A3A"/>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0</xdr:col>
      <xdr:colOff>0</xdr:colOff>
      <xdr:row>26</xdr:row>
      <xdr:rowOff>0</xdr:rowOff>
    </xdr:from>
    <xdr:to>
      <xdr:col>6</xdr:col>
      <xdr:colOff>304800</xdr:colOff>
      <xdr:row>41</xdr:row>
      <xdr:rowOff>19050</xdr:rowOff>
    </xdr:to>
    <xdr:grpSp>
      <xdr:nvGrpSpPr>
        <xdr:cNvPr id="47" name="Group 1">
          <a:extLst>
            <a:ext uri="{FF2B5EF4-FFF2-40B4-BE49-F238E27FC236}">
              <a16:creationId xmlns:a16="http://schemas.microsoft.com/office/drawing/2014/main" id="{F5D8203A-DA4A-4BA9-99F9-0AB05BEDD6D1}"/>
            </a:ext>
          </a:extLst>
        </xdr:cNvPr>
        <xdr:cNvGrpSpPr>
          <a:grpSpLocks/>
        </xdr:cNvGrpSpPr>
      </xdr:nvGrpSpPr>
      <xdr:grpSpPr bwMode="auto">
        <a:xfrm>
          <a:off x="0" y="4210050"/>
          <a:ext cx="3962400" cy="2447925"/>
          <a:chOff x="266700" y="4124325"/>
          <a:chExt cx="3960000" cy="2592000"/>
        </a:xfrm>
      </xdr:grpSpPr>
      <xdr:graphicFrame macro="">
        <xdr:nvGraphicFramePr>
          <xdr:cNvPr id="48" name="Chart 14">
            <a:extLst>
              <a:ext uri="{FF2B5EF4-FFF2-40B4-BE49-F238E27FC236}">
                <a16:creationId xmlns:a16="http://schemas.microsoft.com/office/drawing/2014/main" id="{10EB42CC-DE4C-4C3F-AC1E-8DFD04688A0E}"/>
              </a:ext>
            </a:extLst>
          </xdr:cNvPr>
          <xdr:cNvGraphicFramePr>
            <a:graphicFrameLocks/>
          </xdr:cNvGraphicFramePr>
        </xdr:nvGraphicFramePr>
        <xdr:xfrm>
          <a:off x="266700" y="4124325"/>
          <a:ext cx="3960000" cy="2592000"/>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49" name="Freeform 29">
            <a:extLst>
              <a:ext uri="{FF2B5EF4-FFF2-40B4-BE49-F238E27FC236}">
                <a16:creationId xmlns:a16="http://schemas.microsoft.com/office/drawing/2014/main" id="{70A84D67-3C9E-496B-95DF-37FADD413610}"/>
              </a:ext>
            </a:extLst>
          </xdr:cNvPr>
          <xdr:cNvSpPr/>
        </xdr:nvSpPr>
        <xdr:spPr>
          <a:xfrm>
            <a:off x="3912565" y="4174753"/>
            <a:ext cx="152308" cy="262226"/>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rgbClr val="FC5A3A"/>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4.xml><?xml version="1.0" encoding="utf-8"?>
<c:userShapes xmlns:c="http://schemas.openxmlformats.org/drawingml/2006/chart">
  <cdr:relSizeAnchor xmlns:cdr="http://schemas.openxmlformats.org/drawingml/2006/chartDrawing">
    <cdr:from>
      <cdr:x>0.05285</cdr:x>
      <cdr:y>0.64393</cdr:y>
    </cdr:from>
    <cdr:to>
      <cdr:x>0.12451</cdr:x>
      <cdr:y>0.92389</cdr:y>
    </cdr:to>
    <cdr:sp macro="" textlink="">
      <cdr:nvSpPr>
        <cdr:cNvPr id="4" name="TextBox 3"/>
        <cdr:cNvSpPr txBox="1"/>
      </cdr:nvSpPr>
      <cdr:spPr>
        <a:xfrm xmlns:a="http://schemas.openxmlformats.org/drawingml/2006/main">
          <a:off x="237546" y="1809751"/>
          <a:ext cx="333954" cy="647080"/>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p xmlns:a="http://schemas.openxmlformats.org/drawingml/2006/main">
          <a:pPr algn="ctr"/>
          <a:endParaRPr lang="en-GB" sz="800">
            <a:latin typeface="Arial" pitchFamily="34" charset="0"/>
            <a:cs typeface="Arial" pitchFamily="34" charset="0"/>
          </a:endParaRPr>
        </a:p>
        <a:p xmlns:a="http://schemas.openxmlformats.org/drawingml/2006/main">
          <a:pPr algn="ctr"/>
          <a:endParaRPr lang="en-GB" sz="800">
            <a:latin typeface="Arial" pitchFamily="34" charset="0"/>
            <a:cs typeface="Arial" pitchFamily="34" charset="0"/>
          </a:endParaRPr>
        </a:p>
        <a:p xmlns:a="http://schemas.openxmlformats.org/drawingml/2006/main">
          <a:pPr algn="ctr"/>
          <a:endParaRPr lang="en-GB" sz="800">
            <a:latin typeface="Arial" pitchFamily="34" charset="0"/>
            <a:cs typeface="Arial" pitchFamily="34" charset="0"/>
          </a:endParaRPr>
        </a:p>
        <a:p xmlns:a="http://schemas.openxmlformats.org/drawingml/2006/main">
          <a:pPr algn="ctr"/>
          <a:r>
            <a:rPr lang="en-GB" sz="800">
              <a:latin typeface="Arial" pitchFamily="34" charset="0"/>
              <a:cs typeface="Arial" pitchFamily="34" charset="0"/>
            </a:rPr>
            <a:t>0</a:t>
          </a:r>
        </a:p>
      </cdr:txBody>
    </cdr:sp>
  </cdr:relSizeAnchor>
  <cdr:relSizeAnchor xmlns:cdr="http://schemas.openxmlformats.org/drawingml/2006/chartDrawing">
    <cdr:from>
      <cdr:x>0.09361</cdr:x>
      <cdr:y>0.64521</cdr:y>
    </cdr:from>
    <cdr:to>
      <cdr:x>0.13987</cdr:x>
      <cdr:y>0.8029</cdr:y>
    </cdr:to>
    <cdr:sp macro="" textlink="">
      <cdr:nvSpPr>
        <cdr:cNvPr id="6" name="Freeform 5"/>
        <cdr:cNvSpPr>
          <a:spLocks xmlns:a="http://schemas.openxmlformats.org/drawingml/2006/main"/>
        </cdr:cNvSpPr>
      </cdr:nvSpPr>
      <cdr:spPr bwMode="auto">
        <a:xfrm xmlns:a="http://schemas.openxmlformats.org/drawingml/2006/main">
          <a:off x="419103" y="1819286"/>
          <a:ext cx="234376" cy="434062"/>
        </a:xfrm>
        <a:custGeom xmlns:a="http://schemas.openxmlformats.org/drawingml/2006/main">
          <a:avLst/>
          <a:gdLst>
            <a:gd name="T0" fmla="*/ 2147483647 w 15"/>
            <a:gd name="T1" fmla="*/ 0 h 27"/>
            <a:gd name="T2" fmla="*/ 2147483647 w 15"/>
            <a:gd name="T3" fmla="*/ 2147483647 h 27"/>
            <a:gd name="T4" fmla="*/ 2147483647 w 15"/>
            <a:gd name="T5" fmla="*/ 2147483647 h 27"/>
            <a:gd name="T6" fmla="*/ 0 w 15"/>
            <a:gd name="T7" fmla="*/ 2147483647 h 27"/>
            <a:gd name="T8" fmla="*/ 2147483647 w 15"/>
            <a:gd name="T9" fmla="*/ 2147483647 h 27"/>
            <a:gd name="T10" fmla="*/ 2147483647 w 15"/>
            <a:gd name="T11" fmla="*/ 2147483647 h 27"/>
            <a:gd name="T12" fmla="*/ 0 60000 65536"/>
            <a:gd name="T13" fmla="*/ 0 60000 65536"/>
            <a:gd name="T14" fmla="*/ 0 60000 65536"/>
            <a:gd name="T15" fmla="*/ 0 60000 65536"/>
            <a:gd name="T16" fmla="*/ 0 60000 65536"/>
            <a:gd name="T17" fmla="*/ 0 60000 65536"/>
            <a:gd name="T18" fmla="*/ 0 w 15"/>
            <a:gd name="T19" fmla="*/ 0 h 27"/>
            <a:gd name="T20" fmla="*/ 15 w 15"/>
            <a:gd name="T21" fmla="*/ 27 h 27"/>
          </a:gdLst>
          <a:ahLst/>
          <a:cxnLst>
            <a:cxn ang="T12">
              <a:pos x="T0" y="T1"/>
            </a:cxn>
            <a:cxn ang="T13">
              <a:pos x="T2" y="T3"/>
            </a:cxn>
            <a:cxn ang="T14">
              <a:pos x="T4" y="T5"/>
            </a:cxn>
            <a:cxn ang="T15">
              <a:pos x="T6" y="T7"/>
            </a:cxn>
            <a:cxn ang="T16">
              <a:pos x="T8" y="T9"/>
            </a:cxn>
            <a:cxn ang="T17">
              <a:pos x="T10" y="T11"/>
            </a:cxn>
          </a:cxnLst>
          <a:rect l="T18" t="T19" r="T20" b="T21"/>
          <a:pathLst>
            <a:path w="15" h="27">
              <a:moveTo>
                <a:pt x="8" y="0"/>
              </a:moveTo>
              <a:lnTo>
                <a:pt x="8" y="9"/>
              </a:lnTo>
              <a:lnTo>
                <a:pt x="15" y="9"/>
              </a:lnTo>
              <a:lnTo>
                <a:pt x="0" y="18"/>
              </a:lnTo>
              <a:lnTo>
                <a:pt x="8" y="18"/>
              </a:lnTo>
              <a:lnTo>
                <a:pt x="8" y="27"/>
              </a:lnTo>
            </a:path>
          </a:pathLst>
        </a:custGeom>
        <a:solidFill xmlns:a="http://schemas.openxmlformats.org/drawingml/2006/main">
          <a:schemeClr val="bg1">
            <a:alpha val="97000"/>
          </a:schemeClr>
        </a:solidFill>
        <a:ln xmlns:a="http://schemas.openxmlformats.org/drawingml/2006/main" w="3175">
          <a:solidFill>
            <a:sysClr val="windowText" lastClr="000000"/>
          </a:solidFill>
          <a:round/>
          <a:headEnd/>
          <a:tailEnd/>
        </a:ln>
      </cdr:spPr>
      <cdr:txBody>
        <a:bodyPr xmlns:a="http://schemas.openxmlformats.org/drawingml/2006/main"/>
        <a:lstStyle xmlns:a="http://schemas.openxmlformats.org/drawingml/2006/main"/>
        <a:p xmlns:a="http://schemas.openxmlformats.org/drawingml/2006/main">
          <a:endParaRPr lang="en-GB"/>
        </a:p>
      </cdr:txBody>
    </cdr:sp>
  </cdr:relSizeAnchor>
</c:userShapes>
</file>

<file path=xl/drawings/drawing5.xml><?xml version="1.0" encoding="utf-8"?>
<c:userShapes xmlns:c="http://schemas.openxmlformats.org/drawingml/2006/chart">
  <cdr:relSizeAnchor xmlns:cdr="http://schemas.openxmlformats.org/drawingml/2006/chartDrawing">
    <cdr:from>
      <cdr:x>0.06006</cdr:x>
      <cdr:y>0.68523</cdr:y>
    </cdr:from>
    <cdr:to>
      <cdr:x>0.1464</cdr:x>
      <cdr:y>0.94384</cdr:y>
    </cdr:to>
    <cdr:sp macro="" textlink="">
      <cdr:nvSpPr>
        <cdr:cNvPr id="4" name="TextBox 3"/>
        <cdr:cNvSpPr txBox="1"/>
      </cdr:nvSpPr>
      <cdr:spPr>
        <a:xfrm xmlns:a="http://schemas.openxmlformats.org/drawingml/2006/main">
          <a:off x="237546" y="1809751"/>
          <a:ext cx="333954" cy="647080"/>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p xmlns:a="http://schemas.openxmlformats.org/drawingml/2006/main">
          <a:pPr algn="ctr"/>
          <a:endParaRPr lang="en-GB" sz="800">
            <a:latin typeface="Arial" pitchFamily="34" charset="0"/>
            <a:cs typeface="Arial" pitchFamily="34" charset="0"/>
          </a:endParaRPr>
        </a:p>
        <a:p xmlns:a="http://schemas.openxmlformats.org/drawingml/2006/main">
          <a:pPr algn="ctr"/>
          <a:endParaRPr lang="en-GB" sz="800">
            <a:latin typeface="Arial" pitchFamily="34" charset="0"/>
            <a:cs typeface="Arial" pitchFamily="34" charset="0"/>
          </a:endParaRPr>
        </a:p>
        <a:p xmlns:a="http://schemas.openxmlformats.org/drawingml/2006/main">
          <a:pPr algn="ctr"/>
          <a:endParaRPr lang="en-GB" sz="800">
            <a:latin typeface="Arial" pitchFamily="34" charset="0"/>
            <a:cs typeface="Arial" pitchFamily="34" charset="0"/>
          </a:endParaRPr>
        </a:p>
        <a:p xmlns:a="http://schemas.openxmlformats.org/drawingml/2006/main">
          <a:pPr algn="ctr"/>
          <a:r>
            <a:rPr lang="en-GB" sz="800">
              <a:latin typeface="Arial" pitchFamily="34" charset="0"/>
              <a:cs typeface="Arial" pitchFamily="34" charset="0"/>
            </a:rPr>
            <a:t>0</a:t>
          </a:r>
        </a:p>
      </cdr:txBody>
    </cdr:sp>
  </cdr:relSizeAnchor>
  <cdr:relSizeAnchor xmlns:cdr="http://schemas.openxmlformats.org/drawingml/2006/chartDrawing">
    <cdr:from>
      <cdr:x>0.10747</cdr:x>
      <cdr:y>0.68795</cdr:y>
    </cdr:from>
    <cdr:to>
      <cdr:x>0.16589</cdr:x>
      <cdr:y>0.85455</cdr:y>
    </cdr:to>
    <cdr:sp macro="" textlink="">
      <cdr:nvSpPr>
        <cdr:cNvPr id="6" name="Freeform 5"/>
        <cdr:cNvSpPr>
          <a:spLocks xmlns:a="http://schemas.openxmlformats.org/drawingml/2006/main"/>
        </cdr:cNvSpPr>
      </cdr:nvSpPr>
      <cdr:spPr bwMode="auto">
        <a:xfrm xmlns:a="http://schemas.openxmlformats.org/drawingml/2006/main">
          <a:off x="419103" y="1819286"/>
          <a:ext cx="234376" cy="434062"/>
        </a:xfrm>
        <a:custGeom xmlns:a="http://schemas.openxmlformats.org/drawingml/2006/main">
          <a:avLst/>
          <a:gdLst>
            <a:gd name="T0" fmla="*/ 2147483647 w 15"/>
            <a:gd name="T1" fmla="*/ 0 h 27"/>
            <a:gd name="T2" fmla="*/ 2147483647 w 15"/>
            <a:gd name="T3" fmla="*/ 2147483647 h 27"/>
            <a:gd name="T4" fmla="*/ 2147483647 w 15"/>
            <a:gd name="T5" fmla="*/ 2147483647 h 27"/>
            <a:gd name="T6" fmla="*/ 0 w 15"/>
            <a:gd name="T7" fmla="*/ 2147483647 h 27"/>
            <a:gd name="T8" fmla="*/ 2147483647 w 15"/>
            <a:gd name="T9" fmla="*/ 2147483647 h 27"/>
            <a:gd name="T10" fmla="*/ 2147483647 w 15"/>
            <a:gd name="T11" fmla="*/ 2147483647 h 27"/>
            <a:gd name="T12" fmla="*/ 0 60000 65536"/>
            <a:gd name="T13" fmla="*/ 0 60000 65536"/>
            <a:gd name="T14" fmla="*/ 0 60000 65536"/>
            <a:gd name="T15" fmla="*/ 0 60000 65536"/>
            <a:gd name="T16" fmla="*/ 0 60000 65536"/>
            <a:gd name="T17" fmla="*/ 0 60000 65536"/>
            <a:gd name="T18" fmla="*/ 0 w 15"/>
            <a:gd name="T19" fmla="*/ 0 h 27"/>
            <a:gd name="T20" fmla="*/ 15 w 15"/>
            <a:gd name="T21" fmla="*/ 27 h 27"/>
          </a:gdLst>
          <a:ahLst/>
          <a:cxnLst>
            <a:cxn ang="T12">
              <a:pos x="T0" y="T1"/>
            </a:cxn>
            <a:cxn ang="T13">
              <a:pos x="T2" y="T3"/>
            </a:cxn>
            <a:cxn ang="T14">
              <a:pos x="T4" y="T5"/>
            </a:cxn>
            <a:cxn ang="T15">
              <a:pos x="T6" y="T7"/>
            </a:cxn>
            <a:cxn ang="T16">
              <a:pos x="T8" y="T9"/>
            </a:cxn>
            <a:cxn ang="T17">
              <a:pos x="T10" y="T11"/>
            </a:cxn>
          </a:cxnLst>
          <a:rect l="T18" t="T19" r="T20" b="T21"/>
          <a:pathLst>
            <a:path w="15" h="27">
              <a:moveTo>
                <a:pt x="8" y="0"/>
              </a:moveTo>
              <a:lnTo>
                <a:pt x="8" y="9"/>
              </a:lnTo>
              <a:lnTo>
                <a:pt x="15" y="9"/>
              </a:lnTo>
              <a:lnTo>
                <a:pt x="0" y="18"/>
              </a:lnTo>
              <a:lnTo>
                <a:pt x="8" y="18"/>
              </a:lnTo>
              <a:lnTo>
                <a:pt x="8" y="27"/>
              </a:lnTo>
            </a:path>
          </a:pathLst>
        </a:custGeom>
        <a:solidFill xmlns:a="http://schemas.openxmlformats.org/drawingml/2006/main">
          <a:schemeClr val="bg1">
            <a:alpha val="97000"/>
          </a:schemeClr>
        </a:solidFill>
        <a:ln xmlns:a="http://schemas.openxmlformats.org/drawingml/2006/main" w="3175">
          <a:solidFill>
            <a:sysClr val="windowText" lastClr="000000"/>
          </a:solidFill>
          <a:round/>
          <a:headEnd/>
          <a:tailEnd/>
        </a:ln>
      </cdr:spPr>
      <cdr:txBody>
        <a:bodyPr xmlns:a="http://schemas.openxmlformats.org/drawingml/2006/main"/>
        <a:lstStyle xmlns:a="http://schemas.openxmlformats.org/drawingml/2006/main"/>
        <a:p xmlns:a="http://schemas.openxmlformats.org/drawingml/2006/main">
          <a:endParaRPr lang="en-GB"/>
        </a:p>
      </cdr:txBody>
    </cdr:sp>
  </cdr:relSizeAnchor>
</c:userShapes>
</file>

<file path=xl/drawings/drawing6.xml><?xml version="1.0" encoding="utf-8"?>
<c:userShapes xmlns:c="http://schemas.openxmlformats.org/drawingml/2006/chart">
  <cdr:relSizeAnchor xmlns:cdr="http://schemas.openxmlformats.org/drawingml/2006/chartDrawing">
    <cdr:from>
      <cdr:x>0.06067</cdr:x>
      <cdr:y>0.68004</cdr:y>
    </cdr:from>
    <cdr:to>
      <cdr:x>0.14522</cdr:x>
      <cdr:y>0.94144</cdr:y>
    </cdr:to>
    <cdr:sp macro="" textlink="">
      <cdr:nvSpPr>
        <cdr:cNvPr id="4" name="TextBox 3"/>
        <cdr:cNvSpPr txBox="1"/>
      </cdr:nvSpPr>
      <cdr:spPr>
        <a:xfrm xmlns:a="http://schemas.openxmlformats.org/drawingml/2006/main">
          <a:off x="237546" y="1809751"/>
          <a:ext cx="333954" cy="647080"/>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p xmlns:a="http://schemas.openxmlformats.org/drawingml/2006/main">
          <a:pPr algn="ctr"/>
          <a:endParaRPr lang="en-GB" sz="800">
            <a:latin typeface="Arial" pitchFamily="34" charset="0"/>
            <a:cs typeface="Arial" pitchFamily="34" charset="0"/>
          </a:endParaRPr>
        </a:p>
        <a:p xmlns:a="http://schemas.openxmlformats.org/drawingml/2006/main">
          <a:pPr algn="ctr"/>
          <a:endParaRPr lang="en-GB" sz="800">
            <a:latin typeface="Arial" pitchFamily="34" charset="0"/>
            <a:cs typeface="Arial" pitchFamily="34" charset="0"/>
          </a:endParaRPr>
        </a:p>
        <a:p xmlns:a="http://schemas.openxmlformats.org/drawingml/2006/main">
          <a:pPr algn="ctr"/>
          <a:endParaRPr lang="en-GB" sz="800">
            <a:latin typeface="Arial" pitchFamily="34" charset="0"/>
            <a:cs typeface="Arial" pitchFamily="34" charset="0"/>
          </a:endParaRPr>
        </a:p>
        <a:p xmlns:a="http://schemas.openxmlformats.org/drawingml/2006/main">
          <a:pPr algn="ctr"/>
          <a:r>
            <a:rPr lang="en-GB" sz="800">
              <a:latin typeface="Arial" pitchFamily="34" charset="0"/>
              <a:cs typeface="Arial" pitchFamily="34" charset="0"/>
            </a:rPr>
            <a:t>0</a:t>
          </a:r>
        </a:p>
      </cdr:txBody>
    </cdr:sp>
  </cdr:relSizeAnchor>
  <cdr:relSizeAnchor xmlns:cdr="http://schemas.openxmlformats.org/drawingml/2006/chartDrawing">
    <cdr:from>
      <cdr:x>0.10602</cdr:x>
      <cdr:y>0.67988</cdr:y>
    </cdr:from>
    <cdr:to>
      <cdr:x>0.16442</cdr:x>
      <cdr:y>0.85129</cdr:y>
    </cdr:to>
    <cdr:sp macro="" textlink="">
      <cdr:nvSpPr>
        <cdr:cNvPr id="6" name="Freeform 5"/>
        <cdr:cNvSpPr>
          <a:spLocks xmlns:a="http://schemas.openxmlformats.org/drawingml/2006/main"/>
        </cdr:cNvSpPr>
      </cdr:nvSpPr>
      <cdr:spPr bwMode="auto">
        <a:xfrm xmlns:a="http://schemas.openxmlformats.org/drawingml/2006/main">
          <a:off x="419103" y="1819286"/>
          <a:ext cx="234376" cy="434062"/>
        </a:xfrm>
        <a:custGeom xmlns:a="http://schemas.openxmlformats.org/drawingml/2006/main">
          <a:avLst/>
          <a:gdLst>
            <a:gd name="T0" fmla="*/ 2147483647 w 15"/>
            <a:gd name="T1" fmla="*/ 0 h 27"/>
            <a:gd name="T2" fmla="*/ 2147483647 w 15"/>
            <a:gd name="T3" fmla="*/ 2147483647 h 27"/>
            <a:gd name="T4" fmla="*/ 2147483647 w 15"/>
            <a:gd name="T5" fmla="*/ 2147483647 h 27"/>
            <a:gd name="T6" fmla="*/ 0 w 15"/>
            <a:gd name="T7" fmla="*/ 2147483647 h 27"/>
            <a:gd name="T8" fmla="*/ 2147483647 w 15"/>
            <a:gd name="T9" fmla="*/ 2147483647 h 27"/>
            <a:gd name="T10" fmla="*/ 2147483647 w 15"/>
            <a:gd name="T11" fmla="*/ 2147483647 h 27"/>
            <a:gd name="T12" fmla="*/ 0 60000 65536"/>
            <a:gd name="T13" fmla="*/ 0 60000 65536"/>
            <a:gd name="T14" fmla="*/ 0 60000 65536"/>
            <a:gd name="T15" fmla="*/ 0 60000 65536"/>
            <a:gd name="T16" fmla="*/ 0 60000 65536"/>
            <a:gd name="T17" fmla="*/ 0 60000 65536"/>
            <a:gd name="T18" fmla="*/ 0 w 15"/>
            <a:gd name="T19" fmla="*/ 0 h 27"/>
            <a:gd name="T20" fmla="*/ 15 w 15"/>
            <a:gd name="T21" fmla="*/ 27 h 27"/>
          </a:gdLst>
          <a:ahLst/>
          <a:cxnLst>
            <a:cxn ang="T12">
              <a:pos x="T0" y="T1"/>
            </a:cxn>
            <a:cxn ang="T13">
              <a:pos x="T2" y="T3"/>
            </a:cxn>
            <a:cxn ang="T14">
              <a:pos x="T4" y="T5"/>
            </a:cxn>
            <a:cxn ang="T15">
              <a:pos x="T6" y="T7"/>
            </a:cxn>
            <a:cxn ang="T16">
              <a:pos x="T8" y="T9"/>
            </a:cxn>
            <a:cxn ang="T17">
              <a:pos x="T10" y="T11"/>
            </a:cxn>
          </a:cxnLst>
          <a:rect l="T18" t="T19" r="T20" b="T21"/>
          <a:pathLst>
            <a:path w="15" h="27">
              <a:moveTo>
                <a:pt x="8" y="0"/>
              </a:moveTo>
              <a:lnTo>
                <a:pt x="8" y="9"/>
              </a:lnTo>
              <a:lnTo>
                <a:pt x="15" y="9"/>
              </a:lnTo>
              <a:lnTo>
                <a:pt x="0" y="18"/>
              </a:lnTo>
              <a:lnTo>
                <a:pt x="8" y="18"/>
              </a:lnTo>
              <a:lnTo>
                <a:pt x="8" y="27"/>
              </a:lnTo>
            </a:path>
          </a:pathLst>
        </a:custGeom>
        <a:solidFill xmlns:a="http://schemas.openxmlformats.org/drawingml/2006/main">
          <a:schemeClr val="bg1">
            <a:alpha val="97000"/>
          </a:schemeClr>
        </a:solidFill>
        <a:ln xmlns:a="http://schemas.openxmlformats.org/drawingml/2006/main" w="3175">
          <a:solidFill>
            <a:sysClr val="windowText" lastClr="000000"/>
          </a:solidFill>
          <a:round/>
          <a:headEnd/>
          <a:tailEnd/>
        </a:ln>
      </cdr:spPr>
      <cdr:txBody>
        <a:bodyPr xmlns:a="http://schemas.openxmlformats.org/drawingml/2006/main"/>
        <a:lstStyle xmlns:a="http://schemas.openxmlformats.org/drawingml/2006/main"/>
        <a:p xmlns:a="http://schemas.openxmlformats.org/drawingml/2006/main">
          <a:endParaRPr lang="en-GB"/>
        </a:p>
      </cdr:txBody>
    </cdr:sp>
  </cdr:relSizeAnchor>
</c:userShapes>
</file>

<file path=xl/drawings/drawing7.xml><?xml version="1.0" encoding="utf-8"?>
<c:userShapes xmlns:c="http://schemas.openxmlformats.org/drawingml/2006/chart">
  <cdr:relSizeAnchor xmlns:cdr="http://schemas.openxmlformats.org/drawingml/2006/chartDrawing">
    <cdr:from>
      <cdr:x>0.0597</cdr:x>
      <cdr:y>0.68618</cdr:y>
    </cdr:from>
    <cdr:to>
      <cdr:x>0.14688</cdr:x>
      <cdr:y>0.94429</cdr:y>
    </cdr:to>
    <cdr:sp macro="" textlink="">
      <cdr:nvSpPr>
        <cdr:cNvPr id="4" name="TextBox 3"/>
        <cdr:cNvSpPr txBox="1"/>
      </cdr:nvSpPr>
      <cdr:spPr>
        <a:xfrm xmlns:a="http://schemas.openxmlformats.org/drawingml/2006/main">
          <a:off x="237546" y="1809751"/>
          <a:ext cx="333954" cy="647080"/>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p xmlns:a="http://schemas.openxmlformats.org/drawingml/2006/main">
          <a:pPr algn="ctr"/>
          <a:endParaRPr lang="en-GB" sz="800">
            <a:latin typeface="Arial" pitchFamily="34" charset="0"/>
            <a:cs typeface="Arial" pitchFamily="34" charset="0"/>
          </a:endParaRPr>
        </a:p>
        <a:p xmlns:a="http://schemas.openxmlformats.org/drawingml/2006/main">
          <a:pPr algn="ctr"/>
          <a:endParaRPr lang="en-GB" sz="800">
            <a:latin typeface="Arial" pitchFamily="34" charset="0"/>
            <a:cs typeface="Arial" pitchFamily="34" charset="0"/>
          </a:endParaRPr>
        </a:p>
        <a:p xmlns:a="http://schemas.openxmlformats.org/drawingml/2006/main">
          <a:pPr algn="ctr"/>
          <a:endParaRPr lang="en-GB" sz="800">
            <a:latin typeface="Arial" pitchFamily="34" charset="0"/>
            <a:cs typeface="Arial" pitchFamily="34" charset="0"/>
          </a:endParaRPr>
        </a:p>
        <a:p xmlns:a="http://schemas.openxmlformats.org/drawingml/2006/main">
          <a:pPr algn="ctr"/>
          <a:r>
            <a:rPr lang="en-GB" sz="800">
              <a:latin typeface="Arial" pitchFamily="34" charset="0"/>
              <a:cs typeface="Arial" pitchFamily="34" charset="0"/>
            </a:rPr>
            <a:t>0</a:t>
          </a:r>
        </a:p>
      </cdr:txBody>
    </cdr:sp>
  </cdr:relSizeAnchor>
  <cdr:relSizeAnchor xmlns:cdr="http://schemas.openxmlformats.org/drawingml/2006/chartDrawing">
    <cdr:from>
      <cdr:x>0.1082</cdr:x>
      <cdr:y>0.68938</cdr:y>
    </cdr:from>
    <cdr:to>
      <cdr:x>0.16638</cdr:x>
      <cdr:y>0.85919</cdr:y>
    </cdr:to>
    <cdr:sp macro="" textlink="">
      <cdr:nvSpPr>
        <cdr:cNvPr id="6" name="Freeform 5"/>
        <cdr:cNvSpPr>
          <a:spLocks xmlns:a="http://schemas.openxmlformats.org/drawingml/2006/main"/>
        </cdr:cNvSpPr>
      </cdr:nvSpPr>
      <cdr:spPr bwMode="auto">
        <a:xfrm xmlns:a="http://schemas.openxmlformats.org/drawingml/2006/main">
          <a:off x="419103" y="1819286"/>
          <a:ext cx="234376" cy="434062"/>
        </a:xfrm>
        <a:custGeom xmlns:a="http://schemas.openxmlformats.org/drawingml/2006/main">
          <a:avLst/>
          <a:gdLst>
            <a:gd name="T0" fmla="*/ 2147483647 w 15"/>
            <a:gd name="T1" fmla="*/ 0 h 27"/>
            <a:gd name="T2" fmla="*/ 2147483647 w 15"/>
            <a:gd name="T3" fmla="*/ 2147483647 h 27"/>
            <a:gd name="T4" fmla="*/ 2147483647 w 15"/>
            <a:gd name="T5" fmla="*/ 2147483647 h 27"/>
            <a:gd name="T6" fmla="*/ 0 w 15"/>
            <a:gd name="T7" fmla="*/ 2147483647 h 27"/>
            <a:gd name="T8" fmla="*/ 2147483647 w 15"/>
            <a:gd name="T9" fmla="*/ 2147483647 h 27"/>
            <a:gd name="T10" fmla="*/ 2147483647 w 15"/>
            <a:gd name="T11" fmla="*/ 2147483647 h 27"/>
            <a:gd name="T12" fmla="*/ 0 60000 65536"/>
            <a:gd name="T13" fmla="*/ 0 60000 65536"/>
            <a:gd name="T14" fmla="*/ 0 60000 65536"/>
            <a:gd name="T15" fmla="*/ 0 60000 65536"/>
            <a:gd name="T16" fmla="*/ 0 60000 65536"/>
            <a:gd name="T17" fmla="*/ 0 60000 65536"/>
            <a:gd name="T18" fmla="*/ 0 w 15"/>
            <a:gd name="T19" fmla="*/ 0 h 27"/>
            <a:gd name="T20" fmla="*/ 15 w 15"/>
            <a:gd name="T21" fmla="*/ 27 h 27"/>
          </a:gdLst>
          <a:ahLst/>
          <a:cxnLst>
            <a:cxn ang="T12">
              <a:pos x="T0" y="T1"/>
            </a:cxn>
            <a:cxn ang="T13">
              <a:pos x="T2" y="T3"/>
            </a:cxn>
            <a:cxn ang="T14">
              <a:pos x="T4" y="T5"/>
            </a:cxn>
            <a:cxn ang="T15">
              <a:pos x="T6" y="T7"/>
            </a:cxn>
            <a:cxn ang="T16">
              <a:pos x="T8" y="T9"/>
            </a:cxn>
            <a:cxn ang="T17">
              <a:pos x="T10" y="T11"/>
            </a:cxn>
          </a:cxnLst>
          <a:rect l="T18" t="T19" r="T20" b="T21"/>
          <a:pathLst>
            <a:path w="15" h="27">
              <a:moveTo>
                <a:pt x="8" y="0"/>
              </a:moveTo>
              <a:lnTo>
                <a:pt x="8" y="9"/>
              </a:lnTo>
              <a:lnTo>
                <a:pt x="15" y="9"/>
              </a:lnTo>
              <a:lnTo>
                <a:pt x="0" y="18"/>
              </a:lnTo>
              <a:lnTo>
                <a:pt x="8" y="18"/>
              </a:lnTo>
              <a:lnTo>
                <a:pt x="8" y="27"/>
              </a:lnTo>
            </a:path>
          </a:pathLst>
        </a:custGeom>
        <a:solidFill xmlns:a="http://schemas.openxmlformats.org/drawingml/2006/main">
          <a:schemeClr val="bg1">
            <a:alpha val="97000"/>
          </a:schemeClr>
        </a:solidFill>
        <a:ln xmlns:a="http://schemas.openxmlformats.org/drawingml/2006/main" w="3175">
          <a:solidFill>
            <a:sysClr val="windowText" lastClr="000000"/>
          </a:solidFill>
          <a:round/>
          <a:headEnd/>
          <a:tailEnd/>
        </a:ln>
      </cdr:spPr>
      <cdr:txBody>
        <a:bodyPr xmlns:a="http://schemas.openxmlformats.org/drawingml/2006/main"/>
        <a:lstStyle xmlns:a="http://schemas.openxmlformats.org/drawingml/2006/main"/>
        <a:p xmlns:a="http://schemas.openxmlformats.org/drawingml/2006/main">
          <a:endParaRPr lang="en-GB"/>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400049</xdr:colOff>
      <xdr:row>4</xdr:row>
      <xdr:rowOff>142875</xdr:rowOff>
    </xdr:from>
    <xdr:to>
      <xdr:col>9</xdr:col>
      <xdr:colOff>314324</xdr:colOff>
      <xdr:row>23</xdr:row>
      <xdr:rowOff>300</xdr:rowOff>
    </xdr:to>
    <xdr:grpSp>
      <xdr:nvGrpSpPr>
        <xdr:cNvPr id="8" name="Group 2">
          <a:extLst>
            <a:ext uri="{FF2B5EF4-FFF2-40B4-BE49-F238E27FC236}">
              <a16:creationId xmlns:a16="http://schemas.microsoft.com/office/drawing/2014/main" id="{7D753F17-D3D8-41D1-BE48-EEC37151E9CE}"/>
            </a:ext>
          </a:extLst>
        </xdr:cNvPr>
        <xdr:cNvGrpSpPr>
          <a:grpSpLocks/>
        </xdr:cNvGrpSpPr>
      </xdr:nvGrpSpPr>
      <xdr:grpSpPr bwMode="auto">
        <a:xfrm>
          <a:off x="400049" y="990600"/>
          <a:ext cx="5229225" cy="2934000"/>
          <a:chOff x="576276" y="505811"/>
          <a:chExt cx="3960000" cy="3120016"/>
        </a:xfrm>
      </xdr:grpSpPr>
      <xdr:graphicFrame macro="">
        <xdr:nvGraphicFramePr>
          <xdr:cNvPr id="9" name="Chart 14">
            <a:extLst>
              <a:ext uri="{FF2B5EF4-FFF2-40B4-BE49-F238E27FC236}">
                <a16:creationId xmlns:a16="http://schemas.microsoft.com/office/drawing/2014/main" id="{15052C36-83DB-48E0-88D5-A7E1273A3F70}"/>
              </a:ext>
            </a:extLst>
          </xdr:cNvPr>
          <xdr:cNvGraphicFramePr>
            <a:graphicFrameLocks/>
          </xdr:cNvGraphicFramePr>
        </xdr:nvGraphicFramePr>
        <xdr:xfrm>
          <a:off x="576276" y="505811"/>
          <a:ext cx="3960000" cy="3120016"/>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0" name="Freeform 26">
            <a:extLst>
              <a:ext uri="{FF2B5EF4-FFF2-40B4-BE49-F238E27FC236}">
                <a16:creationId xmlns:a16="http://schemas.microsoft.com/office/drawing/2014/main" id="{FE2F626F-AB08-4ACF-A369-294B1BB727B3}"/>
              </a:ext>
            </a:extLst>
          </xdr:cNvPr>
          <xdr:cNvSpPr/>
        </xdr:nvSpPr>
        <xdr:spPr>
          <a:xfrm>
            <a:off x="3605662" y="613914"/>
            <a:ext cx="153043" cy="252140"/>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rgbClr val="FC5A3A"/>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9</xdr:col>
      <xdr:colOff>542924</xdr:colOff>
      <xdr:row>4</xdr:row>
      <xdr:rowOff>142874</xdr:rowOff>
    </xdr:from>
    <xdr:to>
      <xdr:col>18</xdr:col>
      <xdr:colOff>457199</xdr:colOff>
      <xdr:row>23</xdr:row>
      <xdr:rowOff>299</xdr:rowOff>
    </xdr:to>
    <xdr:grpSp>
      <xdr:nvGrpSpPr>
        <xdr:cNvPr id="12" name="Group 1">
          <a:extLst>
            <a:ext uri="{FF2B5EF4-FFF2-40B4-BE49-F238E27FC236}">
              <a16:creationId xmlns:a16="http://schemas.microsoft.com/office/drawing/2014/main" id="{93514DC1-4B4B-4630-BCE5-4FA0FBE0C36E}"/>
            </a:ext>
          </a:extLst>
        </xdr:cNvPr>
        <xdr:cNvGrpSpPr>
          <a:grpSpLocks/>
        </xdr:cNvGrpSpPr>
      </xdr:nvGrpSpPr>
      <xdr:grpSpPr bwMode="auto">
        <a:xfrm>
          <a:off x="5857874" y="990599"/>
          <a:ext cx="5229225" cy="2934000"/>
          <a:chOff x="266700" y="4124325"/>
          <a:chExt cx="3960000" cy="2592000"/>
        </a:xfrm>
      </xdr:grpSpPr>
      <xdr:graphicFrame macro="">
        <xdr:nvGraphicFramePr>
          <xdr:cNvPr id="13" name="Chart 14">
            <a:extLst>
              <a:ext uri="{FF2B5EF4-FFF2-40B4-BE49-F238E27FC236}">
                <a16:creationId xmlns:a16="http://schemas.microsoft.com/office/drawing/2014/main" id="{17EC45A8-3DF7-4F08-BE3C-A6DD960C962A}"/>
              </a:ext>
            </a:extLst>
          </xdr:cNvPr>
          <xdr:cNvGraphicFramePr>
            <a:graphicFrameLocks/>
          </xdr:cNvGraphicFramePr>
        </xdr:nvGraphicFramePr>
        <xdr:xfrm>
          <a:off x="266700" y="4124325"/>
          <a:ext cx="3960000" cy="259200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4" name="Freeform 29">
            <a:extLst>
              <a:ext uri="{FF2B5EF4-FFF2-40B4-BE49-F238E27FC236}">
                <a16:creationId xmlns:a16="http://schemas.microsoft.com/office/drawing/2014/main" id="{6612F1FD-C6D2-492C-9756-FB5BFB65724D}"/>
              </a:ext>
            </a:extLst>
          </xdr:cNvPr>
          <xdr:cNvSpPr/>
        </xdr:nvSpPr>
        <xdr:spPr>
          <a:xfrm>
            <a:off x="3713190" y="4191583"/>
            <a:ext cx="152308" cy="262226"/>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rgbClr val="FC5A3A"/>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47</xdr:row>
      <xdr:rowOff>73026</xdr:rowOff>
    </xdr:from>
    <xdr:to>
      <xdr:col>15</xdr:col>
      <xdr:colOff>422236</xdr:colOff>
      <xdr:row>59</xdr:row>
      <xdr:rowOff>92158</xdr:rowOff>
    </xdr:to>
    <xdr:sp macro="" textlink="" fLocksText="0">
      <xdr:nvSpPr>
        <xdr:cNvPr id="2" name="Text Box 1">
          <a:hlinkClick xmlns:r="http://schemas.openxmlformats.org/officeDocument/2006/relationships" r:id="rId1"/>
          <a:extLst>
            <a:ext uri="{FF2B5EF4-FFF2-40B4-BE49-F238E27FC236}">
              <a16:creationId xmlns:a16="http://schemas.microsoft.com/office/drawing/2014/main" id="{09BF26BB-1631-4EC8-9E72-BD38CD6A2B25}"/>
            </a:ext>
          </a:extLst>
        </xdr:cNvPr>
        <xdr:cNvSpPr txBox="1">
          <a:spLocks noChangeArrowheads="1"/>
        </xdr:cNvSpPr>
      </xdr:nvSpPr>
      <xdr:spPr bwMode="auto">
        <a:xfrm>
          <a:off x="0" y="7543801"/>
          <a:ext cx="6057900" cy="1876424"/>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GB" sz="900" b="0" i="0" u="none" strike="noStrike" baseline="0">
              <a:solidFill>
                <a:sysClr val="windowText" lastClr="000000"/>
              </a:solidFill>
              <a:latin typeface="Arial"/>
              <a:cs typeface="Arial"/>
            </a:rPr>
            <a:t>(1) Bills up to (and including) 2006 relate to total bill received in the year, e.g. covering consumption from Q4 of</a:t>
          </a:r>
        </a:p>
        <a:p>
          <a:pPr algn="l" rtl="0">
            <a:defRPr sz="1000"/>
          </a:pPr>
          <a:r>
            <a:rPr lang="en-GB" sz="900" b="0" i="0" u="none" strike="noStrike" baseline="0">
              <a:solidFill>
                <a:sysClr val="windowText" lastClr="000000"/>
              </a:solidFill>
              <a:latin typeface="Arial"/>
              <a:cs typeface="Arial"/>
            </a:rPr>
            <a:t>      the previous year to Q3 of the named year.  Bills up to 1998 relate to home supplier only.</a:t>
          </a:r>
        </a:p>
        <a:p>
          <a:pPr algn="l" rtl="0">
            <a:defRPr sz="1000"/>
          </a:pPr>
          <a:r>
            <a:rPr lang="en-GB" sz="900" b="0" i="0" u="none" strike="noStrike" baseline="0">
              <a:solidFill>
                <a:sysClr val="windowText" lastClr="000000"/>
              </a:solidFill>
              <a:latin typeface="Arial"/>
              <a:cs typeface="Arial"/>
            </a:rPr>
            <a:t>(2) All bills are calculated assuming an annual consumption of 3,300 kWh.  Figures are inclusive of VAT.</a:t>
          </a:r>
        </a:p>
        <a:p>
          <a:pPr algn="l" rtl="0">
            <a:defRPr sz="1000"/>
          </a:pPr>
          <a:r>
            <a:rPr lang="en-GB" sz="900" b="0" i="0" u="none" strike="noStrike" baseline="0">
              <a:solidFill>
                <a:sysClr val="windowText" lastClr="000000"/>
              </a:solidFill>
              <a:latin typeface="Arial"/>
              <a:cs typeface="Arial"/>
            </a:rPr>
            <a:t>(3) Home supplier denotes the former public electricity suppliers within their own distribution areas.</a:t>
          </a:r>
        </a:p>
        <a:p>
          <a:pPr algn="l" rtl="0">
            <a:defRPr sz="1000"/>
          </a:pPr>
          <a:r>
            <a:rPr lang="en-GB" sz="900" b="0" i="0" u="none" strike="noStrike" baseline="0">
              <a:solidFill>
                <a:sysClr val="windowText" lastClr="000000"/>
              </a:solidFill>
              <a:latin typeface="Arial"/>
              <a:cs typeface="Arial"/>
            </a:rPr>
            <a:t>(4) Non-home suppliers are new entrant suppliers and the former electricity suppliers outside of their  own areas.</a:t>
          </a:r>
        </a:p>
        <a:p>
          <a:pPr algn="l" rtl="0">
            <a:defRPr sz="1000"/>
          </a:pPr>
          <a:r>
            <a:rPr lang="en-GB" sz="900" b="0" i="0" u="none" strike="noStrike" baseline="0">
              <a:solidFill>
                <a:sysClr val="windowText" lastClr="000000"/>
              </a:solidFill>
              <a:latin typeface="Arial"/>
              <a:cs typeface="Arial"/>
            </a:rPr>
            <a:t>(5) Direct debit as a payment method not widely available for earlier years.</a:t>
          </a:r>
        </a:p>
        <a:p>
          <a:pPr algn="l" rtl="0">
            <a:defRPr sz="1000"/>
          </a:pPr>
          <a:r>
            <a:rPr lang="en-GB" sz="900" b="0" i="0" u="none" strike="noStrike" baseline="0">
              <a:solidFill>
                <a:sysClr val="windowText" lastClr="000000"/>
              </a:solidFill>
              <a:latin typeface="Arial"/>
              <a:cs typeface="Arial"/>
            </a:rPr>
            <a:t>(6) Bills deflated to 2005 terms using the GDP (market prices) deflator.</a:t>
          </a:r>
        </a:p>
        <a:p>
          <a:pPr algn="l" rtl="0">
            <a:defRPr sz="1000"/>
          </a:pPr>
          <a:r>
            <a:rPr lang="en-GB" sz="900" b="0" i="0" u="none" strike="noStrike" baseline="0">
              <a:solidFill>
                <a:sysClr val="windowText" lastClr="000000"/>
              </a:solidFill>
              <a:latin typeface="Arial"/>
              <a:cs typeface="Arial"/>
            </a:rPr>
            <a:t>(7) Bills from 2007 on are subject to a change in methodology. Bills relate to the calendar year, i.e. covering</a:t>
          </a:r>
        </a:p>
        <a:p>
          <a:pPr algn="l" rtl="0">
            <a:defRPr sz="1000"/>
          </a:pPr>
          <a:r>
            <a:rPr lang="en-GB" sz="900" b="0" i="0" u="none" strike="noStrike" baseline="0">
              <a:solidFill>
                <a:sysClr val="windowText" lastClr="000000"/>
              </a:solidFill>
              <a:latin typeface="Arial"/>
              <a:cs typeface="Arial"/>
            </a:rPr>
            <a:t>     consumption from Q1 to Q4 of the named year. More information can be found in the methodology note at:</a:t>
          </a:r>
        </a:p>
        <a:p>
          <a:pPr rtl="0"/>
          <a:r>
            <a:rPr lang="en-GB" sz="900" b="0" i="0" u="none" strike="noStrike" baseline="0">
              <a:solidFill>
                <a:sysClr val="windowText" lastClr="000000"/>
              </a:solidFill>
              <a:latin typeface="Arial" pitchFamily="34" charset="0"/>
              <a:cs typeface="Arial" pitchFamily="34" charset="0"/>
            </a:rPr>
            <a:t>    </a:t>
          </a:r>
          <a:r>
            <a:rPr lang="en-GB" sz="900" b="0" i="0" u="none" strike="noStrike" baseline="0">
              <a:solidFill>
                <a:srgbClr val="0000FF"/>
              </a:solidFill>
              <a:latin typeface="Arial" pitchFamily="34" charset="0"/>
              <a:cs typeface="Arial" pitchFamily="34" charset="0"/>
            </a:rPr>
            <a:t> </a:t>
          </a:r>
          <a:r>
            <a:rPr lang="en-GB" sz="900" b="0" i="0" u="sng">
              <a:solidFill>
                <a:srgbClr val="0000FF"/>
              </a:solidFill>
              <a:effectLst/>
              <a:latin typeface="Arial" pitchFamily="34" charset="0"/>
              <a:ea typeface="+mn-ea"/>
              <a:cs typeface="Arial" pitchFamily="34" charset="0"/>
            </a:rPr>
            <a:t>https://www.gov.uk/government/publications/domestic-energy-prices-data-sources-and-methodology</a:t>
          </a:r>
        </a:p>
        <a:p>
          <a:pPr rtl="0"/>
          <a:endParaRPr lang="en-GB" sz="900">
            <a:effectLst/>
          </a:endParaRPr>
        </a:p>
        <a:p>
          <a:pPr algn="l" rtl="0">
            <a:defRPr sz="1000"/>
          </a:pPr>
          <a:endParaRPr lang="en-GB" sz="900" b="0" i="0" u="sng" strike="noStrike" baseline="0">
            <a:solidFill>
              <a:srgbClr val="0000FF"/>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SDCUSR11/DECC-UniDrv$/Statistics/Prices%20Team/Quarterly%20Prices%20Publication%20QEP/Tables/table_3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beis.gov.uk\u\Statistics\Prices%2520Team\Quarterly%2520Prices%2520Publication%2520QEP\Tables\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9A9F6E-9B40-4AA1-95F1-7679CAEF8AE8}" name="Average_annual_domestic_Standard_Electricity_bills_in_cash_terms_by_home_and_non_home_supplier_based_on_consumption_of_3600kWh_year_United_Kingdom" displayName="Average_annual_domestic_Standard_Electricity_bills_in_cash_terms_by_home_and_non_home_supplier_based_on_consumption_of_3600kWh_year_United_Kingdom" ref="A9:M21" totalsRowShown="0" headerRowDxfId="98" dataDxfId="97" headerRowCellStyle="Normal">
  <autoFilter ref="A9:M21" xr:uid="{C69A9F6E-9B40-4AA1-95F1-7679CAEF8AE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D7F80C82-CE68-4C1E-8393-4BC11C9C8F55}" name="Year" dataDxfId="96"/>
    <tableColumn id="2" xr3:uid="{A9AEEEB2-8138-4EC0-AC73-50ED11AA6C0E}" name="Standard credit: Home suppliers (pounds)" dataDxfId="95">
      <calculatedColumnFormula>calc_new!C7</calculatedColumnFormula>
    </tableColumn>
    <tableColumn id="3" xr3:uid="{6B6E3C29-CBC5-407A-80D6-3C2759093FA6}" name="Standard credit: Non-home suppliers (pounds)" dataDxfId="94">
      <calculatedColumnFormula>calc_new!D7</calculatedColumnFormula>
    </tableColumn>
    <tableColumn id="4" xr3:uid="{1D82366D-7952-4B2A-BA68-2ABB57D841D9}" name="Standard credit: All consumers (pounds)" dataDxfId="93">
      <calculatedColumnFormula>calc_new!E7</calculatedColumnFormula>
    </tableColumn>
    <tableColumn id="5" xr3:uid="{48462CF0-ACB2-4F4B-BC07-D80E7FE8972E}" name="Direct debit: Home suppliers (pounds)" dataDxfId="92">
      <calculatedColumnFormula>calc_new!F7</calculatedColumnFormula>
    </tableColumn>
    <tableColumn id="6" xr3:uid="{ED72B1B7-9B55-412E-96B6-201165704238}" name="Direct debit: Non-home suppliers (pounds)" dataDxfId="91">
      <calculatedColumnFormula>calc_new!G7</calculatedColumnFormula>
    </tableColumn>
    <tableColumn id="7" xr3:uid="{BA30E899-52F8-495A-A3F0-A7668625E821}" name="Direct debit: All consumers (pounds)" dataDxfId="90">
      <calculatedColumnFormula>calc_new!H7</calculatedColumnFormula>
    </tableColumn>
    <tableColumn id="8" xr3:uid="{51587E26-EA2A-4AA5-83CA-E9A704EF73CD}" name="Prepayment: Home suppliers (pounds)" dataDxfId="89">
      <calculatedColumnFormula>calc_new!I7</calculatedColumnFormula>
    </tableColumn>
    <tableColumn id="9" xr3:uid="{E7200B98-44A3-4C31-A952-63BEAF6EFAF6}" name="Prepayment: Non-home suppliers (pounds)" dataDxfId="88">
      <calculatedColumnFormula>calc_new!J7</calculatedColumnFormula>
    </tableColumn>
    <tableColumn id="10" xr3:uid="{064059D7-1EEF-427A-8D56-03A1AFC33070}" name="Prepayment: All consumers (pounds)" dataDxfId="87">
      <calculatedColumnFormula>calc_new!K7</calculatedColumnFormula>
    </tableColumn>
    <tableColumn id="11" xr3:uid="{CA14ACFB-0156-45B5-851C-785E67449464}" name="Overall: Home suppliers (pounds)" dataDxfId="86">
      <calculatedColumnFormula>calc_new!L7</calculatedColumnFormula>
    </tableColumn>
    <tableColumn id="12" xr3:uid="{DDE5AAD7-0E3B-40A6-B3BF-781DA4012519}" name="Overall: Non-home suppliers (pounds)" dataDxfId="85">
      <calculatedColumnFormula>calc_new!M7</calculatedColumnFormula>
    </tableColumn>
    <tableColumn id="13" xr3:uid="{DD76616A-F436-403A-B04B-ED588F4A887B}" name="Overall: UK (pounds)" dataDxfId="84">
      <calculatedColumnFormula>calc_new!N7</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C392B8-7205-49E5-8018-D38E809A6817}" name="Average_annual_domestic_Standard_Electricity_bills_in_real_terms_by_home_and_non_home_supplier_based_on_consumption_of_3600kWh_year_United_Kingdom" displayName="Average_annual_domestic_Standard_Electricity_bills_in_real_terms_by_home_and_non_home_supplier_based_on_consumption_of_3600kWh_year_United_Kingdom" ref="A11:M23" totalsRowShown="0" headerRowDxfId="83" dataDxfId="82" headerRowCellStyle="Normal">
  <autoFilter ref="A11:M23" xr:uid="{C0C392B8-7205-49E5-8018-D38E809A681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5188C6E0-3E00-4A9B-9D4E-433130199596}" name="Year" dataDxfId="81"/>
    <tableColumn id="2" xr3:uid="{87688949-1265-4F7A-9569-512F7E0FDF1C}" name="Standard credit: Home suppliers (pounds)" dataDxfId="80">
      <calculatedColumnFormula>calc_new!C23</calculatedColumnFormula>
    </tableColumn>
    <tableColumn id="3" xr3:uid="{FAD1AA16-297B-4940-A422-EA72F7A6FA8D}" name="Standard credit: Non-home suppliers (pounds)" dataDxfId="79">
      <calculatedColumnFormula>calc_new!D23</calculatedColumnFormula>
    </tableColumn>
    <tableColumn id="4" xr3:uid="{886DB445-EEB9-4A39-8403-4276919389A6}" name="Standard credit: All consumers (pounds)" dataDxfId="78">
      <calculatedColumnFormula>calc_new!E23</calculatedColumnFormula>
    </tableColumn>
    <tableColumn id="5" xr3:uid="{11CFEAAA-A39F-4300-A920-0EF100E2689F}" name="Direct debit: Home suppliers (pounds)" dataDxfId="77">
      <calculatedColumnFormula>calc_new!F23</calculatedColumnFormula>
    </tableColumn>
    <tableColumn id="6" xr3:uid="{5274A8AD-E5D9-41A2-BF78-56849BB5D7C7}" name="Direct debit: Non-home suppliers (pounds)" dataDxfId="76">
      <calculatedColumnFormula>calc_new!G23</calculatedColumnFormula>
    </tableColumn>
    <tableColumn id="7" xr3:uid="{92C71A18-025B-4507-8C55-88D0AAFFB3BA}" name="Direct debit: All consumers (pounds)" dataDxfId="75">
      <calculatedColumnFormula>calc_new!H23</calculatedColumnFormula>
    </tableColumn>
    <tableColumn id="8" xr3:uid="{128F2A0A-AD7B-497C-ACE4-49A53EAB45A8}" name="Prepayment: Home suppliers (pounds)" dataDxfId="74">
      <calculatedColumnFormula>calc_new!I23</calculatedColumnFormula>
    </tableColumn>
    <tableColumn id="9" xr3:uid="{8738E97E-FD5D-4988-84EA-F765D6022B29}" name="Prepayment: Non-home suppliers (pounds)" dataDxfId="73">
      <calculatedColumnFormula>calc_new!J23</calculatedColumnFormula>
    </tableColumn>
    <tableColumn id="10" xr3:uid="{4CBA7A4C-99CA-490E-85B3-AEB837C26886}" name="Prepayment: All consumers (pounds)" dataDxfId="72">
      <calculatedColumnFormula>calc_new!K23</calculatedColumnFormula>
    </tableColumn>
    <tableColumn id="11" xr3:uid="{CEBD0F9D-9DC7-44D7-9910-DD6550B57E3E}" name="Overall: Home suppliers (pounds)" dataDxfId="71">
      <calculatedColumnFormula>calc_new!L23</calculatedColumnFormula>
    </tableColumn>
    <tableColumn id="12" xr3:uid="{9B39FA30-E945-4CDD-9984-6BAA91915F53}" name="Overall: Non-home suppliers (pounds)" dataDxfId="70">
      <calculatedColumnFormula>calc_new!M23</calculatedColumnFormula>
    </tableColumn>
    <tableColumn id="13" xr3:uid="{CE2D3FA5-FF84-407B-8442-D0E3FDEF346A}" name="Overall: UK (pounds)" dataDxfId="69">
      <calculatedColumnFormula>calc_new!N23</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66C0B1-400F-4603-9292-4BEB3B53896D}" name="Average_annual_domestic_Economy_7_and_other_time_of_use_electricity_tariff_bills_in_cash_terms_by_home_and_non_home_supplier_based_on_consumption_of_5100kWh_per_year_United_Kingdom" displayName="Average_annual_domestic_Economy_7_and_other_time_of_use_electricity_tariff_bills_in_cash_terms_by_home_and_non_home_supplier_based_on_consumption_of_5100kWh_per_year_United_Kingdom" ref="A9:M22" totalsRowShown="0" headerRowDxfId="68" dataDxfId="67" headerRowCellStyle="Normal">
  <autoFilter ref="A9:M22" xr:uid="{F766C0B1-400F-4603-9292-4BEB3B53896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BDF8713-BD1B-4D0D-A2B9-74AD76674892}" name="Year" dataDxfId="66"/>
    <tableColumn id="2" xr3:uid="{CEBB42FE-F097-4502-994F-1A39E1755526}" name="Standard credit: Home suppliers (pounds)" dataDxfId="65">
      <calculatedColumnFormula>calc_new!Q6</calculatedColumnFormula>
    </tableColumn>
    <tableColumn id="3" xr3:uid="{CBDA64D8-0A71-4642-8AB5-922BFFED0234}" name="Standard credit: Non-home suppliers (pounds)" dataDxfId="64">
      <calculatedColumnFormula>calc_new!R6</calculatedColumnFormula>
    </tableColumn>
    <tableColumn id="4" xr3:uid="{1D744BF1-D4E7-4523-96FC-F3365267808E}" name="Standard credit: All consumers (pounds)" dataDxfId="63">
      <calculatedColumnFormula>calc_new!S6</calculatedColumnFormula>
    </tableColumn>
    <tableColumn id="5" xr3:uid="{2AC5E255-2378-4C21-8B7E-EEBBB27F90C7}" name="Direct debit: Home suppliers (pounds)" dataDxfId="62">
      <calculatedColumnFormula>calc_new!T6</calculatedColumnFormula>
    </tableColumn>
    <tableColumn id="6" xr3:uid="{76661CD2-E553-4ECA-A0F9-1BFB3DB0EC24}" name="Direct debit: Non-home suppliers (pounds)" dataDxfId="61">
      <calculatedColumnFormula>calc_new!U6</calculatedColumnFormula>
    </tableColumn>
    <tableColumn id="7" xr3:uid="{E257206A-CD26-404E-979C-EFCC05CF7947}" name="Direct debit: All consumers (pounds)" dataDxfId="60">
      <calculatedColumnFormula>calc_new!V6</calculatedColumnFormula>
    </tableColumn>
    <tableColumn id="8" xr3:uid="{51FED703-3452-4473-8BF3-05C21AE6FDF9}" name="Prepayment: Home suppliers (pounds)" dataDxfId="59">
      <calculatedColumnFormula>calc_new!W6</calculatedColumnFormula>
    </tableColumn>
    <tableColumn id="9" xr3:uid="{81C3462A-479C-471A-87E9-843CC82DB414}" name="Prepayment: Non-home suppliers (pounds)" dataDxfId="58">
      <calculatedColumnFormula>calc_new!X6</calculatedColumnFormula>
    </tableColumn>
    <tableColumn id="10" xr3:uid="{D0F958CD-B6B1-4D3F-BA5D-992777CC52E4}" name="Prepayment: All consumers (pounds)" dataDxfId="57">
      <calculatedColumnFormula>calc_new!Y6</calculatedColumnFormula>
    </tableColumn>
    <tableColumn id="11" xr3:uid="{B49A6F65-D3D3-4F6F-B047-8AB166AB4E6F}" name="Overall: Home suppliers (pounds)" dataDxfId="56">
      <calculatedColumnFormula>calc_new!Z6</calculatedColumnFormula>
    </tableColumn>
    <tableColumn id="12" xr3:uid="{CB996018-505F-45EA-9889-EA6831198257}" name="Overall: Non-home suppliers (pounds)" dataDxfId="55">
      <calculatedColumnFormula>calc_new!AA6</calculatedColumnFormula>
    </tableColumn>
    <tableColumn id="13" xr3:uid="{9BF855B1-BFE9-4989-8E7B-F75176702AE1}" name="Overall: UK (pounds)" dataDxfId="54">
      <calculatedColumnFormula>calc_new!AB6</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4DEABE-4D95-48F9-AC43-4D950105F471}" name="Average_annual_domestic_Economy_7_and_other_time_of_use_electricity_tariff_bills_in_Real_Terms_by_home_and_non_home_supplier_based_on_consumption_of_5100kWh_per_year_United_Kingdom" displayName="Average_annual_domestic_Economy_7_and_other_time_of_use_electricity_tariff_bills_in_Real_Terms_by_home_and_non_home_supplier_based_on_consumption_of_5100kWh_per_year_United_Kingdom" ref="A11:M23" totalsRowShown="0" headerRowDxfId="53" dataDxfId="52" headerRowCellStyle="Normal 2">
  <autoFilter ref="A11:M23" xr:uid="{FF4DEABE-4D95-48F9-AC43-4D950105F4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5E7C9A4E-65A5-4CE6-B5EE-7797089CDA32}" name="Year" dataDxfId="51"/>
    <tableColumn id="2" xr3:uid="{F894DCCB-6C77-4A8D-A4EE-393857410C9C}" name="Standard credit: Home suppliers (pounds)" dataDxfId="50">
      <calculatedColumnFormula>calc_new!Q23</calculatedColumnFormula>
    </tableColumn>
    <tableColumn id="3" xr3:uid="{681D3FBF-5AA8-4F50-A7DD-BAEE3B5D477E}" name="Standard credit: Non-home suppliers (pounds)" dataDxfId="49">
      <calculatedColumnFormula>calc_new!R23</calculatedColumnFormula>
    </tableColumn>
    <tableColumn id="4" xr3:uid="{0A560B0F-88F4-4D8B-834A-7B70674F38A9}" name="Standard credit: All consumers (pounds)" dataDxfId="48">
      <calculatedColumnFormula>calc_new!S23</calculatedColumnFormula>
    </tableColumn>
    <tableColumn id="5" xr3:uid="{CC48D31C-13D8-45B2-8CC5-22243D0998B7}" name="Direct debit: Home suppliers (pounds)" dataDxfId="47">
      <calculatedColumnFormula>calc_new!T23</calculatedColumnFormula>
    </tableColumn>
    <tableColumn id="6" xr3:uid="{5AB21884-6AA7-4DD0-ACE3-585D12DFAC53}" name="Direct debit: Non-home suppliers (pounds)" dataDxfId="46">
      <calculatedColumnFormula>calc_new!U23</calculatedColumnFormula>
    </tableColumn>
    <tableColumn id="7" xr3:uid="{BF2C3C2F-3E71-4AA4-BFB6-80EFC3725279}" name="Direct debit: All consumers (pounds)" dataDxfId="45">
      <calculatedColumnFormula>calc_new!V23</calculatedColumnFormula>
    </tableColumn>
    <tableColumn id="8" xr3:uid="{38193B50-8BD2-4838-856D-0D7ADB58F0D1}" name="Prepayment: Home suppliers (pounds)" dataDxfId="44">
      <calculatedColumnFormula>calc_new!W23</calculatedColumnFormula>
    </tableColumn>
    <tableColumn id="9" xr3:uid="{D263A75A-1263-4299-8682-BF0F55E1D009}" name="Prepayment: Non-home suppliers (pounds)" dataDxfId="43">
      <calculatedColumnFormula>calc_new!X23</calculatedColumnFormula>
    </tableColumn>
    <tableColumn id="10" xr3:uid="{60FCE140-3F62-4AA6-B907-10B228C97C3C}" name="Prepayment: All consumers (pounds)" dataDxfId="42">
      <calculatedColumnFormula>calc_new!Y23</calculatedColumnFormula>
    </tableColumn>
    <tableColumn id="11" xr3:uid="{9CB94DBE-84EA-443F-8F4B-FEA0D65DFA39}" name="Overall: Home suppliers (pounds)" dataDxfId="41">
      <calculatedColumnFormula>calc_new!Z23</calculatedColumnFormula>
    </tableColumn>
    <tableColumn id="12" xr3:uid="{39DF0B5F-F765-41FF-B0EE-D493360A048B}" name="Overall: Non-home suppliers (pounds)" dataDxfId="40">
      <calculatedColumnFormula>calc_new!AA23</calculatedColumnFormula>
    </tableColumn>
    <tableColumn id="13" xr3:uid="{06ADC918-95DC-45E1-867A-D02D9B03D2AB}" name="Overall: UK (pounds)" dataDxfId="39">
      <calculatedColumnFormula>calc_new!AB23</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C661A42-2ED4-4EA7-A5BB-AE1CA3F7BA1B}" name="Average_annual_domestic_Standard_Electricity_bills_in_cash_terms_for_fixed_and_variable_tariffs_based_on_consumption_of_3600kWh_year_United_Kingdom" displayName="Average_annual_domestic_Standard_Electricity_bills_in_cash_terms_for_fixed_and_variable_tariffs_based_on_consumption_of_3600kWh_year_United_Kingdom" ref="A10:M15" totalsRowShown="0" headerRowDxfId="38" dataDxfId="37" headerRowCellStyle="Normal 2">
  <autoFilter ref="A10:M15" xr:uid="{CC661A42-2ED4-4EA7-A5BB-AE1CA3F7BA1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C7CC47A0-CBC8-4190-A254-3D03D924FDC6}" name="Year" dataDxfId="36"/>
    <tableColumn id="2" xr3:uid="{27E09F15-8D27-4628-9573-74F38F05703B}" name="Standard credit: Fixed tariffs (pounds)" dataDxfId="35"/>
    <tableColumn id="3" xr3:uid="{58C04851-7232-48CE-85A3-EC47513E8CFA}" name="Standard credit: Variable tariffs (pounds)" dataDxfId="34"/>
    <tableColumn id="4" xr3:uid="{F7AC6BA9-60DC-49F0-8E75-4CD633DC002D}" name="Standard credit: All Tariffs (pounds)" dataDxfId="33"/>
    <tableColumn id="5" xr3:uid="{F9B59557-A701-46EA-A01A-D6BA4AD38194}" name="Direct debit: Fixed tariffs (pounds)" dataDxfId="32"/>
    <tableColumn id="6" xr3:uid="{C5CF70F2-BDF6-4A7F-B321-3039BB6CA1D1}" name="Direct debit: Variable tariffs (pounds)" dataDxfId="31"/>
    <tableColumn id="7" xr3:uid="{DBF8953D-8B3C-4140-B6C6-1FF4BF709FB9}" name="Direct debit: All Tariffs (pounds)" dataDxfId="30"/>
    <tableColumn id="8" xr3:uid="{3DA2270D-30BB-408C-8454-887BC1AAF3FF}" name="Prepayment: Fixed tariffs (pounds)" dataDxfId="29"/>
    <tableColumn id="9" xr3:uid="{FFEE33AA-0599-4D6E-8ACD-1A8A696FBC11}" name="Prepayment: Variable tariffs (pounds)" dataDxfId="28"/>
    <tableColumn id="10" xr3:uid="{4F60D164-2E37-4032-9668-E2F970C550E3}" name="Prepayment: All Tariffs (pounds)" dataDxfId="27"/>
    <tableColumn id="11" xr3:uid="{844C3A5A-3501-42BB-B1A5-7131A74CB871}" name="Overall: Fixed tariffs (pounds)" dataDxfId="26"/>
    <tableColumn id="12" xr3:uid="{DAB05BC0-6751-4E72-8D3E-D8E28541D9C5}" name="Overall: Variable tariffs (pounds)" dataDxfId="25"/>
    <tableColumn id="13" xr3:uid="{0F6F74A1-0550-44B4-A5D7-0AF648B59FD4}" name="Overall: All Tariffs (pounds)" dataDxfId="2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F95D869-106E-4A84-9364-0B8591E45BA4}" name="Average_annual_domestic_Economy_7_and_other_time_of_use_electricity_tariff_bills_in_cash_terms_for_fixed_and_variable_tariffs_based_on_consumption_of_5100kWh_year_United_Kingdom" displayName="Average_annual_domestic_Economy_7_and_other_time_of_use_electricity_tariff_bills_in_cash_terms_for_fixed_and_variable_tariffs_based_on_consumption_of_5100kWh_year_United_Kingdom" ref="A10:M15" totalsRowShown="0" headerRowDxfId="23" dataDxfId="22" headerRowCellStyle="Normal">
  <autoFilter ref="A10:M15" xr:uid="{2F95D869-106E-4A84-9364-0B8591E45BA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412EF9C4-A264-4EEB-9292-660A36E33F44}" name="Year" dataDxfId="21"/>
    <tableColumn id="2" xr3:uid="{2685DD38-4139-42E0-B1D4-1D806470DD0F}" name="Standard credit: Fixed tariffs (pounds)" dataDxfId="20"/>
    <tableColumn id="3" xr3:uid="{F4C7E507-4699-4ADB-8A29-5C1A0CD53457}" name="Standard credit: Variable tariffs (pounds)" dataDxfId="19"/>
    <tableColumn id="4" xr3:uid="{D9C5E0CD-71FF-4EC7-ACD9-DD124EBBEF4A}" name="Standard credit: All Tariffs (pounds)" dataDxfId="18"/>
    <tableColumn id="5" xr3:uid="{0EE7AF9C-30F2-46F6-9510-1A89825A449E}" name="Direct debit: Fixed tariffs (pounds)" dataDxfId="17"/>
    <tableColumn id="6" xr3:uid="{21143F59-22A1-4A08-9837-1165C757B0E4}" name="Direct debit: Variable tariffs (pounds)" dataDxfId="16"/>
    <tableColumn id="7" xr3:uid="{5A2B8AAF-991E-44E1-87B1-1F2C8C0CD96D}" name="Direct debit: All Tariffs (pounds)" dataDxfId="15"/>
    <tableColumn id="8" xr3:uid="{1E023912-7359-46E2-8B81-AAA4FA4FC62F}" name="Prepayment: Fixed tariffs (pounds)" dataDxfId="14"/>
    <tableColumn id="9" xr3:uid="{0AB47AF7-D1B0-4041-A5CC-BD5233893854}" name="Prepayment: Variable tariffs (pounds)" dataDxfId="13"/>
    <tableColumn id="10" xr3:uid="{F667AE40-6023-4CDC-AB42-89B9432604EC}" name="Prepayment: All Tariffs (pounds)" dataDxfId="12"/>
    <tableColumn id="11" xr3:uid="{54DD4570-A982-43CC-BE8E-6515BFE44EB7}" name="Overall: Fixed tariffs (pounds)" dataDxfId="11"/>
    <tableColumn id="12" xr3:uid="{0D04DFA4-B175-4A0E-BB2F-42A16AD9DECE}" name="Overall: Variable tariffs (pounds)" dataDxfId="10"/>
    <tableColumn id="13" xr3:uid="{64098433-19D9-4FAA-9369-180F520D7A3D}" name="Overall: All Tariffs (pounds)" dataDxfId="9"/>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C2E9970-23B2-4FAC-8386-102B5E4B1F53}" name="Variation_of_payment_methods_for_electricity_per_cent_United_Kingdom" displayName="Variation_of_payment_methods_for_electricity_per_cent_United_Kingdom" ref="A7:G33" totalsRowShown="0" headerRowDxfId="8" dataDxfId="7" headerRowCellStyle="Normal 2">
  <autoFilter ref="A7:G33" xr:uid="{3C2E9970-23B2-4FAC-8386-102B5E4B1F5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3E2EAA7-7362-49EC-AA96-D1895760E2B0}" name="Year [Note 1]" dataDxfId="6"/>
    <tableColumn id="2" xr3:uid="{CD9B547A-136A-4259-B67B-710DAF6C6B27}" name="Standard electricity tariffs (UK): Credit (%)" dataDxfId="5"/>
    <tableColumn id="3" xr3:uid="{DBE7664A-D1E7-4CBB-BB93-2E1C2CA60259}" name="Standard electricity tariffs (UK): Direct Debit (%)" dataDxfId="4"/>
    <tableColumn id="4" xr3:uid="{2510FC4E-6581-4DD4-9697-FAE02642520D}" name="Standard electricity tariffs (UK): Pre-payment (%)" dataDxfId="3"/>
    <tableColumn id="5" xr3:uid="{028B25FE-57E4-4D34-A3A9-00F735EE6D72}" name="Economy 7 and time of use electricity tariffs (UK): Credit (%)" dataDxfId="2"/>
    <tableColumn id="6" xr3:uid="{BCC21ACA-6231-4EED-AD64-0C68B6DA8B2C}" name="Economy 7 and time of use electricity tariffs (UK): Direct Debit (%)" dataDxfId="1"/>
    <tableColumn id="7" xr3:uid="{7D6D9A9E-DB9D-4A88-B8E5-3195BC82C74D}" name="Economy 7 and time of use electricity tariffs (UK): Pre-payment (%)"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txDef>
      <a:spPr bwMode="auto">
        <a:solidFill>
          <a:srgbClr val="FFFFFF"/>
        </a:solidFill>
        <a:ln w="9525">
          <a:noFill/>
          <a:miter lim="800000"/>
          <a:headEnd/>
          <a:tailEnd/>
        </a:ln>
        <a:effectLst/>
      </a:spPr>
      <a:bodyPr vertOverflow="clip" wrap="square" lIns="27432" tIns="22860" rIns="0" bIns="0" anchor="t" upright="1"/>
      <a:lstStyle>
        <a:defPPr algn="l" rtl="0">
          <a:defRPr sz="900" b="0" i="0" strike="noStrike">
            <a:solidFill>
              <a:srgbClr val="000000"/>
            </a:solidFill>
            <a:latin typeface="Arial"/>
            <a:cs typeface="Arial"/>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www.gov.uk/government/collections/energy-trends-articles" TargetMode="External"/><Relationship Id="rId1" Type="http://schemas.openxmlformats.org/officeDocument/2006/relationships/hyperlink" Target="http://webarchive.nationalarchives.gov.uk/20130109092117/http:/decc.gov.uk/assets/decc/statistics/publications/trends/articles_issue/559-trendssep10-domestic-energy-bills-article.pdf"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uk/government/publications/domestic-energy-prices-data-sources-and-methodology"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uk/government/publications/domestic-energy-prices-data-sources-and-methodology"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annual-domestic-energy-price-stati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publications/beis-standards-for-official-statistics"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6.bin"/><Relationship Id="rId1" Type="http://schemas.openxmlformats.org/officeDocument/2006/relationships/hyperlink" Target="https://www.gov.uk/government/publications/domestic-energy-prices-data-sources-and-methodology"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7.bin"/><Relationship Id="rId1" Type="http://schemas.openxmlformats.org/officeDocument/2006/relationships/hyperlink" Target="https://www.gov.uk/government/publications/domestic-energy-prices-data-sources-and-methodology"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8.bin"/><Relationship Id="rId1" Type="http://schemas.openxmlformats.org/officeDocument/2006/relationships/hyperlink" Target="https://www.gov.uk/government/publications/domestic-energy-prices-data-sources-and-methodology"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9.bin"/><Relationship Id="rId1" Type="http://schemas.openxmlformats.org/officeDocument/2006/relationships/hyperlink" Target="https://www.gov.uk/government/publications/domestic-energy-prices-data-sources-and-methodolo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CD91B-C030-44D5-80B4-3DB767B292AB}">
  <sheetPr>
    <tabColor theme="5"/>
  </sheetPr>
  <dimension ref="A1:AD66"/>
  <sheetViews>
    <sheetView topLeftCell="B4" zoomScale="85" zoomScaleNormal="85" workbookViewId="0">
      <selection activeCell="B34" sqref="B34"/>
    </sheetView>
  </sheetViews>
  <sheetFormatPr defaultRowHeight="12.75"/>
  <cols>
    <col min="1" max="1" width="2.42578125" customWidth="1"/>
    <col min="2" max="2" width="21.28515625" style="2" customWidth="1"/>
    <col min="3" max="3" width="8.5703125" customWidth="1"/>
    <col min="4" max="4" width="9.5703125" bestFit="1" customWidth="1"/>
    <col min="5" max="5" width="7.5703125" customWidth="1"/>
    <col min="6" max="6" width="8.5703125" customWidth="1"/>
    <col min="7" max="7" width="9.5703125" bestFit="1" customWidth="1"/>
    <col min="8" max="8" width="7.5703125" customWidth="1"/>
    <col min="9" max="9" width="8.5703125" customWidth="1"/>
    <col min="10" max="10" width="9.5703125" bestFit="1" customWidth="1"/>
    <col min="11" max="11" width="7.5703125" customWidth="1"/>
    <col min="12" max="12" width="7.42578125" customWidth="1"/>
    <col min="13" max="13" width="9.5703125" bestFit="1" customWidth="1"/>
    <col min="14" max="14" width="12.140625" bestFit="1" customWidth="1"/>
    <col min="15" max="15" width="9.140625" style="65" customWidth="1"/>
    <col min="16" max="16" width="13.7109375" customWidth="1"/>
    <col min="18" max="18" width="9.5703125" bestFit="1" customWidth="1"/>
    <col min="21" max="21" width="9.5703125" bestFit="1" customWidth="1"/>
    <col min="24" max="24" width="9.5703125" bestFit="1" customWidth="1"/>
    <col min="26" max="26" width="8.5703125" customWidth="1"/>
    <col min="27" max="27" width="9.5703125" bestFit="1" customWidth="1"/>
  </cols>
  <sheetData>
    <row r="1" spans="1:30" ht="33.75" customHeight="1">
      <c r="A1" s="422" t="s">
        <v>15</v>
      </c>
      <c r="B1" s="423"/>
      <c r="C1" s="423"/>
      <c r="D1" s="423"/>
      <c r="E1" s="423"/>
      <c r="F1" s="423"/>
      <c r="G1" s="423"/>
      <c r="H1" s="423"/>
      <c r="I1" s="423"/>
      <c r="J1" s="423"/>
      <c r="K1" s="423"/>
      <c r="L1" s="32"/>
      <c r="M1" s="32"/>
      <c r="P1" s="78"/>
      <c r="Z1" s="32"/>
      <c r="AA1" s="32"/>
    </row>
    <row r="2" spans="1:30" s="23" customFormat="1" ht="15" customHeight="1">
      <c r="A2" s="17" t="s">
        <v>10</v>
      </c>
      <c r="B2" s="22"/>
      <c r="C2" s="17"/>
      <c r="D2" s="17"/>
      <c r="E2" s="17"/>
      <c r="F2" s="17"/>
      <c r="G2" s="17"/>
      <c r="H2" s="17"/>
      <c r="I2" s="17"/>
      <c r="O2" s="66"/>
    </row>
    <row r="3" spans="1:30" ht="13.5" thickBot="1">
      <c r="A3" s="1"/>
      <c r="C3" t="s">
        <v>16</v>
      </c>
      <c r="E3" s="1"/>
      <c r="F3" s="1"/>
      <c r="G3" s="1"/>
      <c r="H3" s="1"/>
      <c r="K3" s="12" t="s">
        <v>5</v>
      </c>
      <c r="L3" s="12"/>
      <c r="M3" s="12"/>
      <c r="Q3" t="s">
        <v>17</v>
      </c>
      <c r="Z3" s="12"/>
      <c r="AA3" s="12"/>
    </row>
    <row r="4" spans="1:30" s="4" customFormat="1" ht="14.25" thickTop="1">
      <c r="B4" s="24"/>
      <c r="C4" s="421" t="s">
        <v>6</v>
      </c>
      <c r="D4" s="421"/>
      <c r="E4" s="420"/>
      <c r="F4" s="420" t="s">
        <v>11</v>
      </c>
      <c r="G4" s="420"/>
      <c r="H4" s="420"/>
      <c r="I4" s="421" t="s">
        <v>1</v>
      </c>
      <c r="J4" s="421"/>
      <c r="K4" s="421"/>
      <c r="L4" s="421" t="s">
        <v>25</v>
      </c>
      <c r="M4" s="421"/>
      <c r="N4" s="421"/>
      <c r="O4" s="67"/>
      <c r="Q4" s="421" t="s">
        <v>6</v>
      </c>
      <c r="R4" s="421"/>
      <c r="S4" s="420"/>
      <c r="T4" s="420" t="s">
        <v>9</v>
      </c>
      <c r="U4" s="420"/>
      <c r="V4" s="420"/>
      <c r="W4" s="421" t="s">
        <v>1</v>
      </c>
      <c r="X4" s="421"/>
      <c r="Y4" s="421"/>
      <c r="Z4" s="421" t="s">
        <v>25</v>
      </c>
      <c r="AA4" s="421"/>
      <c r="AB4" s="421"/>
    </row>
    <row r="5" spans="1:30" s="4" customFormat="1" ht="36">
      <c r="B5" s="9"/>
      <c r="C5" s="6" t="s">
        <v>28</v>
      </c>
      <c r="D5" s="6" t="s">
        <v>8</v>
      </c>
      <c r="E5" s="6" t="s">
        <v>31</v>
      </c>
      <c r="F5" s="6" t="s">
        <v>28</v>
      </c>
      <c r="G5" s="6" t="s">
        <v>8</v>
      </c>
      <c r="H5" s="6" t="s">
        <v>31</v>
      </c>
      <c r="I5" s="6" t="s">
        <v>28</v>
      </c>
      <c r="J5" s="6" t="s">
        <v>8</v>
      </c>
      <c r="K5" s="6" t="s">
        <v>31</v>
      </c>
      <c r="L5" s="6" t="s">
        <v>28</v>
      </c>
      <c r="M5" s="6" t="s">
        <v>8</v>
      </c>
      <c r="N5" s="6" t="s">
        <v>0</v>
      </c>
      <c r="O5" s="67"/>
      <c r="Q5" s="6" t="s">
        <v>7</v>
      </c>
      <c r="R5" s="6" t="s">
        <v>8</v>
      </c>
      <c r="S5" s="6" t="s">
        <v>0</v>
      </c>
      <c r="T5" s="6" t="s">
        <v>7</v>
      </c>
      <c r="U5" s="6" t="s">
        <v>8</v>
      </c>
      <c r="V5" s="6" t="s">
        <v>0</v>
      </c>
      <c r="W5" s="6" t="s">
        <v>7</v>
      </c>
      <c r="X5" s="6" t="s">
        <v>8</v>
      </c>
      <c r="Y5" s="6" t="s">
        <v>0</v>
      </c>
      <c r="Z5" s="6" t="s">
        <v>7</v>
      </c>
      <c r="AA5" s="6" t="s">
        <v>8</v>
      </c>
      <c r="AB5" s="6" t="s">
        <v>0</v>
      </c>
    </row>
    <row r="6" spans="1:30" s="4" customFormat="1" ht="12">
      <c r="A6" s="8" t="s">
        <v>4</v>
      </c>
      <c r="B6" s="9"/>
      <c r="C6" s="11"/>
      <c r="D6" s="11"/>
      <c r="E6" s="11"/>
      <c r="F6" s="11"/>
      <c r="G6" s="11"/>
      <c r="H6" s="11"/>
      <c r="I6" s="11"/>
      <c r="J6" s="11"/>
      <c r="K6" s="11"/>
      <c r="O6" s="67"/>
    </row>
    <row r="7" spans="1:30" s="4" customFormat="1" ht="12">
      <c r="A7" s="8"/>
      <c r="B7" s="18">
        <v>2010</v>
      </c>
      <c r="C7" s="27"/>
      <c r="D7" s="27"/>
      <c r="E7" s="27">
        <v>469.60955915088164</v>
      </c>
      <c r="F7" s="27"/>
      <c r="G7" s="27"/>
      <c r="H7" s="27">
        <v>431.30128350510694</v>
      </c>
      <c r="I7" s="27"/>
      <c r="J7" s="27"/>
      <c r="K7" s="27">
        <v>481.33791315540867</v>
      </c>
      <c r="L7" s="34"/>
      <c r="M7" s="34"/>
      <c r="N7" s="34">
        <v>451.44188552601173</v>
      </c>
      <c r="O7" s="69"/>
      <c r="P7" s="12"/>
      <c r="S7" s="34">
        <v>564.5626328857461</v>
      </c>
      <c r="V7" s="34">
        <v>517.71320218643086</v>
      </c>
      <c r="Y7" s="34">
        <v>548.53783734237936</v>
      </c>
      <c r="Z7" s="9"/>
      <c r="AA7" s="9"/>
      <c r="AB7" s="34">
        <v>538.95639161489464</v>
      </c>
    </row>
    <row r="8" spans="1:30" s="4" customFormat="1" ht="12">
      <c r="A8" s="8"/>
      <c r="B8" s="18">
        <v>2011</v>
      </c>
      <c r="C8" s="27"/>
      <c r="D8" s="27"/>
      <c r="E8" s="27">
        <v>508.84691356289443</v>
      </c>
      <c r="F8" s="27"/>
      <c r="G8" s="27"/>
      <c r="H8" s="27">
        <v>469.4226527395744</v>
      </c>
      <c r="I8" s="27"/>
      <c r="J8" s="27"/>
      <c r="K8" s="27">
        <v>516.60233488922745</v>
      </c>
      <c r="L8" s="34"/>
      <c r="M8" s="34"/>
      <c r="N8" s="34">
        <v>488.96319249579642</v>
      </c>
      <c r="O8" s="69"/>
      <c r="P8" s="12"/>
      <c r="S8" s="34">
        <v>610.60899414079597</v>
      </c>
      <c r="V8" s="34">
        <v>560.35884578938658</v>
      </c>
      <c r="Y8" s="34">
        <v>602.85770322831331</v>
      </c>
      <c r="Z8" s="9"/>
      <c r="AA8" s="9"/>
      <c r="AB8" s="34">
        <v>584.01142010064882</v>
      </c>
    </row>
    <row r="9" spans="1:30" s="4" customFormat="1" ht="12">
      <c r="A9" s="8"/>
      <c r="B9" s="18">
        <v>2012</v>
      </c>
      <c r="C9" s="27"/>
      <c r="D9" s="27"/>
      <c r="E9" s="27">
        <v>539.13232526641809</v>
      </c>
      <c r="F9" s="27"/>
      <c r="G9" s="27"/>
      <c r="H9" s="27">
        <v>496.85117585231609</v>
      </c>
      <c r="I9" s="27"/>
      <c r="J9" s="27"/>
      <c r="K9" s="27">
        <v>541.10502683010657</v>
      </c>
      <c r="L9" s="34"/>
      <c r="M9" s="34"/>
      <c r="N9" s="34">
        <v>516.48157444299397</v>
      </c>
      <c r="O9" s="69"/>
      <c r="P9" s="12"/>
      <c r="S9" s="34">
        <v>654.20101668903442</v>
      </c>
      <c r="V9" s="34">
        <v>596.79204026112359</v>
      </c>
      <c r="Y9" s="34">
        <v>641.76972272489945</v>
      </c>
      <c r="Z9" s="9"/>
      <c r="AA9" s="9"/>
      <c r="AB9" s="34">
        <v>622.83724396606499</v>
      </c>
    </row>
    <row r="10" spans="1:30" s="4" customFormat="1" ht="12">
      <c r="A10" s="8"/>
      <c r="B10" s="18">
        <v>2013</v>
      </c>
      <c r="C10" s="27"/>
      <c r="D10" s="27"/>
      <c r="E10" s="27">
        <v>573.64797701155715</v>
      </c>
      <c r="F10" s="27"/>
      <c r="G10" s="27"/>
      <c r="H10" s="27">
        <v>530.62759633564315</v>
      </c>
      <c r="I10" s="27"/>
      <c r="J10" s="27"/>
      <c r="K10" s="27">
        <v>576.56559787224251</v>
      </c>
      <c r="L10" s="34"/>
      <c r="M10" s="34"/>
      <c r="N10" s="34">
        <v>550.45498708607636</v>
      </c>
      <c r="O10" s="69"/>
      <c r="P10" s="12"/>
      <c r="S10" s="34">
        <v>700.08112752409454</v>
      </c>
      <c r="V10" s="34">
        <v>643.50094488977959</v>
      </c>
      <c r="Y10" s="34">
        <v>699.04510882785178</v>
      </c>
      <c r="Z10" s="9"/>
      <c r="AA10" s="9"/>
      <c r="AB10" s="34">
        <v>670.77089446541004</v>
      </c>
    </row>
    <row r="11" spans="1:30" s="4" customFormat="1" ht="12">
      <c r="A11" s="8"/>
      <c r="B11" s="18">
        <v>2014</v>
      </c>
      <c r="C11" s="27"/>
      <c r="D11" s="27"/>
      <c r="E11" s="27">
        <v>589.32792604452629</v>
      </c>
      <c r="F11" s="27"/>
      <c r="G11" s="27"/>
      <c r="H11" s="27">
        <v>542.12930138619276</v>
      </c>
      <c r="I11" s="27"/>
      <c r="J11" s="27"/>
      <c r="K11" s="27">
        <v>592.83526483780463</v>
      </c>
      <c r="L11" s="34"/>
      <c r="M11" s="34"/>
      <c r="N11" s="34">
        <v>563.58924415229069</v>
      </c>
      <c r="O11" s="69"/>
      <c r="P11" s="12"/>
      <c r="S11" s="34">
        <v>724.46523471876378</v>
      </c>
      <c r="V11" s="34">
        <v>659.88298015128453</v>
      </c>
      <c r="Y11" s="34">
        <v>725.03781547023277</v>
      </c>
      <c r="Z11" s="9"/>
      <c r="AA11" s="9"/>
      <c r="AB11" s="34">
        <v>691.52676639012543</v>
      </c>
      <c r="AD11" s="4">
        <v>12</v>
      </c>
    </row>
    <row r="12" spans="1:30" s="4" customFormat="1" ht="12">
      <c r="A12" s="8"/>
      <c r="B12" s="18">
        <v>2015</v>
      </c>
      <c r="C12" s="27"/>
      <c r="D12" s="27"/>
      <c r="E12" s="27">
        <v>585.45720915892321</v>
      </c>
      <c r="F12" s="27"/>
      <c r="G12" s="27"/>
      <c r="H12" s="27">
        <v>531.42441016226292</v>
      </c>
      <c r="I12" s="27"/>
      <c r="J12" s="27"/>
      <c r="K12" s="27">
        <v>587.781380780105</v>
      </c>
      <c r="L12" s="34"/>
      <c r="M12" s="34"/>
      <c r="N12" s="34">
        <v>555.1737330118516</v>
      </c>
      <c r="O12" s="69"/>
      <c r="P12" s="12"/>
      <c r="S12" s="34">
        <v>719.3328676338856</v>
      </c>
      <c r="V12" s="34">
        <v>652.83484103635351</v>
      </c>
      <c r="Y12" s="34">
        <v>721.84547070924168</v>
      </c>
      <c r="Z12" s="9"/>
      <c r="AA12" s="9"/>
      <c r="AB12" s="34">
        <v>686.02318418782352</v>
      </c>
    </row>
    <row r="13" spans="1:30" s="4" customFormat="1" ht="12">
      <c r="A13" s="8"/>
      <c r="B13" s="18">
        <v>2016</v>
      </c>
      <c r="C13" s="27"/>
      <c r="D13" s="27"/>
      <c r="E13" s="27">
        <v>595.42825869031185</v>
      </c>
      <c r="F13" s="27"/>
      <c r="G13" s="27"/>
      <c r="H13" s="27">
        <v>532.7432192726825</v>
      </c>
      <c r="I13" s="27"/>
      <c r="J13" s="27"/>
      <c r="K13" s="27">
        <v>593.75993419624422</v>
      </c>
      <c r="L13" s="34"/>
      <c r="M13" s="34"/>
      <c r="N13" s="34">
        <v>558.33161462667647</v>
      </c>
      <c r="O13" s="69"/>
      <c r="P13" s="12"/>
      <c r="S13" s="34">
        <v>730.5779019260425</v>
      </c>
      <c r="V13" s="34">
        <v>653.97688222248212</v>
      </c>
      <c r="Y13" s="34">
        <v>731.28399242388809</v>
      </c>
      <c r="Z13" s="9"/>
      <c r="AA13" s="9"/>
      <c r="AB13" s="34">
        <v>690.8372011231229</v>
      </c>
    </row>
    <row r="14" spans="1:30" s="4" customFormat="1" ht="14.1" customHeight="1">
      <c r="A14" s="8"/>
      <c r="B14" s="18">
        <v>2017</v>
      </c>
      <c r="C14" s="27">
        <v>664.45022552372643</v>
      </c>
      <c r="D14" s="27">
        <v>628.34193292840644</v>
      </c>
      <c r="E14" s="27">
        <v>641.76304396256523</v>
      </c>
      <c r="F14" s="27">
        <v>604.3007327065701</v>
      </c>
      <c r="G14" s="27">
        <v>566.79655560852621</v>
      </c>
      <c r="H14" s="27">
        <v>575.83086355456044</v>
      </c>
      <c r="I14" s="27">
        <v>597.67332666482719</v>
      </c>
      <c r="J14" s="27">
        <v>589.91354838563132</v>
      </c>
      <c r="K14" s="27">
        <v>591.86064996340394</v>
      </c>
      <c r="L14" s="34">
        <v>621.58510540300313</v>
      </c>
      <c r="M14" s="34">
        <v>582.78740852003398</v>
      </c>
      <c r="N14" s="34">
        <v>593.33335331194257</v>
      </c>
      <c r="O14" s="155"/>
      <c r="P14" s="27"/>
      <c r="Q14" s="15">
        <v>806.33661358658901</v>
      </c>
      <c r="R14" s="15">
        <v>783.54621967025093</v>
      </c>
      <c r="S14" s="27">
        <v>795.30441035425645</v>
      </c>
      <c r="T14" s="15">
        <v>749.34425726220536</v>
      </c>
      <c r="U14" s="15">
        <v>690.35156305986288</v>
      </c>
      <c r="V14" s="27">
        <v>709.35894388017914</v>
      </c>
      <c r="W14" s="15">
        <v>710.13188790058393</v>
      </c>
      <c r="X14" s="15">
        <v>671.48337930317393</v>
      </c>
      <c r="Y14" s="15">
        <v>688.51249359424821</v>
      </c>
      <c r="Z14" s="34">
        <v>758.03624861489777</v>
      </c>
      <c r="AA14" s="34">
        <v>704.15649869816832</v>
      </c>
      <c r="AB14" s="34">
        <v>725.22642707286082</v>
      </c>
      <c r="AC14" s="154"/>
    </row>
    <row r="15" spans="1:30" s="4" customFormat="1" ht="14.1" customHeight="1">
      <c r="A15" s="8"/>
      <c r="B15" s="18">
        <v>2018</v>
      </c>
      <c r="C15" s="27">
        <v>713.8739100761594</v>
      </c>
      <c r="D15" s="27">
        <v>684.542305804075</v>
      </c>
      <c r="E15" s="27">
        <v>695.39103434217407</v>
      </c>
      <c r="F15" s="27">
        <v>653.41914400173198</v>
      </c>
      <c r="G15" s="27">
        <v>620.52674700561715</v>
      </c>
      <c r="H15" s="27">
        <v>627.79930858329965</v>
      </c>
      <c r="I15" s="27">
        <v>619.63023594008428</v>
      </c>
      <c r="J15" s="27">
        <v>625.07606714736869</v>
      </c>
      <c r="K15" s="27">
        <v>623.74523728827512</v>
      </c>
      <c r="L15" s="34">
        <v>666.05494211204268</v>
      </c>
      <c r="M15" s="34">
        <v>632.55087251217356</v>
      </c>
      <c r="N15" s="34">
        <v>641.12448055915524</v>
      </c>
      <c r="O15" s="155"/>
      <c r="P15" s="27"/>
      <c r="Q15" s="15">
        <v>871.64545826636595</v>
      </c>
      <c r="R15" s="15">
        <v>848.23232862232487</v>
      </c>
      <c r="S15" s="15">
        <v>860.55107130602119</v>
      </c>
      <c r="T15" s="15">
        <v>810.3132370157075</v>
      </c>
      <c r="U15" s="15">
        <v>760.72098947052018</v>
      </c>
      <c r="V15" s="15">
        <v>776.87218891597922</v>
      </c>
      <c r="W15" s="15">
        <v>721.41969511755133</v>
      </c>
      <c r="X15" s="15">
        <v>715.21507330999646</v>
      </c>
      <c r="Y15" s="15">
        <v>717.66703892615271</v>
      </c>
      <c r="Z15" s="15">
        <v>807.71185032277981</v>
      </c>
      <c r="AA15" s="15">
        <v>765.1049292501358</v>
      </c>
      <c r="AB15" s="15">
        <v>781.48817349267586</v>
      </c>
      <c r="AC15" s="154"/>
    </row>
    <row r="16" spans="1:30" s="4" customFormat="1" ht="14.1" customHeight="1">
      <c r="A16" s="8"/>
      <c r="B16" s="18">
        <v>2019</v>
      </c>
      <c r="C16" s="27">
        <v>753.4970265613008</v>
      </c>
      <c r="D16" s="27">
        <v>752.75490003067614</v>
      </c>
      <c r="E16" s="27">
        <v>753.019817188871</v>
      </c>
      <c r="F16" s="27">
        <v>696.68421964194272</v>
      </c>
      <c r="G16" s="27">
        <v>678.45924073699769</v>
      </c>
      <c r="H16" s="27">
        <v>681.98784748909918</v>
      </c>
      <c r="I16" s="27">
        <v>693.3047535951398</v>
      </c>
      <c r="J16" s="27">
        <v>701.32852876979757</v>
      </c>
      <c r="K16" s="27">
        <v>699.30553785209588</v>
      </c>
      <c r="L16" s="34">
        <v>712.66332146939055</v>
      </c>
      <c r="M16" s="34">
        <v>693.75054517300896</v>
      </c>
      <c r="N16" s="34">
        <v>698.17019158549306</v>
      </c>
      <c r="O16" s="155"/>
      <c r="P16" s="27"/>
      <c r="Q16" s="15">
        <v>929.86392452002315</v>
      </c>
      <c r="R16" s="15">
        <v>922.00769903100615</v>
      </c>
      <c r="S16" s="15">
        <v>925.48869305621065</v>
      </c>
      <c r="T16" s="15">
        <v>862.75118673548025</v>
      </c>
      <c r="U16" s="15">
        <v>832.18078593167832</v>
      </c>
      <c r="V16" s="15">
        <v>839.51175223044856</v>
      </c>
      <c r="W16" s="15">
        <v>818.22652248054737</v>
      </c>
      <c r="X16" s="15">
        <v>815.11370736212984</v>
      </c>
      <c r="Y16" s="15">
        <v>816.21309223052788</v>
      </c>
      <c r="Z16" s="15">
        <v>871.46202601472453</v>
      </c>
      <c r="AA16" s="15">
        <v>843.34409542767332</v>
      </c>
      <c r="AB16" s="15">
        <v>851.92208384706362</v>
      </c>
      <c r="AC16" s="154"/>
    </row>
    <row r="17" spans="1:29" s="4" customFormat="1" ht="14.1" customHeight="1">
      <c r="A17" s="8"/>
      <c r="B17" s="18">
        <v>2020</v>
      </c>
      <c r="C17" s="27">
        <v>751.40889618468657</v>
      </c>
      <c r="D17" s="27">
        <v>764.61075293935562</v>
      </c>
      <c r="E17" s="27">
        <v>760.68562165123774</v>
      </c>
      <c r="F17" s="27">
        <v>691.21553858353082</v>
      </c>
      <c r="G17" s="27">
        <v>689.34625073598318</v>
      </c>
      <c r="H17" s="27">
        <v>689.63468398133193</v>
      </c>
      <c r="I17" s="27">
        <v>711.06778286629037</v>
      </c>
      <c r="J17" s="27">
        <v>727.71693873971219</v>
      </c>
      <c r="K17" s="27">
        <v>724.28092520376356</v>
      </c>
      <c r="L17" s="34">
        <v>710.89489299027559</v>
      </c>
      <c r="M17" s="34">
        <v>705.95951517298317</v>
      </c>
      <c r="N17" s="34">
        <v>706.87966185205789</v>
      </c>
      <c r="O17" s="155"/>
      <c r="P17" s="27"/>
      <c r="Q17" s="15">
        <v>929.08823827350136</v>
      </c>
      <c r="R17" s="15">
        <v>923.20181030035974</v>
      </c>
      <c r="S17" s="15">
        <v>925.09178009960681</v>
      </c>
      <c r="T17" s="15">
        <v>866.92138987571229</v>
      </c>
      <c r="U17" s="15">
        <v>845.18990737980357</v>
      </c>
      <c r="V17" s="15">
        <v>848.44397136530176</v>
      </c>
      <c r="W17" s="15">
        <v>883.54717561289851</v>
      </c>
      <c r="X17" s="15">
        <v>857.01829180308061</v>
      </c>
      <c r="Y17" s="15">
        <v>864.25007149797818</v>
      </c>
      <c r="Z17" s="15">
        <v>889.37218881939009</v>
      </c>
      <c r="AA17" s="15">
        <v>859.7630526957372</v>
      </c>
      <c r="AB17" s="15">
        <v>865.84386311329786</v>
      </c>
      <c r="AC17" s="15">
        <f>AA17-Z17</f>
        <v>-29.609136123652888</v>
      </c>
    </row>
    <row r="18" spans="1:29" s="4" customFormat="1" ht="14.1" customHeight="1">
      <c r="A18" s="8"/>
      <c r="B18" s="18">
        <v>2021</v>
      </c>
      <c r="C18" s="27">
        <v>810.36302102987202</v>
      </c>
      <c r="D18" s="27">
        <v>822.62444308756346</v>
      </c>
      <c r="E18" s="27">
        <v>819.6743267980554</v>
      </c>
      <c r="F18" s="27">
        <v>754.21392883624969</v>
      </c>
      <c r="G18" s="27">
        <v>753.9481915019212</v>
      </c>
      <c r="H18" s="27">
        <v>753.98403331568466</v>
      </c>
      <c r="I18" s="27">
        <v>756.51818346896448</v>
      </c>
      <c r="J18" s="27">
        <v>761.81747406927366</v>
      </c>
      <c r="K18" s="27">
        <v>760.83878996137764</v>
      </c>
      <c r="L18" s="34">
        <v>768.62784948834246</v>
      </c>
      <c r="M18" s="34">
        <v>765.35308701677343</v>
      </c>
      <c r="N18" s="34">
        <v>765.87604857828831</v>
      </c>
      <c r="O18" s="155"/>
      <c r="P18" s="27"/>
      <c r="Q18" s="15">
        <v>999.3025128128578</v>
      </c>
      <c r="R18" s="15">
        <v>1006.4863027716771</v>
      </c>
      <c r="S18" s="15">
        <v>1003.787675465902</v>
      </c>
      <c r="T18" s="15">
        <v>934.21561852631839</v>
      </c>
      <c r="U18" s="15">
        <v>910.46203474477386</v>
      </c>
      <c r="V18" s="15">
        <v>914.87002934951352</v>
      </c>
      <c r="W18" s="15">
        <v>935.98635792347773</v>
      </c>
      <c r="X18" s="15">
        <v>919.42685322497687</v>
      </c>
      <c r="Y18" s="15">
        <v>924.15945559485147</v>
      </c>
      <c r="Z18" s="15">
        <v>953.07655278388552</v>
      </c>
      <c r="AA18" s="15">
        <v>926.3998324310985</v>
      </c>
      <c r="AB18" s="15">
        <v>932.79782641203633</v>
      </c>
      <c r="AC18" s="15"/>
    </row>
    <row r="19" spans="1:29" s="143" customFormat="1">
      <c r="A19" s="142" t="s">
        <v>2</v>
      </c>
      <c r="B19" s="58"/>
      <c r="C19" s="165">
        <f>C18-C17</f>
        <v>58.954124845185447</v>
      </c>
      <c r="D19" s="165">
        <f t="shared" ref="D19:N19" si="0">D18-D17</f>
        <v>58.013690148207843</v>
      </c>
      <c r="E19" s="165">
        <f t="shared" si="0"/>
        <v>58.988705146817665</v>
      </c>
      <c r="F19" s="165">
        <f t="shared" si="0"/>
        <v>62.998390252718877</v>
      </c>
      <c r="G19" s="165">
        <f t="shared" si="0"/>
        <v>64.601940765938025</v>
      </c>
      <c r="H19" s="165">
        <f t="shared" si="0"/>
        <v>64.349349334352723</v>
      </c>
      <c r="I19" s="165">
        <f t="shared" si="0"/>
        <v>45.450400602674108</v>
      </c>
      <c r="J19" s="165">
        <f t="shared" si="0"/>
        <v>34.100535329561467</v>
      </c>
      <c r="K19" s="165">
        <f t="shared" si="0"/>
        <v>36.557864757614084</v>
      </c>
      <c r="L19" s="165">
        <f t="shared" si="0"/>
        <v>57.732956498066869</v>
      </c>
      <c r="M19" s="165">
        <f t="shared" si="0"/>
        <v>59.393571843790255</v>
      </c>
      <c r="N19" s="165">
        <f t="shared" si="0"/>
        <v>58.996386726230412</v>
      </c>
      <c r="O19" s="144"/>
      <c r="Q19" s="166">
        <f t="shared" ref="Q19:AB19" si="1">Q18-Q17</f>
        <v>70.214274539356438</v>
      </c>
      <c r="R19" s="166">
        <f t="shared" si="1"/>
        <v>83.284492471317321</v>
      </c>
      <c r="S19" s="166">
        <f t="shared" si="1"/>
        <v>78.69589536629519</v>
      </c>
      <c r="T19" s="166">
        <f t="shared" si="1"/>
        <v>67.294228650606101</v>
      </c>
      <c r="U19" s="166">
        <f t="shared" si="1"/>
        <v>65.272127364970288</v>
      </c>
      <c r="V19" s="166">
        <f t="shared" si="1"/>
        <v>66.426057984211752</v>
      </c>
      <c r="W19" s="166">
        <f t="shared" si="1"/>
        <v>52.439182310579213</v>
      </c>
      <c r="X19" s="166">
        <f t="shared" si="1"/>
        <v>62.408561421896252</v>
      </c>
      <c r="Y19" s="166">
        <f t="shared" si="1"/>
        <v>59.909384096873282</v>
      </c>
      <c r="Z19" s="166">
        <f t="shared" si="1"/>
        <v>63.704363964495428</v>
      </c>
      <c r="AA19" s="166">
        <f t="shared" si="1"/>
        <v>66.636779735361301</v>
      </c>
      <c r="AB19" s="166">
        <f t="shared" si="1"/>
        <v>66.953963298738472</v>
      </c>
    </row>
    <row r="20" spans="1:29" s="4" customFormat="1" ht="12">
      <c r="A20" s="10"/>
      <c r="B20" s="10" t="s">
        <v>98</v>
      </c>
      <c r="C20" s="20">
        <f>(C18-C17)/C17*100</f>
        <v>7.8458114010264906</v>
      </c>
      <c r="D20" s="20">
        <f t="shared" ref="D20:N20" si="2">(D18-D17)/D17*100</f>
        <v>7.5873495010616399</v>
      </c>
      <c r="E20" s="20">
        <f t="shared" si="2"/>
        <v>7.754675974914516</v>
      </c>
      <c r="F20" s="20">
        <f t="shared" si="2"/>
        <v>9.114145550289269</v>
      </c>
      <c r="G20" s="20">
        <f t="shared" si="2"/>
        <v>9.3714792380411893</v>
      </c>
      <c r="H20" s="20">
        <f t="shared" si="2"/>
        <v>9.3309328589532807</v>
      </c>
      <c r="I20" s="20">
        <f t="shared" si="2"/>
        <v>6.3918520424965779</v>
      </c>
      <c r="J20" s="20">
        <f t="shared" si="2"/>
        <v>4.6859614658163746</v>
      </c>
      <c r="K20" s="20">
        <f t="shared" si="2"/>
        <v>5.0474703233871825</v>
      </c>
      <c r="L20" s="20">
        <f t="shared" si="2"/>
        <v>8.1211663028301704</v>
      </c>
      <c r="M20" s="20">
        <f t="shared" si="2"/>
        <v>8.4131696743597093</v>
      </c>
      <c r="N20" s="20">
        <f t="shared" si="2"/>
        <v>8.3460297289721286</v>
      </c>
      <c r="O20" s="69" t="s">
        <v>13</v>
      </c>
      <c r="P20" s="12"/>
      <c r="Q20" s="20">
        <f t="shared" ref="Q20:AB20" si="3">(Q18-Q17)/Q17*100</f>
        <v>7.5573311174225664</v>
      </c>
      <c r="R20" s="20">
        <f t="shared" si="3"/>
        <v>9.0212661567703236</v>
      </c>
      <c r="S20" s="20">
        <f t="shared" si="3"/>
        <v>8.506820302502506</v>
      </c>
      <c r="T20" s="20">
        <f t="shared" si="3"/>
        <v>7.7624372217017106</v>
      </c>
      <c r="U20" s="20">
        <f t="shared" si="3"/>
        <v>7.7227764784037953</v>
      </c>
      <c r="V20" s="20">
        <f t="shared" si="3"/>
        <v>7.8291625877569802</v>
      </c>
      <c r="W20" s="20">
        <f t="shared" si="3"/>
        <v>5.935074408924824</v>
      </c>
      <c r="X20" s="20">
        <f t="shared" si="3"/>
        <v>7.2820571064585904</v>
      </c>
      <c r="Y20" s="20">
        <f t="shared" si="3"/>
        <v>6.9319501464471021</v>
      </c>
      <c r="Z20" s="20">
        <f t="shared" si="3"/>
        <v>7.1628464174330331</v>
      </c>
      <c r="AA20" s="20">
        <f t="shared" si="3"/>
        <v>7.7505982056830121</v>
      </c>
      <c r="AB20" s="20">
        <f t="shared" si="3"/>
        <v>7.7327987355587897</v>
      </c>
    </row>
    <row r="21" spans="1:29">
      <c r="B21"/>
      <c r="D21" s="36"/>
      <c r="O21" s="144"/>
    </row>
    <row r="22" spans="1:29" s="4" customFormat="1" ht="13.5">
      <c r="A22" s="8" t="s">
        <v>12</v>
      </c>
      <c r="B22" s="9"/>
      <c r="C22" s="9"/>
      <c r="D22" s="9"/>
      <c r="E22" s="26"/>
      <c r="F22" s="9"/>
      <c r="G22" s="9"/>
      <c r="H22" s="9"/>
      <c r="I22" s="9"/>
      <c r="J22" s="9"/>
      <c r="K22" s="9"/>
      <c r="L22" s="9"/>
      <c r="M22" s="9"/>
      <c r="N22" s="32"/>
      <c r="O22" s="69" t="s">
        <v>14</v>
      </c>
      <c r="P22" s="12"/>
      <c r="Z22" s="9"/>
      <c r="AA22" s="9"/>
      <c r="AB22" s="32"/>
    </row>
    <row r="23" spans="1:29" s="4" customFormat="1" ht="12">
      <c r="A23" s="8"/>
      <c r="B23" s="18">
        <v>2010</v>
      </c>
      <c r="C23" s="9"/>
      <c r="D23" s="9"/>
      <c r="E23" s="27">
        <f t="shared" ref="E23:E33" si="4">(E7/$O23)*100</f>
        <v>469.60955915088169</v>
      </c>
      <c r="F23" s="9"/>
      <c r="G23" s="9"/>
      <c r="H23" s="27">
        <f t="shared" ref="H23:H33" si="5">(H7/$O23)*100</f>
        <v>431.30128350510699</v>
      </c>
      <c r="I23" s="9"/>
      <c r="J23" s="9"/>
      <c r="K23" s="27">
        <f t="shared" ref="K23:K33" si="6">(K7/$O23)*100</f>
        <v>481.33791315540873</v>
      </c>
      <c r="L23" s="9"/>
      <c r="M23" s="9"/>
      <c r="N23" s="27">
        <f t="shared" ref="N23:N33" si="7">(N7/$O23)*100</f>
        <v>451.44188552601167</v>
      </c>
      <c r="O23" s="73">
        <v>100</v>
      </c>
      <c r="P23" s="12"/>
      <c r="S23" s="27">
        <f t="shared" ref="S23:S33" si="8">(S7/$O23)*100</f>
        <v>564.5626328857461</v>
      </c>
      <c r="V23" s="27">
        <f t="shared" ref="V23:V33" si="9">(V7/$O23)*100</f>
        <v>517.71320218643086</v>
      </c>
      <c r="Y23" s="27">
        <f t="shared" ref="Y23:Y33" si="10">(Y7/$O23)*100</f>
        <v>548.53783734237936</v>
      </c>
      <c r="Z23" s="9"/>
      <c r="AA23" s="9"/>
      <c r="AB23" s="27">
        <f t="shared" ref="AB23:AB33" si="11">(AB7/$O23)*100</f>
        <v>538.95639161489464</v>
      </c>
    </row>
    <row r="24" spans="1:29" s="4" customFormat="1" ht="12">
      <c r="A24" s="8"/>
      <c r="B24" s="18">
        <v>2011</v>
      </c>
      <c r="C24" s="9"/>
      <c r="D24" s="9"/>
      <c r="E24" s="27">
        <f t="shared" si="4"/>
        <v>498.3552246234533</v>
      </c>
      <c r="F24" s="9"/>
      <c r="G24" s="9"/>
      <c r="H24" s="27">
        <f t="shared" si="5"/>
        <v>459.74383515731512</v>
      </c>
      <c r="I24" s="9"/>
      <c r="J24" s="9"/>
      <c r="K24" s="27">
        <f t="shared" si="6"/>
        <v>505.95074035542893</v>
      </c>
      <c r="L24" s="9"/>
      <c r="M24" s="9"/>
      <c r="N24" s="27">
        <f t="shared" si="7"/>
        <v>478.88147718660468</v>
      </c>
      <c r="O24" s="73">
        <v>102.10526315789474</v>
      </c>
      <c r="P24" s="12"/>
      <c r="S24" s="27">
        <f t="shared" si="8"/>
        <v>598.01911797294451</v>
      </c>
      <c r="V24" s="27">
        <f t="shared" si="9"/>
        <v>548.80505515455388</v>
      </c>
      <c r="Y24" s="27">
        <f t="shared" si="10"/>
        <v>590.42764749164701</v>
      </c>
      <c r="Z24" s="9"/>
      <c r="AA24" s="9"/>
      <c r="AB24" s="27">
        <f t="shared" si="11"/>
        <v>571.96994752125397</v>
      </c>
    </row>
    <row r="25" spans="1:29" s="4" customFormat="1" ht="12">
      <c r="A25" s="8"/>
      <c r="B25" s="18">
        <v>2012</v>
      </c>
      <c r="C25" s="9"/>
      <c r="D25" s="9"/>
      <c r="E25" s="27">
        <f t="shared" si="4"/>
        <v>519.68223010460815</v>
      </c>
      <c r="F25" s="9"/>
      <c r="G25" s="9"/>
      <c r="H25" s="27">
        <f t="shared" si="5"/>
        <v>478.92644346531029</v>
      </c>
      <c r="I25" s="9"/>
      <c r="J25" s="9"/>
      <c r="K25" s="27">
        <f t="shared" si="6"/>
        <v>521.58376317896398</v>
      </c>
      <c r="L25" s="9"/>
      <c r="M25" s="9"/>
      <c r="N25" s="27">
        <f t="shared" si="7"/>
        <v>497.84864278326921</v>
      </c>
      <c r="O25" s="73">
        <v>103.74269005847954</v>
      </c>
      <c r="P25" s="12"/>
      <c r="S25" s="27">
        <f t="shared" si="8"/>
        <v>630.59962713542768</v>
      </c>
      <c r="V25" s="27">
        <f t="shared" si="9"/>
        <v>575.26177499803907</v>
      </c>
      <c r="Y25" s="27">
        <f t="shared" si="10"/>
        <v>618.61681277315552</v>
      </c>
      <c r="Z25" s="9"/>
      <c r="AA25" s="9"/>
      <c r="AB25" s="27">
        <f t="shared" si="11"/>
        <v>600.3673546685294</v>
      </c>
    </row>
    <row r="26" spans="1:29" s="4" customFormat="1" ht="12">
      <c r="A26" s="8"/>
      <c r="B26" s="18">
        <v>2013</v>
      </c>
      <c r="C26" s="9"/>
      <c r="D26" s="9"/>
      <c r="E26" s="27">
        <f t="shared" si="4"/>
        <v>540.75966961949439</v>
      </c>
      <c r="F26" s="9"/>
      <c r="G26" s="9"/>
      <c r="H26" s="27">
        <f t="shared" si="5"/>
        <v>500.20572752698439</v>
      </c>
      <c r="I26" s="9"/>
      <c r="J26" s="9"/>
      <c r="K26" s="27">
        <f t="shared" si="6"/>
        <v>543.51001783987579</v>
      </c>
      <c r="L26" s="9"/>
      <c r="M26" s="9"/>
      <c r="N26" s="27">
        <f t="shared" si="7"/>
        <v>518.89637702160451</v>
      </c>
      <c r="O26" s="73">
        <v>106.08187134502924</v>
      </c>
      <c r="P26" s="12"/>
      <c r="S26" s="27">
        <f t="shared" si="8"/>
        <v>659.94417203208468</v>
      </c>
      <c r="V26" s="27">
        <f t="shared" si="9"/>
        <v>606.60783669323212</v>
      </c>
      <c r="Y26" s="27">
        <f t="shared" si="10"/>
        <v>658.96755021809622</v>
      </c>
      <c r="Z26" s="9"/>
      <c r="AA26" s="9"/>
      <c r="AB26" s="27">
        <f t="shared" si="11"/>
        <v>632.3143492479885</v>
      </c>
    </row>
    <row r="27" spans="1:29" s="4" customFormat="1" ht="12">
      <c r="A27" s="8"/>
      <c r="B27" s="18">
        <v>2014</v>
      </c>
      <c r="C27" s="9"/>
      <c r="D27" s="9"/>
      <c r="E27" s="27">
        <f t="shared" si="4"/>
        <v>546.50257783955522</v>
      </c>
      <c r="F27" s="9"/>
      <c r="G27" s="9"/>
      <c r="H27" s="27">
        <f t="shared" si="5"/>
        <v>502.73378816181645</v>
      </c>
      <c r="I27" s="9"/>
      <c r="J27" s="9"/>
      <c r="K27" s="27">
        <f t="shared" si="6"/>
        <v>549.75504494178188</v>
      </c>
      <c r="L27" s="9"/>
      <c r="M27" s="9"/>
      <c r="N27" s="27">
        <f t="shared" si="7"/>
        <v>522.63427738634323</v>
      </c>
      <c r="O27" s="73">
        <v>107.83625730994153</v>
      </c>
      <c r="P27" s="12"/>
      <c r="S27" s="27">
        <f t="shared" si="8"/>
        <v>671.81971332379931</v>
      </c>
      <c r="V27" s="27">
        <f t="shared" si="9"/>
        <v>611.93052931599595</v>
      </c>
      <c r="Y27" s="27">
        <f t="shared" si="10"/>
        <v>672.35068571263446</v>
      </c>
      <c r="Z27" s="9"/>
      <c r="AA27" s="9"/>
      <c r="AB27" s="27">
        <f t="shared" si="11"/>
        <v>641.27482132706848</v>
      </c>
    </row>
    <row r="28" spans="1:29" s="4" customFormat="1" ht="12">
      <c r="A28" s="8"/>
      <c r="B28" s="18">
        <v>2015</v>
      </c>
      <c r="C28" s="9"/>
      <c r="D28" s="9"/>
      <c r="E28" s="27">
        <f t="shared" si="4"/>
        <v>540.56794150202961</v>
      </c>
      <c r="F28" s="9"/>
      <c r="G28" s="9"/>
      <c r="H28" s="27">
        <f t="shared" si="5"/>
        <v>490.67804610014559</v>
      </c>
      <c r="I28" s="9"/>
      <c r="J28" s="9"/>
      <c r="K28" s="27">
        <f t="shared" si="6"/>
        <v>542.71390989955705</v>
      </c>
      <c r="L28" s="9"/>
      <c r="M28" s="9"/>
      <c r="N28" s="27">
        <f t="shared" si="7"/>
        <v>512.60641654981976</v>
      </c>
      <c r="O28" s="73">
        <v>108.30409356725146</v>
      </c>
      <c r="P28" s="12"/>
      <c r="S28" s="27">
        <f t="shared" si="8"/>
        <v>664.17883566627665</v>
      </c>
      <c r="V28" s="27">
        <f t="shared" si="9"/>
        <v>602.7794698553804</v>
      </c>
      <c r="Y28" s="27">
        <f t="shared" si="10"/>
        <v>666.49878774989384</v>
      </c>
      <c r="Z28" s="9"/>
      <c r="AA28" s="9"/>
      <c r="AB28" s="27">
        <f t="shared" si="11"/>
        <v>633.42313442828197</v>
      </c>
    </row>
    <row r="29" spans="1:29" s="4" customFormat="1" ht="12">
      <c r="A29" s="8"/>
      <c r="B29" s="18">
        <v>2016</v>
      </c>
      <c r="C29" s="9"/>
      <c r="D29" s="9"/>
      <c r="E29" s="27">
        <f t="shared" si="4"/>
        <v>539.29148430107693</v>
      </c>
      <c r="F29" s="9"/>
      <c r="G29" s="9"/>
      <c r="H29" s="27">
        <f t="shared" si="5"/>
        <v>482.51636915057583</v>
      </c>
      <c r="I29" s="9"/>
      <c r="J29" s="9"/>
      <c r="K29" s="27">
        <f t="shared" si="6"/>
        <v>537.7804488747762</v>
      </c>
      <c r="L29" s="9"/>
      <c r="M29" s="9"/>
      <c r="N29" s="27">
        <f t="shared" si="7"/>
        <v>505.69229926462754</v>
      </c>
      <c r="O29" s="73">
        <v>110.4093567251462</v>
      </c>
      <c r="P29" s="12"/>
      <c r="S29" s="27">
        <f t="shared" si="8"/>
        <v>661.69926498598124</v>
      </c>
      <c r="V29" s="27">
        <f t="shared" si="9"/>
        <v>592.32016345362524</v>
      </c>
      <c r="Y29" s="27">
        <f t="shared" si="10"/>
        <v>662.33878551104272</v>
      </c>
      <c r="Z29" s="9"/>
      <c r="AA29" s="9"/>
      <c r="AB29" s="27">
        <f t="shared" si="11"/>
        <v>625.70530398333699</v>
      </c>
    </row>
    <row r="30" spans="1:29" s="4" customFormat="1" ht="12">
      <c r="A30" s="8"/>
      <c r="B30" s="18">
        <v>2017</v>
      </c>
      <c r="C30" s="27">
        <f t="shared" ref="C30:D33" si="12">(C14/$O30)*100</f>
        <v>591.16019024223328</v>
      </c>
      <c r="D30" s="27">
        <f t="shared" si="12"/>
        <v>559.03470619540838</v>
      </c>
      <c r="E30" s="27">
        <f t="shared" si="4"/>
        <v>570.97544494067984</v>
      </c>
      <c r="F30" s="27">
        <f t="shared" ref="F30:G33" si="13">(F14/$O30)*100</f>
        <v>537.64529288669871</v>
      </c>
      <c r="G30" s="27">
        <f t="shared" si="13"/>
        <v>504.27789286710708</v>
      </c>
      <c r="H30" s="27">
        <f t="shared" si="5"/>
        <v>512.31570066508766</v>
      </c>
      <c r="I30" s="27">
        <f t="shared" ref="I30:J33" si="14">(I14/$O30)*100</f>
        <v>531.74890145517929</v>
      </c>
      <c r="J30" s="27">
        <f t="shared" si="14"/>
        <v>524.84504044715379</v>
      </c>
      <c r="K30" s="27">
        <f t="shared" si="6"/>
        <v>526.57737327649363</v>
      </c>
      <c r="L30" s="27">
        <f t="shared" ref="L30:M33" si="15">(L14/$O30)*100</f>
        <v>553.02316869882168</v>
      </c>
      <c r="M30" s="27">
        <f t="shared" si="15"/>
        <v>518.5049264148065</v>
      </c>
      <c r="N30" s="27">
        <f t="shared" si="7"/>
        <v>527.88763484049002</v>
      </c>
      <c r="O30" s="73">
        <v>112.39766081871345</v>
      </c>
      <c r="P30" s="152"/>
      <c r="Q30" s="27">
        <f t="shared" ref="Q30:R33" si="16">(Q14/$O30)*100</f>
        <v>717.3962587060704</v>
      </c>
      <c r="R30" s="27">
        <f t="shared" si="16"/>
        <v>697.11968555469775</v>
      </c>
      <c r="S30" s="27">
        <f t="shared" si="8"/>
        <v>707.58092700612826</v>
      </c>
      <c r="T30" s="27">
        <f t="shared" ref="T30:U33" si="17">(T14/$O30)*100</f>
        <v>666.69026010321079</v>
      </c>
      <c r="U30" s="27">
        <f t="shared" si="17"/>
        <v>614.2045644289102</v>
      </c>
      <c r="V30" s="27">
        <f t="shared" si="9"/>
        <v>631.11539752086708</v>
      </c>
      <c r="W30" s="27">
        <f t="shared" ref="W30:X33" si="18">(W14/$O30)*100</f>
        <v>631.80308444849049</v>
      </c>
      <c r="X30" s="27">
        <f t="shared" si="18"/>
        <v>597.4175747182245</v>
      </c>
      <c r="Y30" s="27">
        <f t="shared" si="10"/>
        <v>612.56834757864965</v>
      </c>
      <c r="Z30" s="27">
        <f t="shared" ref="Z30:AA33" si="19">(Z14/$O30)*100</f>
        <v>674.42350943364988</v>
      </c>
      <c r="AA30" s="27">
        <f t="shared" si="19"/>
        <v>626.48679124550881</v>
      </c>
      <c r="AB30" s="27">
        <f t="shared" si="11"/>
        <v>645.23266924796667</v>
      </c>
    </row>
    <row r="31" spans="1:29" s="4" customFormat="1" ht="12">
      <c r="A31" s="8"/>
      <c r="B31" s="18">
        <v>2018</v>
      </c>
      <c r="C31" s="27">
        <f t="shared" si="12"/>
        <v>622.81856440317995</v>
      </c>
      <c r="D31" s="27">
        <f t="shared" si="12"/>
        <v>597.22823618620828</v>
      </c>
      <c r="E31" s="27">
        <f t="shared" si="4"/>
        <v>606.69319832914175</v>
      </c>
      <c r="F31" s="27">
        <f t="shared" si="13"/>
        <v>570.07486543008258</v>
      </c>
      <c r="G31" s="27">
        <f t="shared" si="13"/>
        <v>541.37792723449263</v>
      </c>
      <c r="H31" s="27">
        <f t="shared" si="5"/>
        <v>547.7228661619605</v>
      </c>
      <c r="I31" s="27">
        <f t="shared" si="14"/>
        <v>540.59576707017561</v>
      </c>
      <c r="J31" s="27">
        <f t="shared" si="14"/>
        <v>545.34697695000023</v>
      </c>
      <c r="K31" s="27">
        <f t="shared" si="6"/>
        <v>544.18589579742377</v>
      </c>
      <c r="L31" s="27">
        <f t="shared" si="15"/>
        <v>581.09895459775157</v>
      </c>
      <c r="M31" s="27">
        <f t="shared" si="15"/>
        <v>551.86836326317189</v>
      </c>
      <c r="N31" s="27">
        <f t="shared" si="7"/>
        <v>559.34839885518136</v>
      </c>
      <c r="O31" s="73">
        <v>114.61988304093566</v>
      </c>
      <c r="P31" s="152"/>
      <c r="Q31" s="27">
        <f t="shared" si="16"/>
        <v>760.46619063034996</v>
      </c>
      <c r="R31" s="27">
        <f t="shared" si="16"/>
        <v>740.03942956335493</v>
      </c>
      <c r="S31" s="27">
        <f t="shared" si="8"/>
        <v>750.78690404760016</v>
      </c>
      <c r="T31" s="27">
        <f t="shared" si="17"/>
        <v>706.95695678411221</v>
      </c>
      <c r="U31" s="27">
        <f t="shared" si="17"/>
        <v>663.69025101764782</v>
      </c>
      <c r="V31" s="27">
        <f t="shared" si="9"/>
        <v>677.78134849302273</v>
      </c>
      <c r="W31" s="27">
        <f t="shared" si="18"/>
        <v>629.4018768627617</v>
      </c>
      <c r="X31" s="27">
        <f t="shared" si="18"/>
        <v>623.9886608980072</v>
      </c>
      <c r="Y31" s="27">
        <f t="shared" si="10"/>
        <v>626.12787579781696</v>
      </c>
      <c r="Z31" s="27">
        <f t="shared" si="19"/>
        <v>704.6873796183437</v>
      </c>
      <c r="AA31" s="27">
        <f t="shared" si="19"/>
        <v>667.51501480496552</v>
      </c>
      <c r="AB31" s="27">
        <f t="shared" si="11"/>
        <v>681.80855952677337</v>
      </c>
    </row>
    <row r="32" spans="1:29" s="4" customFormat="1" ht="12">
      <c r="A32" s="8"/>
      <c r="B32" s="18">
        <v>2019</v>
      </c>
      <c r="C32" s="27">
        <f t="shared" si="12"/>
        <v>644.23995770991223</v>
      </c>
      <c r="D32" s="27">
        <f t="shared" si="12"/>
        <v>643.60543952622811</v>
      </c>
      <c r="E32" s="27">
        <f t="shared" si="4"/>
        <v>643.8319436964847</v>
      </c>
      <c r="F32" s="27">
        <f t="shared" si="13"/>
        <v>595.66500779386104</v>
      </c>
      <c r="G32" s="27">
        <f t="shared" si="13"/>
        <v>580.08265083013305</v>
      </c>
      <c r="H32" s="27">
        <f t="shared" si="5"/>
        <v>583.09960960317983</v>
      </c>
      <c r="I32" s="27">
        <f t="shared" si="14"/>
        <v>592.77556432384449</v>
      </c>
      <c r="J32" s="27">
        <f t="shared" si="14"/>
        <v>599.6358920981769</v>
      </c>
      <c r="K32" s="27">
        <f t="shared" si="6"/>
        <v>597.90623486354195</v>
      </c>
      <c r="L32" s="27">
        <f t="shared" si="15"/>
        <v>609.32713985632893</v>
      </c>
      <c r="M32" s="27">
        <f t="shared" si="15"/>
        <v>593.15671612292272</v>
      </c>
      <c r="N32" s="27">
        <f t="shared" si="7"/>
        <v>596.93551380559654</v>
      </c>
      <c r="O32" s="73">
        <v>116.95906432748538</v>
      </c>
      <c r="P32" s="152"/>
      <c r="Q32" s="27">
        <f t="shared" si="16"/>
        <v>795.03365546461987</v>
      </c>
      <c r="R32" s="27">
        <f t="shared" si="16"/>
        <v>788.31658267151022</v>
      </c>
      <c r="S32" s="27">
        <f t="shared" si="8"/>
        <v>791.29283256306019</v>
      </c>
      <c r="T32" s="27">
        <f t="shared" si="17"/>
        <v>737.65226465883552</v>
      </c>
      <c r="U32" s="27">
        <f t="shared" si="17"/>
        <v>711.51457197158493</v>
      </c>
      <c r="V32" s="27">
        <f t="shared" si="9"/>
        <v>717.78254815703349</v>
      </c>
      <c r="W32" s="27">
        <f t="shared" si="18"/>
        <v>699.58367672086808</v>
      </c>
      <c r="X32" s="27">
        <f t="shared" si="18"/>
        <v>696.92221979462101</v>
      </c>
      <c r="Y32" s="27">
        <f t="shared" si="10"/>
        <v>697.86219385710137</v>
      </c>
      <c r="Z32" s="27">
        <f t="shared" si="19"/>
        <v>745.10003224258946</v>
      </c>
      <c r="AA32" s="27">
        <f t="shared" si="19"/>
        <v>721.05920159066068</v>
      </c>
      <c r="AB32" s="27">
        <f t="shared" si="11"/>
        <v>728.39338168923939</v>
      </c>
    </row>
    <row r="33" spans="1:28" s="4" customFormat="1" ht="12">
      <c r="A33" s="8"/>
      <c r="B33" s="18">
        <v>2020</v>
      </c>
      <c r="C33" s="27">
        <f t="shared" si="12"/>
        <v>610.11833450893357</v>
      </c>
      <c r="D33" s="27">
        <f t="shared" si="12"/>
        <v>620.83779084819469</v>
      </c>
      <c r="E33" s="27">
        <f t="shared" si="4"/>
        <v>617.65071843476562</v>
      </c>
      <c r="F33" s="27">
        <f t="shared" si="13"/>
        <v>561.24338602936257</v>
      </c>
      <c r="G33" s="27">
        <f t="shared" si="13"/>
        <v>559.72558820443078</v>
      </c>
      <c r="H33" s="27">
        <f t="shared" si="5"/>
        <v>559.95978613868829</v>
      </c>
      <c r="I33" s="27">
        <f t="shared" si="14"/>
        <v>577.3627296777571</v>
      </c>
      <c r="J33" s="27">
        <f t="shared" si="14"/>
        <v>590.88127504506542</v>
      </c>
      <c r="K33" s="27">
        <f t="shared" si="6"/>
        <v>588.09134952442332</v>
      </c>
      <c r="L33" s="27">
        <f t="shared" si="15"/>
        <v>577.22234900919818</v>
      </c>
      <c r="M33" s="27">
        <f t="shared" si="15"/>
        <v>573.21499095242223</v>
      </c>
      <c r="N33" s="27">
        <f t="shared" si="7"/>
        <v>573.96211859782477</v>
      </c>
      <c r="O33" s="416">
        <v>123.15789473684211</v>
      </c>
      <c r="P33" s="152" t="s">
        <v>200</v>
      </c>
      <c r="Q33" s="27">
        <f t="shared" si="16"/>
        <v>754.38788577762932</v>
      </c>
      <c r="R33" s="27">
        <f t="shared" si="16"/>
        <v>749.60830750883906</v>
      </c>
      <c r="S33" s="27">
        <f t="shared" si="8"/>
        <v>751.14289837147555</v>
      </c>
      <c r="T33" s="27">
        <f t="shared" si="17"/>
        <v>703.91053024096288</v>
      </c>
      <c r="U33" s="27">
        <f t="shared" si="17"/>
        <v>686.26530941095155</v>
      </c>
      <c r="V33" s="27">
        <f t="shared" si="9"/>
        <v>688.90749811712533</v>
      </c>
      <c r="W33" s="27">
        <f t="shared" si="18"/>
        <v>717.41009985662697</v>
      </c>
      <c r="X33" s="27">
        <f t="shared" si="18"/>
        <v>695.86955317344155</v>
      </c>
      <c r="Y33" s="27">
        <f t="shared" si="10"/>
        <v>701.74151104536691</v>
      </c>
      <c r="Z33" s="27">
        <f t="shared" si="19"/>
        <v>722.13981143454748</v>
      </c>
      <c r="AA33" s="27">
        <f t="shared" si="19"/>
        <v>698.09820518029937</v>
      </c>
      <c r="AB33" s="27">
        <f t="shared" si="11"/>
        <v>703.03561534840412</v>
      </c>
    </row>
    <row r="34" spans="1:28" s="4" customFormat="1" ht="12">
      <c r="A34" s="8"/>
      <c r="B34" s="18">
        <v>2021</v>
      </c>
      <c r="C34" s="27">
        <f t="shared" ref="C34:D34" si="20">(C18/$O34)*100</f>
        <v>656.11778691339077</v>
      </c>
      <c r="D34" s="27">
        <f t="shared" si="20"/>
        <v>666.04535874987391</v>
      </c>
      <c r="E34" s="27">
        <f t="shared" ref="E34" si="21">(E18/$O34)*100</f>
        <v>663.65677027683466</v>
      </c>
      <c r="F34" s="27">
        <f t="shared" ref="F34:G34" si="22">(F18/$O34)*100</f>
        <v>610.65616397253177</v>
      </c>
      <c r="G34" s="27">
        <f t="shared" si="22"/>
        <v>610.44100732399875</v>
      </c>
      <c r="H34" s="27">
        <f t="shared" ref="H34" si="23">(H18/$O34)*100</f>
        <v>610.47002697434709</v>
      </c>
      <c r="I34" s="27">
        <f t="shared" ref="I34:J34" si="24">(I18/$O34)*100</f>
        <v>612.52182468367869</v>
      </c>
      <c r="J34" s="27">
        <f t="shared" si="24"/>
        <v>616.81244349358803</v>
      </c>
      <c r="K34" s="27">
        <f t="shared" ref="K34" si="25">(K18/$O34)*100</f>
        <v>616.02004300850183</v>
      </c>
      <c r="L34" s="27">
        <f t="shared" ref="L34:M34" si="26">(L18/$O34)*100</f>
        <v>622.32652586414099</v>
      </c>
      <c r="M34" s="27">
        <f t="shared" si="26"/>
        <v>619.6750846584672</v>
      </c>
      <c r="N34" s="27">
        <f t="shared" ref="N34" si="27">(N18/$O34)*100</f>
        <v>620.09850524094372</v>
      </c>
      <c r="O34" s="416">
        <v>123.50877192982455</v>
      </c>
      <c r="P34" s="152"/>
      <c r="Q34" s="27">
        <f>(Q18/$O34)*100</f>
        <v>809.09436406722875</v>
      </c>
      <c r="R34" s="27">
        <f t="shared" ref="R34" si="28">(R18/$O34)*100</f>
        <v>814.91078491456824</v>
      </c>
      <c r="S34" s="27">
        <f t="shared" ref="S34" si="29">(S18/$O34)*100</f>
        <v>812.72581678347183</v>
      </c>
      <c r="T34" s="27">
        <f t="shared" ref="T34:U34" si="30">(T18/$O34)*100</f>
        <v>756.39616840909309</v>
      </c>
      <c r="U34" s="27">
        <f t="shared" si="30"/>
        <v>737.16386335869481</v>
      </c>
      <c r="V34" s="27">
        <f t="shared" ref="V34" si="31">(V18/$O34)*100</f>
        <v>740.73283626310047</v>
      </c>
      <c r="W34" s="27">
        <f t="shared" ref="W34:X34" si="32">(W18/$O34)*100</f>
        <v>757.82986365963404</v>
      </c>
      <c r="X34" s="27">
        <f t="shared" si="32"/>
        <v>744.42231013954108</v>
      </c>
      <c r="Y34" s="27">
        <f t="shared" ref="Y34" si="33">(Y18/$O34)*100</f>
        <v>748.25410467196787</v>
      </c>
      <c r="Z34" s="27">
        <f t="shared" ref="Z34:AA34" si="34">(Z18/$O34)*100</f>
        <v>771.66709529377101</v>
      </c>
      <c r="AA34" s="27">
        <f t="shared" si="34"/>
        <v>750.06804614449743</v>
      </c>
      <c r="AB34" s="27">
        <f t="shared" ref="AB34" si="35">(AB18/$O34)*100</f>
        <v>755.2482401347454</v>
      </c>
    </row>
    <row r="35" spans="1:28" s="143" customFormat="1" ht="12">
      <c r="A35" s="142" t="s">
        <v>2</v>
      </c>
      <c r="B35" s="58"/>
      <c r="C35" s="163">
        <f>C34-C33</f>
        <v>45.999452404457202</v>
      </c>
      <c r="D35" s="163">
        <f t="shared" ref="D35:N35" si="36">D34-D33</f>
        <v>45.207567901679226</v>
      </c>
      <c r="E35" s="163">
        <f t="shared" si="36"/>
        <v>46.006051842069041</v>
      </c>
      <c r="F35" s="163">
        <f t="shared" si="36"/>
        <v>49.412777943169203</v>
      </c>
      <c r="G35" s="163">
        <f t="shared" si="36"/>
        <v>50.715419119567969</v>
      </c>
      <c r="H35" s="163">
        <f t="shared" si="36"/>
        <v>50.510240835658806</v>
      </c>
      <c r="I35" s="163">
        <f t="shared" si="36"/>
        <v>35.159095005921586</v>
      </c>
      <c r="J35" s="163">
        <f t="shared" si="36"/>
        <v>25.931168448522612</v>
      </c>
      <c r="K35" s="163">
        <f t="shared" si="36"/>
        <v>27.928693484078508</v>
      </c>
      <c r="L35" s="163">
        <f t="shared" si="36"/>
        <v>45.104176854942807</v>
      </c>
      <c r="M35" s="163">
        <f t="shared" si="36"/>
        <v>46.460093706044972</v>
      </c>
      <c r="N35" s="163">
        <f t="shared" si="36"/>
        <v>46.136386643118954</v>
      </c>
      <c r="O35" s="144"/>
      <c r="Q35" s="164">
        <f t="shared" ref="Q35:AB35" si="37">Q34-Q33</f>
        <v>54.706478289599431</v>
      </c>
      <c r="R35" s="164">
        <f t="shared" si="37"/>
        <v>65.302477405729178</v>
      </c>
      <c r="S35" s="164">
        <f t="shared" si="37"/>
        <v>61.582918411996275</v>
      </c>
      <c r="T35" s="164">
        <f>T34-T33</f>
        <v>52.485638168130208</v>
      </c>
      <c r="U35" s="164">
        <f t="shared" si="37"/>
        <v>50.898553947743267</v>
      </c>
      <c r="V35" s="164">
        <f t="shared" si="37"/>
        <v>51.825338145975138</v>
      </c>
      <c r="W35" s="164">
        <f t="shared" si="37"/>
        <v>40.419763803007072</v>
      </c>
      <c r="X35" s="164">
        <f t="shared" si="37"/>
        <v>48.552756966099537</v>
      </c>
      <c r="Y35" s="164">
        <f t="shared" si="37"/>
        <v>46.51259362660096</v>
      </c>
      <c r="Z35" s="164">
        <f t="shared" si="37"/>
        <v>49.52728385922353</v>
      </c>
      <c r="AA35" s="164">
        <f t="shared" si="37"/>
        <v>51.969840964198056</v>
      </c>
      <c r="AB35" s="164">
        <f t="shared" si="37"/>
        <v>52.21262478634128</v>
      </c>
    </row>
    <row r="36" spans="1:28" s="4" customFormat="1" thickBot="1">
      <c r="A36" s="31"/>
      <c r="B36" s="10" t="s">
        <v>98</v>
      </c>
      <c r="C36" s="20">
        <f>(C34-C33)/C33*100</f>
        <v>7.5394312550008546</v>
      </c>
      <c r="D36" s="20">
        <f t="shared" ref="D36:M36" si="38">(D34-D33)/D33*100</f>
        <v>7.2817036217972824</v>
      </c>
      <c r="E36" s="20">
        <f t="shared" si="38"/>
        <v>7.4485547363494344</v>
      </c>
      <c r="F36" s="20">
        <f t="shared" si="38"/>
        <v>8.804162182248696</v>
      </c>
      <c r="G36" s="20">
        <f t="shared" si="38"/>
        <v>9.060764808387674</v>
      </c>
      <c r="H36" s="20">
        <f t="shared" si="38"/>
        <v>9.0203336178767408</v>
      </c>
      <c r="I36" s="20">
        <f t="shared" si="38"/>
        <v>6.0896024628304106</v>
      </c>
      <c r="J36" s="20">
        <f t="shared" si="38"/>
        <v>4.3885581661975817</v>
      </c>
      <c r="K36" s="20">
        <f t="shared" si="38"/>
        <v>4.7490400099684917</v>
      </c>
      <c r="L36" s="20">
        <f t="shared" si="38"/>
        <v>7.8140038985607712</v>
      </c>
      <c r="M36" s="20">
        <f t="shared" si="38"/>
        <v>8.1051777150575663</v>
      </c>
      <c r="N36" s="20">
        <f>(N34-N33)/N33*100</f>
        <v>8.0382285081511995</v>
      </c>
      <c r="O36" s="20">
        <f>(O34-O33)/O33*100</f>
        <v>0.28490028490026992</v>
      </c>
      <c r="P36" s="20"/>
      <c r="Q36" s="20">
        <f t="shared" ref="Q36:AB36" si="39">(Q34-Q33)/Q33*100</f>
        <v>7.2517705176571789</v>
      </c>
      <c r="R36" s="20">
        <f t="shared" si="39"/>
        <v>8.7115466506431627</v>
      </c>
      <c r="S36" s="20">
        <f t="shared" si="39"/>
        <v>8.1985622902795008</v>
      </c>
      <c r="T36" s="20">
        <f t="shared" si="39"/>
        <v>7.4562939341400831</v>
      </c>
      <c r="U36" s="20">
        <f t="shared" si="39"/>
        <v>7.4167458634083498</v>
      </c>
      <c r="V36" s="20">
        <f t="shared" si="39"/>
        <v>7.5228297394963173</v>
      </c>
      <c r="W36" s="20">
        <f t="shared" si="39"/>
        <v>5.6341224929903948</v>
      </c>
      <c r="X36" s="20">
        <f t="shared" si="39"/>
        <v>6.9772785351334425</v>
      </c>
      <c r="Y36" s="20">
        <f t="shared" si="39"/>
        <v>6.6281661971674302</v>
      </c>
      <c r="Z36" s="20">
        <f t="shared" si="39"/>
        <v>6.8584065128380649</v>
      </c>
      <c r="AA36" s="20">
        <f t="shared" si="39"/>
        <v>7.4444885516896138</v>
      </c>
      <c r="AB36" s="20">
        <f t="shared" si="39"/>
        <v>7.4267396482418908</v>
      </c>
    </row>
    <row r="37" spans="1:28" s="4" customFormat="1" ht="13.5" thickTop="1">
      <c r="A37" s="8"/>
      <c r="B37" s="9"/>
      <c r="C37" s="9"/>
      <c r="D37" s="9"/>
      <c r="E37" s="9"/>
      <c r="F37" s="9"/>
      <c r="G37" s="9"/>
      <c r="H37" s="9"/>
      <c r="I37" s="9"/>
      <c r="J37" s="9"/>
      <c r="K37" s="9"/>
      <c r="L37" s="9"/>
      <c r="M37" s="9"/>
      <c r="O37" s="70"/>
      <c r="P37" s="28"/>
      <c r="Z37" s="9"/>
      <c r="AA37" s="9"/>
    </row>
    <row r="38" spans="1:28" s="4" customFormat="1">
      <c r="A38" s="8"/>
      <c r="B38" s="9"/>
      <c r="C38" s="9"/>
      <c r="D38" s="9"/>
      <c r="E38" s="9"/>
      <c r="F38" s="9"/>
      <c r="G38" s="9"/>
      <c r="H38" s="9"/>
      <c r="I38" s="9"/>
      <c r="J38" s="9"/>
      <c r="K38" s="9"/>
      <c r="L38" s="9"/>
      <c r="M38" s="9"/>
      <c r="O38" s="70"/>
      <c r="P38" s="28"/>
      <c r="Z38" s="9"/>
      <c r="AA38" s="9"/>
    </row>
    <row r="39" spans="1:28" s="4" customFormat="1">
      <c r="A39" s="8"/>
      <c r="B39" s="9"/>
      <c r="C39" s="9"/>
      <c r="D39" s="9"/>
      <c r="E39" s="9"/>
      <c r="F39" s="9"/>
      <c r="G39" s="9"/>
      <c r="H39" s="9"/>
      <c r="I39" s="9"/>
      <c r="J39" s="9"/>
      <c r="K39" s="9"/>
      <c r="L39" s="9"/>
      <c r="M39" s="9"/>
      <c r="O39" s="70"/>
      <c r="P39" s="28"/>
      <c r="Z39" s="9"/>
      <c r="AA39" s="9"/>
    </row>
    <row r="40" spans="1:28" s="4" customFormat="1">
      <c r="A40" s="8"/>
      <c r="B40" s="9"/>
      <c r="C40" s="9"/>
      <c r="D40" s="9"/>
      <c r="E40" s="9"/>
      <c r="F40" s="9"/>
      <c r="G40" s="9"/>
      <c r="H40" s="9"/>
      <c r="I40" s="9"/>
      <c r="J40" s="9"/>
      <c r="K40" s="9"/>
      <c r="L40" s="9"/>
      <c r="M40" s="9"/>
      <c r="O40" s="70"/>
      <c r="P40" s="28"/>
      <c r="Z40" s="9"/>
      <c r="AA40" s="9"/>
    </row>
    <row r="41" spans="1:28">
      <c r="A41" s="3"/>
      <c r="C41" s="2"/>
      <c r="D41" s="2"/>
      <c r="E41" s="2"/>
      <c r="F41" s="2"/>
      <c r="G41" s="2"/>
      <c r="H41" s="2"/>
      <c r="I41" s="2"/>
      <c r="J41" s="2"/>
      <c r="K41" s="2"/>
      <c r="L41" s="2"/>
      <c r="M41" s="2"/>
      <c r="O41" s="70"/>
      <c r="P41" s="28"/>
      <c r="Z41" s="2"/>
      <c r="AA41" s="2"/>
    </row>
    <row r="42" spans="1:28">
      <c r="O42" s="70"/>
      <c r="P42" s="28"/>
    </row>
    <row r="43" spans="1:28">
      <c r="O43" s="70"/>
      <c r="P43" s="28"/>
    </row>
    <row r="44" spans="1:28">
      <c r="O44" s="70"/>
      <c r="P44" s="28"/>
    </row>
    <row r="45" spans="1:28">
      <c r="O45" s="70"/>
      <c r="P45" s="28"/>
    </row>
    <row r="46" spans="1:28">
      <c r="O46" s="70"/>
      <c r="P46" s="28"/>
    </row>
    <row r="47" spans="1:28">
      <c r="O47" s="70"/>
      <c r="P47" s="28"/>
    </row>
    <row r="48" spans="1:28">
      <c r="O48" s="70"/>
      <c r="P48" s="28"/>
    </row>
    <row r="49" spans="15:16">
      <c r="O49" s="70"/>
      <c r="P49" s="28"/>
    </row>
    <row r="50" spans="15:16">
      <c r="O50" s="70"/>
      <c r="P50" s="28"/>
    </row>
    <row r="51" spans="15:16">
      <c r="O51" s="70"/>
      <c r="P51" s="28"/>
    </row>
    <row r="52" spans="15:16">
      <c r="O52" s="70"/>
      <c r="P52" s="28"/>
    </row>
    <row r="53" spans="15:16">
      <c r="O53" s="70"/>
      <c r="P53" s="28"/>
    </row>
    <row r="54" spans="15:16">
      <c r="O54" s="70"/>
      <c r="P54" s="28"/>
    </row>
    <row r="55" spans="15:16">
      <c r="O55" s="70"/>
      <c r="P55" s="28"/>
    </row>
    <row r="56" spans="15:16">
      <c r="O56" s="70"/>
      <c r="P56" s="28"/>
    </row>
    <row r="57" spans="15:16">
      <c r="O57" s="70"/>
      <c r="P57" s="28"/>
    </row>
    <row r="58" spans="15:16">
      <c r="O58" s="70"/>
      <c r="P58" s="28"/>
    </row>
    <row r="59" spans="15:16">
      <c r="O59" s="70"/>
      <c r="P59" s="28"/>
    </row>
    <row r="60" spans="15:16">
      <c r="O60" s="70"/>
      <c r="P60" s="28"/>
    </row>
    <row r="61" spans="15:16">
      <c r="O61" s="70"/>
      <c r="P61" s="28"/>
    </row>
    <row r="62" spans="15:16">
      <c r="O62" s="70"/>
      <c r="P62" s="28"/>
    </row>
    <row r="63" spans="15:16">
      <c r="O63" s="70"/>
      <c r="P63" s="28"/>
    </row>
    <row r="64" spans="15:16">
      <c r="O64" s="70"/>
      <c r="P64" s="28"/>
    </row>
    <row r="65" spans="15:16">
      <c r="O65" s="70"/>
      <c r="P65" s="28"/>
    </row>
    <row r="66" spans="15:16">
      <c r="O66" s="70"/>
      <c r="P66" s="28"/>
    </row>
  </sheetData>
  <mergeCells count="9">
    <mergeCell ref="T4:V4"/>
    <mergeCell ref="W4:Y4"/>
    <mergeCell ref="Z4:AB4"/>
    <mergeCell ref="A1:K1"/>
    <mergeCell ref="C4:E4"/>
    <mergeCell ref="F4:H4"/>
    <mergeCell ref="I4:K4"/>
    <mergeCell ref="L4:N4"/>
    <mergeCell ref="Q4:S4"/>
  </mergeCells>
  <pageMargins left="0.39370078740157483" right="0.19685039370078741" top="0.78740157480314965" bottom="0.39370078740157483" header="0.51181102362204722" footer="0.51181102362204722"/>
  <pageSetup paperSize="9" scale="99" orientation="portrait" r:id="rId1"/>
  <headerFooter alignWithMargins="0">
    <oddFooter>&amp;C17</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tabColor theme="4"/>
  </sheetPr>
  <dimension ref="A1:N18"/>
  <sheetViews>
    <sheetView showGridLines="0" zoomScaleNormal="100" workbookViewId="0"/>
  </sheetViews>
  <sheetFormatPr defaultColWidth="16.5703125" defaultRowHeight="12.75"/>
  <cols>
    <col min="1" max="13" width="14.5703125" customWidth="1"/>
  </cols>
  <sheetData>
    <row r="1" spans="1:14" ht="18" customHeight="1">
      <c r="A1" s="330" t="s">
        <v>138</v>
      </c>
      <c r="B1" s="300"/>
      <c r="C1" s="300"/>
      <c r="D1" s="300"/>
      <c r="E1" s="300"/>
      <c r="F1" s="300"/>
      <c r="G1" s="300"/>
      <c r="H1" s="300"/>
      <c r="I1" s="300"/>
      <c r="J1" s="300"/>
      <c r="K1" s="300"/>
      <c r="L1" s="300"/>
      <c r="M1" s="300"/>
    </row>
    <row r="2" spans="1:14" ht="18" customHeight="1">
      <c r="A2" s="352" t="s">
        <v>169</v>
      </c>
      <c r="B2" s="300"/>
      <c r="C2" s="300"/>
      <c r="D2" s="300"/>
      <c r="E2" s="300"/>
      <c r="F2" s="300"/>
      <c r="G2" s="300"/>
      <c r="H2" s="300"/>
      <c r="I2" s="300"/>
      <c r="J2" s="300"/>
      <c r="K2" s="300"/>
      <c r="L2" s="300"/>
      <c r="M2" s="300"/>
    </row>
    <row r="3" spans="1:14" ht="18" customHeight="1">
      <c r="A3" s="145" t="s">
        <v>165</v>
      </c>
      <c r="B3" s="178"/>
      <c r="C3" s="178"/>
      <c r="D3" s="178"/>
      <c r="E3" s="178"/>
      <c r="F3" s="178"/>
      <c r="G3" s="178"/>
      <c r="H3" s="178"/>
      <c r="I3" s="178"/>
      <c r="J3" s="178"/>
      <c r="K3" s="178"/>
      <c r="L3" s="178"/>
      <c r="M3" s="178"/>
    </row>
    <row r="4" spans="1:14" ht="18" customHeight="1">
      <c r="A4" s="327" t="s">
        <v>67</v>
      </c>
      <c r="B4" s="278"/>
      <c r="C4" s="278"/>
      <c r="D4" s="278"/>
      <c r="E4" s="278"/>
      <c r="F4" s="278"/>
      <c r="G4" s="278"/>
      <c r="H4" s="278"/>
      <c r="I4" s="278"/>
      <c r="J4" s="278"/>
      <c r="K4" s="278"/>
      <c r="L4" s="278"/>
      <c r="M4" s="278"/>
    </row>
    <row r="5" spans="1:14" ht="18" customHeight="1">
      <c r="A5" s="327" t="s">
        <v>94</v>
      </c>
      <c r="B5" s="278"/>
      <c r="C5" s="278"/>
      <c r="D5" s="278"/>
      <c r="E5" s="278"/>
      <c r="F5" s="278"/>
      <c r="G5" s="278"/>
      <c r="H5" s="278"/>
      <c r="I5" s="278"/>
      <c r="J5" s="278"/>
      <c r="K5" s="278"/>
      <c r="L5" s="278"/>
      <c r="M5" s="278"/>
    </row>
    <row r="6" spans="1:14" ht="18" customHeight="1">
      <c r="A6" s="328" t="s">
        <v>95</v>
      </c>
      <c r="B6" s="278"/>
      <c r="C6" s="278"/>
      <c r="D6" s="278"/>
      <c r="E6" s="278"/>
      <c r="F6" s="278"/>
      <c r="G6" s="278"/>
      <c r="H6" s="278"/>
      <c r="I6" s="278"/>
      <c r="J6" s="278"/>
      <c r="K6" s="278"/>
      <c r="L6" s="278"/>
      <c r="M6" s="278"/>
    </row>
    <row r="7" spans="1:14" ht="18" customHeight="1">
      <c r="A7" s="317" t="s">
        <v>158</v>
      </c>
      <c r="B7" s="278"/>
      <c r="C7" s="278"/>
      <c r="D7" s="278"/>
      <c r="E7" s="278"/>
      <c r="F7" s="278"/>
      <c r="G7" s="278"/>
      <c r="H7" s="278"/>
      <c r="I7" s="278"/>
      <c r="J7" s="278"/>
      <c r="K7" s="278"/>
      <c r="L7" s="278"/>
      <c r="M7" s="278"/>
    </row>
    <row r="8" spans="1:14" ht="18" customHeight="1">
      <c r="A8" s="393" t="s">
        <v>196</v>
      </c>
      <c r="B8" s="278"/>
      <c r="C8" s="278"/>
      <c r="D8" s="278"/>
      <c r="E8" s="278"/>
      <c r="F8" s="278"/>
      <c r="G8" s="278"/>
      <c r="H8" s="278"/>
      <c r="I8" s="278"/>
      <c r="J8" s="278"/>
      <c r="K8" s="278"/>
      <c r="L8" s="278"/>
      <c r="M8" s="278"/>
    </row>
    <row r="9" spans="1:14" ht="18" customHeight="1">
      <c r="A9" s="316" t="s">
        <v>160</v>
      </c>
      <c r="B9" s="278"/>
      <c r="C9" s="278"/>
      <c r="D9" s="278"/>
      <c r="E9" s="278"/>
      <c r="F9" s="278"/>
      <c r="G9" s="278"/>
      <c r="H9" s="278"/>
      <c r="I9" s="278"/>
      <c r="J9" s="278"/>
      <c r="K9" s="278"/>
      <c r="L9" s="278"/>
      <c r="M9" s="278"/>
    </row>
    <row r="10" spans="1:14" ht="63.95" customHeight="1">
      <c r="A10" s="329" t="s">
        <v>137</v>
      </c>
      <c r="B10" s="414" t="s">
        <v>139</v>
      </c>
      <c r="C10" s="414" t="s">
        <v>140</v>
      </c>
      <c r="D10" s="414" t="s">
        <v>141</v>
      </c>
      <c r="E10" s="414" t="s">
        <v>142</v>
      </c>
      <c r="F10" s="414" t="s">
        <v>143</v>
      </c>
      <c r="G10" s="414" t="s">
        <v>144</v>
      </c>
      <c r="H10" s="414" t="s">
        <v>145</v>
      </c>
      <c r="I10" s="414" t="s">
        <v>146</v>
      </c>
      <c r="J10" s="414" t="s">
        <v>147</v>
      </c>
      <c r="K10" s="414" t="s">
        <v>148</v>
      </c>
      <c r="L10" s="414" t="s">
        <v>149</v>
      </c>
      <c r="M10" s="414" t="s">
        <v>150</v>
      </c>
      <c r="N10" s="306"/>
    </row>
    <row r="11" spans="1:14" ht="14.1" customHeight="1">
      <c r="A11" s="396">
        <v>2017</v>
      </c>
      <c r="B11" s="260">
        <v>589.90200437409726</v>
      </c>
      <c r="C11" s="260">
        <v>651.54920806111079</v>
      </c>
      <c r="D11" s="260">
        <v>641.76304396256523</v>
      </c>
      <c r="E11" s="260">
        <v>538.64612525483449</v>
      </c>
      <c r="F11" s="260">
        <v>612.25264382942635</v>
      </c>
      <c r="G11" s="260">
        <v>575.83086355456044</v>
      </c>
      <c r="H11" s="260">
        <v>567.85057390399788</v>
      </c>
      <c r="I11" s="260">
        <v>592.9929753304441</v>
      </c>
      <c r="J11" s="260">
        <v>591.86064996340394</v>
      </c>
      <c r="K11" s="260">
        <v>544.63323619974324</v>
      </c>
      <c r="L11" s="260">
        <v>618.58673365495713</v>
      </c>
      <c r="M11" s="260">
        <v>593.33335331194257</v>
      </c>
      <c r="N11" s="306"/>
    </row>
    <row r="12" spans="1:14" ht="14.1" customHeight="1">
      <c r="A12" s="396">
        <v>2018</v>
      </c>
      <c r="B12" s="260">
        <v>651.69217733568053</v>
      </c>
      <c r="C12" s="260">
        <v>705.80885048857112</v>
      </c>
      <c r="D12" s="260">
        <v>695.39103434217407</v>
      </c>
      <c r="E12" s="260">
        <v>593.28079020422729</v>
      </c>
      <c r="F12" s="260">
        <v>663.92520392914571</v>
      </c>
      <c r="G12" s="260">
        <v>627.79930858329965</v>
      </c>
      <c r="H12" s="260">
        <v>580.61169902760821</v>
      </c>
      <c r="I12" s="260">
        <v>624.60850468906381</v>
      </c>
      <c r="J12" s="260">
        <v>623.74523728827512</v>
      </c>
      <c r="K12" s="260">
        <v>599.60876112357369</v>
      </c>
      <c r="L12" s="260">
        <v>664.65435284631565</v>
      </c>
      <c r="M12" s="260">
        <v>641.12448055915524</v>
      </c>
      <c r="N12" s="306"/>
    </row>
    <row r="13" spans="1:14" ht="14.1" customHeight="1">
      <c r="A13" s="396">
        <v>2019</v>
      </c>
      <c r="B13" s="260">
        <v>722.80812430933565</v>
      </c>
      <c r="C13" s="260">
        <v>758.49325916349778</v>
      </c>
      <c r="D13" s="260">
        <v>753.019817188871</v>
      </c>
      <c r="E13" s="260">
        <v>659.56707389944961</v>
      </c>
      <c r="F13" s="260">
        <v>710.68391501670135</v>
      </c>
      <c r="G13" s="260">
        <v>681.98784748909918</v>
      </c>
      <c r="H13" s="260">
        <v>647.40369073896704</v>
      </c>
      <c r="I13" s="260">
        <v>699.97269285503</v>
      </c>
      <c r="J13" s="260">
        <v>699.30553785209588</v>
      </c>
      <c r="K13" s="260">
        <v>664.13159689694055</v>
      </c>
      <c r="L13" s="260">
        <v>720.83944130440102</v>
      </c>
      <c r="M13" s="260">
        <v>698.17019158549306</v>
      </c>
      <c r="N13" s="306"/>
    </row>
    <row r="14" spans="1:14" ht="14.1" customHeight="1">
      <c r="A14" s="396">
        <v>2020</v>
      </c>
      <c r="B14" s="260">
        <v>758.61262204758623</v>
      </c>
      <c r="C14" s="260">
        <v>761.27819469056465</v>
      </c>
      <c r="D14" s="260">
        <v>760.68562165123774</v>
      </c>
      <c r="E14" s="260">
        <v>671.73835992373301</v>
      </c>
      <c r="F14" s="260">
        <v>712.99440756837623</v>
      </c>
      <c r="G14" s="260">
        <v>689.63468398133193</v>
      </c>
      <c r="H14" s="260">
        <v>714.6329182932368</v>
      </c>
      <c r="I14" s="260">
        <v>724.51691485380286</v>
      </c>
      <c r="J14" s="260">
        <v>724.28092520376356</v>
      </c>
      <c r="K14" s="260">
        <v>679.82968333811039</v>
      </c>
      <c r="L14" s="260">
        <v>727.13182806205907</v>
      </c>
      <c r="M14" s="260">
        <v>706.87966185205789</v>
      </c>
      <c r="N14" s="306"/>
    </row>
    <row r="15" spans="1:14" ht="14.1" customHeight="1">
      <c r="A15" s="417">
        <v>2021</v>
      </c>
      <c r="B15" s="260">
        <v>760.3564788375744</v>
      </c>
      <c r="C15" s="260">
        <v>833.2630413945576</v>
      </c>
      <c r="D15" s="260">
        <v>819.6743267980554</v>
      </c>
      <c r="E15" s="260">
        <v>720.65597968221448</v>
      </c>
      <c r="F15" s="260">
        <v>790.29795625669465</v>
      </c>
      <c r="G15" s="260">
        <v>753.98403331568466</v>
      </c>
      <c r="H15" s="260">
        <v>749.02052147283985</v>
      </c>
      <c r="I15" s="260">
        <v>761.93776700605258</v>
      </c>
      <c r="J15" s="260">
        <v>760.83878996137764</v>
      </c>
      <c r="K15" s="260">
        <v>724.58440784566665</v>
      </c>
      <c r="L15" s="260">
        <v>793.64342142829423</v>
      </c>
      <c r="M15" s="260">
        <v>765.87604857828831</v>
      </c>
      <c r="N15" s="306"/>
    </row>
    <row r="16" spans="1:14">
      <c r="A16" s="305"/>
      <c r="B16" s="260"/>
      <c r="C16" s="260"/>
      <c r="D16" s="261"/>
      <c r="E16" s="260"/>
      <c r="F16" s="260"/>
      <c r="G16" s="261"/>
      <c r="H16" s="260"/>
      <c r="I16" s="260"/>
      <c r="J16" s="261"/>
      <c r="K16" s="260"/>
      <c r="L16" s="260"/>
      <c r="M16" s="261"/>
    </row>
    <row r="17" spans="1:13">
      <c r="A17" s="306"/>
      <c r="B17" s="306"/>
      <c r="C17" s="306"/>
      <c r="D17" s="306"/>
      <c r="E17" s="306"/>
      <c r="F17" s="306"/>
      <c r="G17" s="306"/>
      <c r="H17" s="306"/>
      <c r="I17" s="306"/>
      <c r="J17" s="306"/>
      <c r="K17" s="306"/>
      <c r="L17" s="306"/>
      <c r="M17" s="306"/>
    </row>
    <row r="18" spans="1:13">
      <c r="A18" s="306"/>
      <c r="B18" s="306"/>
      <c r="C18" s="306"/>
      <c r="D18" s="306"/>
      <c r="E18" s="306"/>
      <c r="F18" s="306"/>
      <c r="G18" s="306"/>
      <c r="H18" s="306"/>
      <c r="I18" s="306"/>
      <c r="J18" s="306"/>
      <c r="K18" s="306"/>
      <c r="L18" s="306"/>
      <c r="M18" s="306"/>
    </row>
  </sheetData>
  <pageMargins left="0.7" right="0.7" top="0.75" bottom="0.75" header="0.3" footer="0.3"/>
  <pageSetup paperSize="9" orientation="portrait"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theme="4"/>
  </sheetPr>
  <dimension ref="A1:M16"/>
  <sheetViews>
    <sheetView showGridLines="0" zoomScaleNormal="100" workbookViewId="0"/>
  </sheetViews>
  <sheetFormatPr defaultColWidth="15.5703125" defaultRowHeight="12.75"/>
  <cols>
    <col min="1" max="13" width="14.5703125" style="310" customWidth="1"/>
    <col min="14" max="16384" width="15.5703125" style="310"/>
  </cols>
  <sheetData>
    <row r="1" spans="1:13" ht="18" customHeight="1">
      <c r="A1" s="321" t="s">
        <v>151</v>
      </c>
      <c r="B1" s="322"/>
      <c r="C1" s="322"/>
      <c r="D1" s="322"/>
      <c r="E1" s="322"/>
      <c r="F1" s="322"/>
      <c r="G1" s="322"/>
      <c r="H1" s="322"/>
      <c r="I1" s="322"/>
      <c r="J1" s="322"/>
      <c r="K1" s="322"/>
      <c r="L1" s="322"/>
      <c r="M1" s="322"/>
    </row>
    <row r="2" spans="1:13" ht="18" customHeight="1">
      <c r="A2" s="352" t="s">
        <v>169</v>
      </c>
      <c r="B2" s="322"/>
      <c r="C2" s="322"/>
      <c r="D2" s="322"/>
      <c r="E2" s="322"/>
      <c r="F2" s="322"/>
      <c r="G2" s="322"/>
      <c r="H2" s="322"/>
      <c r="I2" s="322"/>
      <c r="J2" s="322"/>
      <c r="K2" s="322"/>
      <c r="L2" s="322"/>
      <c r="M2" s="322"/>
    </row>
    <row r="3" spans="1:13" ht="18" customHeight="1">
      <c r="A3" s="331" t="s">
        <v>165</v>
      </c>
      <c r="B3" s="332"/>
      <c r="C3" s="332"/>
      <c r="D3" s="332"/>
      <c r="E3" s="332"/>
      <c r="F3" s="332"/>
      <c r="G3" s="332"/>
      <c r="H3" s="332"/>
      <c r="I3" s="332"/>
      <c r="J3" s="332"/>
      <c r="K3" s="332"/>
      <c r="L3" s="332"/>
      <c r="M3" s="333"/>
    </row>
    <row r="4" spans="1:13" ht="18" customHeight="1">
      <c r="A4" s="334" t="s">
        <v>67</v>
      </c>
      <c r="B4" s="332"/>
      <c r="C4" s="332"/>
      <c r="D4" s="332"/>
      <c r="E4" s="332"/>
      <c r="F4" s="332"/>
      <c r="G4" s="332"/>
      <c r="H4" s="332"/>
      <c r="I4" s="332"/>
      <c r="J4" s="332"/>
      <c r="K4" s="332"/>
      <c r="L4" s="332"/>
      <c r="M4" s="333"/>
    </row>
    <row r="5" spans="1:13" ht="18" customHeight="1">
      <c r="A5" s="334" t="s">
        <v>94</v>
      </c>
      <c r="B5" s="332"/>
      <c r="C5" s="332"/>
      <c r="D5" s="332"/>
      <c r="E5" s="332"/>
      <c r="F5" s="332"/>
      <c r="G5" s="332"/>
      <c r="H5" s="332"/>
      <c r="I5" s="332"/>
      <c r="J5" s="332"/>
      <c r="K5" s="332"/>
      <c r="L5" s="332"/>
      <c r="M5" s="333"/>
    </row>
    <row r="6" spans="1:13" ht="18" customHeight="1">
      <c r="A6" s="335" t="s">
        <v>95</v>
      </c>
      <c r="B6" s="332"/>
      <c r="C6" s="332"/>
      <c r="D6" s="332"/>
      <c r="E6" s="332"/>
      <c r="F6" s="332"/>
      <c r="G6" s="332"/>
      <c r="H6" s="332"/>
      <c r="I6" s="332"/>
      <c r="J6" s="332"/>
      <c r="K6" s="332"/>
      <c r="L6" s="332"/>
      <c r="M6" s="333"/>
    </row>
    <row r="7" spans="1:13" ht="18" customHeight="1">
      <c r="A7" s="317" t="s">
        <v>158</v>
      </c>
      <c r="B7" s="332"/>
      <c r="C7" s="332"/>
      <c r="D7" s="332"/>
      <c r="E7" s="332"/>
      <c r="F7" s="332"/>
      <c r="G7" s="332"/>
      <c r="H7" s="332"/>
      <c r="I7" s="332"/>
      <c r="J7" s="332"/>
      <c r="K7" s="332"/>
      <c r="L7" s="332"/>
      <c r="M7" s="333"/>
    </row>
    <row r="8" spans="1:13" ht="18" customHeight="1">
      <c r="A8" s="393" t="s">
        <v>196</v>
      </c>
      <c r="B8" s="332"/>
      <c r="C8" s="332"/>
      <c r="D8" s="332"/>
      <c r="E8" s="332"/>
      <c r="F8" s="332"/>
      <c r="G8" s="332"/>
      <c r="H8" s="332"/>
      <c r="I8" s="332"/>
      <c r="J8" s="332"/>
      <c r="K8" s="332"/>
      <c r="L8" s="332"/>
      <c r="M8" s="333"/>
    </row>
    <row r="9" spans="1:13" ht="18" customHeight="1">
      <c r="A9" s="316" t="s">
        <v>160</v>
      </c>
      <c r="B9" s="331"/>
      <c r="C9" s="331"/>
      <c r="D9" s="331"/>
      <c r="E9" s="331"/>
      <c r="F9" s="331"/>
      <c r="G9" s="331"/>
      <c r="H9" s="331"/>
      <c r="I9" s="331"/>
      <c r="J9" s="331"/>
      <c r="K9" s="331"/>
      <c r="L9" s="331"/>
      <c r="M9" s="331"/>
    </row>
    <row r="10" spans="1:13" ht="63.95" customHeight="1">
      <c r="A10" s="320" t="s">
        <v>137</v>
      </c>
      <c r="B10" s="415" t="s">
        <v>139</v>
      </c>
      <c r="C10" s="415" t="s">
        <v>140</v>
      </c>
      <c r="D10" s="415" t="s">
        <v>141</v>
      </c>
      <c r="E10" s="415" t="s">
        <v>142</v>
      </c>
      <c r="F10" s="415" t="s">
        <v>143</v>
      </c>
      <c r="G10" s="415" t="s">
        <v>144</v>
      </c>
      <c r="H10" s="415" t="s">
        <v>145</v>
      </c>
      <c r="I10" s="415" t="s">
        <v>146</v>
      </c>
      <c r="J10" s="415" t="s">
        <v>147</v>
      </c>
      <c r="K10" s="415" t="s">
        <v>148</v>
      </c>
      <c r="L10" s="415" t="s">
        <v>149</v>
      </c>
      <c r="M10" s="415" t="s">
        <v>150</v>
      </c>
    </row>
    <row r="11" spans="1:13" ht="14.1" customHeight="1">
      <c r="A11" s="394">
        <v>2017</v>
      </c>
      <c r="B11" s="313">
        <v>720.28441970147094</v>
      </c>
      <c r="C11" s="313">
        <v>806.87014588031536</v>
      </c>
      <c r="D11" s="313">
        <v>795.30441035425645</v>
      </c>
      <c r="E11" s="313">
        <v>648.84478599282386</v>
      </c>
      <c r="F11" s="313">
        <v>755.5349326824529</v>
      </c>
      <c r="G11" s="313">
        <v>709.35894388017914</v>
      </c>
      <c r="H11" s="313">
        <v>678.65832288226602</v>
      </c>
      <c r="I11" s="313">
        <v>689.05221415020878</v>
      </c>
      <c r="J11" s="313">
        <v>688.51249359424821</v>
      </c>
      <c r="K11" s="313">
        <v>657.68052888584305</v>
      </c>
      <c r="L11" s="313">
        <v>752.3949832664772</v>
      </c>
      <c r="M11" s="313">
        <v>725.22642707286082</v>
      </c>
    </row>
    <row r="12" spans="1:13" ht="14.1" customHeight="1">
      <c r="A12" s="394">
        <v>2018</v>
      </c>
      <c r="B12" s="313">
        <v>803.43533135680457</v>
      </c>
      <c r="C12" s="313">
        <v>870.44389437250948</v>
      </c>
      <c r="D12" s="313">
        <v>860.55107130602119</v>
      </c>
      <c r="E12" s="313">
        <v>723.63620523901079</v>
      </c>
      <c r="F12" s="313">
        <v>820.54655236317444</v>
      </c>
      <c r="G12" s="313">
        <v>776.87218891597922</v>
      </c>
      <c r="H12" s="313">
        <v>679.41689995420211</v>
      </c>
      <c r="I12" s="313">
        <v>718.48695252678726</v>
      </c>
      <c r="J12" s="313">
        <v>717.66703892615271</v>
      </c>
      <c r="K12" s="313">
        <v>731.69880637156052</v>
      </c>
      <c r="L12" s="313">
        <v>801.65993827239924</v>
      </c>
      <c r="M12" s="313">
        <v>781.48817349267586</v>
      </c>
    </row>
    <row r="13" spans="1:13" ht="14.1" customHeight="1">
      <c r="A13" s="394">
        <v>2019</v>
      </c>
      <c r="B13" s="313">
        <v>890.29381482034501</v>
      </c>
      <c r="C13" s="313">
        <v>930.6466618150049</v>
      </c>
      <c r="D13" s="313">
        <v>925.48869305621065</v>
      </c>
      <c r="E13" s="313">
        <v>814.03719627056728</v>
      </c>
      <c r="F13" s="313">
        <v>864.71163364406038</v>
      </c>
      <c r="G13" s="313">
        <v>839.51175223044856</v>
      </c>
      <c r="H13" s="313">
        <v>732.39020585108165</v>
      </c>
      <c r="I13" s="313">
        <v>817.77288549249556</v>
      </c>
      <c r="J13" s="313">
        <v>816.21309223052788</v>
      </c>
      <c r="K13" s="313">
        <v>819.19277493924983</v>
      </c>
      <c r="L13" s="313">
        <v>867.3567343182533</v>
      </c>
      <c r="M13" s="313">
        <v>851.92208384706362</v>
      </c>
    </row>
    <row r="14" spans="1:13" ht="14.1" customHeight="1">
      <c r="A14" s="394">
        <v>2020</v>
      </c>
      <c r="B14" s="313">
        <v>918.73356079486746</v>
      </c>
      <c r="C14" s="313">
        <v>926.32778068788798</v>
      </c>
      <c r="D14" s="313">
        <v>925.09178009960681</v>
      </c>
      <c r="E14" s="313">
        <v>838.79168297561694</v>
      </c>
      <c r="F14" s="313">
        <v>856.8710587872522</v>
      </c>
      <c r="G14" s="313">
        <v>848.44397136530176</v>
      </c>
      <c r="H14" s="313">
        <v>811.37566806724726</v>
      </c>
      <c r="I14" s="313">
        <v>865.43872113597513</v>
      </c>
      <c r="J14" s="313">
        <v>864.25007149797818</v>
      </c>
      <c r="K14" s="313">
        <v>845.96228000501401</v>
      </c>
      <c r="L14" s="313">
        <v>875.38570733522636</v>
      </c>
      <c r="M14" s="313">
        <v>865.84386311329786</v>
      </c>
    </row>
    <row r="15" spans="1:13" ht="12" customHeight="1">
      <c r="A15" s="417">
        <v>2021</v>
      </c>
      <c r="B15" s="313">
        <v>953.51057651268593</v>
      </c>
      <c r="C15" s="313">
        <v>1010.6111194446721</v>
      </c>
      <c r="D15" s="313">
        <v>1003.787675465902</v>
      </c>
      <c r="E15" s="313">
        <v>873.74823463335895</v>
      </c>
      <c r="F15" s="313">
        <v>954.72695053069003</v>
      </c>
      <c r="G15" s="313">
        <v>914.87002934951352</v>
      </c>
      <c r="H15" s="313">
        <v>923.84249536607126</v>
      </c>
      <c r="I15" s="313">
        <v>924.19817324289045</v>
      </c>
      <c r="J15" s="313">
        <v>924.15945559485147</v>
      </c>
      <c r="K15" s="313">
        <v>881.79339010876924</v>
      </c>
      <c r="L15" s="313">
        <v>960.11076407036535</v>
      </c>
      <c r="M15" s="313">
        <v>932.79782641203633</v>
      </c>
    </row>
    <row r="16" spans="1:13">
      <c r="A16" s="336"/>
      <c r="B16" s="336"/>
      <c r="C16" s="313"/>
      <c r="D16" s="313"/>
      <c r="E16" s="313"/>
      <c r="F16" s="313"/>
      <c r="G16" s="313"/>
      <c r="H16" s="313"/>
      <c r="I16" s="313"/>
      <c r="J16" s="313"/>
      <c r="K16" s="313"/>
      <c r="L16" s="313"/>
      <c r="M16" s="313"/>
    </row>
  </sheetData>
  <pageMargins left="0.7" right="0.7" top="0.75" bottom="0.75" header="0.3" footer="0.3"/>
  <pageSetup paperSize="9" orientation="portrait" verticalDpi="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
    <tabColor theme="4"/>
  </sheetPr>
  <dimension ref="A1:G33"/>
  <sheetViews>
    <sheetView showGridLines="0" zoomScaleNormal="100" workbookViewId="0">
      <selection activeCell="A7" sqref="A7:D33"/>
    </sheetView>
  </sheetViews>
  <sheetFormatPr defaultColWidth="18" defaultRowHeight="12.75"/>
  <cols>
    <col min="1" max="13" width="14.5703125" style="310" customWidth="1"/>
    <col min="14" max="16384" width="18" style="310"/>
  </cols>
  <sheetData>
    <row r="1" spans="1:7" ht="18" customHeight="1">
      <c r="A1" s="321" t="s">
        <v>102</v>
      </c>
      <c r="B1" s="337"/>
      <c r="C1" s="337"/>
      <c r="D1" s="337"/>
    </row>
    <row r="2" spans="1:7" ht="15">
      <c r="A2" s="338" t="s">
        <v>103</v>
      </c>
    </row>
    <row r="3" spans="1:7" ht="15">
      <c r="A3" s="316" t="s">
        <v>35</v>
      </c>
    </row>
    <row r="4" spans="1:7" ht="15">
      <c r="A4" s="339" t="s">
        <v>167</v>
      </c>
      <c r="B4" s="340"/>
      <c r="C4" s="340"/>
      <c r="D4" s="308"/>
      <c r="E4" s="341"/>
      <c r="F4" s="341"/>
      <c r="G4" s="308"/>
    </row>
    <row r="5" spans="1:7" ht="15">
      <c r="A5" s="339" t="s">
        <v>166</v>
      </c>
      <c r="B5" s="340"/>
      <c r="C5" s="340"/>
      <c r="D5" s="308"/>
      <c r="E5" s="341"/>
      <c r="F5" s="341"/>
      <c r="G5" s="308"/>
    </row>
    <row r="6" spans="1:7" ht="15">
      <c r="A6" s="316" t="s">
        <v>160</v>
      </c>
      <c r="B6" s="340"/>
      <c r="C6" s="340"/>
      <c r="D6" s="308"/>
      <c r="E6" s="341"/>
      <c r="F6" s="341"/>
      <c r="G6" s="308"/>
    </row>
    <row r="7" spans="1:7" ht="63.95" customHeight="1">
      <c r="A7" s="326" t="s">
        <v>168</v>
      </c>
      <c r="B7" s="326" t="s">
        <v>152</v>
      </c>
      <c r="C7" s="326" t="s">
        <v>153</v>
      </c>
      <c r="D7" s="326" t="s">
        <v>154</v>
      </c>
      <c r="E7" s="326" t="s">
        <v>155</v>
      </c>
      <c r="F7" s="326" t="s">
        <v>156</v>
      </c>
      <c r="G7" s="326" t="s">
        <v>157</v>
      </c>
    </row>
    <row r="8" spans="1:7" ht="14.1" customHeight="1">
      <c r="A8" s="342">
        <v>1996</v>
      </c>
      <c r="B8" s="343">
        <v>51.660019719316864</v>
      </c>
      <c r="C8" s="343">
        <v>33.062274855714364</v>
      </c>
      <c r="D8" s="343">
        <v>15.27770542496877</v>
      </c>
    </row>
    <row r="9" spans="1:7" ht="14.1" customHeight="1">
      <c r="A9" s="342">
        <v>1997</v>
      </c>
      <c r="B9" s="343">
        <v>51.660019719316864</v>
      </c>
      <c r="C9" s="343">
        <v>33.062274855714364</v>
      </c>
      <c r="D9" s="343">
        <v>15.27770542496877</v>
      </c>
    </row>
    <row r="10" spans="1:7" ht="14.1" customHeight="1">
      <c r="A10" s="342">
        <v>1998</v>
      </c>
      <c r="B10" s="343">
        <v>51.660019719316864</v>
      </c>
      <c r="C10" s="343">
        <v>33.062274855714364</v>
      </c>
      <c r="D10" s="343">
        <v>15.27770542496877</v>
      </c>
    </row>
    <row r="11" spans="1:7" ht="14.1" customHeight="1">
      <c r="A11" s="342">
        <v>1999</v>
      </c>
      <c r="B11" s="343">
        <v>52.178369488198754</v>
      </c>
      <c r="C11" s="343">
        <v>32.704304195213339</v>
      </c>
      <c r="D11" s="343">
        <v>15.11732631658791</v>
      </c>
    </row>
    <row r="12" spans="1:7" ht="14.1" customHeight="1">
      <c r="A12" s="342">
        <v>2000</v>
      </c>
      <c r="B12" s="343">
        <v>50.556594178722662</v>
      </c>
      <c r="C12" s="343">
        <v>34.709671566842552</v>
      </c>
      <c r="D12" s="343">
        <v>14.733734254434783</v>
      </c>
    </row>
    <row r="13" spans="1:7" ht="14.1" customHeight="1">
      <c r="A13" s="342">
        <v>2001</v>
      </c>
      <c r="B13" s="343">
        <v>49.041134518979469</v>
      </c>
      <c r="C13" s="343">
        <v>35.918003473137155</v>
      </c>
      <c r="D13" s="343">
        <v>15.040862007883385</v>
      </c>
    </row>
    <row r="14" spans="1:7" ht="14.1" customHeight="1">
      <c r="A14" s="342">
        <v>2002</v>
      </c>
      <c r="B14" s="343">
        <v>48.139045082747444</v>
      </c>
      <c r="C14" s="343">
        <v>36.8464271130741</v>
      </c>
      <c r="D14" s="343">
        <v>15.014527804178456</v>
      </c>
    </row>
    <row r="15" spans="1:7" ht="14.1" customHeight="1">
      <c r="A15" s="342">
        <v>2003</v>
      </c>
      <c r="B15" s="343">
        <v>46.543868873389897</v>
      </c>
      <c r="C15" s="343">
        <v>38.77555161252215</v>
      </c>
      <c r="D15" s="343">
        <v>14.680579514087949</v>
      </c>
    </row>
    <row r="16" spans="1:7" ht="14.1" customHeight="1">
      <c r="A16" s="342">
        <v>2004</v>
      </c>
      <c r="B16" s="343">
        <v>45.713754943586892</v>
      </c>
      <c r="C16" s="343">
        <v>40.426440669137158</v>
      </c>
      <c r="D16" s="343">
        <v>13.859804387275958</v>
      </c>
      <c r="E16" s="344">
        <v>43.841145154042508</v>
      </c>
      <c r="F16" s="344">
        <v>37.474183470081755</v>
      </c>
      <c r="G16" s="344">
        <v>18.684671375875737</v>
      </c>
    </row>
    <row r="17" spans="1:7" ht="14.1" customHeight="1">
      <c r="A17" s="342">
        <v>2005</v>
      </c>
      <c r="B17" s="343">
        <v>43.304895275969528</v>
      </c>
      <c r="C17" s="343">
        <v>42.741137623626422</v>
      </c>
      <c r="D17" s="343">
        <v>13.953967100404048</v>
      </c>
      <c r="E17" s="344">
        <v>40.130975475728064</v>
      </c>
      <c r="F17" s="344">
        <v>40.764738349688358</v>
      </c>
      <c r="G17" s="344">
        <v>19.104286174583585</v>
      </c>
    </row>
    <row r="18" spans="1:7" ht="14.1" customHeight="1">
      <c r="A18" s="342">
        <v>2006</v>
      </c>
      <c r="B18" s="343">
        <v>41</v>
      </c>
      <c r="C18" s="343">
        <v>45</v>
      </c>
      <c r="D18" s="343">
        <v>14</v>
      </c>
      <c r="E18" s="344">
        <v>38.5</v>
      </c>
      <c r="F18" s="344">
        <v>44.25</v>
      </c>
      <c r="G18" s="344">
        <v>17.25</v>
      </c>
    </row>
    <row r="19" spans="1:7" ht="14.1" customHeight="1">
      <c r="A19" s="342">
        <v>2007</v>
      </c>
      <c r="B19" s="343">
        <v>39.25</v>
      </c>
      <c r="C19" s="343">
        <v>46.75</v>
      </c>
      <c r="D19" s="343">
        <v>14</v>
      </c>
      <c r="E19" s="344">
        <v>38.25</v>
      </c>
      <c r="F19" s="344">
        <v>44.5</v>
      </c>
      <c r="G19" s="344">
        <v>17.25</v>
      </c>
    </row>
    <row r="20" spans="1:7" ht="14.1" customHeight="1">
      <c r="A20" s="342">
        <v>2008</v>
      </c>
      <c r="B20" s="343">
        <v>37.5</v>
      </c>
      <c r="C20" s="343">
        <v>48.5</v>
      </c>
      <c r="D20" s="343">
        <v>14</v>
      </c>
      <c r="E20" s="344">
        <v>36.5</v>
      </c>
      <c r="F20" s="344">
        <v>45.75</v>
      </c>
      <c r="G20" s="344">
        <v>17.75</v>
      </c>
    </row>
    <row r="21" spans="1:7" ht="14.1" customHeight="1">
      <c r="A21" s="342">
        <v>2009</v>
      </c>
      <c r="B21" s="343">
        <v>35.752132441592408</v>
      </c>
      <c r="C21" s="343">
        <v>49.804417738725846</v>
      </c>
      <c r="D21" s="343">
        <v>14.443449819681749</v>
      </c>
      <c r="E21" s="344">
        <v>35.375661462437648</v>
      </c>
      <c r="F21" s="344">
        <v>46.671047866505965</v>
      </c>
      <c r="G21" s="344">
        <v>17.953290671056386</v>
      </c>
    </row>
    <row r="22" spans="1:7" ht="14.1" customHeight="1">
      <c r="A22" s="342">
        <v>2010</v>
      </c>
      <c r="B22" s="343">
        <v>32.939319636348486</v>
      </c>
      <c r="C22" s="343">
        <v>52.023377554398301</v>
      </c>
      <c r="D22" s="343">
        <v>15.036878396956778</v>
      </c>
      <c r="E22" s="344">
        <v>32.733609321477118</v>
      </c>
      <c r="F22" s="344">
        <v>47.986555620793496</v>
      </c>
      <c r="G22" s="344">
        <v>19.279835057729386</v>
      </c>
    </row>
    <row r="23" spans="1:7" ht="14.1" customHeight="1">
      <c r="A23" s="342">
        <v>2011</v>
      </c>
      <c r="B23" s="343">
        <v>31.164777984193687</v>
      </c>
      <c r="C23" s="343">
        <v>53.459839927145218</v>
      </c>
      <c r="D23" s="343">
        <v>15.375382088661091</v>
      </c>
      <c r="E23" s="344">
        <v>30.304462545445716</v>
      </c>
      <c r="F23" s="344">
        <v>49.872564714204877</v>
      </c>
      <c r="G23" s="344">
        <v>19.822972740349414</v>
      </c>
    </row>
    <row r="24" spans="1:7" ht="14.1" customHeight="1">
      <c r="A24" s="345">
        <v>2012</v>
      </c>
      <c r="B24" s="343">
        <v>29.853145285383935</v>
      </c>
      <c r="C24" s="343">
        <v>54.31061566894909</v>
      </c>
      <c r="D24" s="343">
        <v>15.836239045666975</v>
      </c>
      <c r="E24" s="344">
        <v>29.339967975363813</v>
      </c>
      <c r="F24" s="344">
        <v>50.202267413445078</v>
      </c>
      <c r="G24" s="344">
        <v>20.457764611191113</v>
      </c>
    </row>
    <row r="25" spans="1:7" ht="14.1" customHeight="1">
      <c r="A25" s="345">
        <v>2013</v>
      </c>
      <c r="B25" s="343">
        <v>28.702205682515121</v>
      </c>
      <c r="C25" s="343">
        <v>55.015865732776305</v>
      </c>
      <c r="D25" s="343">
        <v>16.281928584708574</v>
      </c>
      <c r="E25" s="344">
        <v>28.003458724598165</v>
      </c>
      <c r="F25" s="344">
        <v>51.426348702035156</v>
      </c>
      <c r="G25" s="344">
        <v>20.570192573366676</v>
      </c>
    </row>
    <row r="26" spans="1:7" ht="14.1" customHeight="1">
      <c r="A26" s="345">
        <v>2014</v>
      </c>
      <c r="B26" s="343">
        <v>27.483215647911866</v>
      </c>
      <c r="C26" s="343">
        <v>55.793297889075944</v>
      </c>
      <c r="D26" s="343">
        <v>16.72348646301219</v>
      </c>
      <c r="E26" s="344">
        <v>27.127458112525119</v>
      </c>
      <c r="F26" s="344">
        <v>51.127423951087394</v>
      </c>
      <c r="G26" s="344">
        <v>21.74511793638748</v>
      </c>
    </row>
    <row r="27" spans="1:7" ht="14.1" customHeight="1">
      <c r="A27" s="346">
        <v>2015</v>
      </c>
      <c r="B27" s="347">
        <v>26.653217685243661</v>
      </c>
      <c r="C27" s="348">
        <v>56.65902930642121</v>
      </c>
      <c r="D27" s="348">
        <v>16.687753008335122</v>
      </c>
      <c r="E27" s="347">
        <v>26.442331274520754</v>
      </c>
      <c r="F27" s="347">
        <v>51.687733122074341</v>
      </c>
      <c r="G27" s="347">
        <v>21.869935603404908</v>
      </c>
    </row>
    <row r="28" spans="1:7" ht="14.1" customHeight="1">
      <c r="A28" s="346">
        <v>2016</v>
      </c>
      <c r="B28" s="347">
        <v>25.654500551997124</v>
      </c>
      <c r="C28" s="348">
        <v>58.764749841131561</v>
      </c>
      <c r="D28" s="348">
        <v>15.580749606871313</v>
      </c>
      <c r="E28" s="347">
        <v>25.627840169610622</v>
      </c>
      <c r="F28" s="347">
        <v>52.085552611682616</v>
      </c>
      <c r="G28" s="347">
        <v>22.286607218706759</v>
      </c>
    </row>
    <row r="29" spans="1:7" ht="14.1" customHeight="1">
      <c r="A29" s="346">
        <v>2017</v>
      </c>
      <c r="B29" s="347">
        <v>22.34260817375074</v>
      </c>
      <c r="C29" s="348">
        <v>60.632753396435078</v>
      </c>
      <c r="D29" s="348">
        <v>17.024638429814168</v>
      </c>
      <c r="E29" s="347">
        <v>24.5</v>
      </c>
      <c r="F29" s="347">
        <v>54.25</v>
      </c>
      <c r="G29" s="347">
        <v>21.25</v>
      </c>
    </row>
    <row r="30" spans="1:7" ht="14.1" customHeight="1">
      <c r="A30" s="346">
        <v>2018</v>
      </c>
      <c r="B30" s="347">
        <v>20.608070282651315</v>
      </c>
      <c r="C30" s="348">
        <v>62.192097772154341</v>
      </c>
      <c r="D30" s="348">
        <v>17.199831945194337</v>
      </c>
      <c r="E30" s="347">
        <v>21.5</v>
      </c>
      <c r="F30" s="394">
        <v>56.25</v>
      </c>
      <c r="G30" s="347">
        <v>22</v>
      </c>
    </row>
    <row r="31" spans="1:7" ht="14.1" customHeight="1">
      <c r="A31" s="346">
        <v>2019</v>
      </c>
      <c r="B31" s="347">
        <v>19</v>
      </c>
      <c r="C31" s="348">
        <v>64</v>
      </c>
      <c r="D31" s="348">
        <v>17</v>
      </c>
      <c r="E31" s="347">
        <v>20.75</v>
      </c>
      <c r="F31" s="349">
        <v>57</v>
      </c>
      <c r="G31" s="347">
        <v>22.25</v>
      </c>
    </row>
    <row r="32" spans="1:7" ht="14.1" customHeight="1">
      <c r="A32" s="346">
        <v>2020</v>
      </c>
      <c r="B32" s="347">
        <v>17</v>
      </c>
      <c r="C32" s="348">
        <v>68</v>
      </c>
      <c r="D32" s="348">
        <v>14</v>
      </c>
      <c r="E32" s="347">
        <v>19</v>
      </c>
      <c r="F32" s="349">
        <v>62</v>
      </c>
      <c r="G32" s="347">
        <v>19</v>
      </c>
    </row>
    <row r="33" spans="1:7">
      <c r="A33" s="418">
        <v>2021</v>
      </c>
      <c r="B33" s="347">
        <v>17</v>
      </c>
      <c r="C33" s="347">
        <v>69</v>
      </c>
      <c r="D33" s="347">
        <v>15</v>
      </c>
      <c r="E33" s="347">
        <v>18</v>
      </c>
      <c r="F33" s="349">
        <v>62</v>
      </c>
      <c r="G33" s="347">
        <v>20</v>
      </c>
    </row>
  </sheetData>
  <phoneticPr fontId="0" type="noConversion"/>
  <pageMargins left="0.7" right="0.7" top="0.75" bottom="0.75" header="0.3" footer="0.3"/>
  <pageSetup paperSize="9" orientation="portrait"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tabColor theme="3"/>
  </sheetPr>
  <dimension ref="A1:U28"/>
  <sheetViews>
    <sheetView showGridLines="0" zoomScaleNormal="100" workbookViewId="0"/>
  </sheetViews>
  <sheetFormatPr defaultColWidth="8.85546875" defaultRowHeight="12.75"/>
  <sheetData>
    <row r="1" spans="1:21" ht="18" customHeight="1">
      <c r="A1" s="159" t="s">
        <v>80</v>
      </c>
      <c r="B1" s="134"/>
      <c r="C1" s="134"/>
      <c r="D1" s="134"/>
      <c r="E1" s="134"/>
      <c r="F1" s="134"/>
      <c r="G1" s="134"/>
      <c r="H1" s="134"/>
      <c r="I1" s="134"/>
      <c r="J1" s="134"/>
      <c r="K1" s="134"/>
      <c r="L1" s="134"/>
      <c r="M1" s="134"/>
      <c r="N1" s="134"/>
      <c r="O1" s="134"/>
      <c r="P1" s="134"/>
      <c r="Q1" s="134"/>
      <c r="R1" s="134"/>
      <c r="S1" s="134"/>
      <c r="T1" s="134"/>
      <c r="U1" s="134"/>
    </row>
    <row r="2" spans="1:21" ht="18" customHeight="1">
      <c r="A2" s="134"/>
      <c r="B2" s="134"/>
      <c r="C2" s="134"/>
      <c r="D2" s="134"/>
      <c r="E2" s="134"/>
      <c r="F2" s="134"/>
      <c r="G2" s="134"/>
      <c r="H2" s="134"/>
      <c r="I2" s="134"/>
      <c r="J2" s="134"/>
      <c r="K2" s="134"/>
      <c r="L2" s="134"/>
      <c r="M2" s="134"/>
      <c r="N2" s="134"/>
      <c r="O2" s="134"/>
      <c r="P2" s="134"/>
      <c r="Q2" s="134"/>
      <c r="R2" s="134"/>
      <c r="S2" s="134"/>
      <c r="T2" s="134"/>
      <c r="U2" s="134"/>
    </row>
    <row r="3" spans="1:21" ht="18" customHeight="1">
      <c r="A3" s="279" t="s">
        <v>104</v>
      </c>
      <c r="B3" s="134"/>
      <c r="C3" s="134"/>
      <c r="D3" s="134"/>
      <c r="E3" s="134"/>
      <c r="F3" s="134"/>
      <c r="G3" s="134"/>
      <c r="H3" s="134"/>
      <c r="I3" s="134"/>
      <c r="J3" s="134"/>
      <c r="K3" s="279" t="s">
        <v>88</v>
      </c>
      <c r="L3" s="134"/>
      <c r="M3" s="134"/>
      <c r="N3" s="134"/>
      <c r="O3" s="134"/>
      <c r="P3" s="134"/>
      <c r="Q3" s="134"/>
      <c r="R3" s="134"/>
      <c r="S3" s="134"/>
      <c r="T3" s="134"/>
      <c r="U3" s="134"/>
    </row>
    <row r="4" spans="1:21">
      <c r="A4" s="134"/>
      <c r="B4" s="134"/>
      <c r="C4" s="134"/>
      <c r="D4" s="134"/>
      <c r="E4" s="134"/>
      <c r="F4" s="134"/>
      <c r="G4" s="134"/>
      <c r="H4" s="134"/>
      <c r="I4" s="134"/>
      <c r="J4" s="134"/>
      <c r="K4" s="134"/>
      <c r="L4" s="134"/>
      <c r="M4" s="134"/>
      <c r="N4" s="134"/>
      <c r="O4" s="134"/>
      <c r="P4" s="134"/>
      <c r="Q4" s="134"/>
      <c r="R4" s="134"/>
      <c r="S4" s="134"/>
      <c r="T4" s="134"/>
      <c r="U4" s="134"/>
    </row>
    <row r="5" spans="1:21">
      <c r="A5" s="134"/>
      <c r="B5" s="134"/>
      <c r="C5" s="134"/>
      <c r="D5" s="134"/>
      <c r="E5" s="134"/>
      <c r="F5" s="134"/>
      <c r="G5" s="134"/>
      <c r="H5" s="134"/>
      <c r="I5" s="134"/>
      <c r="J5" s="134"/>
      <c r="K5" s="134"/>
      <c r="L5" s="134"/>
      <c r="M5" s="134"/>
      <c r="N5" s="134"/>
      <c r="O5" s="134"/>
      <c r="P5" s="134"/>
      <c r="Q5" s="134"/>
      <c r="R5" s="134"/>
      <c r="S5" s="134"/>
      <c r="T5" s="134"/>
      <c r="U5" s="134"/>
    </row>
    <row r="6" spans="1:21">
      <c r="A6" s="134"/>
      <c r="B6" s="134"/>
      <c r="C6" s="134"/>
      <c r="D6" s="134"/>
      <c r="E6" s="134"/>
      <c r="F6" s="134"/>
      <c r="G6" s="134"/>
      <c r="H6" s="134"/>
      <c r="I6" s="134"/>
      <c r="J6" s="134"/>
      <c r="K6" s="134"/>
      <c r="L6" s="134"/>
      <c r="M6" s="134"/>
      <c r="N6" s="134"/>
      <c r="O6" s="134"/>
      <c r="P6" s="134"/>
      <c r="Q6" s="134"/>
      <c r="R6" s="134"/>
      <c r="S6" s="134"/>
      <c r="T6" s="134"/>
      <c r="U6" s="134"/>
    </row>
    <row r="7" spans="1:21">
      <c r="A7" s="134"/>
      <c r="B7" s="134"/>
      <c r="C7" s="134"/>
      <c r="D7" s="134"/>
      <c r="E7" s="134"/>
      <c r="F7" s="134"/>
      <c r="G7" s="134"/>
      <c r="H7" s="134"/>
      <c r="I7" s="134"/>
      <c r="J7" s="134"/>
      <c r="K7" s="134"/>
      <c r="L7" s="134"/>
      <c r="M7" s="134"/>
      <c r="N7" s="134"/>
      <c r="O7" s="134"/>
      <c r="P7" s="134"/>
      <c r="Q7" s="134"/>
      <c r="R7" s="134"/>
      <c r="S7" s="134"/>
      <c r="T7" s="134"/>
      <c r="U7" s="134"/>
    </row>
    <row r="8" spans="1:21">
      <c r="A8" s="134"/>
      <c r="B8" s="134"/>
      <c r="C8" s="134"/>
      <c r="D8" s="134"/>
      <c r="E8" s="134"/>
      <c r="F8" s="134"/>
      <c r="G8" s="134"/>
      <c r="H8" s="134"/>
      <c r="I8" s="134"/>
      <c r="J8" s="134"/>
      <c r="K8" s="134"/>
      <c r="L8" s="134"/>
      <c r="M8" s="134"/>
      <c r="N8" s="134"/>
      <c r="O8" s="134"/>
      <c r="P8" s="134"/>
      <c r="Q8" s="134"/>
      <c r="R8" s="134"/>
      <c r="S8" s="134"/>
      <c r="T8" s="134"/>
      <c r="U8" s="134"/>
    </row>
    <row r="9" spans="1:21">
      <c r="A9" s="134"/>
      <c r="B9" s="134"/>
      <c r="C9" s="134"/>
      <c r="D9" s="134"/>
      <c r="E9" s="134"/>
      <c r="F9" s="134"/>
      <c r="G9" s="134"/>
      <c r="H9" s="134"/>
      <c r="I9" s="134"/>
      <c r="J9" s="134"/>
      <c r="K9" s="134"/>
      <c r="L9" s="134"/>
      <c r="M9" s="134"/>
      <c r="N9" s="134"/>
      <c r="O9" s="134"/>
      <c r="P9" s="134"/>
      <c r="Q9" s="134"/>
      <c r="R9" s="134"/>
      <c r="S9" s="134"/>
      <c r="T9" s="134"/>
      <c r="U9" s="134"/>
    </row>
    <row r="10" spans="1:21">
      <c r="A10" s="134"/>
      <c r="B10" s="134"/>
      <c r="C10" s="134"/>
      <c r="D10" s="134"/>
      <c r="E10" s="134"/>
      <c r="F10" s="134"/>
      <c r="G10" s="134"/>
      <c r="H10" s="134"/>
      <c r="I10" s="134"/>
      <c r="J10" s="134"/>
      <c r="K10" s="134"/>
      <c r="L10" s="134"/>
      <c r="M10" s="134"/>
      <c r="N10" s="134"/>
      <c r="O10" s="134"/>
      <c r="P10" s="134"/>
      <c r="Q10" s="134"/>
      <c r="R10" s="134"/>
      <c r="S10" s="134"/>
      <c r="T10" s="134"/>
      <c r="U10" s="134"/>
    </row>
    <row r="11" spans="1:21">
      <c r="A11" s="134"/>
      <c r="B11" s="134"/>
      <c r="C11" s="134"/>
      <c r="D11" s="134"/>
      <c r="E11" s="134"/>
      <c r="F11" s="134"/>
      <c r="G11" s="134"/>
      <c r="H11" s="134"/>
      <c r="I11" s="134"/>
      <c r="J11" s="134"/>
      <c r="K11" s="134"/>
      <c r="L11" s="134"/>
      <c r="M11" s="134"/>
      <c r="N11" s="134"/>
      <c r="O11" s="134"/>
      <c r="P11" s="134"/>
      <c r="Q11" s="134"/>
      <c r="R11" s="134"/>
      <c r="S11" s="134"/>
      <c r="T11" s="134"/>
      <c r="U11" s="134"/>
    </row>
    <row r="12" spans="1:21">
      <c r="A12" s="134"/>
      <c r="B12" s="134"/>
      <c r="C12" s="134"/>
      <c r="D12" s="134"/>
      <c r="E12" s="134"/>
      <c r="F12" s="134"/>
      <c r="G12" s="134"/>
      <c r="H12" s="134"/>
      <c r="I12" s="134"/>
      <c r="J12" s="134"/>
      <c r="K12" s="134"/>
      <c r="L12" s="134"/>
      <c r="M12" s="134"/>
      <c r="N12" s="134"/>
      <c r="O12" s="134"/>
      <c r="P12" s="134"/>
      <c r="Q12" s="134"/>
      <c r="R12" s="134"/>
      <c r="S12" s="134"/>
      <c r="T12" s="134"/>
      <c r="U12" s="134"/>
    </row>
    <row r="13" spans="1:21">
      <c r="A13" s="134"/>
      <c r="B13" s="134"/>
      <c r="C13" s="134"/>
      <c r="D13" s="134"/>
      <c r="E13" s="134"/>
      <c r="F13" s="134"/>
      <c r="G13" s="134"/>
      <c r="H13" s="134"/>
      <c r="I13" s="134"/>
      <c r="J13" s="134"/>
      <c r="K13" s="134"/>
      <c r="L13" s="134"/>
      <c r="M13" s="134"/>
      <c r="N13" s="134"/>
      <c r="O13" s="134"/>
      <c r="P13" s="134"/>
      <c r="Q13" s="134"/>
      <c r="R13" s="134"/>
      <c r="S13" s="134"/>
      <c r="T13" s="134"/>
      <c r="U13" s="134"/>
    </row>
    <row r="14" spans="1:21">
      <c r="A14" s="134"/>
      <c r="B14" s="134"/>
      <c r="C14" s="134"/>
      <c r="D14" s="134"/>
      <c r="E14" s="134"/>
      <c r="F14" s="134"/>
      <c r="G14" s="134"/>
      <c r="H14" s="134"/>
      <c r="I14" s="134"/>
      <c r="J14" s="134"/>
      <c r="K14" s="134"/>
      <c r="L14" s="134"/>
      <c r="M14" s="134"/>
      <c r="N14" s="134"/>
      <c r="O14" s="134"/>
      <c r="P14" s="134"/>
      <c r="Q14" s="134"/>
      <c r="R14" s="134"/>
      <c r="S14" s="134"/>
      <c r="T14" s="134"/>
      <c r="U14" s="134"/>
    </row>
    <row r="15" spans="1:21">
      <c r="A15" s="134"/>
      <c r="B15" s="134"/>
      <c r="C15" s="134"/>
      <c r="D15" s="134"/>
      <c r="E15" s="134"/>
      <c r="F15" s="134"/>
      <c r="G15" s="134"/>
      <c r="H15" s="134"/>
      <c r="I15" s="134"/>
      <c r="J15" s="134"/>
      <c r="K15" s="134"/>
      <c r="L15" s="134"/>
      <c r="M15" s="134"/>
      <c r="N15" s="134"/>
      <c r="O15" s="134"/>
      <c r="P15" s="134"/>
      <c r="Q15" s="134"/>
      <c r="R15" s="134"/>
      <c r="S15" s="134"/>
      <c r="T15" s="134"/>
      <c r="U15" s="134"/>
    </row>
    <row r="16" spans="1:21">
      <c r="A16" s="134"/>
      <c r="B16" s="134"/>
      <c r="C16" s="134"/>
      <c r="D16" s="134"/>
      <c r="E16" s="134"/>
      <c r="F16" s="134"/>
      <c r="G16" s="134"/>
      <c r="H16" s="134"/>
      <c r="I16" s="134"/>
      <c r="J16" s="134"/>
      <c r="K16" s="134"/>
      <c r="L16" s="134"/>
      <c r="M16" s="134"/>
      <c r="N16" s="134"/>
      <c r="O16" s="134"/>
      <c r="P16" s="134"/>
      <c r="Q16" s="134"/>
      <c r="R16" s="134"/>
      <c r="S16" s="134"/>
      <c r="T16" s="134"/>
      <c r="U16" s="134"/>
    </row>
    <row r="17" spans="1:21">
      <c r="A17" s="134"/>
      <c r="B17" s="134"/>
      <c r="C17" s="134"/>
      <c r="D17" s="134"/>
      <c r="E17" s="134"/>
      <c r="F17" s="134"/>
      <c r="G17" s="134"/>
      <c r="H17" s="134"/>
      <c r="I17" s="134"/>
      <c r="J17" s="134"/>
      <c r="K17" s="134"/>
      <c r="L17" s="134"/>
      <c r="M17" s="134"/>
      <c r="N17" s="134"/>
      <c r="O17" s="134"/>
      <c r="P17" s="134"/>
      <c r="Q17" s="134"/>
      <c r="R17" s="134"/>
      <c r="S17" s="134"/>
      <c r="T17" s="134"/>
      <c r="U17" s="134"/>
    </row>
    <row r="18" spans="1:21">
      <c r="A18" s="134"/>
      <c r="B18" s="134"/>
      <c r="C18" s="134"/>
      <c r="D18" s="134"/>
      <c r="E18" s="134"/>
      <c r="F18" s="134"/>
      <c r="G18" s="134"/>
      <c r="H18" s="134"/>
      <c r="I18" s="134"/>
      <c r="J18" s="134"/>
      <c r="K18" s="134"/>
      <c r="L18" s="134"/>
      <c r="M18" s="134"/>
      <c r="N18" s="134"/>
      <c r="O18" s="134"/>
      <c r="P18" s="134"/>
      <c r="Q18" s="134"/>
      <c r="R18" s="134"/>
      <c r="S18" s="134"/>
      <c r="T18" s="134"/>
      <c r="U18" s="134"/>
    </row>
    <row r="19" spans="1:21">
      <c r="A19" s="134"/>
      <c r="B19" s="134"/>
      <c r="C19" s="134"/>
      <c r="D19" s="134"/>
      <c r="E19" s="134"/>
      <c r="F19" s="134"/>
      <c r="G19" s="134"/>
      <c r="H19" s="134"/>
      <c r="I19" s="134"/>
      <c r="J19" s="134"/>
      <c r="K19" s="134"/>
      <c r="L19" s="134"/>
      <c r="M19" s="134"/>
      <c r="N19" s="134"/>
      <c r="O19" s="134"/>
      <c r="P19" s="134"/>
      <c r="Q19" s="134"/>
      <c r="R19" s="134"/>
      <c r="S19" s="134"/>
      <c r="T19" s="134"/>
      <c r="U19" s="134"/>
    </row>
    <row r="20" spans="1:21">
      <c r="A20" s="134"/>
      <c r="B20" s="134"/>
      <c r="C20" s="134"/>
      <c r="D20" s="134"/>
      <c r="E20" s="134"/>
      <c r="F20" s="134"/>
      <c r="G20" s="134"/>
      <c r="H20" s="134"/>
      <c r="I20" s="134"/>
      <c r="J20" s="134"/>
      <c r="K20" s="134"/>
      <c r="L20" s="134"/>
      <c r="M20" s="134"/>
      <c r="N20" s="134"/>
      <c r="O20" s="134"/>
      <c r="P20" s="134"/>
      <c r="Q20" s="134"/>
      <c r="R20" s="134"/>
      <c r="S20" s="134"/>
      <c r="T20" s="134"/>
      <c r="U20" s="134"/>
    </row>
    <row r="21" spans="1:21">
      <c r="A21" s="134"/>
      <c r="B21" s="134"/>
      <c r="C21" s="134"/>
      <c r="D21" s="134"/>
      <c r="E21" s="134"/>
      <c r="F21" s="134"/>
      <c r="G21" s="134"/>
      <c r="H21" s="134"/>
      <c r="I21" s="134"/>
      <c r="J21" s="134"/>
      <c r="K21" s="134"/>
      <c r="L21" s="134"/>
      <c r="M21" s="134"/>
      <c r="N21" s="134"/>
      <c r="O21" s="134"/>
      <c r="P21" s="134"/>
      <c r="Q21" s="134"/>
      <c r="R21" s="134"/>
      <c r="S21" s="134"/>
      <c r="T21" s="134"/>
      <c r="U21" s="134"/>
    </row>
    <row r="22" spans="1:21">
      <c r="A22" s="134"/>
      <c r="B22" s="134"/>
      <c r="C22" s="134"/>
      <c r="D22" s="134"/>
      <c r="E22" s="134"/>
      <c r="F22" s="134"/>
      <c r="G22" s="134"/>
      <c r="H22" s="134"/>
      <c r="I22" s="134"/>
      <c r="J22" s="134"/>
      <c r="K22" s="134"/>
      <c r="L22" s="134"/>
      <c r="M22" s="134"/>
      <c r="N22" s="134"/>
      <c r="O22" s="134"/>
      <c r="P22" s="134"/>
      <c r="Q22" s="134"/>
      <c r="R22" s="134"/>
      <c r="S22" s="134"/>
      <c r="T22" s="134"/>
      <c r="U22" s="134"/>
    </row>
    <row r="23" spans="1:21">
      <c r="A23" s="134"/>
      <c r="B23" s="134"/>
      <c r="C23" s="134"/>
      <c r="D23" s="134"/>
      <c r="E23" s="134"/>
      <c r="F23" s="134"/>
      <c r="G23" s="134"/>
      <c r="H23" s="134"/>
      <c r="I23" s="134"/>
      <c r="J23" s="134"/>
      <c r="K23" s="134"/>
      <c r="L23" s="134"/>
      <c r="M23" s="134"/>
      <c r="N23" s="134"/>
      <c r="O23" s="134"/>
      <c r="P23" s="134"/>
      <c r="Q23" s="134"/>
      <c r="R23" s="134"/>
      <c r="S23" s="134"/>
      <c r="T23" s="134"/>
      <c r="U23" s="134"/>
    </row>
    <row r="24" spans="1:21">
      <c r="A24" s="134"/>
      <c r="B24" s="134"/>
      <c r="C24" s="134"/>
      <c r="D24" s="134"/>
      <c r="E24" s="134"/>
      <c r="F24" s="134"/>
      <c r="G24" s="134"/>
      <c r="H24" s="134"/>
      <c r="I24" s="134"/>
      <c r="J24" s="134"/>
      <c r="K24" s="134"/>
      <c r="L24" s="134"/>
      <c r="M24" s="134"/>
      <c r="N24" s="134"/>
      <c r="O24" s="134"/>
      <c r="P24" s="134"/>
      <c r="Q24" s="134"/>
      <c r="R24" s="134"/>
      <c r="S24" s="134"/>
      <c r="T24" s="134"/>
      <c r="U24" s="134"/>
    </row>
    <row r="25" spans="1:21">
      <c r="A25" s="134"/>
      <c r="B25" s="134"/>
      <c r="C25" s="134"/>
      <c r="D25" s="134"/>
      <c r="E25" s="134"/>
      <c r="F25" s="134"/>
      <c r="G25" s="134"/>
      <c r="H25" s="134"/>
      <c r="I25" s="134"/>
      <c r="J25" s="134"/>
      <c r="K25" s="134"/>
      <c r="L25" s="134"/>
      <c r="M25" s="134"/>
      <c r="N25" s="134"/>
      <c r="O25" s="134"/>
      <c r="P25" s="134"/>
      <c r="Q25" s="134"/>
      <c r="R25" s="134"/>
      <c r="S25" s="134"/>
      <c r="T25" s="134"/>
      <c r="U25" s="134"/>
    </row>
    <row r="26" spans="1:21">
      <c r="A26" s="134"/>
      <c r="B26" s="134"/>
      <c r="C26" s="134"/>
      <c r="D26" s="134"/>
      <c r="E26" s="134"/>
      <c r="F26" s="134"/>
      <c r="G26" s="134"/>
      <c r="H26" s="134"/>
      <c r="I26" s="134"/>
      <c r="J26" s="134"/>
      <c r="K26" s="134"/>
      <c r="L26" s="134"/>
      <c r="M26" s="134"/>
      <c r="N26" s="134"/>
      <c r="O26" s="134"/>
      <c r="P26" s="134"/>
      <c r="Q26" s="134"/>
      <c r="R26" s="134"/>
      <c r="S26" s="134"/>
      <c r="T26" s="134"/>
      <c r="U26" s="134"/>
    </row>
    <row r="27" spans="1:21" ht="6" customHeight="1">
      <c r="A27" s="287"/>
      <c r="B27" s="288"/>
      <c r="C27" s="287"/>
      <c r="D27" s="288"/>
      <c r="E27" s="289"/>
      <c r="F27" s="287"/>
    </row>
    <row r="28" spans="1:21" ht="15.75">
      <c r="A28" s="283" t="s">
        <v>41</v>
      </c>
      <c r="B28" s="284"/>
      <c r="C28" s="284"/>
      <c r="D28" s="284"/>
      <c r="E28" s="284"/>
      <c r="F28" s="284"/>
    </row>
  </sheetData>
  <hyperlinks>
    <hyperlink ref="A28" location="Contents!A1" display="Return to Contents Page" xr:uid="{372C0517-0FF3-4CD1-83AB-3829C5B54F54}"/>
  </hyperlinks>
  <pageMargins left="0.7" right="0.7" top="0.75" bottom="0.75" header="0.3" footer="0.3"/>
  <pageSetup paperSize="9" orientation="portrait" verticalDpi="4"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tabColor theme="3"/>
  </sheetPr>
  <dimension ref="A1:Q37"/>
  <sheetViews>
    <sheetView showGridLines="0" zoomScaleNormal="100" workbookViewId="0"/>
  </sheetViews>
  <sheetFormatPr defaultColWidth="9.140625" defaultRowHeight="12.75"/>
  <cols>
    <col min="1" max="1" width="203.140625" customWidth="1"/>
    <col min="2" max="2" width="26.42578125" customWidth="1"/>
    <col min="3" max="3" width="20" customWidth="1"/>
    <col min="4" max="4" width="12.140625" customWidth="1"/>
    <col min="5" max="6" width="1.85546875" customWidth="1"/>
    <col min="7" max="7" width="12.42578125" customWidth="1"/>
    <col min="8" max="8" width="1.85546875" customWidth="1"/>
    <col min="9" max="9" width="11.5703125" customWidth="1"/>
    <col min="10" max="10" width="1.85546875" customWidth="1"/>
    <col min="11" max="11" width="9.5703125" customWidth="1"/>
    <col min="12" max="12" width="0.140625" customWidth="1"/>
    <col min="13" max="13" width="2.42578125" customWidth="1"/>
  </cols>
  <sheetData>
    <row r="1" spans="1:17" s="157" customFormat="1" ht="18" customHeight="1">
      <c r="A1" s="290" t="s">
        <v>20</v>
      </c>
      <c r="B1" s="41"/>
      <c r="C1" s="41"/>
      <c r="D1" s="41"/>
      <c r="E1" s="41"/>
      <c r="F1" s="41"/>
      <c r="G1" s="41"/>
      <c r="H1" s="41"/>
      <c r="I1" s="41"/>
      <c r="J1" s="41"/>
      <c r="K1" s="41"/>
      <c r="L1" s="41"/>
      <c r="M1" s="41"/>
      <c r="N1" s="41"/>
      <c r="O1" s="41"/>
      <c r="P1" s="41"/>
      <c r="Q1" s="41"/>
    </row>
    <row r="2" spans="1:17" s="389" customFormat="1" ht="30" customHeight="1">
      <c r="A2" s="388" t="s">
        <v>21</v>
      </c>
      <c r="B2" s="297"/>
      <c r="C2" s="297"/>
      <c r="D2" s="297"/>
      <c r="E2" s="297"/>
      <c r="F2" s="297"/>
      <c r="G2" s="297"/>
      <c r="H2" s="297"/>
      <c r="I2" s="297"/>
      <c r="J2" s="297"/>
      <c r="K2" s="297"/>
      <c r="L2" s="297"/>
      <c r="M2" s="297"/>
      <c r="N2" s="297"/>
      <c r="O2" s="297"/>
      <c r="P2" s="297"/>
      <c r="Q2" s="297"/>
    </row>
    <row r="3" spans="1:17" s="157" customFormat="1" ht="14.1" customHeight="1">
      <c r="A3" s="281" t="s">
        <v>117</v>
      </c>
      <c r="B3" s="281"/>
      <c r="C3" s="281"/>
      <c r="D3" s="281"/>
      <c r="E3" s="281"/>
      <c r="F3" s="281"/>
      <c r="G3" s="281"/>
      <c r="H3" s="281"/>
      <c r="I3" s="281"/>
      <c r="J3" s="281"/>
      <c r="K3" s="281"/>
      <c r="L3" s="281"/>
      <c r="M3" s="281"/>
      <c r="N3" s="281"/>
      <c r="O3" s="281"/>
      <c r="P3" s="281"/>
      <c r="Q3" s="281"/>
    </row>
    <row r="4" spans="1:17" s="280" customFormat="1" ht="14.1" customHeight="1">
      <c r="A4" s="281" t="s">
        <v>118</v>
      </c>
      <c r="B4" s="281"/>
      <c r="C4" s="281"/>
      <c r="D4" s="281"/>
      <c r="E4" s="281"/>
      <c r="F4" s="281"/>
      <c r="G4" s="281"/>
      <c r="H4" s="281"/>
      <c r="I4" s="281"/>
      <c r="J4" s="281"/>
      <c r="K4" s="281"/>
      <c r="L4" s="281"/>
      <c r="M4" s="281"/>
      <c r="N4" s="281"/>
      <c r="O4" s="281"/>
      <c r="P4" s="281"/>
      <c r="Q4" s="281"/>
    </row>
    <row r="5" spans="1:17" s="280" customFormat="1" ht="14.1" customHeight="1">
      <c r="A5" s="281" t="s">
        <v>116</v>
      </c>
      <c r="B5" s="281"/>
      <c r="C5" s="281"/>
      <c r="D5" s="281"/>
      <c r="E5" s="281"/>
      <c r="F5" s="281"/>
      <c r="G5" s="281"/>
      <c r="H5" s="281"/>
      <c r="I5" s="281"/>
      <c r="J5" s="281"/>
      <c r="K5" s="281"/>
      <c r="L5" s="281"/>
      <c r="M5" s="281"/>
      <c r="N5" s="281"/>
      <c r="O5" s="281"/>
      <c r="P5" s="281"/>
      <c r="Q5" s="281"/>
    </row>
    <row r="6" spans="1:17" s="157" customFormat="1" ht="14.1" customHeight="1">
      <c r="A6" s="281" t="s">
        <v>55</v>
      </c>
      <c r="B6" s="281"/>
      <c r="C6" s="281"/>
      <c r="D6" s="281"/>
      <c r="E6" s="281"/>
      <c r="F6" s="281"/>
      <c r="G6" s="281"/>
      <c r="H6" s="281"/>
      <c r="I6" s="281"/>
      <c r="J6" s="281"/>
      <c r="K6" s="281"/>
      <c r="L6" s="281"/>
      <c r="M6" s="281"/>
      <c r="N6" s="281"/>
      <c r="O6" s="281"/>
      <c r="P6" s="281"/>
      <c r="Q6" s="281"/>
    </row>
    <row r="7" spans="1:17" s="389" customFormat="1" ht="26.1" customHeight="1">
      <c r="A7" s="388" t="s">
        <v>22</v>
      </c>
      <c r="B7" s="296"/>
      <c r="C7" s="296"/>
      <c r="D7" s="296"/>
      <c r="E7" s="296"/>
      <c r="F7" s="296"/>
      <c r="G7" s="296"/>
      <c r="H7" s="296"/>
      <c r="I7" s="296"/>
      <c r="J7" s="296"/>
      <c r="K7" s="296"/>
      <c r="L7" s="297"/>
      <c r="M7" s="297"/>
      <c r="N7" s="297"/>
      <c r="O7" s="297"/>
      <c r="P7" s="297"/>
      <c r="Q7" s="297"/>
    </row>
    <row r="8" spans="1:17" s="157" customFormat="1" ht="14.1" customHeight="1">
      <c r="A8" s="281" t="s">
        <v>119</v>
      </c>
      <c r="B8" s="281"/>
      <c r="C8" s="281"/>
      <c r="D8" s="281"/>
      <c r="E8" s="281"/>
      <c r="F8" s="281"/>
      <c r="G8" s="281"/>
      <c r="H8" s="281"/>
      <c r="I8" s="281"/>
      <c r="J8" s="281"/>
      <c r="K8" s="281"/>
      <c r="L8" s="281"/>
      <c r="M8" s="281"/>
      <c r="N8" s="281"/>
      <c r="O8" s="281"/>
      <c r="P8" s="281"/>
      <c r="Q8" s="281"/>
    </row>
    <row r="9" spans="1:17" s="280" customFormat="1" ht="14.1" customHeight="1">
      <c r="A9" s="281" t="s">
        <v>120</v>
      </c>
      <c r="B9" s="281"/>
      <c r="C9" s="281"/>
      <c r="D9" s="281"/>
      <c r="E9" s="281"/>
      <c r="F9" s="281"/>
      <c r="G9" s="281"/>
      <c r="H9" s="281"/>
      <c r="I9" s="281"/>
      <c r="J9" s="281"/>
      <c r="K9" s="281"/>
      <c r="L9" s="281"/>
      <c r="M9" s="281"/>
      <c r="N9" s="281"/>
      <c r="O9" s="281"/>
      <c r="P9" s="281"/>
      <c r="Q9" s="281"/>
    </row>
    <row r="10" spans="1:17" s="389" customFormat="1" ht="32.1" customHeight="1">
      <c r="A10" s="388" t="s">
        <v>23</v>
      </c>
      <c r="B10" s="297"/>
      <c r="C10" s="297"/>
      <c r="D10" s="297"/>
      <c r="E10" s="297"/>
      <c r="F10" s="297"/>
      <c r="G10" s="297"/>
      <c r="H10" s="297"/>
      <c r="I10" s="297"/>
      <c r="J10" s="297"/>
      <c r="K10" s="297"/>
      <c r="L10" s="297"/>
      <c r="M10" s="297"/>
      <c r="N10" s="297"/>
      <c r="O10" s="297"/>
      <c r="P10" s="297"/>
      <c r="Q10" s="297"/>
    </row>
    <row r="11" spans="1:17" s="157" customFormat="1" ht="14.1" customHeight="1">
      <c r="A11" s="281" t="s">
        <v>97</v>
      </c>
      <c r="B11" s="281"/>
      <c r="C11" s="281"/>
      <c r="D11" s="281"/>
      <c r="E11" s="281"/>
      <c r="F11" s="281"/>
      <c r="G11" s="281"/>
      <c r="H11" s="281"/>
      <c r="I11" s="281"/>
      <c r="J11" s="281"/>
      <c r="K11" s="281"/>
      <c r="L11" s="281"/>
      <c r="M11" s="281"/>
      <c r="N11" s="281"/>
      <c r="O11" s="281"/>
      <c r="P11" s="281"/>
      <c r="Q11" s="281"/>
    </row>
    <row r="12" spans="1:17" s="389" customFormat="1" ht="30.6" customHeight="1">
      <c r="A12" s="388" t="s">
        <v>24</v>
      </c>
      <c r="B12" s="297"/>
      <c r="C12" s="297"/>
      <c r="D12" s="297"/>
      <c r="E12" s="297"/>
      <c r="F12" s="297"/>
      <c r="G12" s="297"/>
      <c r="H12" s="297"/>
      <c r="I12" s="297"/>
      <c r="J12" s="297"/>
      <c r="K12" s="297"/>
      <c r="L12" s="297"/>
      <c r="M12" s="297"/>
      <c r="N12" s="297"/>
      <c r="O12" s="297"/>
      <c r="P12" s="297"/>
      <c r="Q12" s="297"/>
    </row>
    <row r="13" spans="1:17" s="157" customFormat="1" ht="14.1" customHeight="1">
      <c r="A13" s="281" t="s">
        <v>183</v>
      </c>
      <c r="C13" s="281"/>
      <c r="D13" s="281"/>
      <c r="E13" s="281"/>
      <c r="F13" s="281"/>
      <c r="G13" s="281"/>
      <c r="H13" s="281"/>
      <c r="I13" s="281"/>
      <c r="J13" s="281"/>
      <c r="K13" s="281"/>
      <c r="L13" s="281"/>
      <c r="M13" s="281"/>
      <c r="N13" s="281"/>
      <c r="O13" s="281"/>
      <c r="P13" s="281"/>
      <c r="Q13" s="281"/>
    </row>
    <row r="14" spans="1:17" s="157" customFormat="1" ht="14.1" customHeight="1">
      <c r="A14" s="281" t="s">
        <v>184</v>
      </c>
      <c r="C14" s="281"/>
      <c r="D14" s="281"/>
      <c r="E14" s="281"/>
      <c r="F14" s="281"/>
      <c r="G14" s="281"/>
      <c r="H14" s="281"/>
      <c r="I14" s="281"/>
      <c r="J14" s="281"/>
      <c r="K14" s="281"/>
      <c r="L14" s="281"/>
      <c r="M14" s="281"/>
      <c r="N14" s="281"/>
      <c r="O14" s="281"/>
      <c r="P14" s="281"/>
      <c r="Q14" s="281"/>
    </row>
    <row r="15" spans="1:17" s="157" customFormat="1" ht="14.1" customHeight="1">
      <c r="A15" s="281" t="s">
        <v>185</v>
      </c>
      <c r="C15" s="281"/>
      <c r="D15" s="281"/>
      <c r="E15" s="281"/>
      <c r="F15" s="281"/>
      <c r="G15" s="281"/>
      <c r="H15" s="281"/>
      <c r="I15" s="281"/>
      <c r="J15" s="281"/>
      <c r="K15" s="281"/>
      <c r="L15" s="281"/>
      <c r="M15" s="281"/>
      <c r="N15" s="281"/>
      <c r="O15" s="281"/>
      <c r="P15" s="281"/>
      <c r="Q15" s="281"/>
    </row>
    <row r="16" spans="1:17" s="157" customFormat="1" ht="14.1" customHeight="1">
      <c r="A16" s="281" t="s">
        <v>186</v>
      </c>
      <c r="C16" s="281"/>
      <c r="D16" s="281"/>
      <c r="E16" s="281"/>
      <c r="F16" s="281"/>
      <c r="G16" s="281"/>
      <c r="H16" s="281"/>
      <c r="I16" s="281"/>
      <c r="J16" s="281"/>
      <c r="K16" s="281"/>
      <c r="L16" s="281"/>
      <c r="M16" s="281"/>
      <c r="N16" s="281"/>
      <c r="O16" s="281"/>
      <c r="P16" s="281"/>
      <c r="Q16" s="281"/>
    </row>
    <row r="17" spans="1:17" s="280" customFormat="1" ht="14.1" customHeight="1">
      <c r="A17" s="281" t="s">
        <v>187</v>
      </c>
      <c r="C17" s="281"/>
      <c r="D17" s="281"/>
      <c r="E17" s="281"/>
      <c r="F17" s="281"/>
      <c r="G17" s="281"/>
      <c r="H17" s="281"/>
      <c r="I17" s="281"/>
      <c r="J17" s="281"/>
      <c r="K17" s="281"/>
      <c r="L17" s="281"/>
      <c r="M17" s="281"/>
      <c r="N17" s="281"/>
      <c r="O17" s="281"/>
      <c r="P17" s="281"/>
      <c r="Q17" s="281"/>
    </row>
    <row r="18" spans="1:17" s="280" customFormat="1" ht="14.1" customHeight="1">
      <c r="A18" s="281" t="s">
        <v>188</v>
      </c>
      <c r="C18" s="281"/>
      <c r="D18" s="281"/>
      <c r="E18" s="281"/>
      <c r="F18" s="281"/>
      <c r="G18" s="281"/>
      <c r="H18" s="281"/>
      <c r="I18" s="281"/>
      <c r="J18" s="281"/>
      <c r="K18" s="281"/>
      <c r="L18" s="281"/>
      <c r="M18" s="281"/>
      <c r="N18" s="281"/>
      <c r="O18" s="281"/>
      <c r="P18" s="281"/>
      <c r="Q18" s="281"/>
    </row>
    <row r="19" spans="1:17" s="157" customFormat="1" ht="14.1" customHeight="1">
      <c r="A19" s="281" t="s">
        <v>189</v>
      </c>
      <c r="C19" s="281"/>
      <c r="D19" s="281"/>
      <c r="E19" s="281"/>
      <c r="F19" s="281"/>
      <c r="G19" s="281"/>
      <c r="H19" s="281"/>
      <c r="I19" s="281"/>
      <c r="J19" s="281"/>
      <c r="K19" s="281"/>
      <c r="L19" s="281"/>
      <c r="M19" s="281"/>
      <c r="N19" s="281"/>
      <c r="O19" s="281"/>
      <c r="P19" s="281"/>
      <c r="Q19" s="281"/>
    </row>
    <row r="20" spans="1:17" s="157" customFormat="1" ht="14.1" customHeight="1">
      <c r="A20" s="281" t="s">
        <v>190</v>
      </c>
      <c r="C20" s="281"/>
      <c r="D20" s="281"/>
      <c r="E20" s="281"/>
      <c r="F20" s="281"/>
      <c r="G20" s="281"/>
      <c r="H20" s="281"/>
      <c r="I20" s="281"/>
      <c r="J20" s="281"/>
      <c r="K20" s="281"/>
      <c r="L20" s="281"/>
      <c r="M20" s="281"/>
      <c r="N20" s="281"/>
      <c r="O20" s="281"/>
      <c r="P20" s="281"/>
      <c r="Q20" s="281"/>
    </row>
    <row r="21" spans="1:17" s="157" customFormat="1" ht="14.1" customHeight="1">
      <c r="A21" s="281" t="s">
        <v>191</v>
      </c>
      <c r="C21" s="281"/>
      <c r="D21" s="281"/>
      <c r="E21" s="281"/>
      <c r="F21" s="281"/>
      <c r="G21" s="281"/>
      <c r="H21" s="281"/>
      <c r="I21" s="281"/>
      <c r="J21" s="281"/>
      <c r="K21" s="281"/>
      <c r="L21" s="281"/>
      <c r="M21" s="281"/>
      <c r="N21" s="281"/>
      <c r="O21" s="281"/>
      <c r="P21" s="281"/>
      <c r="Q21" s="281"/>
    </row>
    <row r="22" spans="1:17" s="391" customFormat="1" ht="30" customHeight="1">
      <c r="A22" s="388" t="s">
        <v>78</v>
      </c>
      <c r="B22" s="390"/>
      <c r="C22" s="390"/>
      <c r="D22" s="296"/>
      <c r="E22" s="296"/>
      <c r="F22" s="296"/>
      <c r="G22" s="296"/>
      <c r="H22" s="296"/>
      <c r="I22" s="296"/>
      <c r="J22" s="296"/>
      <c r="K22" s="296"/>
      <c r="L22" s="296"/>
      <c r="M22" s="296"/>
      <c r="N22" s="296"/>
      <c r="O22" s="296"/>
      <c r="P22" s="296"/>
      <c r="Q22" s="296"/>
    </row>
    <row r="23" spans="1:17" s="158" customFormat="1" ht="14.1" customHeight="1">
      <c r="A23" s="281" t="s">
        <v>108</v>
      </c>
      <c r="B23" s="281"/>
      <c r="C23" s="281"/>
      <c r="D23" s="281"/>
      <c r="E23" s="281"/>
      <c r="F23" s="281"/>
      <c r="G23" s="281"/>
      <c r="H23" s="281"/>
      <c r="I23" s="281"/>
      <c r="J23" s="281"/>
      <c r="K23" s="281"/>
      <c r="L23" s="281"/>
      <c r="M23" s="281"/>
      <c r="N23" s="281"/>
      <c r="O23" s="281"/>
      <c r="P23" s="281"/>
      <c r="Q23" s="281"/>
    </row>
    <row r="24" spans="1:17" s="158" customFormat="1" ht="14.1" customHeight="1">
      <c r="A24" s="281" t="s">
        <v>109</v>
      </c>
      <c r="B24" s="281"/>
      <c r="C24" s="281"/>
      <c r="D24" s="281"/>
      <c r="E24" s="281"/>
      <c r="F24" s="281"/>
      <c r="G24" s="281"/>
      <c r="H24" s="281"/>
      <c r="I24" s="281"/>
      <c r="J24" s="281"/>
      <c r="K24" s="281"/>
      <c r="L24" s="281"/>
      <c r="M24" s="281"/>
      <c r="N24" s="281"/>
      <c r="O24" s="281"/>
      <c r="P24" s="281"/>
      <c r="Q24" s="281"/>
    </row>
    <row r="25" spans="1:17" s="158" customFormat="1" ht="14.1" customHeight="1">
      <c r="A25" s="281" t="s">
        <v>105</v>
      </c>
      <c r="B25" s="281"/>
      <c r="C25" s="281"/>
      <c r="D25" s="281"/>
      <c r="E25" s="281"/>
      <c r="F25" s="281"/>
      <c r="G25" s="281"/>
      <c r="H25" s="281"/>
      <c r="I25" s="281"/>
      <c r="J25" s="281"/>
      <c r="K25" s="281"/>
      <c r="L25" s="281"/>
      <c r="M25" s="281"/>
      <c r="N25" s="281"/>
      <c r="O25" s="281"/>
      <c r="P25" s="281"/>
      <c r="Q25" s="281"/>
    </row>
    <row r="26" spans="1:17" s="158" customFormat="1" ht="14.1" customHeight="1">
      <c r="A26" s="281" t="s">
        <v>106</v>
      </c>
      <c r="B26" s="281"/>
      <c r="C26" s="281"/>
      <c r="D26" s="281"/>
      <c r="E26" s="281"/>
      <c r="F26" s="281"/>
      <c r="G26" s="281"/>
      <c r="H26" s="281"/>
      <c r="I26" s="281"/>
      <c r="J26" s="281"/>
      <c r="K26" s="281"/>
      <c r="L26" s="281"/>
      <c r="M26" s="281"/>
      <c r="N26" s="281"/>
      <c r="O26" s="281"/>
      <c r="P26" s="281"/>
      <c r="Q26" s="281"/>
    </row>
    <row r="27" spans="1:17" s="158" customFormat="1" ht="14.1" customHeight="1">
      <c r="A27" s="281" t="s">
        <v>107</v>
      </c>
      <c r="B27" s="281"/>
      <c r="C27" s="281"/>
      <c r="D27" s="281"/>
      <c r="E27" s="281"/>
      <c r="F27" s="281"/>
      <c r="G27" s="281"/>
      <c r="H27" s="281"/>
      <c r="I27" s="281"/>
      <c r="J27" s="281"/>
      <c r="K27" s="281"/>
      <c r="L27" s="281"/>
      <c r="M27" s="281"/>
      <c r="N27" s="281"/>
      <c r="O27" s="281"/>
      <c r="P27" s="281"/>
      <c r="Q27" s="281"/>
    </row>
    <row r="28" spans="1:17" s="158" customFormat="1" ht="14.1" customHeight="1">
      <c r="A28" s="392" t="s">
        <v>194</v>
      </c>
      <c r="B28" s="281"/>
      <c r="C28" s="281"/>
      <c r="D28" s="281"/>
      <c r="E28" s="281"/>
      <c r="F28" s="281"/>
      <c r="G28" s="281"/>
      <c r="H28" s="281"/>
      <c r="I28" s="281"/>
      <c r="J28" s="281"/>
      <c r="K28" s="281"/>
      <c r="L28" s="281"/>
      <c r="M28" s="281"/>
      <c r="N28" s="281"/>
      <c r="O28" s="281"/>
      <c r="P28" s="281"/>
      <c r="Q28" s="281"/>
    </row>
    <row r="29" spans="1:17" s="158" customFormat="1" ht="14.1" customHeight="1">
      <c r="A29" s="281" t="s">
        <v>110</v>
      </c>
      <c r="B29" s="281"/>
      <c r="C29" s="281"/>
      <c r="D29" s="281"/>
      <c r="E29" s="281"/>
      <c r="F29" s="281"/>
      <c r="G29" s="281"/>
      <c r="H29" s="281"/>
      <c r="I29" s="281"/>
      <c r="J29" s="281"/>
      <c r="K29" s="281"/>
      <c r="L29" s="281"/>
      <c r="M29" s="281"/>
      <c r="N29" s="281"/>
      <c r="O29" s="281"/>
      <c r="P29" s="281"/>
      <c r="Q29" s="281"/>
    </row>
    <row r="30" spans="1:17" s="158" customFormat="1" ht="14.1" customHeight="1">
      <c r="A30" s="281" t="s">
        <v>111</v>
      </c>
      <c r="B30" s="281"/>
      <c r="C30" s="281"/>
      <c r="D30" s="281"/>
      <c r="E30" s="281"/>
      <c r="F30" s="281"/>
      <c r="G30" s="281"/>
      <c r="H30" s="281"/>
      <c r="I30" s="281"/>
      <c r="J30" s="281"/>
      <c r="K30" s="281"/>
      <c r="L30" s="281"/>
      <c r="M30" s="281"/>
      <c r="N30" s="281"/>
      <c r="O30" s="281"/>
      <c r="P30" s="281"/>
      <c r="Q30" s="281"/>
    </row>
    <row r="31" spans="1:17" s="158" customFormat="1" ht="14.1" customHeight="1">
      <c r="A31" s="281" t="s">
        <v>112</v>
      </c>
      <c r="B31" s="281"/>
      <c r="C31" s="281"/>
      <c r="D31" s="281"/>
      <c r="E31" s="281"/>
      <c r="F31" s="281"/>
      <c r="G31" s="281"/>
      <c r="H31" s="281"/>
      <c r="I31" s="281"/>
      <c r="J31" s="281"/>
      <c r="K31" s="281"/>
      <c r="L31" s="281"/>
      <c r="M31" s="281"/>
      <c r="N31" s="281"/>
      <c r="O31" s="281"/>
      <c r="P31" s="281"/>
      <c r="Q31" s="281"/>
    </row>
    <row r="32" spans="1:17" s="158" customFormat="1" ht="14.1" customHeight="1">
      <c r="A32" s="281" t="s">
        <v>113</v>
      </c>
      <c r="B32" s="281"/>
      <c r="C32" s="281"/>
      <c r="D32" s="281"/>
      <c r="E32" s="281"/>
      <c r="F32" s="281"/>
      <c r="G32" s="281"/>
      <c r="H32" s="281"/>
      <c r="I32" s="281"/>
      <c r="J32" s="281"/>
      <c r="K32" s="281"/>
      <c r="L32" s="281"/>
      <c r="M32" s="281"/>
      <c r="N32" s="281"/>
      <c r="O32" s="281"/>
      <c r="P32" s="281"/>
      <c r="Q32" s="281"/>
    </row>
    <row r="33" spans="1:17" s="158" customFormat="1" ht="14.1" customHeight="1">
      <c r="A33" s="392" t="s">
        <v>195</v>
      </c>
      <c r="B33" s="281"/>
      <c r="C33" s="281"/>
      <c r="D33" s="281"/>
      <c r="E33" s="281"/>
      <c r="F33" s="281"/>
      <c r="G33" s="281"/>
      <c r="H33" s="281"/>
      <c r="I33" s="281"/>
      <c r="J33" s="281"/>
      <c r="K33" s="281"/>
      <c r="L33" s="281"/>
      <c r="M33" s="281"/>
      <c r="N33" s="281"/>
      <c r="O33" s="281"/>
      <c r="P33" s="281"/>
      <c r="Q33" s="281"/>
    </row>
    <row r="34" spans="1:17" s="158" customFormat="1" ht="14.1" customHeight="1">
      <c r="A34" s="295" t="s">
        <v>114</v>
      </c>
      <c r="B34" s="285"/>
      <c r="C34" s="285"/>
      <c r="D34" s="285"/>
      <c r="E34" s="285"/>
      <c r="F34" s="285"/>
      <c r="G34" s="285"/>
      <c r="H34" s="285"/>
      <c r="I34" s="285"/>
      <c r="J34" s="298"/>
      <c r="K34" s="298"/>
      <c r="L34" s="296"/>
      <c r="M34" s="296"/>
      <c r="N34" s="296"/>
      <c r="O34" s="296"/>
      <c r="P34" s="296"/>
      <c r="Q34" s="296"/>
    </row>
    <row r="35" spans="1:17" s="171" customFormat="1" ht="14.25">
      <c r="A35" s="295" t="s">
        <v>115</v>
      </c>
      <c r="B35" s="291"/>
      <c r="C35" s="291"/>
      <c r="D35" s="291"/>
      <c r="E35" s="291"/>
      <c r="F35" s="291"/>
      <c r="G35" s="291"/>
      <c r="H35" s="291"/>
      <c r="I35" s="291"/>
      <c r="J35" s="291"/>
      <c r="K35" s="291"/>
      <c r="L35" s="291"/>
      <c r="M35" s="291"/>
    </row>
    <row r="36" spans="1:17" s="171" customFormat="1" ht="15.75">
      <c r="A36" s="293" t="s">
        <v>41</v>
      </c>
      <c r="B36" s="294"/>
      <c r="C36" s="294"/>
      <c r="D36" s="294"/>
      <c r="E36" s="294"/>
      <c r="F36" s="294"/>
      <c r="G36" s="294"/>
      <c r="H36" s="294"/>
      <c r="I36" s="294"/>
      <c r="J36" s="294"/>
      <c r="K36" s="294"/>
      <c r="L36" s="294"/>
      <c r="M36" s="294"/>
    </row>
    <row r="37" spans="1:17" s="158" customFormat="1" ht="12.75" customHeight="1">
      <c r="A37" s="160"/>
      <c r="B37"/>
      <c r="C37"/>
      <c r="D37"/>
      <c r="E37"/>
      <c r="F37"/>
      <c r="G37"/>
      <c r="H37"/>
      <c r="I37"/>
      <c r="J37" s="162"/>
      <c r="K37" s="161"/>
      <c r="L37" s="42"/>
      <c r="M37" s="42"/>
      <c r="N37" s="42"/>
      <c r="O37" s="42"/>
      <c r="P37" s="42"/>
      <c r="Q37" s="42"/>
    </row>
  </sheetData>
  <phoneticPr fontId="0" type="noConversion"/>
  <hyperlinks>
    <hyperlink ref="A36" location="Contents!A1" display="Return to Contents Page" xr:uid="{F84C53BE-4F88-4138-9489-E327AB9CA7C4}"/>
    <hyperlink ref="A28" r:id="rId1" display="More details of these changes are set out in an article found in the September 2010 edition of BEIS’ Energy Trends publication, which can be found at:" xr:uid="{3E233155-22A1-4E67-A7FE-C99CE7C70545}"/>
    <hyperlink ref="A33" r:id="rId2" xr:uid="{045673E9-8323-4E58-869C-14A4489CFDFF}"/>
  </hyperlinks>
  <pageMargins left="0.78740157480314965" right="0.78740157480314965" top="0.78740157480314965" bottom="0.78740157480314965" header="0.51181102362204722" footer="0.51181102362204722"/>
  <pageSetup paperSize="9" orientation="portrait" horizontalDpi="300" r:id="rId3"/>
  <headerFooter alignWithMargins="0">
    <oddFooter>&amp;C34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tabColor theme="4" tint="0.39997558519241921"/>
  </sheetPr>
  <dimension ref="A1:BA82"/>
  <sheetViews>
    <sheetView showGridLines="0" workbookViewId="0"/>
  </sheetViews>
  <sheetFormatPr defaultRowHeight="12.75"/>
  <cols>
    <col min="1" max="1" width="2.7109375" customWidth="1"/>
    <col min="2" max="5" width="11.7109375" customWidth="1"/>
    <col min="6" max="6" width="2.7109375" customWidth="1"/>
    <col min="7" max="9" width="11.7109375" customWidth="1"/>
    <col min="10" max="10" width="2.7109375" customWidth="1"/>
    <col min="11" max="13" width="11.7109375" customWidth="1"/>
    <col min="14" max="14" width="2.7109375" customWidth="1"/>
    <col min="15" max="19" width="11.7109375" customWidth="1"/>
  </cols>
  <sheetData>
    <row r="1" spans="1:53" ht="18" customHeight="1">
      <c r="A1" s="169" t="s">
        <v>121</v>
      </c>
      <c r="B1" s="169"/>
      <c r="C1" s="169"/>
      <c r="D1" s="169"/>
      <c r="E1" s="169"/>
      <c r="F1" s="169"/>
      <c r="G1" s="169"/>
      <c r="H1" s="169"/>
      <c r="I1" s="169"/>
      <c r="J1" s="169"/>
      <c r="K1" s="169"/>
      <c r="L1" s="169"/>
      <c r="M1" s="169"/>
      <c r="N1" s="169"/>
      <c r="O1" s="169"/>
      <c r="P1" s="169"/>
      <c r="Q1" s="169"/>
      <c r="R1" s="171"/>
      <c r="S1" s="171"/>
    </row>
    <row r="2" spans="1:53" ht="18" customHeight="1">
      <c r="A2" s="17"/>
      <c r="B2" s="171"/>
      <c r="C2" s="171"/>
      <c r="D2" s="171"/>
      <c r="E2" s="171"/>
      <c r="F2" s="171"/>
      <c r="G2" s="171"/>
      <c r="H2" s="171"/>
      <c r="I2" s="171"/>
      <c r="J2" s="171"/>
      <c r="K2" s="171"/>
      <c r="L2" s="171"/>
      <c r="M2" s="247"/>
      <c r="N2" s="171"/>
      <c r="O2" s="171"/>
      <c r="P2" s="171"/>
      <c r="Q2" s="247"/>
      <c r="R2" s="171"/>
      <c r="S2" s="171"/>
    </row>
    <row r="3" spans="1:53" ht="18" customHeight="1" thickBot="1">
      <c r="A3" s="17"/>
      <c r="B3" s="171"/>
      <c r="C3" s="171"/>
      <c r="D3" s="171"/>
      <c r="E3" s="171"/>
      <c r="F3" s="171"/>
      <c r="G3" s="171"/>
      <c r="H3" s="171"/>
      <c r="I3" s="171"/>
      <c r="J3" s="171"/>
      <c r="K3" s="171"/>
      <c r="L3" s="171"/>
      <c r="M3" s="247"/>
      <c r="N3" s="171"/>
      <c r="O3" s="171"/>
      <c r="P3" s="171"/>
      <c r="Q3" s="247" t="s">
        <v>5</v>
      </c>
      <c r="R3" s="171"/>
      <c r="S3" s="171"/>
    </row>
    <row r="4" spans="1:53" s="4" customFormat="1" ht="15.95" customHeight="1" thickTop="1">
      <c r="A4" s="248"/>
      <c r="B4" s="248"/>
      <c r="C4" s="425" t="s">
        <v>6</v>
      </c>
      <c r="D4" s="425"/>
      <c r="E4" s="425"/>
      <c r="F4" s="249"/>
      <c r="G4" s="425" t="s">
        <v>9</v>
      </c>
      <c r="H4" s="425"/>
      <c r="I4" s="425"/>
      <c r="J4" s="249"/>
      <c r="K4" s="425" t="s">
        <v>1</v>
      </c>
      <c r="L4" s="425"/>
      <c r="M4" s="425"/>
      <c r="N4" s="248"/>
      <c r="O4" s="425" t="s">
        <v>25</v>
      </c>
      <c r="P4" s="429"/>
      <c r="Q4" s="429"/>
      <c r="R4" s="171"/>
      <c r="S4" s="171"/>
      <c r="T4"/>
      <c r="U4"/>
      <c r="V4"/>
      <c r="W4"/>
      <c r="X4"/>
      <c r="Y4"/>
      <c r="Z4"/>
      <c r="AA4"/>
      <c r="AB4"/>
      <c r="AC4"/>
      <c r="AD4"/>
      <c r="AE4"/>
      <c r="AF4"/>
      <c r="AG4"/>
      <c r="AH4"/>
      <c r="AI4"/>
      <c r="AJ4"/>
      <c r="AK4"/>
      <c r="AL4"/>
      <c r="AM4"/>
      <c r="AN4"/>
      <c r="AO4"/>
      <c r="AP4"/>
      <c r="AQ4"/>
      <c r="AR4"/>
      <c r="AS4"/>
      <c r="AT4"/>
      <c r="AU4"/>
      <c r="AV4"/>
      <c r="AW4"/>
      <c r="AX4"/>
      <c r="AY4"/>
      <c r="AZ4"/>
      <c r="BA4"/>
    </row>
    <row r="5" spans="1:53" s="4" customFormat="1" ht="24" customHeight="1">
      <c r="A5" s="175"/>
      <c r="B5" s="175"/>
      <c r="C5" s="176" t="s">
        <v>7</v>
      </c>
      <c r="D5" s="176" t="s">
        <v>8</v>
      </c>
      <c r="E5" s="176" t="s">
        <v>31</v>
      </c>
      <c r="F5" s="177"/>
      <c r="G5" s="176" t="s">
        <v>7</v>
      </c>
      <c r="H5" s="176" t="s">
        <v>8</v>
      </c>
      <c r="I5" s="176" t="s">
        <v>31</v>
      </c>
      <c r="J5" s="177"/>
      <c r="K5" s="176" t="s">
        <v>7</v>
      </c>
      <c r="L5" s="176" t="s">
        <v>8</v>
      </c>
      <c r="M5" s="176" t="s">
        <v>31</v>
      </c>
      <c r="N5" s="177"/>
      <c r="O5" s="176" t="s">
        <v>7</v>
      </c>
      <c r="P5" s="176" t="s">
        <v>8</v>
      </c>
      <c r="Q5" s="176" t="s">
        <v>0</v>
      </c>
      <c r="R5" s="171"/>
      <c r="S5" s="171"/>
      <c r="T5"/>
      <c r="U5"/>
      <c r="V5"/>
      <c r="W5"/>
      <c r="X5"/>
      <c r="Y5"/>
      <c r="Z5"/>
      <c r="AA5"/>
      <c r="AB5"/>
      <c r="AC5"/>
      <c r="AD5"/>
      <c r="AE5"/>
      <c r="AF5"/>
      <c r="AG5"/>
      <c r="AH5"/>
      <c r="AI5"/>
      <c r="AJ5"/>
      <c r="AK5"/>
      <c r="AL5"/>
      <c r="AM5"/>
      <c r="AN5"/>
      <c r="AO5"/>
      <c r="AP5"/>
      <c r="AQ5"/>
      <c r="AR5"/>
      <c r="AS5"/>
      <c r="AT5"/>
      <c r="AU5"/>
      <c r="AV5"/>
      <c r="AW5"/>
      <c r="AX5"/>
      <c r="AY5"/>
      <c r="AZ5"/>
      <c r="BA5"/>
    </row>
    <row r="6" spans="1:53" s="4" customFormat="1" ht="15.95" customHeight="1">
      <c r="A6" s="197" t="s">
        <v>4</v>
      </c>
      <c r="B6" s="173"/>
      <c r="C6" s="218"/>
      <c r="D6" s="218"/>
      <c r="E6" s="210"/>
      <c r="F6" s="218"/>
      <c r="G6" s="218"/>
      <c r="H6" s="218"/>
      <c r="I6" s="218"/>
      <c r="J6" s="218"/>
      <c r="K6" s="218"/>
      <c r="L6" s="218"/>
      <c r="M6" s="218"/>
      <c r="N6" s="173"/>
      <c r="O6" s="173"/>
      <c r="P6" s="173"/>
      <c r="Q6" s="173"/>
      <c r="R6" s="171"/>
      <c r="S6" s="171"/>
      <c r="T6"/>
      <c r="U6"/>
      <c r="V6"/>
      <c r="W6"/>
      <c r="X6"/>
      <c r="Y6"/>
      <c r="Z6"/>
      <c r="AA6"/>
      <c r="AB6"/>
      <c r="AC6"/>
      <c r="AD6"/>
      <c r="AE6"/>
      <c r="AF6"/>
      <c r="AG6"/>
      <c r="AH6"/>
      <c r="AI6"/>
      <c r="AJ6"/>
      <c r="AK6"/>
      <c r="AL6"/>
      <c r="AM6"/>
      <c r="AN6"/>
      <c r="AO6"/>
      <c r="AP6"/>
      <c r="AQ6"/>
      <c r="AR6"/>
      <c r="AS6"/>
      <c r="AT6"/>
      <c r="AU6"/>
      <c r="AV6"/>
      <c r="AW6"/>
      <c r="AX6"/>
      <c r="AY6"/>
      <c r="AZ6"/>
      <c r="BA6"/>
    </row>
    <row r="7" spans="1:53" s="4" customFormat="1" ht="14.1" customHeight="1">
      <c r="A7" s="197"/>
      <c r="B7" s="209">
        <v>1990</v>
      </c>
      <c r="C7" s="221" t="s">
        <v>3</v>
      </c>
      <c r="D7" s="221" t="s">
        <v>3</v>
      </c>
      <c r="E7" s="210">
        <v>277.17835148146514</v>
      </c>
      <c r="F7" s="216"/>
      <c r="G7" s="221" t="s">
        <v>3</v>
      </c>
      <c r="H7" s="221" t="s">
        <v>3</v>
      </c>
      <c r="I7" s="210" t="s">
        <v>3</v>
      </c>
      <c r="J7" s="218"/>
      <c r="K7" s="221" t="s">
        <v>3</v>
      </c>
      <c r="L7" s="221" t="s">
        <v>3</v>
      </c>
      <c r="M7" s="210">
        <v>299.17656671338727</v>
      </c>
      <c r="N7" s="225"/>
      <c r="O7" s="225" t="s">
        <v>3</v>
      </c>
      <c r="P7" s="225" t="s">
        <v>3</v>
      </c>
      <c r="Q7" s="221"/>
      <c r="R7" s="171"/>
      <c r="S7" s="171"/>
      <c r="T7"/>
      <c r="U7"/>
      <c r="V7"/>
      <c r="W7"/>
      <c r="X7"/>
      <c r="Y7"/>
      <c r="Z7"/>
      <c r="AA7"/>
      <c r="AB7"/>
      <c r="AC7"/>
      <c r="AD7"/>
      <c r="AE7"/>
      <c r="AF7"/>
      <c r="AG7"/>
      <c r="AH7"/>
      <c r="AI7"/>
      <c r="AJ7"/>
      <c r="AK7"/>
      <c r="AL7"/>
      <c r="AM7"/>
      <c r="AN7"/>
      <c r="AO7"/>
      <c r="AP7"/>
      <c r="AQ7"/>
      <c r="AR7"/>
      <c r="AS7"/>
      <c r="AT7"/>
      <c r="AU7"/>
      <c r="AV7"/>
      <c r="AW7"/>
      <c r="AX7"/>
      <c r="AY7"/>
      <c r="AZ7"/>
      <c r="BA7"/>
    </row>
    <row r="8" spans="1:53" s="4" customFormat="1" ht="14.1" customHeight="1">
      <c r="A8" s="197"/>
      <c r="B8" s="209">
        <v>1991</v>
      </c>
      <c r="C8" s="221" t="s">
        <v>3</v>
      </c>
      <c r="D8" s="221" t="s">
        <v>3</v>
      </c>
      <c r="E8" s="210">
        <v>304.33051652454742</v>
      </c>
      <c r="F8" s="216"/>
      <c r="G8" s="221" t="s">
        <v>3</v>
      </c>
      <c r="H8" s="221" t="s">
        <v>3</v>
      </c>
      <c r="I8" s="210" t="s">
        <v>3</v>
      </c>
      <c r="J8" s="218"/>
      <c r="K8" s="221" t="s">
        <v>3</v>
      </c>
      <c r="L8" s="221" t="s">
        <v>3</v>
      </c>
      <c r="M8" s="210">
        <v>328.64092555637234</v>
      </c>
      <c r="N8" s="225"/>
      <c r="O8" s="225" t="s">
        <v>3</v>
      </c>
      <c r="P8" s="225" t="s">
        <v>3</v>
      </c>
      <c r="Q8" s="221"/>
      <c r="R8" s="171"/>
      <c r="S8" s="171"/>
      <c r="T8"/>
      <c r="U8"/>
      <c r="V8"/>
      <c r="W8"/>
      <c r="X8"/>
      <c r="Y8"/>
      <c r="Z8"/>
      <c r="AA8"/>
      <c r="AB8"/>
      <c r="AC8"/>
      <c r="AD8"/>
      <c r="AE8"/>
      <c r="AF8"/>
      <c r="AG8"/>
      <c r="AH8"/>
      <c r="AI8"/>
      <c r="AJ8"/>
      <c r="AK8"/>
      <c r="AL8"/>
      <c r="AM8"/>
      <c r="AN8"/>
      <c r="AO8"/>
      <c r="AP8"/>
      <c r="AQ8"/>
      <c r="AR8"/>
      <c r="AS8"/>
      <c r="AT8"/>
      <c r="AU8"/>
      <c r="AV8"/>
      <c r="AW8"/>
      <c r="AX8"/>
      <c r="AY8"/>
      <c r="AZ8"/>
      <c r="BA8"/>
    </row>
    <row r="9" spans="1:53" s="4" customFormat="1" ht="14.1" customHeight="1">
      <c r="A9" s="197"/>
      <c r="B9" s="209">
        <v>1992</v>
      </c>
      <c r="C9" s="221" t="s">
        <v>3</v>
      </c>
      <c r="D9" s="221" t="s">
        <v>3</v>
      </c>
      <c r="E9" s="210">
        <v>325.82598051698756</v>
      </c>
      <c r="F9" s="216"/>
      <c r="G9" s="221" t="s">
        <v>3</v>
      </c>
      <c r="H9" s="221" t="s">
        <v>3</v>
      </c>
      <c r="I9" s="210" t="s">
        <v>3</v>
      </c>
      <c r="J9" s="218"/>
      <c r="K9" s="221" t="s">
        <v>3</v>
      </c>
      <c r="L9" s="221" t="s">
        <v>3</v>
      </c>
      <c r="M9" s="210">
        <v>351.30581697405319</v>
      </c>
      <c r="N9" s="225"/>
      <c r="O9" s="225" t="s">
        <v>3</v>
      </c>
      <c r="P9" s="225" t="s">
        <v>3</v>
      </c>
      <c r="Q9" s="221"/>
      <c r="R9" s="171"/>
      <c r="S9" s="171"/>
      <c r="T9"/>
      <c r="U9"/>
      <c r="V9"/>
      <c r="W9"/>
      <c r="X9"/>
      <c r="Y9"/>
      <c r="Z9"/>
      <c r="AA9"/>
      <c r="AB9"/>
      <c r="AC9"/>
      <c r="AD9"/>
      <c r="AE9"/>
      <c r="AF9"/>
      <c r="AG9"/>
      <c r="AH9"/>
      <c r="AI9"/>
      <c r="AJ9"/>
      <c r="AK9"/>
      <c r="AL9"/>
      <c r="AM9"/>
      <c r="AN9"/>
      <c r="AO9"/>
      <c r="AP9"/>
      <c r="AQ9"/>
      <c r="AR9"/>
      <c r="AS9"/>
      <c r="AT9"/>
      <c r="AU9"/>
      <c r="AV9"/>
      <c r="AW9"/>
      <c r="AX9"/>
      <c r="AY9"/>
      <c r="AZ9"/>
      <c r="BA9"/>
    </row>
    <row r="10" spans="1:53" s="4" customFormat="1" ht="14.1" customHeight="1">
      <c r="A10" s="197"/>
      <c r="B10" s="209">
        <v>1993</v>
      </c>
      <c r="C10" s="221" t="s">
        <v>3</v>
      </c>
      <c r="D10" s="221" t="s">
        <v>3</v>
      </c>
      <c r="E10" s="210">
        <v>324.69464030685913</v>
      </c>
      <c r="F10" s="216"/>
      <c r="G10" s="221" t="s">
        <v>3</v>
      </c>
      <c r="H10" s="221" t="s">
        <v>3</v>
      </c>
      <c r="I10" s="210" t="s">
        <v>3</v>
      </c>
      <c r="J10" s="218"/>
      <c r="K10" s="221" t="s">
        <v>3</v>
      </c>
      <c r="L10" s="221" t="s">
        <v>3</v>
      </c>
      <c r="M10" s="210">
        <v>349.03932783228515</v>
      </c>
      <c r="N10" s="225"/>
      <c r="O10" s="225" t="s">
        <v>3</v>
      </c>
      <c r="P10" s="225" t="s">
        <v>3</v>
      </c>
      <c r="Q10" s="221"/>
      <c r="R10" s="171"/>
      <c r="S10" s="171"/>
      <c r="T10"/>
      <c r="U10"/>
      <c r="V10"/>
      <c r="W10"/>
      <c r="X10"/>
      <c r="Y10"/>
      <c r="Z10"/>
      <c r="AA10"/>
      <c r="AB10"/>
      <c r="AC10"/>
      <c r="AD10"/>
      <c r="AE10"/>
      <c r="AF10"/>
      <c r="AG10"/>
      <c r="AH10"/>
      <c r="AI10"/>
      <c r="AJ10"/>
      <c r="AK10"/>
      <c r="AL10"/>
      <c r="AM10"/>
      <c r="AN10"/>
      <c r="AO10"/>
      <c r="AP10"/>
      <c r="AQ10"/>
      <c r="AR10"/>
      <c r="AS10"/>
      <c r="AT10"/>
      <c r="AU10"/>
      <c r="AV10"/>
      <c r="AW10"/>
      <c r="AX10"/>
      <c r="AY10"/>
      <c r="AZ10"/>
      <c r="BA10"/>
    </row>
    <row r="11" spans="1:53" s="4" customFormat="1" ht="14.1" customHeight="1">
      <c r="A11" s="197"/>
      <c r="B11" s="209">
        <v>1994</v>
      </c>
      <c r="C11" s="221" t="s">
        <v>3</v>
      </c>
      <c r="D11" s="221" t="s">
        <v>3</v>
      </c>
      <c r="E11" s="210">
        <v>325.82598051698756</v>
      </c>
      <c r="F11" s="216"/>
      <c r="G11" s="221" t="s">
        <v>3</v>
      </c>
      <c r="H11" s="221" t="s">
        <v>3</v>
      </c>
      <c r="I11" s="210">
        <v>323.66898757994272</v>
      </c>
      <c r="J11" s="218"/>
      <c r="K11" s="221" t="s">
        <v>3</v>
      </c>
      <c r="L11" s="221" t="s">
        <v>3</v>
      </c>
      <c r="M11" s="210">
        <v>349.03932783228515</v>
      </c>
      <c r="N11" s="225"/>
      <c r="O11" s="225" t="s">
        <v>3</v>
      </c>
      <c r="P11" s="225" t="s">
        <v>3</v>
      </c>
      <c r="Q11" s="221"/>
      <c r="R11" s="171"/>
      <c r="S11" s="171"/>
      <c r="T11"/>
      <c r="U11"/>
      <c r="V11"/>
      <c r="W11"/>
      <c r="X11"/>
      <c r="Y11"/>
      <c r="Z11"/>
      <c r="AA11"/>
      <c r="AB11"/>
      <c r="AC11"/>
      <c r="AD11"/>
      <c r="AE11"/>
      <c r="AF11"/>
      <c r="AG11"/>
      <c r="AH11"/>
      <c r="AI11"/>
      <c r="AJ11"/>
      <c r="AK11"/>
      <c r="AL11"/>
      <c r="AM11"/>
      <c r="AN11"/>
      <c r="AO11"/>
      <c r="AP11"/>
      <c r="AQ11"/>
      <c r="AR11"/>
      <c r="AS11"/>
      <c r="AT11"/>
      <c r="AU11"/>
      <c r="AV11"/>
      <c r="AW11"/>
      <c r="AX11"/>
      <c r="AY11"/>
      <c r="AZ11"/>
      <c r="BA11"/>
    </row>
    <row r="12" spans="1:53" s="4" customFormat="1" ht="14.1" customHeight="1">
      <c r="A12" s="197"/>
      <c r="B12" s="209">
        <v>1995</v>
      </c>
      <c r="C12" s="221" t="s">
        <v>3</v>
      </c>
      <c r="D12" s="221" t="s">
        <v>3</v>
      </c>
      <c r="E12" s="210">
        <v>338.27072282840032</v>
      </c>
      <c r="F12" s="216"/>
      <c r="G12" s="221" t="s">
        <v>3</v>
      </c>
      <c r="H12" s="221" t="s">
        <v>3</v>
      </c>
      <c r="I12" s="210">
        <v>335.0257941616951</v>
      </c>
      <c r="J12" s="218"/>
      <c r="K12" s="221" t="s">
        <v>3</v>
      </c>
      <c r="L12" s="221" t="s">
        <v>3</v>
      </c>
      <c r="M12" s="210">
        <v>361.50501811200962</v>
      </c>
      <c r="N12" s="225"/>
      <c r="O12" s="225" t="s">
        <v>3</v>
      </c>
      <c r="P12" s="225" t="s">
        <v>3</v>
      </c>
      <c r="Q12" s="221"/>
      <c r="R12" s="171"/>
      <c r="S12" s="171"/>
      <c r="T12"/>
      <c r="U12"/>
      <c r="V12"/>
      <c r="W12"/>
      <c r="X12"/>
      <c r="Y12"/>
      <c r="Z12"/>
      <c r="AA12"/>
      <c r="AB12"/>
      <c r="AC12"/>
      <c r="AD12"/>
      <c r="AE12"/>
      <c r="AF12"/>
      <c r="AG12"/>
      <c r="AH12"/>
      <c r="AI12"/>
      <c r="AJ12"/>
      <c r="AK12"/>
      <c r="AL12"/>
      <c r="AM12"/>
      <c r="AN12"/>
      <c r="AO12"/>
      <c r="AP12"/>
      <c r="AQ12"/>
      <c r="AR12"/>
      <c r="AS12"/>
      <c r="AT12"/>
      <c r="AU12"/>
      <c r="AV12"/>
      <c r="AW12"/>
      <c r="AX12"/>
      <c r="AY12"/>
      <c r="AZ12"/>
      <c r="BA12"/>
    </row>
    <row r="13" spans="1:53" s="4" customFormat="1" ht="14.1" customHeight="1">
      <c r="A13" s="197"/>
      <c r="B13" s="209">
        <v>1996</v>
      </c>
      <c r="C13" s="221" t="s">
        <v>3</v>
      </c>
      <c r="D13" s="221" t="s">
        <v>3</v>
      </c>
      <c r="E13" s="210">
        <v>336.00804240814347</v>
      </c>
      <c r="F13" s="216"/>
      <c r="G13" s="221" t="s">
        <v>3</v>
      </c>
      <c r="H13" s="221" t="s">
        <v>3</v>
      </c>
      <c r="I13" s="210">
        <v>330.48307152899417</v>
      </c>
      <c r="J13" s="218"/>
      <c r="K13" s="221" t="s">
        <v>3</v>
      </c>
      <c r="L13" s="221" t="s">
        <v>3</v>
      </c>
      <c r="M13" s="210">
        <v>359.23852897024153</v>
      </c>
      <c r="N13" s="225"/>
      <c r="O13" s="225" t="s">
        <v>3</v>
      </c>
      <c r="P13" s="225" t="s">
        <v>3</v>
      </c>
      <c r="Q13" s="217">
        <v>338</v>
      </c>
      <c r="R13" s="171"/>
      <c r="S13" s="171"/>
      <c r="T13"/>
      <c r="U13"/>
      <c r="V13"/>
      <c r="W13"/>
      <c r="X13"/>
      <c r="Y13"/>
      <c r="Z13"/>
      <c r="AA13"/>
      <c r="AB13"/>
      <c r="AC13"/>
      <c r="AD13"/>
      <c r="AE13"/>
      <c r="AF13"/>
      <c r="AG13"/>
      <c r="AH13"/>
      <c r="AI13"/>
      <c r="AJ13"/>
      <c r="AK13"/>
      <c r="AL13"/>
      <c r="AM13"/>
      <c r="AN13"/>
      <c r="AO13"/>
      <c r="AP13"/>
      <c r="AQ13"/>
      <c r="AR13"/>
      <c r="AS13"/>
      <c r="AT13"/>
      <c r="AU13"/>
      <c r="AV13"/>
      <c r="AW13"/>
      <c r="AX13"/>
      <c r="AY13"/>
      <c r="AZ13"/>
      <c r="BA13"/>
    </row>
    <row r="14" spans="1:53" s="4" customFormat="1" ht="14.1" customHeight="1">
      <c r="A14" s="197"/>
      <c r="B14" s="209">
        <v>1997</v>
      </c>
      <c r="C14" s="221" t="s">
        <v>3</v>
      </c>
      <c r="D14" s="221" t="s">
        <v>3</v>
      </c>
      <c r="E14" s="210">
        <v>322.43195988660227</v>
      </c>
      <c r="F14" s="216"/>
      <c r="G14" s="221" t="s">
        <v>3</v>
      </c>
      <c r="H14" s="221" t="s">
        <v>3</v>
      </c>
      <c r="I14" s="210">
        <v>314.58354231454081</v>
      </c>
      <c r="J14" s="218"/>
      <c r="K14" s="221" t="s">
        <v>3</v>
      </c>
      <c r="L14" s="221" t="s">
        <v>3</v>
      </c>
      <c r="M14" s="210">
        <v>342.23986040698088</v>
      </c>
      <c r="N14" s="225"/>
      <c r="O14" s="225" t="s">
        <v>3</v>
      </c>
      <c r="P14" s="225" t="s">
        <v>3</v>
      </c>
      <c r="Q14" s="217">
        <v>323</v>
      </c>
      <c r="R14" s="171"/>
      <c r="S14" s="171"/>
      <c r="T14"/>
      <c r="U14"/>
      <c r="V14"/>
      <c r="W14"/>
      <c r="X14"/>
      <c r="Y14"/>
      <c r="Z14"/>
      <c r="AA14"/>
      <c r="AB14"/>
      <c r="AC14"/>
      <c r="AD14"/>
      <c r="AE14"/>
      <c r="AF14"/>
      <c r="AG14"/>
      <c r="AH14"/>
      <c r="AI14"/>
      <c r="AJ14"/>
      <c r="AK14"/>
      <c r="AL14"/>
      <c r="AM14"/>
      <c r="AN14"/>
      <c r="AO14"/>
      <c r="AP14"/>
      <c r="AQ14"/>
      <c r="AR14"/>
      <c r="AS14"/>
      <c r="AT14"/>
      <c r="AU14"/>
      <c r="AV14"/>
      <c r="AW14"/>
      <c r="AX14"/>
      <c r="AY14"/>
      <c r="AZ14"/>
      <c r="BA14"/>
    </row>
    <row r="15" spans="1:53" s="4" customFormat="1" ht="14.1" customHeight="1">
      <c r="A15" s="197"/>
      <c r="B15" s="209">
        <v>1998</v>
      </c>
      <c r="C15" s="221" t="s">
        <v>3</v>
      </c>
      <c r="D15" s="221" t="s">
        <v>3</v>
      </c>
      <c r="E15" s="210">
        <v>303.19917631441899</v>
      </c>
      <c r="F15" s="216"/>
      <c r="G15" s="221" t="s">
        <v>3</v>
      </c>
      <c r="H15" s="221" t="s">
        <v>3</v>
      </c>
      <c r="I15" s="210">
        <v>293.00560980921131</v>
      </c>
      <c r="J15" s="218"/>
      <c r="K15" s="221" t="s">
        <v>3</v>
      </c>
      <c r="L15" s="221" t="s">
        <v>3</v>
      </c>
      <c r="M15" s="210">
        <v>322.97470270195214</v>
      </c>
      <c r="N15" s="225"/>
      <c r="O15" s="225" t="s">
        <v>3</v>
      </c>
      <c r="P15" s="225" t="s">
        <v>3</v>
      </c>
      <c r="Q15" s="217">
        <v>303</v>
      </c>
      <c r="R15" s="171"/>
      <c r="S15" s="171"/>
      <c r="T15"/>
      <c r="U15"/>
      <c r="V15"/>
      <c r="W15"/>
      <c r="X15"/>
      <c r="Y15"/>
      <c r="Z15"/>
      <c r="AA15"/>
      <c r="AB15"/>
      <c r="AC15"/>
      <c r="AD15"/>
      <c r="AE15"/>
      <c r="AF15"/>
      <c r="AG15"/>
      <c r="AH15"/>
      <c r="AI15"/>
      <c r="AJ15"/>
      <c r="AK15"/>
      <c r="AL15"/>
      <c r="AM15"/>
      <c r="AN15"/>
      <c r="AO15"/>
      <c r="AP15"/>
      <c r="AQ15"/>
      <c r="AR15"/>
      <c r="AS15"/>
      <c r="AT15"/>
      <c r="AU15"/>
      <c r="AV15"/>
      <c r="AW15"/>
      <c r="AX15"/>
      <c r="AY15"/>
      <c r="AZ15"/>
      <c r="BA15"/>
    </row>
    <row r="16" spans="1:53" s="4" customFormat="1" ht="14.1" customHeight="1">
      <c r="A16" s="197"/>
      <c r="B16" s="209">
        <v>1999</v>
      </c>
      <c r="C16" s="210">
        <v>300.93649589416214</v>
      </c>
      <c r="D16" s="210">
        <v>277.17835148146514</v>
      </c>
      <c r="E16" s="210">
        <v>298.67381547390528</v>
      </c>
      <c r="F16" s="210"/>
      <c r="G16" s="210">
        <v>289.59856783468558</v>
      </c>
      <c r="H16" s="210">
        <v>264.61359335483036</v>
      </c>
      <c r="I16" s="210">
        <v>287.32720651833512</v>
      </c>
      <c r="J16" s="210"/>
      <c r="K16" s="210">
        <v>318.44172441841596</v>
      </c>
      <c r="L16" s="210">
        <v>305.97603413869149</v>
      </c>
      <c r="M16" s="210">
        <v>318.44172441841596</v>
      </c>
      <c r="N16" s="173"/>
      <c r="O16" s="173" t="s">
        <v>3</v>
      </c>
      <c r="P16" s="173" t="s">
        <v>3</v>
      </c>
      <c r="Q16" s="217">
        <v>298</v>
      </c>
      <c r="R16" s="171"/>
      <c r="S16" s="171"/>
      <c r="T16"/>
      <c r="U16"/>
      <c r="V16"/>
      <c r="W16"/>
      <c r="X16"/>
      <c r="Y16"/>
      <c r="Z16"/>
      <c r="AA16"/>
      <c r="AB16"/>
      <c r="AC16"/>
      <c r="AD16"/>
      <c r="AE16"/>
      <c r="AF16"/>
      <c r="AG16"/>
      <c r="AH16"/>
      <c r="AI16"/>
      <c r="AJ16"/>
      <c r="AK16"/>
      <c r="AL16"/>
      <c r="AM16"/>
      <c r="AN16"/>
      <c r="AO16"/>
      <c r="AP16"/>
      <c r="AQ16"/>
      <c r="AR16"/>
      <c r="AS16"/>
      <c r="AT16"/>
      <c r="AU16"/>
      <c r="AV16"/>
      <c r="AW16"/>
      <c r="AX16"/>
      <c r="AY16"/>
      <c r="AZ16"/>
      <c r="BA16"/>
    </row>
    <row r="17" spans="1:53" s="4" customFormat="1" ht="14.1" customHeight="1">
      <c r="A17" s="197"/>
      <c r="B17" s="209">
        <v>2000</v>
      </c>
      <c r="C17" s="210">
        <v>294</v>
      </c>
      <c r="D17" s="210">
        <v>273</v>
      </c>
      <c r="E17" s="210">
        <v>291</v>
      </c>
      <c r="F17" s="210"/>
      <c r="G17" s="210">
        <v>283</v>
      </c>
      <c r="H17" s="210">
        <v>262</v>
      </c>
      <c r="I17" s="210">
        <v>278</v>
      </c>
      <c r="J17" s="210"/>
      <c r="K17" s="210">
        <v>312</v>
      </c>
      <c r="L17" s="210">
        <v>309</v>
      </c>
      <c r="M17" s="210">
        <v>311</v>
      </c>
      <c r="N17" s="173"/>
      <c r="O17" s="173" t="s">
        <v>3</v>
      </c>
      <c r="P17" s="173" t="s">
        <v>3</v>
      </c>
      <c r="Q17" s="217">
        <v>289</v>
      </c>
      <c r="R17" s="171"/>
      <c r="S17" s="171"/>
      <c r="T17"/>
      <c r="U17"/>
      <c r="V17"/>
      <c r="W17"/>
      <c r="X17"/>
      <c r="Y17"/>
      <c r="Z17"/>
      <c r="AA17"/>
      <c r="AB17"/>
      <c r="AC17"/>
      <c r="AD17"/>
      <c r="AE17"/>
      <c r="AF17"/>
      <c r="AG17"/>
      <c r="AH17"/>
      <c r="AI17"/>
      <c r="AJ17"/>
      <c r="AK17"/>
      <c r="AL17"/>
      <c r="AM17"/>
      <c r="AN17"/>
      <c r="AO17"/>
      <c r="AP17"/>
      <c r="AQ17"/>
      <c r="AR17"/>
      <c r="AS17"/>
      <c r="AT17"/>
      <c r="AU17"/>
      <c r="AV17"/>
      <c r="AW17"/>
      <c r="AX17"/>
      <c r="AY17"/>
      <c r="AZ17"/>
      <c r="BA17"/>
    </row>
    <row r="18" spans="1:53" s="4" customFormat="1" ht="14.1" customHeight="1">
      <c r="A18" s="197"/>
      <c r="B18" s="209">
        <v>2001</v>
      </c>
      <c r="C18" s="210">
        <v>288</v>
      </c>
      <c r="D18" s="210">
        <v>268</v>
      </c>
      <c r="E18" s="210">
        <v>283</v>
      </c>
      <c r="F18" s="210"/>
      <c r="G18" s="210">
        <v>278</v>
      </c>
      <c r="H18" s="210">
        <v>258</v>
      </c>
      <c r="I18" s="210">
        <v>271</v>
      </c>
      <c r="J18" s="210"/>
      <c r="K18" s="210">
        <v>304</v>
      </c>
      <c r="L18" s="210">
        <v>297</v>
      </c>
      <c r="M18" s="210">
        <v>303</v>
      </c>
      <c r="N18" s="173"/>
      <c r="O18" s="173" t="s">
        <v>3</v>
      </c>
      <c r="P18" s="173" t="s">
        <v>3</v>
      </c>
      <c r="Q18" s="217">
        <v>282</v>
      </c>
      <c r="R18" s="171"/>
      <c r="S18" s="171"/>
      <c r="T18"/>
      <c r="U18"/>
      <c r="V18"/>
      <c r="W18"/>
      <c r="X18"/>
      <c r="Y18"/>
      <c r="Z18"/>
      <c r="AA18"/>
      <c r="AB18"/>
      <c r="AC18"/>
      <c r="AD18"/>
      <c r="AE18"/>
      <c r="AF18"/>
      <c r="AG18"/>
      <c r="AH18"/>
      <c r="AI18"/>
      <c r="AJ18"/>
      <c r="AK18"/>
      <c r="AL18"/>
      <c r="AM18"/>
      <c r="AN18"/>
      <c r="AO18"/>
      <c r="AP18"/>
      <c r="AQ18"/>
      <c r="AR18"/>
      <c r="AS18"/>
      <c r="AT18"/>
      <c r="AU18"/>
      <c r="AV18"/>
      <c r="AW18"/>
      <c r="AX18"/>
      <c r="AY18"/>
      <c r="AZ18"/>
      <c r="BA18"/>
    </row>
    <row r="19" spans="1:53" s="4" customFormat="1" ht="14.1" customHeight="1">
      <c r="A19" s="197"/>
      <c r="B19" s="209">
        <v>2002</v>
      </c>
      <c r="C19" s="210">
        <v>290</v>
      </c>
      <c r="D19" s="210">
        <v>264</v>
      </c>
      <c r="E19" s="210">
        <v>282</v>
      </c>
      <c r="F19" s="210"/>
      <c r="G19" s="210">
        <v>281</v>
      </c>
      <c r="H19" s="210">
        <v>253</v>
      </c>
      <c r="I19" s="210">
        <v>269</v>
      </c>
      <c r="J19" s="210"/>
      <c r="K19" s="210">
        <v>306</v>
      </c>
      <c r="L19" s="210">
        <v>290</v>
      </c>
      <c r="M19" s="210">
        <v>300</v>
      </c>
      <c r="N19" s="173"/>
      <c r="O19" s="173" t="s">
        <v>3</v>
      </c>
      <c r="P19" s="173" t="s">
        <v>3</v>
      </c>
      <c r="Q19" s="217">
        <v>280</v>
      </c>
      <c r="R19" s="171"/>
      <c r="S19" s="171"/>
      <c r="T19"/>
      <c r="U19"/>
      <c r="V19"/>
      <c r="W19"/>
      <c r="X19"/>
      <c r="Y19"/>
      <c r="Z19"/>
      <c r="AA19"/>
      <c r="AB19"/>
      <c r="AC19"/>
      <c r="AD19"/>
      <c r="AE19"/>
      <c r="AF19"/>
      <c r="AG19"/>
      <c r="AH19"/>
      <c r="AI19"/>
      <c r="AJ19"/>
      <c r="AK19"/>
      <c r="AL19"/>
      <c r="AM19"/>
      <c r="AN19"/>
      <c r="AO19"/>
      <c r="AP19"/>
      <c r="AQ19"/>
      <c r="AR19"/>
      <c r="AS19"/>
      <c r="AT19"/>
      <c r="AU19"/>
      <c r="AV19"/>
      <c r="AW19"/>
      <c r="AX19"/>
      <c r="AY19"/>
      <c r="AZ19"/>
      <c r="BA19"/>
    </row>
    <row r="20" spans="1:53" s="4" customFormat="1" ht="14.1" customHeight="1">
      <c r="A20" s="197"/>
      <c r="B20" s="209">
        <v>2003</v>
      </c>
      <c r="C20" s="210">
        <v>292</v>
      </c>
      <c r="D20" s="210">
        <v>268</v>
      </c>
      <c r="E20" s="210">
        <v>283</v>
      </c>
      <c r="F20" s="210"/>
      <c r="G20" s="210">
        <v>282</v>
      </c>
      <c r="H20" s="210">
        <v>257</v>
      </c>
      <c r="I20" s="210">
        <v>270</v>
      </c>
      <c r="J20" s="210"/>
      <c r="K20" s="210">
        <v>304</v>
      </c>
      <c r="L20" s="210">
        <v>296</v>
      </c>
      <c r="M20" s="210">
        <v>301</v>
      </c>
      <c r="N20" s="173"/>
      <c r="O20" s="173" t="s">
        <v>3</v>
      </c>
      <c r="P20" s="173" t="s">
        <v>3</v>
      </c>
      <c r="Q20" s="217">
        <v>281</v>
      </c>
      <c r="R20" s="171"/>
      <c r="S20" s="171"/>
      <c r="T20"/>
      <c r="U20"/>
      <c r="V20"/>
      <c r="W20"/>
      <c r="X20"/>
      <c r="Y20"/>
      <c r="Z20"/>
      <c r="AA20"/>
      <c r="AB20"/>
      <c r="AC20"/>
      <c r="AD20"/>
      <c r="AE20"/>
      <c r="AF20"/>
      <c r="AG20"/>
      <c r="AH20"/>
      <c r="AI20"/>
      <c r="AJ20"/>
      <c r="AK20"/>
      <c r="AL20"/>
      <c r="AM20"/>
      <c r="AN20"/>
      <c r="AO20"/>
      <c r="AP20"/>
      <c r="AQ20"/>
      <c r="AR20"/>
      <c r="AS20"/>
      <c r="AT20"/>
      <c r="AU20"/>
      <c r="AV20"/>
      <c r="AW20"/>
      <c r="AX20"/>
      <c r="AY20"/>
      <c r="AZ20"/>
      <c r="BA20"/>
    </row>
    <row r="21" spans="1:53" s="4" customFormat="1" ht="14.1" customHeight="1">
      <c r="A21" s="197"/>
      <c r="B21" s="209">
        <v>2004</v>
      </c>
      <c r="C21" s="210">
        <v>300</v>
      </c>
      <c r="D21" s="210">
        <v>275</v>
      </c>
      <c r="E21" s="210">
        <v>291</v>
      </c>
      <c r="F21" s="210"/>
      <c r="G21" s="210">
        <v>292</v>
      </c>
      <c r="H21" s="210">
        <v>262</v>
      </c>
      <c r="I21" s="210">
        <v>277</v>
      </c>
      <c r="J21" s="210"/>
      <c r="K21" s="210">
        <v>318</v>
      </c>
      <c r="L21" s="210">
        <v>299</v>
      </c>
      <c r="M21" s="210">
        <v>311</v>
      </c>
      <c r="N21" s="173"/>
      <c r="O21" s="173" t="s">
        <v>3</v>
      </c>
      <c r="P21" s="173" t="s">
        <v>3</v>
      </c>
      <c r="Q21" s="217">
        <v>288</v>
      </c>
      <c r="R21" s="171"/>
      <c r="S21" s="171"/>
      <c r="T21"/>
      <c r="U21"/>
      <c r="V21"/>
      <c r="W21"/>
      <c r="X21"/>
      <c r="Y21"/>
      <c r="Z21"/>
      <c r="AA21"/>
      <c r="AB21"/>
      <c r="AC21"/>
      <c r="AD21"/>
      <c r="AE21"/>
      <c r="AF21"/>
      <c r="AG21"/>
      <c r="AH21"/>
      <c r="AI21"/>
      <c r="AJ21"/>
      <c r="AK21"/>
      <c r="AL21"/>
      <c r="AM21"/>
      <c r="AN21"/>
      <c r="AO21"/>
      <c r="AP21"/>
      <c r="AQ21"/>
      <c r="AR21"/>
      <c r="AS21"/>
      <c r="AT21"/>
      <c r="AU21"/>
      <c r="AV21"/>
      <c r="AW21"/>
      <c r="AX21"/>
      <c r="AY21"/>
      <c r="AZ21"/>
      <c r="BA21"/>
    </row>
    <row r="22" spans="1:53" s="4" customFormat="1" ht="14.1" customHeight="1">
      <c r="A22" s="197"/>
      <c r="B22" s="209">
        <v>2005</v>
      </c>
      <c r="C22" s="210">
        <v>334</v>
      </c>
      <c r="D22" s="210">
        <v>308</v>
      </c>
      <c r="E22" s="210">
        <v>322</v>
      </c>
      <c r="F22" s="210"/>
      <c r="G22" s="210">
        <v>321</v>
      </c>
      <c r="H22" s="210">
        <v>291</v>
      </c>
      <c r="I22" s="210">
        <v>305</v>
      </c>
      <c r="J22" s="210"/>
      <c r="K22" s="210">
        <v>350</v>
      </c>
      <c r="L22" s="210">
        <v>337</v>
      </c>
      <c r="M22" s="210">
        <v>345</v>
      </c>
      <c r="N22" s="173"/>
      <c r="O22" s="173" t="s">
        <v>3</v>
      </c>
      <c r="P22" s="173" t="s">
        <v>3</v>
      </c>
      <c r="Q22" s="217">
        <v>318</v>
      </c>
      <c r="R22" s="171"/>
      <c r="S22" s="171"/>
      <c r="T22"/>
      <c r="U22"/>
      <c r="V22"/>
      <c r="W22"/>
      <c r="X22"/>
      <c r="Y22"/>
      <c r="Z22"/>
      <c r="AA22"/>
      <c r="AB22"/>
      <c r="AC22"/>
      <c r="AD22"/>
      <c r="AE22"/>
      <c r="AF22"/>
      <c r="AG22"/>
      <c r="AH22"/>
      <c r="AI22"/>
      <c r="AJ22"/>
      <c r="AK22"/>
      <c r="AL22"/>
      <c r="AM22"/>
      <c r="AN22"/>
      <c r="AO22"/>
      <c r="AP22"/>
      <c r="AQ22"/>
      <c r="AR22"/>
      <c r="AS22"/>
      <c r="AT22"/>
      <c r="AU22"/>
      <c r="AV22"/>
      <c r="AW22"/>
      <c r="AX22"/>
      <c r="AY22"/>
      <c r="AZ22"/>
      <c r="BA22"/>
    </row>
    <row r="23" spans="1:53" s="4" customFormat="1" ht="14.1" customHeight="1">
      <c r="A23" s="224"/>
      <c r="B23" s="212">
        <v>2006</v>
      </c>
      <c r="C23" s="211">
        <v>388</v>
      </c>
      <c r="D23" s="211">
        <v>376</v>
      </c>
      <c r="E23" s="211">
        <v>382</v>
      </c>
      <c r="F23" s="211"/>
      <c r="G23" s="211">
        <v>371</v>
      </c>
      <c r="H23" s="211">
        <v>343</v>
      </c>
      <c r="I23" s="211">
        <v>355</v>
      </c>
      <c r="J23" s="211"/>
      <c r="K23" s="211">
        <v>402</v>
      </c>
      <c r="L23" s="211">
        <v>414</v>
      </c>
      <c r="M23" s="211">
        <v>407</v>
      </c>
      <c r="N23" s="226"/>
      <c r="O23" s="226" t="s">
        <v>3</v>
      </c>
      <c r="P23" s="226" t="s">
        <v>3</v>
      </c>
      <c r="Q23" s="211">
        <v>374</v>
      </c>
      <c r="R23" s="171"/>
      <c r="S23" s="171"/>
      <c r="T23"/>
      <c r="U23"/>
      <c r="V23"/>
      <c r="W23"/>
      <c r="X23"/>
      <c r="Y23"/>
      <c r="Z23"/>
      <c r="AA23"/>
      <c r="AB23"/>
      <c r="AC23"/>
      <c r="AD23"/>
      <c r="AE23"/>
      <c r="AF23"/>
      <c r="AG23"/>
      <c r="AH23"/>
      <c r="AI23"/>
      <c r="AJ23"/>
      <c r="AK23"/>
      <c r="AL23"/>
      <c r="AM23"/>
      <c r="AN23"/>
      <c r="AO23"/>
      <c r="AP23"/>
      <c r="AQ23"/>
      <c r="AR23"/>
      <c r="AS23"/>
      <c r="AT23"/>
      <c r="AU23"/>
      <c r="AV23"/>
      <c r="AW23"/>
      <c r="AX23"/>
      <c r="AY23"/>
      <c r="AZ23"/>
      <c r="BA23"/>
    </row>
    <row r="24" spans="1:53" s="4" customFormat="1" ht="14.1" customHeight="1">
      <c r="A24" s="197"/>
      <c r="B24" s="213" t="s">
        <v>39</v>
      </c>
      <c r="C24" s="217">
        <v>442</v>
      </c>
      <c r="D24" s="217">
        <v>408</v>
      </c>
      <c r="E24" s="217">
        <v>428</v>
      </c>
      <c r="F24" s="217"/>
      <c r="G24" s="217">
        <v>420</v>
      </c>
      <c r="H24" s="217">
        <v>378</v>
      </c>
      <c r="I24" s="217">
        <v>395</v>
      </c>
      <c r="J24" s="217"/>
      <c r="K24" s="217">
        <v>450</v>
      </c>
      <c r="L24" s="217">
        <v>441</v>
      </c>
      <c r="M24" s="217">
        <v>446</v>
      </c>
      <c r="N24" s="217"/>
      <c r="O24" s="217" t="s">
        <v>3</v>
      </c>
      <c r="P24" s="217" t="s">
        <v>3</v>
      </c>
      <c r="Q24" s="217">
        <v>415</v>
      </c>
      <c r="R24" s="171"/>
      <c r="S24" s="171"/>
      <c r="T24"/>
      <c r="U24"/>
      <c r="V24"/>
      <c r="W24"/>
      <c r="X24"/>
      <c r="Y24"/>
      <c r="Z24"/>
      <c r="AA24"/>
      <c r="AB24"/>
      <c r="AC24"/>
      <c r="AD24"/>
      <c r="AE24"/>
      <c r="AF24"/>
      <c r="AG24"/>
      <c r="AH24"/>
      <c r="AI24"/>
      <c r="AJ24"/>
      <c r="AK24"/>
      <c r="AL24"/>
      <c r="AM24"/>
      <c r="AN24"/>
      <c r="AO24"/>
      <c r="AP24"/>
      <c r="AQ24"/>
      <c r="AR24"/>
      <c r="AS24"/>
      <c r="AT24"/>
      <c r="AU24"/>
      <c r="AV24"/>
      <c r="AW24"/>
      <c r="AX24"/>
      <c r="AY24"/>
      <c r="AZ24"/>
      <c r="BA24"/>
    </row>
    <row r="25" spans="1:53" s="4" customFormat="1" ht="14.1" customHeight="1">
      <c r="A25" s="197"/>
      <c r="B25" s="209">
        <v>2008</v>
      </c>
      <c r="C25" s="217">
        <v>511</v>
      </c>
      <c r="D25" s="217">
        <v>468</v>
      </c>
      <c r="E25" s="217">
        <v>492</v>
      </c>
      <c r="F25" s="217"/>
      <c r="G25" s="217">
        <v>489</v>
      </c>
      <c r="H25" s="217">
        <v>430</v>
      </c>
      <c r="I25" s="217">
        <v>454</v>
      </c>
      <c r="J25" s="217"/>
      <c r="K25" s="217">
        <v>521</v>
      </c>
      <c r="L25" s="217">
        <v>507</v>
      </c>
      <c r="M25" s="217">
        <v>514</v>
      </c>
      <c r="N25" s="250"/>
      <c r="O25" s="250" t="s">
        <v>3</v>
      </c>
      <c r="P25" s="250" t="s">
        <v>3</v>
      </c>
      <c r="Q25" s="217">
        <v>477</v>
      </c>
      <c r="R25" s="171"/>
      <c r="S25" s="171"/>
      <c r="T25"/>
      <c r="U25"/>
      <c r="V25"/>
      <c r="W25"/>
      <c r="X25"/>
      <c r="Y25"/>
      <c r="Z25"/>
      <c r="AA25"/>
      <c r="AB25"/>
      <c r="AC25"/>
      <c r="AD25"/>
      <c r="AE25"/>
      <c r="AF25"/>
      <c r="AG25"/>
      <c r="AH25"/>
      <c r="AI25"/>
      <c r="AJ25"/>
      <c r="AK25"/>
      <c r="AL25"/>
      <c r="AM25"/>
      <c r="AN25"/>
      <c r="AO25"/>
      <c r="AP25"/>
      <c r="AQ25"/>
      <c r="AR25"/>
      <c r="AS25"/>
      <c r="AT25"/>
      <c r="AU25"/>
      <c r="AV25"/>
      <c r="AW25"/>
      <c r="AX25"/>
      <c r="AY25"/>
      <c r="AZ25"/>
      <c r="BA25"/>
    </row>
    <row r="26" spans="1:53" s="4" customFormat="1" ht="14.1" customHeight="1">
      <c r="A26" s="197"/>
      <c r="B26" s="209">
        <v>2009</v>
      </c>
      <c r="C26" s="217">
        <v>532</v>
      </c>
      <c r="D26" s="217">
        <v>481</v>
      </c>
      <c r="E26" s="217">
        <v>507</v>
      </c>
      <c r="F26" s="217"/>
      <c r="G26" s="217">
        <v>501</v>
      </c>
      <c r="H26" s="217">
        <v>446</v>
      </c>
      <c r="I26" s="217">
        <v>466</v>
      </c>
      <c r="J26" s="217"/>
      <c r="K26" s="217">
        <v>535</v>
      </c>
      <c r="L26" s="217">
        <v>501</v>
      </c>
      <c r="M26" s="217">
        <v>519</v>
      </c>
      <c r="N26" s="250"/>
      <c r="O26" s="250" t="s">
        <v>3</v>
      </c>
      <c r="P26" s="250" t="s">
        <v>3</v>
      </c>
      <c r="Q26" s="217">
        <v>488</v>
      </c>
      <c r="R26" s="171"/>
      <c r="S26" s="171"/>
      <c r="T26"/>
      <c r="U26"/>
      <c r="V26"/>
      <c r="W26"/>
      <c r="X26"/>
      <c r="Y26"/>
      <c r="Z26"/>
      <c r="AA26"/>
      <c r="AB26"/>
      <c r="AC26"/>
      <c r="AD26"/>
      <c r="AE26"/>
      <c r="AF26"/>
      <c r="AG26"/>
      <c r="AH26"/>
      <c r="AI26"/>
      <c r="AJ26"/>
      <c r="AK26"/>
      <c r="AL26"/>
      <c r="AM26"/>
      <c r="AN26"/>
      <c r="AO26"/>
      <c r="AP26"/>
      <c r="AQ26"/>
      <c r="AR26"/>
      <c r="AS26"/>
      <c r="AT26"/>
      <c r="AU26"/>
      <c r="AV26"/>
      <c r="AW26"/>
      <c r="AX26"/>
      <c r="AY26"/>
      <c r="AZ26"/>
      <c r="BA26"/>
    </row>
    <row r="27" spans="1:53" s="4" customFormat="1" ht="14.1" customHeight="1">
      <c r="A27" s="197"/>
      <c r="B27" s="209">
        <v>2010</v>
      </c>
      <c r="C27" s="217">
        <v>517</v>
      </c>
      <c r="D27" s="217">
        <v>469</v>
      </c>
      <c r="E27" s="217">
        <v>493</v>
      </c>
      <c r="F27" s="217"/>
      <c r="G27" s="217">
        <v>484</v>
      </c>
      <c r="H27" s="217">
        <v>436</v>
      </c>
      <c r="I27" s="217">
        <v>453</v>
      </c>
      <c r="J27" s="217"/>
      <c r="K27" s="217">
        <v>522</v>
      </c>
      <c r="L27" s="217">
        <v>489</v>
      </c>
      <c r="M27" s="217">
        <v>505</v>
      </c>
      <c r="N27" s="217"/>
      <c r="O27" s="217">
        <v>503</v>
      </c>
      <c r="P27" s="217">
        <v>453</v>
      </c>
      <c r="Q27" s="217">
        <v>474</v>
      </c>
      <c r="R27" s="171"/>
      <c r="S27" s="171"/>
      <c r="T27"/>
      <c r="U27"/>
      <c r="V27"/>
      <c r="W27"/>
      <c r="X27"/>
      <c r="Y27"/>
      <c r="Z27"/>
      <c r="AA27"/>
      <c r="AB27"/>
      <c r="AC27"/>
      <c r="AD27"/>
      <c r="AE27"/>
      <c r="AF27"/>
      <c r="AG27"/>
      <c r="AH27"/>
      <c r="AI27"/>
      <c r="AJ27"/>
      <c r="AK27"/>
      <c r="AL27"/>
      <c r="AM27"/>
      <c r="AN27"/>
      <c r="AO27"/>
      <c r="AP27"/>
      <c r="AQ27"/>
      <c r="AR27"/>
      <c r="AS27"/>
      <c r="AT27"/>
      <c r="AU27"/>
      <c r="AV27"/>
      <c r="AW27"/>
      <c r="AX27"/>
      <c r="AY27"/>
      <c r="AZ27"/>
      <c r="BA27"/>
    </row>
    <row r="28" spans="1:53" s="4" customFormat="1" ht="14.1" customHeight="1">
      <c r="A28" s="197"/>
      <c r="B28" s="209">
        <v>2011</v>
      </c>
      <c r="C28" s="217">
        <v>554</v>
      </c>
      <c r="D28" s="217">
        <v>515</v>
      </c>
      <c r="E28" s="217">
        <v>533</v>
      </c>
      <c r="F28" s="217"/>
      <c r="G28" s="217">
        <v>516</v>
      </c>
      <c r="H28" s="217">
        <v>481</v>
      </c>
      <c r="I28" s="217">
        <v>493</v>
      </c>
      <c r="J28" s="217"/>
      <c r="K28" s="217">
        <v>558</v>
      </c>
      <c r="L28" s="217">
        <v>529</v>
      </c>
      <c r="M28" s="217">
        <v>542</v>
      </c>
      <c r="N28" s="217"/>
      <c r="O28" s="217">
        <v>537</v>
      </c>
      <c r="P28" s="217">
        <v>497</v>
      </c>
      <c r="Q28" s="217">
        <v>513</v>
      </c>
      <c r="R28" s="171"/>
      <c r="S28" s="171"/>
      <c r="T28"/>
      <c r="U28"/>
      <c r="V28"/>
      <c r="W28"/>
      <c r="X28"/>
      <c r="Y28"/>
      <c r="Z28"/>
      <c r="AA28"/>
      <c r="AB28"/>
      <c r="AC28"/>
      <c r="AD28"/>
      <c r="AE28"/>
      <c r="AF28"/>
      <c r="AG28"/>
      <c r="AH28"/>
      <c r="AI28"/>
      <c r="AJ28"/>
      <c r="AK28"/>
      <c r="AL28"/>
      <c r="AM28"/>
      <c r="AN28"/>
      <c r="AO28"/>
      <c r="AP28"/>
      <c r="AQ28"/>
      <c r="AR28"/>
      <c r="AS28"/>
      <c r="AT28"/>
      <c r="AU28"/>
      <c r="AV28"/>
      <c r="AW28"/>
      <c r="AX28"/>
      <c r="AY28"/>
      <c r="AZ28"/>
      <c r="BA28"/>
    </row>
    <row r="29" spans="1:53" s="4" customFormat="1" ht="14.1" customHeight="1">
      <c r="A29" s="197"/>
      <c r="B29" s="209">
        <v>2012</v>
      </c>
      <c r="C29" s="217">
        <v>584</v>
      </c>
      <c r="D29" s="217">
        <v>549</v>
      </c>
      <c r="E29" s="217">
        <v>565</v>
      </c>
      <c r="F29" s="217"/>
      <c r="G29" s="217">
        <v>543</v>
      </c>
      <c r="H29" s="217">
        <v>511</v>
      </c>
      <c r="I29" s="217">
        <v>521</v>
      </c>
      <c r="J29" s="217"/>
      <c r="K29" s="217">
        <v>588</v>
      </c>
      <c r="L29" s="217">
        <v>552</v>
      </c>
      <c r="M29" s="217">
        <v>568</v>
      </c>
      <c r="N29" s="217"/>
      <c r="O29" s="217">
        <v>565</v>
      </c>
      <c r="P29" s="217">
        <v>527</v>
      </c>
      <c r="Q29" s="217">
        <v>542</v>
      </c>
      <c r="R29" s="171"/>
      <c r="S29" s="171"/>
      <c r="T29"/>
      <c r="U29"/>
      <c r="V29"/>
      <c r="W29"/>
      <c r="X29"/>
      <c r="Y29"/>
      <c r="Z29"/>
      <c r="AA29"/>
      <c r="AB29"/>
      <c r="AC29"/>
      <c r="AD29"/>
      <c r="AE29"/>
      <c r="AF29"/>
      <c r="AG29"/>
      <c r="AH29"/>
      <c r="AI29"/>
      <c r="AJ29"/>
      <c r="AK29"/>
      <c r="AL29"/>
      <c r="AM29"/>
      <c r="AN29"/>
      <c r="AO29"/>
      <c r="AP29"/>
      <c r="AQ29"/>
      <c r="AR29"/>
      <c r="AS29"/>
      <c r="AT29"/>
      <c r="AU29"/>
      <c r="AV29"/>
      <c r="AW29"/>
      <c r="AX29"/>
      <c r="AY29"/>
      <c r="AZ29"/>
      <c r="BA29"/>
    </row>
    <row r="30" spans="1:53" s="4" customFormat="1" ht="14.1" customHeight="1">
      <c r="A30" s="197"/>
      <c r="B30" s="209">
        <v>2013</v>
      </c>
      <c r="C30" s="217">
        <v>621</v>
      </c>
      <c r="D30" s="217">
        <v>588</v>
      </c>
      <c r="E30" s="217">
        <v>602</v>
      </c>
      <c r="F30" s="217"/>
      <c r="G30" s="217">
        <v>579</v>
      </c>
      <c r="H30" s="217">
        <v>548</v>
      </c>
      <c r="I30" s="217">
        <v>557</v>
      </c>
      <c r="J30" s="217"/>
      <c r="K30" s="217">
        <v>625</v>
      </c>
      <c r="L30" s="217">
        <v>594</v>
      </c>
      <c r="M30" s="217">
        <v>605</v>
      </c>
      <c r="N30" s="217"/>
      <c r="O30" s="217">
        <v>601</v>
      </c>
      <c r="P30" s="217">
        <v>565</v>
      </c>
      <c r="Q30" s="217">
        <v>577</v>
      </c>
      <c r="R30" s="171"/>
      <c r="S30" s="171"/>
      <c r="T30"/>
      <c r="U30"/>
      <c r="V30"/>
      <c r="W30"/>
      <c r="X30"/>
      <c r="Y30"/>
      <c r="Z30"/>
      <c r="AA30"/>
      <c r="AB30"/>
      <c r="AC30"/>
      <c r="AD30"/>
      <c r="AE30"/>
      <c r="AF30"/>
      <c r="AG30"/>
      <c r="AH30"/>
      <c r="AI30"/>
      <c r="AJ30"/>
      <c r="AK30"/>
      <c r="AL30"/>
      <c r="AM30"/>
      <c r="AN30"/>
      <c r="AO30"/>
      <c r="AP30"/>
      <c r="AQ30"/>
      <c r="AR30"/>
      <c r="AS30"/>
      <c r="AT30"/>
      <c r="AU30"/>
      <c r="AV30"/>
      <c r="AW30"/>
      <c r="AX30"/>
      <c r="AY30"/>
      <c r="AZ30"/>
      <c r="BA30"/>
    </row>
    <row r="31" spans="1:53" s="10" customFormat="1" ht="14.1" customHeight="1">
      <c r="A31" s="197"/>
      <c r="B31" s="209" t="s">
        <v>42</v>
      </c>
      <c r="C31" s="217">
        <v>641</v>
      </c>
      <c r="D31" s="217">
        <v>602</v>
      </c>
      <c r="E31" s="217">
        <v>619</v>
      </c>
      <c r="F31" s="217"/>
      <c r="G31" s="217">
        <v>590</v>
      </c>
      <c r="H31" s="217">
        <v>560</v>
      </c>
      <c r="I31" s="217">
        <v>570</v>
      </c>
      <c r="J31" s="217"/>
      <c r="K31" s="217">
        <v>646</v>
      </c>
      <c r="L31" s="217">
        <v>608</v>
      </c>
      <c r="M31" s="217">
        <v>623</v>
      </c>
      <c r="N31" s="217"/>
      <c r="O31" s="217">
        <v>617</v>
      </c>
      <c r="P31" s="217">
        <v>578</v>
      </c>
      <c r="Q31" s="217">
        <v>592</v>
      </c>
      <c r="R31" s="171"/>
      <c r="S31" s="171"/>
      <c r="T31"/>
      <c r="U31"/>
      <c r="V31"/>
      <c r="W31"/>
      <c r="X31"/>
      <c r="Y31"/>
      <c r="Z31"/>
      <c r="AA31"/>
      <c r="AB31"/>
      <c r="AC31"/>
      <c r="AD31"/>
      <c r="AE31"/>
      <c r="AF31"/>
      <c r="AG31"/>
      <c r="AH31"/>
      <c r="AI31"/>
      <c r="AJ31"/>
      <c r="AK31"/>
      <c r="AL31"/>
      <c r="AM31"/>
      <c r="AN31"/>
      <c r="AO31"/>
      <c r="AP31"/>
      <c r="AQ31"/>
      <c r="AR31"/>
      <c r="AS31"/>
      <c r="AT31"/>
      <c r="AU31"/>
      <c r="AV31"/>
      <c r="AW31"/>
      <c r="AX31"/>
      <c r="AY31"/>
      <c r="AZ31"/>
      <c r="BA31"/>
    </row>
    <row r="32" spans="1:53" s="4" customFormat="1" ht="14.1" customHeight="1">
      <c r="A32" s="197"/>
      <c r="B32" s="209" t="s">
        <v>53</v>
      </c>
      <c r="C32" s="217">
        <v>635</v>
      </c>
      <c r="D32" s="217">
        <v>600</v>
      </c>
      <c r="E32" s="217">
        <v>615</v>
      </c>
      <c r="F32" s="217"/>
      <c r="G32" s="217">
        <v>578</v>
      </c>
      <c r="H32" s="217">
        <v>549</v>
      </c>
      <c r="I32" s="217">
        <v>558</v>
      </c>
      <c r="J32" s="217"/>
      <c r="K32" s="217">
        <v>638</v>
      </c>
      <c r="L32" s="217">
        <v>605</v>
      </c>
      <c r="M32" s="217">
        <v>618</v>
      </c>
      <c r="N32" s="217"/>
      <c r="O32" s="217">
        <v>606</v>
      </c>
      <c r="P32" s="217">
        <v>570</v>
      </c>
      <c r="Q32" s="217">
        <v>583</v>
      </c>
      <c r="R32" s="171"/>
      <c r="S32" s="171"/>
      <c r="T32"/>
      <c r="U32"/>
      <c r="V32"/>
      <c r="W32"/>
      <c r="X32"/>
      <c r="Y32"/>
      <c r="Z32"/>
      <c r="AA32"/>
      <c r="AB32"/>
      <c r="AC32"/>
      <c r="AD32"/>
      <c r="AE32"/>
      <c r="AF32"/>
      <c r="AG32"/>
      <c r="AH32"/>
      <c r="AI32"/>
      <c r="AJ32"/>
      <c r="AK32"/>
      <c r="AL32"/>
      <c r="AM32"/>
      <c r="AN32"/>
      <c r="AO32"/>
      <c r="AP32"/>
      <c r="AQ32"/>
      <c r="AR32"/>
      <c r="AS32"/>
      <c r="AT32"/>
      <c r="AU32"/>
      <c r="AV32"/>
      <c r="AW32"/>
      <c r="AX32"/>
      <c r="AY32"/>
      <c r="AZ32"/>
      <c r="BA32"/>
    </row>
    <row r="33" spans="1:53" s="4" customFormat="1" ht="14.1" customHeight="1">
      <c r="A33" s="197"/>
      <c r="B33" s="209">
        <v>2016</v>
      </c>
      <c r="C33" s="217">
        <v>642</v>
      </c>
      <c r="D33" s="217">
        <v>611</v>
      </c>
      <c r="E33" s="217">
        <v>624</v>
      </c>
      <c r="F33" s="217"/>
      <c r="G33" s="217">
        <v>583</v>
      </c>
      <c r="H33" s="217">
        <v>548</v>
      </c>
      <c r="I33" s="217">
        <v>559</v>
      </c>
      <c r="J33" s="217"/>
      <c r="K33" s="217">
        <v>640</v>
      </c>
      <c r="L33" s="217">
        <v>612</v>
      </c>
      <c r="M33" s="217">
        <v>623</v>
      </c>
      <c r="N33" s="217"/>
      <c r="O33" s="217">
        <v>610</v>
      </c>
      <c r="P33" s="217">
        <v>572</v>
      </c>
      <c r="Q33" s="217">
        <v>586</v>
      </c>
      <c r="R33" s="171"/>
      <c r="S33" s="171"/>
      <c r="T33"/>
      <c r="U33"/>
      <c r="V33"/>
      <c r="W33"/>
      <c r="X33"/>
      <c r="Y33"/>
      <c r="Z33"/>
      <c r="AA33"/>
      <c r="AB33"/>
      <c r="AC33"/>
      <c r="AD33"/>
      <c r="AE33"/>
      <c r="AF33"/>
      <c r="AG33"/>
      <c r="AH33"/>
      <c r="AI33"/>
      <c r="AJ33"/>
      <c r="AK33"/>
      <c r="AL33"/>
      <c r="AM33"/>
      <c r="AN33"/>
      <c r="AO33"/>
      <c r="AP33"/>
      <c r="AQ33"/>
      <c r="AR33"/>
      <c r="AS33"/>
      <c r="AT33"/>
      <c r="AU33"/>
      <c r="AV33"/>
      <c r="AW33"/>
      <c r="AX33"/>
      <c r="AY33"/>
      <c r="AZ33"/>
      <c r="BA33"/>
    </row>
    <row r="34" spans="1:53" s="4" customFormat="1" ht="14.1" customHeight="1">
      <c r="A34" s="197"/>
      <c r="B34" s="209">
        <v>2017</v>
      </c>
      <c r="C34" s="217">
        <v>697</v>
      </c>
      <c r="D34" s="217">
        <v>654</v>
      </c>
      <c r="E34" s="217">
        <v>670</v>
      </c>
      <c r="F34" s="217"/>
      <c r="G34" s="217">
        <v>635</v>
      </c>
      <c r="H34" s="217">
        <v>590</v>
      </c>
      <c r="I34" s="217">
        <v>601</v>
      </c>
      <c r="J34" s="217"/>
      <c r="K34" s="217">
        <v>626</v>
      </c>
      <c r="L34" s="217">
        <v>616</v>
      </c>
      <c r="M34" s="217">
        <v>619</v>
      </c>
      <c r="N34" s="217"/>
      <c r="O34" s="217">
        <v>652</v>
      </c>
      <c r="P34" s="217">
        <v>607</v>
      </c>
      <c r="Q34" s="217">
        <v>619</v>
      </c>
      <c r="R34" s="171"/>
      <c r="S34" s="171"/>
      <c r="T34"/>
      <c r="U34"/>
      <c r="V34"/>
      <c r="W34"/>
      <c r="X34"/>
      <c r="Y34"/>
      <c r="Z34"/>
      <c r="AA34"/>
      <c r="AB34"/>
      <c r="AC34"/>
      <c r="AD34"/>
      <c r="AE34"/>
      <c r="AF34"/>
      <c r="AG34"/>
      <c r="AH34"/>
      <c r="AI34"/>
      <c r="AJ34"/>
      <c r="AK34"/>
      <c r="AL34"/>
      <c r="AM34"/>
      <c r="AN34"/>
      <c r="AO34"/>
      <c r="AP34"/>
      <c r="AQ34"/>
      <c r="AR34"/>
      <c r="AS34"/>
      <c r="AT34"/>
      <c r="AU34"/>
      <c r="AV34"/>
      <c r="AW34"/>
      <c r="AX34"/>
      <c r="AY34"/>
      <c r="AZ34"/>
      <c r="BA34"/>
    </row>
    <row r="35" spans="1:53" s="4" customFormat="1" ht="14.1" customHeight="1">
      <c r="A35" s="197"/>
      <c r="B35" s="209">
        <v>2018</v>
      </c>
      <c r="C35" s="217">
        <v>749</v>
      </c>
      <c r="D35" s="217">
        <v>717</v>
      </c>
      <c r="E35" s="217">
        <v>728</v>
      </c>
      <c r="F35" s="217"/>
      <c r="G35" s="217">
        <v>686</v>
      </c>
      <c r="H35" s="217">
        <v>651</v>
      </c>
      <c r="I35" s="217">
        <v>659</v>
      </c>
      <c r="J35" s="217"/>
      <c r="K35" s="217">
        <v>649</v>
      </c>
      <c r="L35" s="217">
        <v>651</v>
      </c>
      <c r="M35" s="217">
        <v>650</v>
      </c>
      <c r="N35" s="217"/>
      <c r="O35" s="217">
        <v>699</v>
      </c>
      <c r="P35" s="217">
        <v>663</v>
      </c>
      <c r="Q35" s="217">
        <v>672</v>
      </c>
      <c r="R35" s="171"/>
      <c r="S35" s="171"/>
      <c r="T35"/>
      <c r="U35"/>
      <c r="V35"/>
      <c r="W35"/>
      <c r="X35"/>
      <c r="Y35"/>
      <c r="Z35"/>
      <c r="AA35"/>
      <c r="AB35"/>
      <c r="AC35"/>
      <c r="AD35"/>
      <c r="AE35"/>
      <c r="AF35"/>
      <c r="AG35"/>
      <c r="AH35"/>
      <c r="AI35"/>
      <c r="AJ35"/>
      <c r="AK35"/>
      <c r="AL35"/>
      <c r="AM35"/>
      <c r="AN35"/>
      <c r="AO35"/>
      <c r="AP35"/>
      <c r="AQ35"/>
      <c r="AR35"/>
      <c r="AS35"/>
      <c r="AT35"/>
      <c r="AU35"/>
      <c r="AV35"/>
      <c r="AW35"/>
      <c r="AX35"/>
      <c r="AY35"/>
      <c r="AZ35"/>
      <c r="BA35"/>
    </row>
    <row r="36" spans="1:53" s="4" customFormat="1" ht="14.1" customHeight="1">
      <c r="A36" s="197"/>
      <c r="B36" s="209">
        <v>2019</v>
      </c>
      <c r="C36" s="217">
        <f>calc!C36</f>
        <v>776.96083572443683</v>
      </c>
      <c r="D36" s="217">
        <f>calc!D36</f>
        <v>774.61195772362953</v>
      </c>
      <c r="E36" s="217">
        <f>calc!E36</f>
        <v>775.74814585309412</v>
      </c>
      <c r="F36" s="217"/>
      <c r="G36" s="217">
        <f>calc!G36</f>
        <v>727.64183240161617</v>
      </c>
      <c r="H36" s="217">
        <f>calc!H36</f>
        <v>699.22514573697049</v>
      </c>
      <c r="I36" s="217">
        <f>calc!I36</f>
        <v>706.90043752962731</v>
      </c>
      <c r="J36" s="217"/>
      <c r="K36" s="217">
        <f>calc!K36</f>
        <v>659.94458411395749</v>
      </c>
      <c r="L36" s="217">
        <f>calc!L36</f>
        <v>660.63319245476566</v>
      </c>
      <c r="M36" s="217">
        <f>calc!M36</f>
        <v>660.41208422271541</v>
      </c>
      <c r="N36" s="217"/>
      <c r="O36" s="217">
        <f>calc!O36</f>
        <v>730.83089757895902</v>
      </c>
      <c r="P36" s="217">
        <f>calc!P36</f>
        <v>703.90305330862577</v>
      </c>
      <c r="Q36" s="217">
        <f>calc!Q36</f>
        <v>712.50767542019082</v>
      </c>
      <c r="R36" s="171"/>
      <c r="S36" s="171"/>
      <c r="T36"/>
      <c r="U36"/>
      <c r="V36"/>
      <c r="W36"/>
      <c r="X36"/>
      <c r="Y36"/>
      <c r="Z36"/>
      <c r="AA36"/>
      <c r="AB36"/>
      <c r="AC36"/>
      <c r="AD36"/>
      <c r="AE36"/>
      <c r="AF36"/>
      <c r="AG36"/>
      <c r="AH36"/>
      <c r="AI36"/>
      <c r="AJ36"/>
      <c r="AK36"/>
      <c r="AL36"/>
      <c r="AM36"/>
      <c r="AN36"/>
      <c r="AO36"/>
      <c r="AP36"/>
      <c r="AQ36"/>
      <c r="AR36"/>
      <c r="AS36"/>
      <c r="AT36"/>
      <c r="AU36"/>
      <c r="AV36"/>
      <c r="AW36"/>
      <c r="AX36"/>
      <c r="AY36"/>
      <c r="AZ36"/>
      <c r="BA36"/>
    </row>
    <row r="37" spans="1:53" s="4" customFormat="1" ht="15.95" customHeight="1">
      <c r="A37" s="201" t="s">
        <v>2</v>
      </c>
      <c r="B37" s="202"/>
      <c r="C37" s="203"/>
      <c r="D37" s="205"/>
      <c r="E37" s="202"/>
      <c r="F37" s="203"/>
      <c r="G37" s="251"/>
      <c r="H37" s="205"/>
      <c r="I37" s="251"/>
      <c r="J37" s="251"/>
      <c r="K37" s="251"/>
      <c r="L37" s="205"/>
      <c r="M37" s="202"/>
      <c r="N37" s="202"/>
      <c r="O37" s="202"/>
      <c r="P37" s="202"/>
      <c r="Q37" s="202"/>
      <c r="R37" s="171"/>
      <c r="S37" s="171"/>
      <c r="T37"/>
      <c r="U37"/>
      <c r="V37"/>
      <c r="W37"/>
      <c r="X37"/>
      <c r="Y37"/>
      <c r="Z37"/>
      <c r="AA37"/>
      <c r="AB37"/>
      <c r="AC37"/>
      <c r="AD37"/>
      <c r="AE37"/>
      <c r="AF37"/>
      <c r="AG37"/>
      <c r="AH37"/>
      <c r="AI37"/>
      <c r="AJ37"/>
      <c r="AK37"/>
      <c r="AL37"/>
      <c r="AM37"/>
      <c r="AN37"/>
      <c r="AO37"/>
      <c r="AP37"/>
      <c r="AQ37"/>
      <c r="AR37"/>
      <c r="AS37"/>
      <c r="AT37"/>
      <c r="AU37"/>
      <c r="AV37"/>
      <c r="AW37"/>
      <c r="AX37"/>
      <c r="AY37"/>
      <c r="AZ37"/>
      <c r="BA37"/>
    </row>
    <row r="38" spans="1:53" s="4" customFormat="1" ht="14.1" customHeight="1">
      <c r="A38" s="175"/>
      <c r="B38" s="175" t="s">
        <v>82</v>
      </c>
      <c r="C38" s="215">
        <f>calc!C38</f>
        <v>3.7920496469488545</v>
      </c>
      <c r="D38" s="215">
        <f>calc!D38</f>
        <v>8.1095708049375315</v>
      </c>
      <c r="E38" s="215">
        <f>calc!E38</f>
        <v>6.5050827658384787</v>
      </c>
      <c r="F38" s="215"/>
      <c r="G38" s="215">
        <f>calc!G38</f>
        <v>6.0292826900866912</v>
      </c>
      <c r="H38" s="215">
        <f>calc!H38</f>
        <v>7.4168410308838775</v>
      </c>
      <c r="I38" s="215">
        <f>calc!I38</f>
        <v>7.2985595675897104</v>
      </c>
      <c r="J38" s="215"/>
      <c r="K38" s="215">
        <f>calc!K38</f>
        <v>1.6987837527864937</v>
      </c>
      <c r="L38" s="215">
        <f>calc!L38</f>
        <v>1.5014024690712124</v>
      </c>
      <c r="M38" s="215">
        <f>calc!M38</f>
        <v>1.5414062695155188</v>
      </c>
      <c r="N38" s="215"/>
      <c r="O38" s="215">
        <f>calc!O38</f>
        <v>4.5717375201282762</v>
      </c>
      <c r="P38" s="215">
        <f>calc!P38</f>
        <v>6.246695596180281</v>
      </c>
      <c r="Q38" s="215">
        <f>calc!Q38</f>
        <v>6.0487252883698872</v>
      </c>
      <c r="R38" s="171"/>
      <c r="S38" s="171"/>
      <c r="T38"/>
      <c r="U38"/>
      <c r="V38"/>
      <c r="W38"/>
      <c r="X38"/>
      <c r="Y38"/>
      <c r="Z38"/>
      <c r="AA38"/>
      <c r="AB38"/>
      <c r="AC38"/>
      <c r="AD38"/>
      <c r="AE38"/>
      <c r="AF38"/>
      <c r="AG38"/>
      <c r="AH38"/>
      <c r="AI38"/>
      <c r="AJ38"/>
      <c r="AK38"/>
      <c r="AL38"/>
      <c r="AM38"/>
      <c r="AN38"/>
      <c r="AO38"/>
      <c r="AP38"/>
      <c r="AQ38"/>
      <c r="AR38"/>
      <c r="AS38"/>
      <c r="AT38"/>
      <c r="AU38"/>
      <c r="AV38"/>
      <c r="AW38"/>
      <c r="AX38"/>
      <c r="AY38"/>
      <c r="AZ38"/>
      <c r="BA38"/>
    </row>
    <row r="39" spans="1:53" ht="15.95" customHeight="1">
      <c r="A39" s="197" t="s">
        <v>38</v>
      </c>
      <c r="B39" s="199"/>
      <c r="C39" s="173"/>
      <c r="D39" s="173"/>
      <c r="E39" s="173"/>
      <c r="F39" s="173"/>
      <c r="G39" s="173"/>
      <c r="H39" s="173"/>
      <c r="I39" s="173"/>
      <c r="J39" s="173"/>
      <c r="K39" s="173"/>
      <c r="L39" s="173"/>
      <c r="M39" s="173"/>
      <c r="N39" s="199"/>
      <c r="O39" s="199"/>
      <c r="P39" s="199"/>
      <c r="Q39" s="199"/>
      <c r="R39" s="171"/>
      <c r="S39" s="171"/>
    </row>
    <row r="40" spans="1:53" ht="14.1" customHeight="1">
      <c r="A40" s="197"/>
      <c r="B40" s="209">
        <v>1990</v>
      </c>
      <c r="C40" s="221" t="str">
        <f>calc!C42</f>
        <v>..</v>
      </c>
      <c r="D40" s="221" t="str">
        <f>calc!D42</f>
        <v>..</v>
      </c>
      <c r="E40" s="210">
        <f>calc!E42</f>
        <v>440.72784189248404</v>
      </c>
      <c r="F40" s="222"/>
      <c r="G40" s="221" t="str">
        <f>calc!G42</f>
        <v>..</v>
      </c>
      <c r="H40" s="221" t="str">
        <f>calc!H42</f>
        <v>..</v>
      </c>
      <c r="I40" s="210" t="str">
        <f>calc!I42</f>
        <v>..</v>
      </c>
      <c r="J40" s="222"/>
      <c r="K40" s="221" t="str">
        <f>calc!K42</f>
        <v>..</v>
      </c>
      <c r="L40" s="221" t="str">
        <f>calc!L42</f>
        <v>..</v>
      </c>
      <c r="M40" s="210">
        <f>calc!M42</f>
        <v>475.7061360948714</v>
      </c>
      <c r="N40" s="223"/>
      <c r="O40" s="223"/>
      <c r="P40" s="223"/>
      <c r="Q40" s="200" t="s">
        <v>3</v>
      </c>
      <c r="R40" s="171"/>
      <c r="S40" s="171"/>
    </row>
    <row r="41" spans="1:53" ht="14.1" customHeight="1">
      <c r="A41" s="197"/>
      <c r="B41" s="209">
        <v>1991</v>
      </c>
      <c r="C41" s="221" t="s">
        <v>3</v>
      </c>
      <c r="D41" s="221" t="s">
        <v>3</v>
      </c>
      <c r="E41" s="210">
        <v>454.29048118881713</v>
      </c>
      <c r="F41" s="222"/>
      <c r="G41" s="221" t="s">
        <v>3</v>
      </c>
      <c r="H41" s="221" t="s">
        <v>3</v>
      </c>
      <c r="I41" s="210" t="s">
        <v>3</v>
      </c>
      <c r="J41" s="222"/>
      <c r="K41" s="221" t="s">
        <v>3</v>
      </c>
      <c r="L41" s="221" t="s">
        <v>3</v>
      </c>
      <c r="M41" s="210">
        <v>490.57993235226593</v>
      </c>
      <c r="N41" s="223"/>
      <c r="O41" s="223"/>
      <c r="P41" s="223"/>
      <c r="Q41" s="200" t="s">
        <v>3</v>
      </c>
      <c r="R41" s="171"/>
      <c r="S41" s="171"/>
    </row>
    <row r="42" spans="1:53" ht="14.1" customHeight="1">
      <c r="A42" s="197"/>
      <c r="B42" s="209">
        <v>1992</v>
      </c>
      <c r="C42" s="221" t="s">
        <v>3</v>
      </c>
      <c r="D42" s="221" t="s">
        <v>3</v>
      </c>
      <c r="E42" s="210">
        <v>471.93856865507416</v>
      </c>
      <c r="F42" s="222"/>
      <c r="G42" s="221" t="s">
        <v>3</v>
      </c>
      <c r="H42" s="221" t="s">
        <v>3</v>
      </c>
      <c r="I42" s="210" t="s">
        <v>3</v>
      </c>
      <c r="J42" s="222"/>
      <c r="K42" s="221" t="s">
        <v>3</v>
      </c>
      <c r="L42" s="221" t="s">
        <v>3</v>
      </c>
      <c r="M42" s="210">
        <v>508.84451927335522</v>
      </c>
      <c r="N42" s="223"/>
      <c r="O42" s="223"/>
      <c r="P42" s="223"/>
      <c r="Q42" s="200" t="s">
        <v>3</v>
      </c>
      <c r="R42" s="171"/>
      <c r="S42" s="171"/>
    </row>
    <row r="43" spans="1:53" ht="14.1" customHeight="1">
      <c r="A43" s="197"/>
      <c r="B43" s="209">
        <v>1993</v>
      </c>
      <c r="C43" s="221" t="s">
        <v>3</v>
      </c>
      <c r="D43" s="221" t="s">
        <v>3</v>
      </c>
      <c r="E43" s="210">
        <v>458.13079385762319</v>
      </c>
      <c r="F43" s="222"/>
      <c r="G43" s="221" t="s">
        <v>3</v>
      </c>
      <c r="H43" s="221" t="s">
        <v>3</v>
      </c>
      <c r="I43" s="210" t="s">
        <v>3</v>
      </c>
      <c r="J43" s="222"/>
      <c r="K43" s="221" t="s">
        <v>3</v>
      </c>
      <c r="L43" s="221" t="s">
        <v>3</v>
      </c>
      <c r="M43" s="210">
        <v>492.48014748938863</v>
      </c>
      <c r="N43" s="223"/>
      <c r="O43" s="223"/>
      <c r="P43" s="223"/>
      <c r="Q43" s="200" t="s">
        <v>3</v>
      </c>
      <c r="R43" s="171"/>
      <c r="S43" s="171"/>
    </row>
    <row r="44" spans="1:53" ht="14.1" customHeight="1">
      <c r="A44" s="197"/>
      <c r="B44" s="209">
        <v>1994</v>
      </c>
      <c r="C44" s="221" t="s">
        <v>3</v>
      </c>
      <c r="D44" s="221" t="s">
        <v>3</v>
      </c>
      <c r="E44" s="210">
        <v>454.19651720187596</v>
      </c>
      <c r="F44" s="222"/>
      <c r="G44" s="221" t="s">
        <v>3</v>
      </c>
      <c r="H44" s="221" t="s">
        <v>3</v>
      </c>
      <c r="I44" s="210">
        <v>451.1897014836195</v>
      </c>
      <c r="J44" s="222"/>
      <c r="K44" s="221" t="s">
        <v>3</v>
      </c>
      <c r="L44" s="221" t="s">
        <v>3</v>
      </c>
      <c r="M44" s="210">
        <v>486.55557428650883</v>
      </c>
      <c r="N44" s="223"/>
      <c r="O44" s="223"/>
      <c r="P44" s="223"/>
      <c r="Q44" s="200" t="s">
        <v>3</v>
      </c>
      <c r="R44" s="171"/>
      <c r="S44" s="171"/>
    </row>
    <row r="45" spans="1:53" ht="14.1" customHeight="1">
      <c r="A45" s="197"/>
      <c r="B45" s="209">
        <v>1995</v>
      </c>
      <c r="C45" s="221" t="s">
        <v>3</v>
      </c>
      <c r="D45" s="221" t="s">
        <v>3</v>
      </c>
      <c r="E45" s="210">
        <v>460.46543327742609</v>
      </c>
      <c r="F45" s="222"/>
      <c r="G45" s="221" t="s">
        <v>3</v>
      </c>
      <c r="H45" s="221" t="s">
        <v>3</v>
      </c>
      <c r="I45" s="210">
        <v>456.04832773552334</v>
      </c>
      <c r="J45" s="222"/>
      <c r="K45" s="221" t="s">
        <v>3</v>
      </c>
      <c r="L45" s="221" t="s">
        <v>3</v>
      </c>
      <c r="M45" s="210">
        <v>492.09273390577533</v>
      </c>
      <c r="N45" s="223"/>
      <c r="O45" s="223"/>
      <c r="P45" s="223"/>
      <c r="Q45" s="200" t="s">
        <v>3</v>
      </c>
      <c r="R45" s="171"/>
      <c r="S45" s="171"/>
    </row>
    <row r="46" spans="1:53" ht="14.1" customHeight="1">
      <c r="A46" s="197"/>
      <c r="B46" s="209">
        <v>1996</v>
      </c>
      <c r="C46" s="221" t="s">
        <v>3</v>
      </c>
      <c r="D46" s="221" t="s">
        <v>3</v>
      </c>
      <c r="E46" s="210">
        <v>437.11206245367953</v>
      </c>
      <c r="F46" s="222"/>
      <c r="G46" s="221" t="s">
        <v>3</v>
      </c>
      <c r="H46" s="221" t="s">
        <v>3</v>
      </c>
      <c r="I46" s="210">
        <v>429.9246409899755</v>
      </c>
      <c r="J46" s="222"/>
      <c r="K46" s="221" t="s">
        <v>3</v>
      </c>
      <c r="L46" s="221" t="s">
        <v>3</v>
      </c>
      <c r="M46" s="210">
        <v>467.33254711882591</v>
      </c>
      <c r="N46" s="223"/>
      <c r="O46" s="223"/>
      <c r="P46" s="223"/>
      <c r="Q46" s="217">
        <v>439</v>
      </c>
      <c r="R46" s="171"/>
      <c r="S46" s="171"/>
    </row>
    <row r="47" spans="1:53" ht="14.1" customHeight="1">
      <c r="A47" s="197"/>
      <c r="B47" s="209">
        <v>1997</v>
      </c>
      <c r="C47" s="221" t="s">
        <v>3</v>
      </c>
      <c r="D47" s="221" t="s">
        <v>3</v>
      </c>
      <c r="E47" s="210">
        <v>416.47114426065912</v>
      </c>
      <c r="F47" s="222"/>
      <c r="G47" s="221" t="s">
        <v>3</v>
      </c>
      <c r="H47" s="221" t="s">
        <v>3</v>
      </c>
      <c r="I47" s="210">
        <v>406.33368937553706</v>
      </c>
      <c r="J47" s="222"/>
      <c r="K47" s="221" t="s">
        <v>3</v>
      </c>
      <c r="L47" s="221" t="s">
        <v>3</v>
      </c>
      <c r="M47" s="210">
        <v>442.05613589121782</v>
      </c>
      <c r="N47" s="223"/>
      <c r="O47" s="223"/>
      <c r="P47" s="223"/>
      <c r="Q47" s="217">
        <v>417</v>
      </c>
      <c r="R47" s="171"/>
      <c r="S47" s="171"/>
    </row>
    <row r="48" spans="1:53" s="4" customFormat="1" ht="14.1" customHeight="1">
      <c r="A48" s="197"/>
      <c r="B48" s="209">
        <v>1998</v>
      </c>
      <c r="C48" s="221" t="s">
        <v>3</v>
      </c>
      <c r="D48" s="221" t="s">
        <v>3</v>
      </c>
      <c r="E48" s="210">
        <v>387.42547446258493</v>
      </c>
      <c r="F48" s="222"/>
      <c r="G48" s="221" t="s">
        <v>3</v>
      </c>
      <c r="H48" s="221" t="s">
        <v>3</v>
      </c>
      <c r="I48" s="210">
        <v>374.40021698084752</v>
      </c>
      <c r="J48" s="222"/>
      <c r="K48" s="221" t="s">
        <v>3</v>
      </c>
      <c r="L48" s="221" t="s">
        <v>3</v>
      </c>
      <c r="M48" s="210">
        <v>412.69448339119873</v>
      </c>
      <c r="N48" s="223"/>
      <c r="O48" s="223"/>
      <c r="P48" s="223"/>
      <c r="Q48" s="217">
        <v>387</v>
      </c>
      <c r="R48" s="171"/>
      <c r="S48" s="171"/>
      <c r="T48"/>
      <c r="U48"/>
      <c r="V48"/>
      <c r="W48"/>
      <c r="X48"/>
      <c r="Y48"/>
      <c r="Z48"/>
      <c r="AA48"/>
      <c r="AB48"/>
      <c r="AC48"/>
      <c r="AD48"/>
      <c r="AE48"/>
      <c r="AF48"/>
      <c r="AG48"/>
      <c r="AH48"/>
      <c r="AI48"/>
      <c r="AJ48"/>
      <c r="AK48"/>
      <c r="AL48"/>
      <c r="AM48"/>
      <c r="AN48"/>
      <c r="AO48"/>
      <c r="AP48"/>
      <c r="AQ48"/>
      <c r="AR48"/>
      <c r="AS48"/>
      <c r="AT48"/>
      <c r="AU48"/>
      <c r="AV48"/>
      <c r="AW48"/>
      <c r="AX48"/>
      <c r="AY48"/>
      <c r="AZ48"/>
      <c r="BA48"/>
    </row>
    <row r="49" spans="1:53" s="4" customFormat="1" ht="14.1" customHeight="1">
      <c r="A49" s="197"/>
      <c r="B49" s="209">
        <v>1999</v>
      </c>
      <c r="C49" s="210">
        <v>381.56015708655013</v>
      </c>
      <c r="D49" s="210">
        <v>351.43698679024362</v>
      </c>
      <c r="E49" s="210">
        <v>378.69128372499716</v>
      </c>
      <c r="F49" s="210"/>
      <c r="G49" s="210">
        <v>367.18469359032025</v>
      </c>
      <c r="H49" s="210">
        <v>335.5060141433122</v>
      </c>
      <c r="I49" s="210">
        <v>364.30481364059222</v>
      </c>
      <c r="J49" s="210"/>
      <c r="K49" s="210">
        <v>403.75519769039681</v>
      </c>
      <c r="L49" s="210">
        <v>387.94983407974064</v>
      </c>
      <c r="M49" s="210">
        <v>403.75519769039681</v>
      </c>
      <c r="N49" s="173"/>
      <c r="O49" s="173"/>
      <c r="P49" s="173"/>
      <c r="Q49" s="217">
        <v>378</v>
      </c>
      <c r="R49" s="171"/>
      <c r="S49" s="171"/>
      <c r="T49"/>
      <c r="U49"/>
      <c r="V49"/>
      <c r="W49"/>
      <c r="X49"/>
      <c r="Y49"/>
      <c r="Z49"/>
      <c r="AA49"/>
      <c r="AB49"/>
      <c r="AC49"/>
      <c r="AD49"/>
      <c r="AE49"/>
      <c r="AF49"/>
      <c r="AG49"/>
      <c r="AH49"/>
      <c r="AI49"/>
      <c r="AJ49"/>
      <c r="AK49"/>
      <c r="AL49"/>
      <c r="AM49"/>
      <c r="AN49"/>
      <c r="AO49"/>
      <c r="AP49"/>
      <c r="AQ49"/>
      <c r="AR49"/>
      <c r="AS49"/>
      <c r="AT49"/>
      <c r="AU49"/>
      <c r="AV49"/>
      <c r="AW49"/>
      <c r="AX49"/>
      <c r="AY49"/>
      <c r="AZ49"/>
      <c r="BA49"/>
    </row>
    <row r="50" spans="1:53" s="4" customFormat="1" ht="14.1" customHeight="1">
      <c r="A50" s="197"/>
      <c r="B50" s="209">
        <v>2000</v>
      </c>
      <c r="C50" s="210">
        <v>365</v>
      </c>
      <c r="D50" s="210">
        <v>339</v>
      </c>
      <c r="E50" s="210">
        <v>361</v>
      </c>
      <c r="F50" s="210"/>
      <c r="G50" s="210">
        <v>351</v>
      </c>
      <c r="H50" s="210">
        <v>326</v>
      </c>
      <c r="I50" s="210">
        <v>345</v>
      </c>
      <c r="J50" s="210"/>
      <c r="K50" s="210">
        <v>387</v>
      </c>
      <c r="L50" s="210">
        <v>384</v>
      </c>
      <c r="M50" s="210">
        <v>386</v>
      </c>
      <c r="N50" s="173"/>
      <c r="O50" s="173"/>
      <c r="P50" s="173"/>
      <c r="Q50" s="217">
        <v>359</v>
      </c>
      <c r="R50" s="171"/>
      <c r="S50" s="171"/>
      <c r="T50"/>
      <c r="U50"/>
      <c r="V50"/>
      <c r="W50"/>
      <c r="X50"/>
      <c r="Y50"/>
      <c r="Z50"/>
      <c r="AA50"/>
      <c r="AB50"/>
      <c r="AC50"/>
      <c r="AD50"/>
      <c r="AE50"/>
      <c r="AF50"/>
      <c r="AG50"/>
      <c r="AH50"/>
      <c r="AI50"/>
      <c r="AJ50"/>
      <c r="AK50"/>
      <c r="AL50"/>
      <c r="AM50"/>
      <c r="AN50"/>
      <c r="AO50"/>
      <c r="AP50"/>
      <c r="AQ50"/>
      <c r="AR50"/>
      <c r="AS50"/>
      <c r="AT50"/>
      <c r="AU50"/>
      <c r="AV50"/>
      <c r="AW50"/>
      <c r="AX50"/>
      <c r="AY50"/>
      <c r="AZ50"/>
      <c r="BA50"/>
    </row>
    <row r="51" spans="1:53" s="4" customFormat="1" ht="14.1" customHeight="1">
      <c r="A51" s="197"/>
      <c r="B51" s="209">
        <v>2001</v>
      </c>
      <c r="C51" s="210">
        <v>355</v>
      </c>
      <c r="D51" s="210">
        <v>330</v>
      </c>
      <c r="E51" s="210">
        <v>348</v>
      </c>
      <c r="F51" s="210"/>
      <c r="G51" s="210">
        <v>343</v>
      </c>
      <c r="H51" s="210">
        <v>317</v>
      </c>
      <c r="I51" s="210">
        <v>334</v>
      </c>
      <c r="J51" s="210"/>
      <c r="K51" s="210">
        <v>374</v>
      </c>
      <c r="L51" s="210">
        <v>366</v>
      </c>
      <c r="M51" s="210">
        <v>373</v>
      </c>
      <c r="N51" s="173"/>
      <c r="O51" s="173"/>
      <c r="P51" s="173"/>
      <c r="Q51" s="217">
        <v>347</v>
      </c>
      <c r="R51" s="171"/>
      <c r="S51" s="171"/>
      <c r="T51"/>
      <c r="U51"/>
      <c r="V51"/>
      <c r="W51"/>
      <c r="X51"/>
      <c r="Y51"/>
      <c r="Z51"/>
      <c r="AA51"/>
      <c r="AB51"/>
      <c r="AC51"/>
      <c r="AD51"/>
      <c r="AE51"/>
      <c r="AF51"/>
      <c r="AG51"/>
      <c r="AH51"/>
      <c r="AI51"/>
      <c r="AJ51"/>
      <c r="AK51"/>
      <c r="AL51"/>
      <c r="AM51"/>
      <c r="AN51"/>
      <c r="AO51"/>
      <c r="AP51"/>
      <c r="AQ51"/>
      <c r="AR51"/>
      <c r="AS51"/>
      <c r="AT51"/>
      <c r="AU51"/>
      <c r="AV51"/>
      <c r="AW51"/>
      <c r="AX51"/>
      <c r="AY51"/>
      <c r="AZ51"/>
      <c r="BA51"/>
    </row>
    <row r="52" spans="1:53" s="4" customFormat="1" ht="14.1" customHeight="1">
      <c r="A52" s="197"/>
      <c r="B52" s="209">
        <v>2002</v>
      </c>
      <c r="C52" s="210">
        <v>349</v>
      </c>
      <c r="D52" s="210">
        <v>318</v>
      </c>
      <c r="E52" s="210">
        <v>340</v>
      </c>
      <c r="F52" s="210"/>
      <c r="G52" s="210">
        <v>338</v>
      </c>
      <c r="H52" s="210">
        <v>305</v>
      </c>
      <c r="I52" s="210">
        <v>324</v>
      </c>
      <c r="J52" s="210"/>
      <c r="K52" s="210">
        <v>369</v>
      </c>
      <c r="L52" s="210">
        <v>350</v>
      </c>
      <c r="M52" s="210">
        <v>362</v>
      </c>
      <c r="N52" s="173"/>
      <c r="O52" s="173"/>
      <c r="P52" s="173"/>
      <c r="Q52" s="217">
        <v>337</v>
      </c>
      <c r="R52" s="171"/>
      <c r="S52" s="171"/>
      <c r="T52"/>
      <c r="U52"/>
      <c r="V52"/>
      <c r="W52"/>
      <c r="X52"/>
      <c r="Y52"/>
      <c r="Z52"/>
      <c r="AA52"/>
      <c r="AB52"/>
      <c r="AC52"/>
      <c r="AD52"/>
      <c r="AE52"/>
      <c r="AF52"/>
      <c r="AG52"/>
      <c r="AH52"/>
      <c r="AI52"/>
      <c r="AJ52"/>
      <c r="AK52"/>
      <c r="AL52"/>
      <c r="AM52"/>
      <c r="AN52"/>
      <c r="AO52"/>
      <c r="AP52"/>
      <c r="AQ52"/>
      <c r="AR52"/>
      <c r="AS52"/>
      <c r="AT52"/>
      <c r="AU52"/>
      <c r="AV52"/>
      <c r="AW52"/>
      <c r="AX52"/>
      <c r="AY52"/>
      <c r="AZ52"/>
      <c r="BA52"/>
    </row>
    <row r="53" spans="1:53" s="4" customFormat="1" ht="14.1" customHeight="1">
      <c r="A53" s="197"/>
      <c r="B53" s="209">
        <v>2003</v>
      </c>
      <c r="C53" s="210">
        <v>344</v>
      </c>
      <c r="D53" s="210">
        <v>316</v>
      </c>
      <c r="E53" s="210">
        <v>333</v>
      </c>
      <c r="F53" s="210"/>
      <c r="G53" s="210">
        <v>331</v>
      </c>
      <c r="H53" s="210">
        <v>302</v>
      </c>
      <c r="I53" s="210">
        <v>318</v>
      </c>
      <c r="J53" s="210"/>
      <c r="K53" s="210">
        <v>357</v>
      </c>
      <c r="L53" s="210">
        <v>348</v>
      </c>
      <c r="M53" s="210">
        <v>355</v>
      </c>
      <c r="N53" s="173"/>
      <c r="O53" s="173"/>
      <c r="P53" s="173"/>
      <c r="Q53" s="217">
        <v>330</v>
      </c>
      <c r="R53" s="171"/>
      <c r="S53" s="171"/>
      <c r="T53"/>
      <c r="U53"/>
      <c r="V53"/>
      <c r="W53"/>
      <c r="X53"/>
      <c r="Y53"/>
      <c r="Z53"/>
      <c r="AA53"/>
      <c r="AB53"/>
      <c r="AC53"/>
      <c r="AD53"/>
      <c r="AE53"/>
      <c r="AF53"/>
      <c r="AG53"/>
      <c r="AH53"/>
      <c r="AI53"/>
      <c r="AJ53"/>
      <c r="AK53"/>
      <c r="AL53"/>
      <c r="AM53"/>
      <c r="AN53"/>
      <c r="AO53"/>
      <c r="AP53"/>
      <c r="AQ53"/>
      <c r="AR53"/>
      <c r="AS53"/>
      <c r="AT53"/>
      <c r="AU53"/>
      <c r="AV53"/>
      <c r="AW53"/>
      <c r="AX53"/>
      <c r="AY53"/>
      <c r="AZ53"/>
      <c r="BA53"/>
    </row>
    <row r="54" spans="1:53" s="4" customFormat="1" ht="14.1" customHeight="1">
      <c r="A54" s="197"/>
      <c r="B54" s="209">
        <v>2004</v>
      </c>
      <c r="C54" s="210">
        <v>344</v>
      </c>
      <c r="D54" s="210">
        <v>316</v>
      </c>
      <c r="E54" s="210">
        <v>334</v>
      </c>
      <c r="F54" s="210"/>
      <c r="G54" s="210">
        <v>335</v>
      </c>
      <c r="H54" s="210">
        <v>301</v>
      </c>
      <c r="I54" s="210">
        <v>318</v>
      </c>
      <c r="J54" s="210"/>
      <c r="K54" s="210">
        <v>366</v>
      </c>
      <c r="L54" s="210">
        <v>344</v>
      </c>
      <c r="M54" s="210">
        <v>357</v>
      </c>
      <c r="N54" s="173"/>
      <c r="O54" s="173"/>
      <c r="P54" s="173"/>
      <c r="Q54" s="217">
        <v>331</v>
      </c>
      <c r="R54" s="171"/>
      <c r="S54" s="171"/>
      <c r="T54"/>
      <c r="U54"/>
      <c r="V54"/>
      <c r="W54"/>
      <c r="X54"/>
      <c r="Y54"/>
      <c r="Z54"/>
      <c r="AA54"/>
      <c r="AB54"/>
      <c r="AC54"/>
      <c r="AD54"/>
      <c r="AE54"/>
      <c r="AF54"/>
      <c r="AG54"/>
      <c r="AH54"/>
      <c r="AI54"/>
      <c r="AJ54"/>
      <c r="AK54"/>
      <c r="AL54"/>
      <c r="AM54"/>
      <c r="AN54"/>
      <c r="AO54"/>
      <c r="AP54"/>
      <c r="AQ54"/>
      <c r="AR54"/>
      <c r="AS54"/>
      <c r="AT54"/>
      <c r="AU54"/>
      <c r="AV54"/>
      <c r="AW54"/>
      <c r="AX54"/>
      <c r="AY54"/>
      <c r="AZ54"/>
      <c r="BA54"/>
    </row>
    <row r="55" spans="1:53" s="4" customFormat="1" ht="14.1" customHeight="1">
      <c r="A55" s="197"/>
      <c r="B55" s="209">
        <v>2005</v>
      </c>
      <c r="C55" s="210">
        <v>374</v>
      </c>
      <c r="D55" s="210">
        <v>345</v>
      </c>
      <c r="E55" s="210">
        <v>361</v>
      </c>
      <c r="F55" s="210"/>
      <c r="G55" s="210">
        <v>360</v>
      </c>
      <c r="H55" s="210">
        <v>326</v>
      </c>
      <c r="I55" s="210">
        <v>342</v>
      </c>
      <c r="J55" s="210"/>
      <c r="K55" s="210">
        <v>392</v>
      </c>
      <c r="L55" s="210">
        <v>377</v>
      </c>
      <c r="M55" s="210">
        <v>386</v>
      </c>
      <c r="N55" s="173"/>
      <c r="O55" s="173"/>
      <c r="P55" s="173"/>
      <c r="Q55" s="217">
        <v>356</v>
      </c>
      <c r="R55" s="171"/>
      <c r="S55" s="171"/>
      <c r="T55"/>
      <c r="U55"/>
      <c r="V55"/>
      <c r="W55"/>
      <c r="X55"/>
      <c r="Y55"/>
      <c r="Z55"/>
      <c r="AA55"/>
      <c r="AB55"/>
      <c r="AC55"/>
      <c r="AD55"/>
      <c r="AE55"/>
      <c r="AF55"/>
      <c r="AG55"/>
      <c r="AH55"/>
      <c r="AI55"/>
      <c r="AJ55"/>
      <c r="AK55"/>
      <c r="AL55"/>
      <c r="AM55"/>
      <c r="AN55"/>
      <c r="AO55"/>
      <c r="AP55"/>
      <c r="AQ55"/>
      <c r="AR55"/>
      <c r="AS55"/>
      <c r="AT55"/>
      <c r="AU55"/>
      <c r="AV55"/>
      <c r="AW55"/>
      <c r="AX55"/>
      <c r="AY55"/>
      <c r="AZ55"/>
      <c r="BA55"/>
    </row>
    <row r="56" spans="1:53" s="4" customFormat="1" ht="14.1" customHeight="1">
      <c r="A56" s="224"/>
      <c r="B56" s="212">
        <v>2006</v>
      </c>
      <c r="C56" s="211">
        <v>422</v>
      </c>
      <c r="D56" s="211">
        <v>409</v>
      </c>
      <c r="E56" s="211">
        <v>416</v>
      </c>
      <c r="F56" s="211"/>
      <c r="G56" s="211">
        <v>404</v>
      </c>
      <c r="H56" s="211">
        <v>373</v>
      </c>
      <c r="I56" s="211">
        <v>387</v>
      </c>
      <c r="J56" s="211"/>
      <c r="K56" s="211">
        <v>438</v>
      </c>
      <c r="L56" s="211">
        <v>450</v>
      </c>
      <c r="M56" s="211">
        <v>443</v>
      </c>
      <c r="N56" s="226"/>
      <c r="O56" s="226"/>
      <c r="P56" s="226"/>
      <c r="Q56" s="211">
        <v>407</v>
      </c>
      <c r="R56" s="171"/>
      <c r="S56" s="171"/>
      <c r="T56"/>
      <c r="U56"/>
      <c r="V56"/>
      <c r="W56"/>
      <c r="X56"/>
      <c r="Y56"/>
      <c r="Z56"/>
      <c r="AA56"/>
      <c r="AB56"/>
      <c r="AC56"/>
      <c r="AD56"/>
      <c r="AE56"/>
      <c r="AF56"/>
      <c r="AG56"/>
      <c r="AH56"/>
      <c r="AI56"/>
      <c r="AJ56"/>
      <c r="AK56"/>
      <c r="AL56"/>
      <c r="AM56"/>
      <c r="AN56"/>
      <c r="AO56"/>
      <c r="AP56"/>
      <c r="AQ56"/>
      <c r="AR56"/>
      <c r="AS56"/>
      <c r="AT56"/>
      <c r="AU56"/>
      <c r="AV56"/>
      <c r="AW56"/>
      <c r="AX56"/>
      <c r="AY56"/>
      <c r="AZ56"/>
      <c r="BA56"/>
    </row>
    <row r="57" spans="1:53" s="4" customFormat="1" ht="14.1" customHeight="1">
      <c r="A57" s="197"/>
      <c r="B57" s="209" t="s">
        <v>39</v>
      </c>
      <c r="C57" s="217">
        <v>469.68997893418532</v>
      </c>
      <c r="D57" s="217">
        <v>433.65238464255987</v>
      </c>
      <c r="E57" s="217">
        <v>454.07368807448097</v>
      </c>
      <c r="F57" s="217"/>
      <c r="G57" s="217">
        <v>446.16887186752808</v>
      </c>
      <c r="H57" s="217">
        <v>401.55198468077521</v>
      </c>
      <c r="I57" s="217">
        <v>419.63991191864795</v>
      </c>
      <c r="J57" s="217"/>
      <c r="K57" s="217">
        <v>477.70024914096928</v>
      </c>
      <c r="L57" s="217">
        <v>468.07404764694473</v>
      </c>
      <c r="M57" s="217">
        <v>474.09042358071014</v>
      </c>
      <c r="N57" s="217"/>
      <c r="O57" s="217"/>
      <c r="P57" s="217"/>
      <c r="Q57" s="217">
        <v>440.77824069250113</v>
      </c>
      <c r="R57" s="171"/>
      <c r="S57" s="171"/>
      <c r="T57"/>
      <c r="U57"/>
      <c r="V57"/>
      <c r="W57"/>
      <c r="X57"/>
      <c r="Y57"/>
      <c r="Z57"/>
      <c r="AA57"/>
      <c r="AB57"/>
      <c r="AC57"/>
      <c r="AD57"/>
      <c r="AE57"/>
      <c r="AF57"/>
      <c r="AG57"/>
      <c r="AH57"/>
      <c r="AI57"/>
      <c r="AJ57"/>
      <c r="AK57"/>
      <c r="AL57"/>
      <c r="AM57"/>
      <c r="AN57"/>
      <c r="AO57"/>
      <c r="AP57"/>
      <c r="AQ57"/>
      <c r="AR57"/>
      <c r="AS57"/>
      <c r="AT57"/>
      <c r="AU57"/>
      <c r="AV57"/>
      <c r="AW57"/>
      <c r="AX57"/>
      <c r="AY57"/>
      <c r="AZ57"/>
      <c r="BA57"/>
    </row>
    <row r="58" spans="1:53" s="4" customFormat="1" ht="14.1" customHeight="1">
      <c r="A58" s="197"/>
      <c r="B58" s="209">
        <v>2008</v>
      </c>
      <c r="C58" s="217">
        <v>527.77972440711119</v>
      </c>
      <c r="D58" s="217">
        <v>483.40886262067249</v>
      </c>
      <c r="E58" s="217">
        <v>507.92960202896762</v>
      </c>
      <c r="F58" s="217"/>
      <c r="G58" s="217">
        <v>505.18976537674416</v>
      </c>
      <c r="H58" s="217">
        <v>444.23879600414392</v>
      </c>
      <c r="I58" s="217">
        <v>468.85361055846329</v>
      </c>
      <c r="J58" s="217"/>
      <c r="K58" s="217">
        <v>538.0250826779436</v>
      </c>
      <c r="L58" s="217">
        <v>522.82002599356701</v>
      </c>
      <c r="M58" s="217">
        <v>531.00736420823137</v>
      </c>
      <c r="N58" s="173"/>
      <c r="O58" s="173"/>
      <c r="P58" s="173"/>
      <c r="Q58" s="217">
        <v>492.20863287086991</v>
      </c>
      <c r="R58" s="171"/>
      <c r="S58" s="171"/>
      <c r="T58"/>
      <c r="U58"/>
      <c r="V58"/>
      <c r="W58"/>
      <c r="X58"/>
      <c r="Y58"/>
      <c r="Z58"/>
      <c r="AA58"/>
      <c r="AB58"/>
      <c r="AC58"/>
      <c r="AD58"/>
      <c r="AE58"/>
      <c r="AF58"/>
      <c r="AG58"/>
      <c r="AH58"/>
      <c r="AI58"/>
      <c r="AJ58"/>
      <c r="AK58"/>
      <c r="AL58"/>
      <c r="AM58"/>
      <c r="AN58"/>
      <c r="AO58"/>
      <c r="AP58"/>
      <c r="AQ58"/>
      <c r="AR58"/>
      <c r="AS58"/>
      <c r="AT58"/>
      <c r="AU58"/>
      <c r="AV58"/>
      <c r="AW58"/>
      <c r="AX58"/>
      <c r="AY58"/>
      <c r="AZ58"/>
      <c r="BA58"/>
    </row>
    <row r="59" spans="1:53" s="4" customFormat="1" ht="14.1" customHeight="1">
      <c r="A59" s="197"/>
      <c r="B59" s="209">
        <v>2009</v>
      </c>
      <c r="C59" s="217">
        <v>540.63644403029218</v>
      </c>
      <c r="D59" s="217">
        <v>488.41450313300589</v>
      </c>
      <c r="E59" s="217">
        <v>515.01873809599283</v>
      </c>
      <c r="F59" s="217"/>
      <c r="G59" s="217">
        <v>508.25137845406942</v>
      </c>
      <c r="H59" s="217">
        <v>452.43095194221644</v>
      </c>
      <c r="I59" s="217">
        <v>472.8388489271494</v>
      </c>
      <c r="J59" s="217"/>
      <c r="K59" s="217">
        <v>543.68735301625406</v>
      </c>
      <c r="L59" s="217">
        <v>508.91415578919884</v>
      </c>
      <c r="M59" s="217">
        <v>526.46439152653272</v>
      </c>
      <c r="N59" s="173"/>
      <c r="O59" s="173"/>
      <c r="P59" s="173"/>
      <c r="Q59" s="217">
        <v>495.66443710238519</v>
      </c>
      <c r="R59" s="171"/>
      <c r="S59" s="171"/>
      <c r="T59"/>
      <c r="U59"/>
      <c r="V59"/>
      <c r="W59"/>
      <c r="X59"/>
      <c r="Y59"/>
      <c r="Z59"/>
      <c r="AA59"/>
      <c r="AB59"/>
      <c r="AC59"/>
      <c r="AD59"/>
      <c r="AE59"/>
      <c r="AF59"/>
      <c r="AG59"/>
      <c r="AH59"/>
      <c r="AI59"/>
      <c r="AJ59"/>
      <c r="AK59"/>
      <c r="AL59"/>
      <c r="AM59"/>
      <c r="AN59"/>
      <c r="AO59"/>
      <c r="AP59"/>
      <c r="AQ59"/>
      <c r="AR59"/>
      <c r="AS59"/>
      <c r="AT59"/>
      <c r="AU59"/>
      <c r="AV59"/>
      <c r="AW59"/>
      <c r="AX59"/>
      <c r="AY59"/>
      <c r="AZ59"/>
      <c r="BA59"/>
    </row>
    <row r="60" spans="1:53" s="4" customFormat="1" ht="14.1" customHeight="1">
      <c r="A60" s="197"/>
      <c r="B60" s="209">
        <v>2010</v>
      </c>
      <c r="C60" s="217">
        <v>517.49342406675453</v>
      </c>
      <c r="D60" s="217">
        <v>469.15194882729708</v>
      </c>
      <c r="E60" s="217">
        <v>492.70880743497054</v>
      </c>
      <c r="F60" s="217"/>
      <c r="G60" s="217">
        <v>484.02637184322839</v>
      </c>
      <c r="H60" s="217">
        <v>436.32362666001308</v>
      </c>
      <c r="I60" s="217">
        <v>453.26332015837119</v>
      </c>
      <c r="J60" s="217"/>
      <c r="K60" s="217">
        <v>522.46754395512164</v>
      </c>
      <c r="L60" s="217">
        <v>489.06964805246542</v>
      </c>
      <c r="M60" s="217">
        <v>505.10317086899363</v>
      </c>
      <c r="N60" s="210"/>
      <c r="O60" s="210"/>
      <c r="P60" s="210"/>
      <c r="Q60" s="217">
        <v>474.0495669017796</v>
      </c>
      <c r="R60" s="171"/>
      <c r="S60" s="171"/>
      <c r="T60"/>
      <c r="U60"/>
      <c r="V60"/>
      <c r="W60"/>
      <c r="X60"/>
      <c r="Y60"/>
      <c r="Z60"/>
      <c r="AA60"/>
      <c r="AB60"/>
      <c r="AC60"/>
      <c r="AD60"/>
      <c r="AE60"/>
      <c r="AF60"/>
      <c r="AG60"/>
      <c r="AH60"/>
      <c r="AI60"/>
      <c r="AJ60"/>
      <c r="AK60"/>
      <c r="AL60"/>
      <c r="AM60"/>
      <c r="AN60"/>
      <c r="AO60"/>
      <c r="AP60"/>
      <c r="AQ60"/>
      <c r="AR60"/>
      <c r="AS60"/>
      <c r="AT60"/>
      <c r="AU60"/>
      <c r="AV60"/>
      <c r="AW60"/>
      <c r="AX60"/>
      <c r="AY60"/>
      <c r="AZ60"/>
      <c r="BA60"/>
    </row>
    <row r="61" spans="1:53" s="4" customFormat="1" ht="14.1" customHeight="1">
      <c r="A61" s="197"/>
      <c r="B61" s="209">
        <v>2011</v>
      </c>
      <c r="C61" s="217">
        <v>543.36520304750252</v>
      </c>
      <c r="D61" s="217">
        <v>504.98295222419915</v>
      </c>
      <c r="E61" s="217">
        <v>522.76491294867822</v>
      </c>
      <c r="F61" s="217"/>
      <c r="G61" s="217">
        <v>505.55475660986235</v>
      </c>
      <c r="H61" s="217">
        <v>470.94886736215011</v>
      </c>
      <c r="I61" s="217">
        <v>482.91435534838854</v>
      </c>
      <c r="J61" s="217"/>
      <c r="K61" s="217">
        <v>547.01386532928359</v>
      </c>
      <c r="L61" s="217">
        <v>518.01836278547069</v>
      </c>
      <c r="M61" s="217">
        <v>531.08107227832647</v>
      </c>
      <c r="N61" s="210"/>
      <c r="O61" s="210"/>
      <c r="P61" s="210"/>
      <c r="Q61" s="217">
        <v>502.73950991752383</v>
      </c>
      <c r="R61" s="171"/>
      <c r="S61" s="171"/>
      <c r="T61"/>
      <c r="U61"/>
      <c r="V61"/>
      <c r="W61"/>
      <c r="X61"/>
      <c r="Y61"/>
      <c r="Z61"/>
      <c r="AA61"/>
      <c r="AB61"/>
      <c r="AC61"/>
      <c r="AD61"/>
      <c r="AE61"/>
      <c r="AF61"/>
      <c r="AG61"/>
      <c r="AH61"/>
      <c r="AI61"/>
      <c r="AJ61"/>
      <c r="AK61"/>
      <c r="AL61"/>
      <c r="AM61"/>
      <c r="AN61"/>
      <c r="AO61"/>
      <c r="AP61"/>
      <c r="AQ61"/>
      <c r="AR61"/>
      <c r="AS61"/>
      <c r="AT61"/>
      <c r="AU61"/>
      <c r="AV61"/>
      <c r="AW61"/>
      <c r="AX61"/>
      <c r="AY61"/>
      <c r="AZ61"/>
      <c r="BA61"/>
    </row>
    <row r="62" spans="1:53" s="4" customFormat="1" ht="14.1" customHeight="1">
      <c r="A62" s="197"/>
      <c r="B62" s="209">
        <v>2012</v>
      </c>
      <c r="C62" s="217">
        <v>563.27997564811426</v>
      </c>
      <c r="D62" s="217">
        <v>529.65650551406065</v>
      </c>
      <c r="E62" s="217">
        <v>544.74112078126825</v>
      </c>
      <c r="F62" s="217"/>
      <c r="G62" s="217">
        <v>523.24707138852148</v>
      </c>
      <c r="H62" s="217">
        <v>492.32746645539578</v>
      </c>
      <c r="I62" s="217">
        <v>502.63880951671223</v>
      </c>
      <c r="J62" s="217"/>
      <c r="K62" s="217">
        <v>567.2540196616585</v>
      </c>
      <c r="L62" s="217">
        <v>532.47283398161903</v>
      </c>
      <c r="M62" s="217">
        <v>547.23654132197964</v>
      </c>
      <c r="N62" s="210"/>
      <c r="O62" s="210"/>
      <c r="P62" s="210"/>
      <c r="Q62" s="217">
        <v>522.27027708465221</v>
      </c>
      <c r="R62" s="171"/>
      <c r="S62" s="171"/>
      <c r="T62"/>
      <c r="U62"/>
      <c r="V62"/>
      <c r="W62"/>
      <c r="X62"/>
      <c r="Y62"/>
      <c r="Z62"/>
      <c r="AA62"/>
      <c r="AB62"/>
      <c r="AC62"/>
      <c r="AD62"/>
      <c r="AE62"/>
      <c r="AF62"/>
      <c r="AG62"/>
      <c r="AH62"/>
      <c r="AI62"/>
      <c r="AJ62"/>
      <c r="AK62"/>
      <c r="AL62"/>
      <c r="AM62"/>
      <c r="AN62"/>
      <c r="AO62"/>
      <c r="AP62"/>
      <c r="AQ62"/>
      <c r="AR62"/>
      <c r="AS62"/>
      <c r="AT62"/>
      <c r="AU62"/>
      <c r="AV62"/>
      <c r="AW62"/>
      <c r="AX62"/>
      <c r="AY62"/>
      <c r="AZ62"/>
      <c r="BA62"/>
    </row>
    <row r="63" spans="1:53" s="10" customFormat="1" ht="14.1" customHeight="1">
      <c r="A63" s="197"/>
      <c r="B63" s="209">
        <v>2013</v>
      </c>
      <c r="C63" s="217">
        <v>587.24792791164248</v>
      </c>
      <c r="D63" s="217">
        <v>556.39340667556883</v>
      </c>
      <c r="E63" s="217">
        <v>569.15840598057241</v>
      </c>
      <c r="F63" s="217"/>
      <c r="G63" s="217">
        <v>547.40569046009875</v>
      </c>
      <c r="H63" s="217">
        <v>518.39868779868971</v>
      </c>
      <c r="I63" s="217">
        <v>526.56658610394777</v>
      </c>
      <c r="J63" s="217"/>
      <c r="K63" s="217">
        <v>591.06747083102255</v>
      </c>
      <c r="L63" s="217">
        <v>561.67702483823098</v>
      </c>
      <c r="M63" s="217">
        <v>572.64958655068006</v>
      </c>
      <c r="N63" s="210"/>
      <c r="O63" s="210"/>
      <c r="P63" s="210"/>
      <c r="Q63" s="217">
        <v>546.29457907129085</v>
      </c>
      <c r="R63" s="171"/>
      <c r="S63" s="171"/>
      <c r="T63"/>
      <c r="U63"/>
      <c r="V63"/>
      <c r="W63"/>
      <c r="X63"/>
      <c r="Y63"/>
      <c r="Z63"/>
      <c r="AA63"/>
      <c r="AB63"/>
      <c r="AC63"/>
      <c r="AD63"/>
      <c r="AE63"/>
      <c r="AF63"/>
      <c r="AG63"/>
      <c r="AH63"/>
      <c r="AI63"/>
      <c r="AJ63"/>
      <c r="AK63"/>
      <c r="AL63"/>
      <c r="AM63"/>
      <c r="AN63"/>
      <c r="AO63"/>
      <c r="AP63"/>
      <c r="AQ63"/>
      <c r="AR63"/>
      <c r="AS63"/>
      <c r="AT63"/>
      <c r="AU63"/>
      <c r="AV63"/>
      <c r="AW63"/>
      <c r="AX63"/>
      <c r="AY63"/>
      <c r="AZ63"/>
      <c r="BA63"/>
    </row>
    <row r="64" spans="1:53" s="4" customFormat="1" ht="14.1" customHeight="1">
      <c r="A64" s="197"/>
      <c r="B64" s="209" t="s">
        <v>42</v>
      </c>
      <c r="C64" s="217">
        <v>595.83226961934338</v>
      </c>
      <c r="D64" s="217">
        <v>558.98889088860915</v>
      </c>
      <c r="E64" s="217">
        <v>574.84066239607364</v>
      </c>
      <c r="F64" s="217"/>
      <c r="G64" s="217">
        <v>548.4525449338289</v>
      </c>
      <c r="H64" s="217">
        <v>520.12361255230826</v>
      </c>
      <c r="I64" s="217">
        <v>529.22791160856718</v>
      </c>
      <c r="J64" s="217"/>
      <c r="K64" s="217">
        <v>600.02218472850006</v>
      </c>
      <c r="L64" s="217">
        <v>565.3166211676081</v>
      </c>
      <c r="M64" s="217">
        <v>578.76222176916247</v>
      </c>
      <c r="N64" s="217"/>
      <c r="O64" s="217"/>
      <c r="P64" s="217"/>
      <c r="Q64" s="217">
        <v>550.04762592469569</v>
      </c>
      <c r="R64" s="171"/>
      <c r="S64" s="171"/>
      <c r="T64"/>
      <c r="U64"/>
      <c r="V64"/>
      <c r="W64"/>
      <c r="X64"/>
      <c r="Y64"/>
      <c r="Z64"/>
      <c r="AA64"/>
      <c r="AB64"/>
      <c r="AC64"/>
      <c r="AD64"/>
      <c r="AE64"/>
      <c r="AF64"/>
      <c r="AG64"/>
      <c r="AH64"/>
      <c r="AI64"/>
      <c r="AJ64"/>
      <c r="AK64"/>
      <c r="AL64"/>
      <c r="AM64"/>
      <c r="AN64"/>
      <c r="AO64"/>
      <c r="AP64"/>
      <c r="AQ64"/>
      <c r="AR64"/>
      <c r="AS64"/>
      <c r="AT64"/>
      <c r="AU64"/>
      <c r="AV64"/>
      <c r="AW64"/>
      <c r="AX64"/>
      <c r="AY64"/>
      <c r="AZ64"/>
      <c r="BA64"/>
    </row>
    <row r="65" spans="1:53" s="4" customFormat="1" ht="14.1" customHeight="1">
      <c r="A65" s="197"/>
      <c r="B65" s="209" t="s">
        <v>53</v>
      </c>
      <c r="C65" s="217">
        <v>586.5834040313365</v>
      </c>
      <c r="D65" s="217">
        <v>554.40162576344608</v>
      </c>
      <c r="E65" s="217">
        <v>568.09125814216463</v>
      </c>
      <c r="F65" s="217"/>
      <c r="G65" s="217">
        <v>533.85849541290781</v>
      </c>
      <c r="H65" s="217">
        <v>507.20906260807618</v>
      </c>
      <c r="I65" s="217">
        <v>515.79304377658809</v>
      </c>
      <c r="J65" s="217"/>
      <c r="K65" s="217">
        <v>589.20336529193708</v>
      </c>
      <c r="L65" s="217">
        <v>559.22641627919143</v>
      </c>
      <c r="M65" s="217">
        <v>570.60846651744384</v>
      </c>
      <c r="N65" s="217"/>
      <c r="O65" s="217"/>
      <c r="P65" s="217"/>
      <c r="Q65" s="217">
        <v>538.82434246904211</v>
      </c>
      <c r="R65" s="171"/>
      <c r="S65" s="171"/>
      <c r="T65"/>
      <c r="U65"/>
      <c r="V65"/>
      <c r="W65"/>
      <c r="X65"/>
      <c r="Y65"/>
      <c r="Z65"/>
      <c r="AA65"/>
      <c r="AB65"/>
      <c r="AC65"/>
      <c r="AD65"/>
      <c r="AE65"/>
      <c r="AF65"/>
      <c r="AG65"/>
      <c r="AH65"/>
      <c r="AI65"/>
      <c r="AJ65"/>
      <c r="AK65"/>
      <c r="AL65"/>
      <c r="AM65"/>
      <c r="AN65"/>
      <c r="AO65"/>
      <c r="AP65"/>
      <c r="AQ65"/>
      <c r="AR65"/>
      <c r="AS65"/>
      <c r="AT65"/>
      <c r="AU65"/>
      <c r="AV65"/>
      <c r="AW65"/>
      <c r="AX65"/>
      <c r="AY65"/>
      <c r="AZ65"/>
      <c r="BA65"/>
    </row>
    <row r="66" spans="1:53" s="4" customFormat="1" ht="14.1" customHeight="1">
      <c r="A66" s="197"/>
      <c r="B66" s="209">
        <v>2016</v>
      </c>
      <c r="C66" s="217">
        <v>580.17895198080737</v>
      </c>
      <c r="D66" s="217">
        <v>553.00197874991886</v>
      </c>
      <c r="E66" s="217">
        <v>564.44099032495819</v>
      </c>
      <c r="F66" s="217"/>
      <c r="G66" s="217">
        <v>527.06257810838849</v>
      </c>
      <c r="H66" s="217">
        <v>495.62810587372661</v>
      </c>
      <c r="I66" s="217">
        <v>505.42411482968311</v>
      </c>
      <c r="J66" s="217"/>
      <c r="K66" s="217">
        <v>578.84103646307267</v>
      </c>
      <c r="L66" s="217">
        <v>553.53355479189486</v>
      </c>
      <c r="M66" s="217">
        <v>563.01877328382727</v>
      </c>
      <c r="N66" s="210"/>
      <c r="O66" s="210"/>
      <c r="P66" s="210"/>
      <c r="Q66" s="217">
        <v>529.53827900006286</v>
      </c>
      <c r="R66" s="171"/>
      <c r="S66" s="171"/>
      <c r="T66"/>
      <c r="U66"/>
      <c r="V66"/>
      <c r="W66"/>
      <c r="X66"/>
      <c r="Y66"/>
      <c r="Z66"/>
      <c r="AA66"/>
      <c r="AB66"/>
      <c r="AC66"/>
      <c r="AD66"/>
      <c r="AE66"/>
      <c r="AF66"/>
      <c r="AG66"/>
      <c r="AH66"/>
      <c r="AI66"/>
      <c r="AJ66"/>
      <c r="AK66"/>
      <c r="AL66"/>
      <c r="AM66"/>
      <c r="AN66"/>
      <c r="AO66"/>
      <c r="AP66"/>
      <c r="AQ66"/>
      <c r="AR66"/>
      <c r="AS66"/>
      <c r="AT66"/>
      <c r="AU66"/>
      <c r="AV66"/>
      <c r="AW66"/>
      <c r="AX66"/>
      <c r="AY66"/>
      <c r="AZ66"/>
      <c r="BA66"/>
    </row>
    <row r="67" spans="1:53" s="4" customFormat="1" ht="14.1" customHeight="1">
      <c r="A67" s="197"/>
      <c r="B67" s="209">
        <v>2017</v>
      </c>
      <c r="C67" s="217">
        <v>618.67566128173269</v>
      </c>
      <c r="D67" s="217">
        <v>580.50772235043496</v>
      </c>
      <c r="E67" s="217">
        <v>594.70974613882481</v>
      </c>
      <c r="F67" s="217"/>
      <c r="G67" s="217">
        <v>563.64281910172201</v>
      </c>
      <c r="H67" s="217">
        <v>523.69962719687555</v>
      </c>
      <c r="I67" s="217">
        <v>533.46351855139358</v>
      </c>
      <c r="J67" s="217"/>
      <c r="K67" s="217">
        <v>555.65418072075272</v>
      </c>
      <c r="L67" s="217">
        <v>546.77791585300906</v>
      </c>
      <c r="M67" s="217">
        <v>549.44079531333216</v>
      </c>
      <c r="N67" s="217"/>
      <c r="O67" s="217"/>
      <c r="P67" s="217"/>
      <c r="Q67" s="217">
        <v>549.44079531333216</v>
      </c>
      <c r="R67" s="171"/>
      <c r="S67" s="171"/>
      <c r="T67"/>
      <c r="U67"/>
      <c r="V67"/>
      <c r="W67"/>
      <c r="X67"/>
      <c r="Y67"/>
      <c r="Z67"/>
      <c r="AA67"/>
      <c r="AB67"/>
      <c r="AC67"/>
      <c r="AD67"/>
      <c r="AE67"/>
      <c r="AF67"/>
      <c r="AG67"/>
      <c r="AH67"/>
      <c r="AI67"/>
      <c r="AJ67"/>
      <c r="AK67"/>
      <c r="AL67"/>
      <c r="AM67"/>
      <c r="AN67"/>
      <c r="AO67"/>
      <c r="AP67"/>
      <c r="AQ67"/>
      <c r="AR67"/>
      <c r="AS67"/>
      <c r="AT67"/>
      <c r="AU67"/>
      <c r="AV67"/>
      <c r="AW67"/>
      <c r="AX67"/>
      <c r="AY67"/>
      <c r="AZ67"/>
      <c r="BA67"/>
    </row>
    <row r="68" spans="1:53" s="4" customFormat="1" ht="14.1" customHeight="1">
      <c r="A68" s="197"/>
      <c r="B68" s="209">
        <v>2018</v>
      </c>
      <c r="C68" s="217">
        <v>652.01160033482154</v>
      </c>
      <c r="D68" s="217">
        <v>624.08010330297316</v>
      </c>
      <c r="E68" s="217">
        <v>634.41098614544637</v>
      </c>
      <c r="F68" s="217"/>
      <c r="G68" s="217">
        <v>597.73972383843818</v>
      </c>
      <c r="H68" s="217">
        <v>566.97635150098972</v>
      </c>
      <c r="I68" s="217">
        <v>573.83183946249972</v>
      </c>
      <c r="J68" s="217"/>
      <c r="K68" s="217">
        <v>565.2128060369248</v>
      </c>
      <c r="L68" s="217">
        <v>566.90283696686345</v>
      </c>
      <c r="M68" s="217">
        <v>566.48983412515713</v>
      </c>
      <c r="N68" s="217"/>
      <c r="O68" s="217"/>
      <c r="P68" s="217"/>
      <c r="Q68" s="217">
        <v>585.20008093435706</v>
      </c>
      <c r="R68" s="171"/>
      <c r="S68" s="171"/>
      <c r="T68"/>
      <c r="U68"/>
      <c r="V68"/>
      <c r="W68"/>
      <c r="X68"/>
      <c r="Y68"/>
      <c r="Z68"/>
      <c r="AA68"/>
      <c r="AB68"/>
      <c r="AC68"/>
      <c r="AD68"/>
      <c r="AE68"/>
      <c r="AF68"/>
      <c r="AG68"/>
      <c r="AH68"/>
      <c r="AI68"/>
      <c r="AJ68"/>
      <c r="AK68"/>
      <c r="AL68"/>
      <c r="AM68"/>
      <c r="AN68"/>
      <c r="AO68"/>
      <c r="AP68"/>
      <c r="AQ68"/>
      <c r="AR68"/>
      <c r="AS68"/>
      <c r="AT68"/>
      <c r="AU68"/>
      <c r="AV68"/>
      <c r="AW68"/>
      <c r="AX68"/>
      <c r="AY68"/>
      <c r="AZ68"/>
      <c r="BA68"/>
    </row>
    <row r="69" spans="1:53" s="4" customFormat="1" ht="14.1" customHeight="1">
      <c r="A69" s="197"/>
      <c r="B69" s="209">
        <v>2019</v>
      </c>
      <c r="C69" s="217">
        <f>calc!C71</f>
        <v>662.82275697358534</v>
      </c>
      <c r="D69" s="217">
        <f>calc!D71</f>
        <v>660.81893680568976</v>
      </c>
      <c r="E69" s="217">
        <f>calc!E71</f>
        <v>661.78821519629253</v>
      </c>
      <c r="F69" s="217"/>
      <c r="G69" s="217">
        <f>calc!G71</f>
        <v>620.74887596111262</v>
      </c>
      <c r="H69" s="217">
        <f>calc!H71</f>
        <v>596.50669317264158</v>
      </c>
      <c r="I69" s="217">
        <f>calc!I71</f>
        <v>603.05445958848941</v>
      </c>
      <c r="J69" s="217"/>
      <c r="K69" s="217">
        <f>calc!K71</f>
        <v>562.99657406070423</v>
      </c>
      <c r="L69" s="217">
        <f>calc!L71</f>
        <v>563.58402359219053</v>
      </c>
      <c r="M69" s="217">
        <f>calc!M71</f>
        <v>563.3953968799824</v>
      </c>
      <c r="N69" s="217"/>
      <c r="O69" s="217">
        <f>calc!O71</f>
        <v>623.46945707128384</v>
      </c>
      <c r="P69" s="217">
        <f>calc!P71</f>
        <v>600.49740087751729</v>
      </c>
      <c r="Q69" s="217">
        <f>calc!Q71</f>
        <v>607.83797595989654</v>
      </c>
      <c r="R69" s="171"/>
      <c r="S69" s="171"/>
      <c r="T69"/>
      <c r="U69"/>
      <c r="V69"/>
      <c r="W69"/>
      <c r="X69"/>
      <c r="Y69"/>
      <c r="Z69"/>
      <c r="AA69"/>
      <c r="AB69"/>
      <c r="AC69"/>
      <c r="AD69"/>
      <c r="AE69"/>
      <c r="AF69"/>
      <c r="AG69"/>
      <c r="AH69"/>
      <c r="AI69"/>
      <c r="AJ69"/>
      <c r="AK69"/>
      <c r="AL69"/>
      <c r="AM69"/>
      <c r="AN69"/>
      <c r="AO69"/>
      <c r="AP69"/>
      <c r="AQ69"/>
      <c r="AR69"/>
      <c r="AS69"/>
      <c r="AT69"/>
      <c r="AU69"/>
      <c r="AV69"/>
      <c r="AW69"/>
      <c r="AX69"/>
      <c r="AY69"/>
      <c r="AZ69"/>
      <c r="BA69"/>
    </row>
    <row r="70" spans="1:53" s="4" customFormat="1" ht="15.95" customHeight="1">
      <c r="A70" s="201" t="s">
        <v>2</v>
      </c>
      <c r="B70" s="219"/>
      <c r="C70" s="220"/>
      <c r="D70" s="220"/>
      <c r="E70" s="220"/>
      <c r="F70" s="220"/>
      <c r="G70" s="220"/>
      <c r="H70" s="220"/>
      <c r="I70" s="220"/>
      <c r="J70" s="220"/>
      <c r="K70" s="220"/>
      <c r="L70" s="220"/>
      <c r="M70" s="220"/>
      <c r="N70" s="220"/>
      <c r="O70" s="203"/>
      <c r="P70" s="203"/>
      <c r="Q70" s="203"/>
      <c r="R70" s="171"/>
      <c r="S70" s="171"/>
      <c r="T70"/>
      <c r="U70"/>
      <c r="V70"/>
      <c r="W70"/>
      <c r="X70"/>
      <c r="Y70"/>
      <c r="Z70"/>
      <c r="AA70"/>
      <c r="AB70"/>
      <c r="AC70"/>
      <c r="AD70"/>
      <c r="AE70"/>
      <c r="AF70"/>
      <c r="AG70"/>
      <c r="AH70"/>
      <c r="AI70"/>
      <c r="AJ70"/>
      <c r="AK70"/>
      <c r="AL70"/>
      <c r="AM70"/>
      <c r="AN70"/>
      <c r="AO70"/>
      <c r="AP70"/>
      <c r="AQ70"/>
      <c r="AR70"/>
      <c r="AS70"/>
      <c r="AT70"/>
      <c r="AU70"/>
      <c r="AV70"/>
      <c r="AW70"/>
      <c r="AX70"/>
      <c r="AY70"/>
      <c r="AZ70"/>
      <c r="BA70"/>
    </row>
    <row r="71" spans="1:53" s="4" customFormat="1" ht="14.1" customHeight="1" thickBot="1">
      <c r="A71" s="206"/>
      <c r="B71" s="206" t="s">
        <v>82</v>
      </c>
      <c r="C71" s="208">
        <f>calc!C73</f>
        <v>1.8883394717147555</v>
      </c>
      <c r="D71" s="208">
        <f>calc!D73</f>
        <v>6.1266704702624155</v>
      </c>
      <c r="E71" s="208">
        <f>calc!E73</f>
        <v>4.5516112767875123</v>
      </c>
      <c r="F71" s="208"/>
      <c r="G71" s="208">
        <f>calc!G73</f>
        <v>4.084538126158308</v>
      </c>
      <c r="H71" s="208">
        <f>calc!H73</f>
        <v>5.4466464547330347</v>
      </c>
      <c r="I71" s="208">
        <f>calc!I73</f>
        <v>5.3305344603527383</v>
      </c>
      <c r="J71" s="208"/>
      <c r="K71" s="208">
        <f>calc!K73</f>
        <v>-0.16653261872426137</v>
      </c>
      <c r="L71" s="208">
        <f>calc!L73</f>
        <v>-0.36029361784655867</v>
      </c>
      <c r="M71" s="208">
        <f>calc!M73</f>
        <v>-0.32102355030583724</v>
      </c>
      <c r="N71" s="208"/>
      <c r="O71" s="208">
        <f>calc!O73</f>
        <v>2.6537266374437651</v>
      </c>
      <c r="P71" s="208">
        <f>calc!P73</f>
        <v>4.2979633360558278</v>
      </c>
      <c r="Q71" s="208">
        <f>calc!Q73</f>
        <v>4.1036241164709129</v>
      </c>
      <c r="R71" s="171"/>
      <c r="S71" s="171"/>
      <c r="T71"/>
      <c r="U71"/>
      <c r="V71"/>
      <c r="W71"/>
      <c r="X71"/>
      <c r="Y71"/>
      <c r="Z71"/>
      <c r="AA71"/>
      <c r="AB71"/>
      <c r="AC71"/>
      <c r="AD71"/>
      <c r="AE71"/>
      <c r="AF71"/>
      <c r="AG71"/>
      <c r="AH71"/>
      <c r="AI71"/>
      <c r="AJ71"/>
      <c r="AK71"/>
      <c r="AL71"/>
      <c r="AM71"/>
      <c r="AN71"/>
      <c r="AO71"/>
      <c r="AP71"/>
      <c r="AQ71"/>
      <c r="AR71"/>
      <c r="AS71"/>
      <c r="AT71"/>
      <c r="AU71"/>
      <c r="AV71"/>
      <c r="AW71"/>
      <c r="AX71"/>
      <c r="AY71"/>
      <c r="AZ71"/>
      <c r="BA71"/>
    </row>
    <row r="72" spans="1:53" s="4" customFormat="1" ht="13.5" thickTop="1">
      <c r="A72" s="173"/>
      <c r="B72" s="173"/>
      <c r="C72" s="173"/>
      <c r="D72" s="173"/>
      <c r="E72" s="173"/>
      <c r="F72" s="173"/>
      <c r="G72" s="173"/>
      <c r="H72" s="173"/>
      <c r="I72" s="173"/>
      <c r="J72" s="173"/>
      <c r="K72" s="173"/>
      <c r="L72" s="173"/>
      <c r="M72" s="252"/>
      <c r="N72" s="173"/>
      <c r="O72" s="173"/>
      <c r="P72" s="173"/>
      <c r="Q72" s="173"/>
      <c r="R72" s="171"/>
      <c r="S72" s="171"/>
      <c r="T72"/>
      <c r="U72"/>
      <c r="V72"/>
      <c r="W72"/>
      <c r="X72"/>
      <c r="Y72"/>
      <c r="Z72"/>
      <c r="AA72"/>
      <c r="AB72"/>
      <c r="AC72"/>
      <c r="AD72"/>
      <c r="AE72"/>
      <c r="AF72"/>
      <c r="AG72"/>
      <c r="AH72"/>
      <c r="AI72"/>
      <c r="AJ72"/>
      <c r="AK72"/>
      <c r="AL72"/>
      <c r="AM72"/>
      <c r="AN72"/>
      <c r="AO72"/>
      <c r="AP72"/>
      <c r="AQ72"/>
      <c r="AR72"/>
      <c r="AS72"/>
      <c r="AT72"/>
      <c r="AU72"/>
      <c r="AV72"/>
      <c r="AW72"/>
      <c r="AX72"/>
      <c r="AY72"/>
      <c r="AZ72"/>
      <c r="BA72"/>
    </row>
    <row r="73" spans="1:53" s="4" customFormat="1" ht="70.5" customHeight="1">
      <c r="A73" s="197"/>
      <c r="B73" s="426" t="s">
        <v>69</v>
      </c>
      <c r="C73" s="426"/>
      <c r="D73" s="426"/>
      <c r="E73" s="426"/>
      <c r="F73" s="426"/>
      <c r="G73" s="426"/>
      <c r="H73" s="426"/>
      <c r="I73" s="426"/>
      <c r="J73" s="426"/>
      <c r="K73" s="426"/>
      <c r="L73" s="426"/>
      <c r="M73" s="426"/>
      <c r="N73" s="426"/>
      <c r="O73" s="426"/>
      <c r="P73" s="426"/>
      <c r="Q73" s="426"/>
      <c r="R73" s="426"/>
      <c r="S73" s="426"/>
      <c r="T73"/>
      <c r="U73"/>
      <c r="V73"/>
      <c r="W73"/>
      <c r="X73"/>
      <c r="Y73"/>
      <c r="Z73"/>
      <c r="AA73"/>
      <c r="AB73"/>
      <c r="AC73"/>
      <c r="AD73"/>
      <c r="AE73"/>
      <c r="AF73"/>
      <c r="AG73"/>
      <c r="AH73"/>
      <c r="AI73"/>
      <c r="AJ73"/>
      <c r="AK73"/>
      <c r="AL73"/>
      <c r="AM73"/>
      <c r="AN73"/>
      <c r="AO73"/>
      <c r="AP73"/>
      <c r="AQ73"/>
      <c r="AR73"/>
      <c r="AS73"/>
      <c r="AT73"/>
      <c r="AU73"/>
      <c r="AV73"/>
      <c r="AW73"/>
      <c r="AX73"/>
      <c r="AY73"/>
      <c r="AZ73"/>
      <c r="BA73"/>
    </row>
    <row r="74" spans="1:53" s="4" customFormat="1">
      <c r="A74" s="197"/>
      <c r="B74" s="427" t="s">
        <v>70</v>
      </c>
      <c r="C74" s="427"/>
      <c r="D74" s="427"/>
      <c r="E74" s="427"/>
      <c r="F74" s="427"/>
      <c r="G74" s="427"/>
      <c r="H74" s="427"/>
      <c r="I74" s="427"/>
      <c r="J74" s="427"/>
      <c r="K74" s="427"/>
      <c r="L74" s="427"/>
      <c r="M74" s="427"/>
      <c r="N74" s="427"/>
      <c r="O74" s="427"/>
      <c r="P74" s="427"/>
      <c r="Q74" s="427"/>
      <c r="R74" s="427"/>
      <c r="S74" s="427"/>
      <c r="T74"/>
      <c r="U74"/>
      <c r="V74"/>
      <c r="W74"/>
      <c r="X74"/>
      <c r="Y74"/>
      <c r="Z74"/>
      <c r="AA74"/>
      <c r="AB74"/>
      <c r="AC74"/>
      <c r="AD74"/>
      <c r="AE74"/>
      <c r="AF74"/>
      <c r="AG74"/>
      <c r="AH74"/>
      <c r="AI74"/>
      <c r="AJ74"/>
      <c r="AK74"/>
      <c r="AL74"/>
      <c r="AM74"/>
      <c r="AN74"/>
      <c r="AO74"/>
      <c r="AP74"/>
      <c r="AQ74"/>
      <c r="AR74"/>
      <c r="AS74"/>
      <c r="AT74"/>
      <c r="AU74"/>
      <c r="AV74"/>
      <c r="AW74"/>
      <c r="AX74"/>
      <c r="AY74"/>
      <c r="AZ74"/>
      <c r="BA74"/>
    </row>
    <row r="75" spans="1:53" s="4" customFormat="1" ht="24" customHeight="1">
      <c r="A75" s="197"/>
      <c r="B75" s="426" t="s">
        <v>71</v>
      </c>
      <c r="C75" s="426"/>
      <c r="D75" s="426"/>
      <c r="E75" s="426"/>
      <c r="F75" s="426"/>
      <c r="G75" s="426"/>
      <c r="H75" s="426"/>
      <c r="I75" s="426"/>
      <c r="J75" s="426"/>
      <c r="K75" s="426"/>
      <c r="L75" s="426"/>
      <c r="M75" s="426"/>
      <c r="N75" s="426"/>
      <c r="O75" s="426"/>
      <c r="P75" s="426"/>
      <c r="Q75" s="426"/>
      <c r="R75" s="426"/>
      <c r="S75" s="426"/>
      <c r="T75"/>
      <c r="U75"/>
      <c r="V75"/>
      <c r="W75"/>
      <c r="X75"/>
      <c r="Y75"/>
      <c r="Z75"/>
      <c r="AA75"/>
      <c r="AB75"/>
      <c r="AC75"/>
      <c r="AD75"/>
      <c r="AE75"/>
      <c r="AF75"/>
      <c r="AG75"/>
      <c r="AH75"/>
      <c r="AI75"/>
      <c r="AJ75"/>
      <c r="AK75"/>
      <c r="AL75"/>
      <c r="AM75"/>
      <c r="AN75"/>
      <c r="AO75"/>
      <c r="AP75"/>
      <c r="AQ75"/>
      <c r="AR75"/>
      <c r="AS75"/>
      <c r="AT75"/>
      <c r="AU75"/>
      <c r="AV75"/>
      <c r="AW75"/>
      <c r="AX75"/>
      <c r="AY75"/>
      <c r="AZ75"/>
      <c r="BA75"/>
    </row>
    <row r="76" spans="1:53" s="4" customFormat="1">
      <c r="A76" s="197"/>
      <c r="B76" s="253" t="s">
        <v>72</v>
      </c>
      <c r="C76" s="200"/>
      <c r="D76" s="200"/>
      <c r="E76" s="200"/>
      <c r="F76" s="200"/>
      <c r="G76" s="200"/>
      <c r="H76" s="200"/>
      <c r="I76" s="200"/>
      <c r="J76" s="200"/>
      <c r="K76" s="200"/>
      <c r="L76" s="200"/>
      <c r="M76" s="200"/>
      <c r="N76" s="173"/>
      <c r="O76" s="173"/>
      <c r="P76" s="173"/>
      <c r="Q76" s="173"/>
      <c r="R76" s="173"/>
      <c r="S76" s="173"/>
      <c r="T76"/>
      <c r="U76"/>
      <c r="V76"/>
      <c r="W76"/>
      <c r="X76"/>
      <c r="Y76"/>
      <c r="Z76"/>
      <c r="AA76"/>
      <c r="AB76"/>
      <c r="AC76"/>
      <c r="AD76"/>
      <c r="AE76"/>
      <c r="AF76"/>
      <c r="AG76"/>
      <c r="AH76"/>
      <c r="AI76"/>
      <c r="AJ76"/>
      <c r="AK76"/>
      <c r="AL76"/>
      <c r="AM76"/>
      <c r="AN76"/>
      <c r="AO76"/>
      <c r="AP76"/>
      <c r="AQ76"/>
      <c r="AR76"/>
      <c r="AS76"/>
      <c r="AT76"/>
      <c r="AU76"/>
      <c r="AV76"/>
      <c r="AW76"/>
      <c r="AX76"/>
      <c r="AY76"/>
      <c r="AZ76"/>
      <c r="BA76"/>
    </row>
    <row r="77" spans="1:53" s="4" customFormat="1" ht="25.5" customHeight="1">
      <c r="A77" s="197"/>
      <c r="B77" s="428" t="s">
        <v>73</v>
      </c>
      <c r="C77" s="428"/>
      <c r="D77" s="428"/>
      <c r="E77" s="428"/>
      <c r="F77" s="428"/>
      <c r="G77" s="428"/>
      <c r="H77" s="428"/>
      <c r="I77" s="428"/>
      <c r="J77" s="428"/>
      <c r="K77" s="428"/>
      <c r="L77" s="428"/>
      <c r="M77" s="428"/>
      <c r="N77" s="428"/>
      <c r="O77" s="428"/>
      <c r="P77" s="428"/>
      <c r="Q77" s="428"/>
      <c r="R77" s="428"/>
      <c r="S77" s="428"/>
      <c r="T77"/>
      <c r="U77"/>
      <c r="V77"/>
      <c r="W77"/>
      <c r="X77"/>
      <c r="Y77"/>
      <c r="Z77"/>
      <c r="AA77"/>
      <c r="AB77"/>
      <c r="AC77"/>
      <c r="AD77"/>
      <c r="AE77"/>
      <c r="AF77"/>
      <c r="AG77"/>
      <c r="AH77"/>
      <c r="AI77"/>
      <c r="AJ77"/>
      <c r="AK77"/>
      <c r="AL77"/>
      <c r="AM77"/>
      <c r="AN77"/>
      <c r="AO77"/>
      <c r="AP77"/>
      <c r="AQ77"/>
      <c r="AR77"/>
      <c r="AS77"/>
      <c r="AT77"/>
      <c r="AU77"/>
      <c r="AV77"/>
      <c r="AW77"/>
      <c r="AX77"/>
      <c r="AY77"/>
      <c r="AZ77"/>
      <c r="BA77"/>
    </row>
    <row r="78" spans="1:53">
      <c r="A78" s="197"/>
      <c r="B78" s="173"/>
      <c r="C78" s="200"/>
      <c r="D78" s="200"/>
      <c r="E78" s="200"/>
      <c r="F78" s="200"/>
      <c r="G78" s="200"/>
      <c r="H78" s="200"/>
      <c r="I78" s="200"/>
      <c r="J78" s="200"/>
      <c r="K78" s="200"/>
      <c r="L78" s="200"/>
      <c r="M78" s="200"/>
      <c r="N78" s="173"/>
      <c r="O78" s="173"/>
      <c r="P78" s="173"/>
      <c r="Q78" s="173"/>
      <c r="R78" s="173"/>
      <c r="S78" s="173"/>
    </row>
    <row r="79" spans="1:53">
      <c r="A79" s="254"/>
      <c r="B79" s="427" t="s">
        <v>68</v>
      </c>
      <c r="C79" s="427"/>
      <c r="D79" s="427"/>
      <c r="E79" s="427"/>
      <c r="F79" s="427"/>
      <c r="G79" s="427"/>
      <c r="H79" s="427"/>
      <c r="I79" s="427"/>
      <c r="J79" s="427"/>
      <c r="K79" s="427"/>
      <c r="L79" s="427"/>
      <c r="M79" s="427"/>
      <c r="N79" s="427"/>
      <c r="O79" s="427"/>
      <c r="P79" s="427"/>
      <c r="Q79" s="427"/>
      <c r="R79" s="427"/>
      <c r="S79" s="427"/>
    </row>
    <row r="80" spans="1:53">
      <c r="A80" s="171"/>
      <c r="B80" s="424" t="s">
        <v>60</v>
      </c>
      <c r="C80" s="424"/>
      <c r="D80" s="424"/>
      <c r="E80" s="424"/>
      <c r="F80" s="424"/>
      <c r="G80" s="424"/>
      <c r="H80" s="424"/>
      <c r="I80" s="424"/>
      <c r="J80" s="424"/>
      <c r="K80" s="424"/>
      <c r="L80" s="424"/>
      <c r="M80" s="424"/>
      <c r="N80" s="424"/>
      <c r="O80" s="424"/>
      <c r="P80" s="424"/>
      <c r="Q80" s="424"/>
      <c r="R80" s="424"/>
      <c r="S80" s="424"/>
    </row>
    <row r="81" spans="1:13" s="171" customFormat="1" ht="6" customHeight="1">
      <c r="A81" s="292"/>
      <c r="B81" s="291"/>
      <c r="C81" s="291"/>
      <c r="D81" s="291"/>
      <c r="E81" s="291"/>
      <c r="F81" s="291"/>
      <c r="G81" s="291"/>
      <c r="H81" s="291"/>
      <c r="I81" s="291"/>
      <c r="J81" s="291"/>
      <c r="K81" s="291"/>
      <c r="L81" s="291"/>
      <c r="M81" s="291"/>
    </row>
    <row r="82" spans="1:13" s="171" customFormat="1" ht="15.75">
      <c r="A82" s="293" t="s">
        <v>41</v>
      </c>
      <c r="B82" s="294"/>
      <c r="C82" s="294"/>
      <c r="D82" s="294"/>
      <c r="E82" s="294"/>
      <c r="F82" s="294"/>
      <c r="G82" s="294"/>
      <c r="H82" s="294"/>
      <c r="I82" s="294"/>
      <c r="J82" s="294"/>
      <c r="K82" s="294"/>
      <c r="L82" s="294"/>
      <c r="M82" s="294"/>
    </row>
  </sheetData>
  <mergeCells count="10">
    <mergeCell ref="B80:S80"/>
    <mergeCell ref="C4:E4"/>
    <mergeCell ref="G4:I4"/>
    <mergeCell ref="K4:M4"/>
    <mergeCell ref="B73:S73"/>
    <mergeCell ref="B74:S74"/>
    <mergeCell ref="B75:S75"/>
    <mergeCell ref="B77:S77"/>
    <mergeCell ref="B79:S79"/>
    <mergeCell ref="O4:Q4"/>
  </mergeCells>
  <hyperlinks>
    <hyperlink ref="B76" r:id="rId1" xr:uid="{00000000-0004-0000-0D00-000001000000}"/>
    <hyperlink ref="A82" location="Contents!A1" display="Return to Contents Page" xr:uid="{CFB9135E-BD23-4E59-A12C-71B78E8CD2DE}"/>
  </hyperlinks>
  <pageMargins left="0.78740157480314965" right="0.78740157480314965" top="0.78740157480314965" bottom="0.78740157480314965" header="0.51181102362204722" footer="0.51181102362204722"/>
  <pageSetup paperSize="9" orientation="portrait" horizontalDpi="4294967292" r:id="rId2"/>
  <headerFooter alignWithMargins="0">
    <oddFooter>&amp;C17</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5C38D-1BC5-4B1A-8652-C005C07AFF47}">
  <sheetPr>
    <tabColor theme="4" tint="0.39997558519241921"/>
    <pageSetUpPr fitToPage="1"/>
  </sheetPr>
  <dimension ref="A1:AG61"/>
  <sheetViews>
    <sheetView showGridLines="0" workbookViewId="0"/>
  </sheetViews>
  <sheetFormatPr defaultRowHeight="12.75"/>
  <cols>
    <col min="1" max="1" width="2.7109375" customWidth="1"/>
    <col min="2" max="5" width="11.7109375" customWidth="1"/>
    <col min="6" max="6" width="2.7109375" customWidth="1"/>
    <col min="7" max="9" width="11.7109375" customWidth="1"/>
    <col min="10" max="10" width="2.7109375" customWidth="1"/>
    <col min="11" max="13" width="11.7109375" customWidth="1"/>
    <col min="14" max="14" width="2.7109375" customWidth="1"/>
    <col min="15" max="17" width="11.7109375" customWidth="1"/>
    <col min="18" max="18" width="2.7109375" customWidth="1"/>
  </cols>
  <sheetData>
    <row r="1" spans="1:22" s="171" customFormat="1" ht="18" customHeight="1">
      <c r="A1" s="169" t="s">
        <v>122</v>
      </c>
      <c r="B1" s="169"/>
      <c r="C1" s="169"/>
      <c r="D1" s="169"/>
      <c r="E1" s="169"/>
      <c r="F1" s="169"/>
      <c r="G1" s="169"/>
      <c r="H1" s="169"/>
      <c r="I1" s="169"/>
      <c r="J1" s="169"/>
      <c r="K1" s="169"/>
      <c r="L1" s="169"/>
      <c r="M1" s="169"/>
      <c r="N1" s="169"/>
      <c r="O1" s="169"/>
      <c r="P1" s="169"/>
      <c r="Q1" s="169"/>
    </row>
    <row r="2" spans="1:22" s="171" customFormat="1" ht="18" customHeight="1">
      <c r="A2" s="17"/>
      <c r="B2" s="170"/>
      <c r="C2" s="170"/>
      <c r="D2" s="170"/>
      <c r="E2" s="170"/>
      <c r="F2" s="170"/>
      <c r="G2" s="170"/>
      <c r="H2" s="170"/>
      <c r="I2" s="170"/>
      <c r="J2" s="170"/>
      <c r="K2" s="170"/>
      <c r="L2" s="170"/>
      <c r="M2" s="170"/>
    </row>
    <row r="3" spans="1:22" s="171" customFormat="1" ht="18" customHeight="1" thickBot="1">
      <c r="A3" s="267"/>
      <c r="B3" s="268"/>
      <c r="C3" s="268"/>
      <c r="D3" s="268"/>
      <c r="E3" s="268"/>
      <c r="F3" s="268"/>
      <c r="G3" s="268"/>
      <c r="H3" s="268"/>
      <c r="I3" s="268"/>
      <c r="J3" s="268"/>
      <c r="K3" s="268"/>
      <c r="L3" s="268"/>
      <c r="M3" s="268"/>
      <c r="N3" s="268"/>
      <c r="O3" s="268"/>
      <c r="P3" s="268"/>
      <c r="Q3" s="172" t="s">
        <v>5</v>
      </c>
    </row>
    <row r="4" spans="1:22" s="173" customFormat="1" ht="15.95" customHeight="1" thickTop="1">
      <c r="A4" s="274"/>
      <c r="B4" s="274"/>
      <c r="C4" s="432" t="s">
        <v>6</v>
      </c>
      <c r="D4" s="432"/>
      <c r="E4" s="432"/>
      <c r="F4" s="174"/>
      <c r="G4" s="432" t="s">
        <v>9</v>
      </c>
      <c r="H4" s="432"/>
      <c r="I4" s="432"/>
      <c r="J4" s="174"/>
      <c r="K4" s="432" t="s">
        <v>1</v>
      </c>
      <c r="L4" s="432"/>
      <c r="M4" s="432"/>
      <c r="N4" s="174"/>
      <c r="O4" s="425" t="s">
        <v>25</v>
      </c>
      <c r="P4" s="425"/>
      <c r="Q4" s="425"/>
    </row>
    <row r="5" spans="1:22" s="173" customFormat="1" ht="24" customHeight="1">
      <c r="A5" s="269"/>
      <c r="B5" s="269"/>
      <c r="C5" s="176" t="s">
        <v>7</v>
      </c>
      <c r="D5" s="176" t="s">
        <v>8</v>
      </c>
      <c r="E5" s="176" t="s">
        <v>32</v>
      </c>
      <c r="F5" s="177"/>
      <c r="G5" s="176" t="s">
        <v>7</v>
      </c>
      <c r="H5" s="176" t="s">
        <v>8</v>
      </c>
      <c r="I5" s="176" t="s">
        <v>32</v>
      </c>
      <c r="J5" s="177"/>
      <c r="K5" s="176" t="s">
        <v>7</v>
      </c>
      <c r="L5" s="176" t="s">
        <v>8</v>
      </c>
      <c r="M5" s="176" t="s">
        <v>32</v>
      </c>
      <c r="N5" s="177"/>
      <c r="O5" s="176" t="s">
        <v>7</v>
      </c>
      <c r="P5" s="176" t="s">
        <v>8</v>
      </c>
      <c r="Q5" s="176" t="s">
        <v>0</v>
      </c>
    </row>
    <row r="6" spans="1:22" s="173" customFormat="1" ht="15.95" customHeight="1">
      <c r="A6" s="272" t="s">
        <v>4</v>
      </c>
      <c r="B6" s="200"/>
      <c r="C6" s="198"/>
      <c r="D6" s="198"/>
      <c r="E6" s="198"/>
      <c r="F6" s="198"/>
      <c r="G6" s="198"/>
      <c r="H6" s="198"/>
      <c r="I6" s="198"/>
      <c r="J6" s="198"/>
      <c r="K6" s="198"/>
      <c r="L6" s="198"/>
      <c r="M6" s="198"/>
      <c r="N6" s="200"/>
      <c r="O6" s="200"/>
      <c r="P6" s="200"/>
      <c r="Q6" s="200"/>
    </row>
    <row r="7" spans="1:22" s="173" customFormat="1" ht="14.1" customHeight="1">
      <c r="A7" s="247"/>
      <c r="B7" s="209">
        <v>2004</v>
      </c>
      <c r="C7" s="210">
        <v>359</v>
      </c>
      <c r="D7" s="210">
        <v>332</v>
      </c>
      <c r="E7" s="210">
        <v>347</v>
      </c>
      <c r="F7" s="210"/>
      <c r="G7" s="210">
        <v>345</v>
      </c>
      <c r="H7" s="210">
        <v>315</v>
      </c>
      <c r="I7" s="210">
        <v>334</v>
      </c>
      <c r="J7" s="210"/>
      <c r="K7" s="210">
        <v>366</v>
      </c>
      <c r="L7" s="210">
        <v>341</v>
      </c>
      <c r="M7" s="210">
        <v>358</v>
      </c>
      <c r="N7" s="210"/>
      <c r="O7" s="210"/>
      <c r="P7" s="210"/>
      <c r="Q7" s="210">
        <v>344</v>
      </c>
    </row>
    <row r="8" spans="1:22" s="173" customFormat="1" ht="14.1" customHeight="1">
      <c r="A8" s="247"/>
      <c r="B8" s="209">
        <v>2005</v>
      </c>
      <c r="C8" s="210">
        <v>395</v>
      </c>
      <c r="D8" s="210">
        <v>363</v>
      </c>
      <c r="E8" s="210">
        <v>386</v>
      </c>
      <c r="F8" s="210"/>
      <c r="G8" s="210">
        <v>380</v>
      </c>
      <c r="H8" s="210">
        <v>343</v>
      </c>
      <c r="I8" s="210">
        <v>364</v>
      </c>
      <c r="J8" s="210"/>
      <c r="K8" s="210">
        <v>400</v>
      </c>
      <c r="L8" s="210">
        <v>380</v>
      </c>
      <c r="M8" s="210">
        <v>393</v>
      </c>
      <c r="N8" s="210"/>
      <c r="O8" s="210"/>
      <c r="P8" s="210"/>
      <c r="Q8" s="210">
        <v>378</v>
      </c>
    </row>
    <row r="9" spans="1:22" s="173" customFormat="1" ht="14.1" customHeight="1">
      <c r="A9" s="211"/>
      <c r="B9" s="212">
        <v>2006</v>
      </c>
      <c r="C9" s="211">
        <v>462</v>
      </c>
      <c r="D9" s="211">
        <v>439</v>
      </c>
      <c r="E9" s="211">
        <v>454</v>
      </c>
      <c r="F9" s="211"/>
      <c r="G9" s="211">
        <v>441</v>
      </c>
      <c r="H9" s="211">
        <v>404</v>
      </c>
      <c r="I9" s="211">
        <v>423</v>
      </c>
      <c r="J9" s="211"/>
      <c r="K9" s="211">
        <v>469</v>
      </c>
      <c r="L9" s="211">
        <v>467</v>
      </c>
      <c r="M9" s="211">
        <v>468</v>
      </c>
      <c r="N9" s="211"/>
      <c r="O9" s="211"/>
      <c r="P9" s="211"/>
      <c r="Q9" s="211">
        <v>443</v>
      </c>
    </row>
    <row r="10" spans="1:22" s="173" customFormat="1" ht="14.1" customHeight="1">
      <c r="A10" s="247"/>
      <c r="B10" s="213" t="s">
        <v>39</v>
      </c>
      <c r="C10" s="210">
        <v>539</v>
      </c>
      <c r="D10" s="210">
        <v>497</v>
      </c>
      <c r="E10" s="210">
        <v>525</v>
      </c>
      <c r="F10" s="210"/>
      <c r="G10" s="210">
        <v>515</v>
      </c>
      <c r="H10" s="210">
        <v>463</v>
      </c>
      <c r="I10" s="210">
        <v>490</v>
      </c>
      <c r="J10" s="210"/>
      <c r="K10" s="210">
        <v>541</v>
      </c>
      <c r="L10" s="210">
        <v>524</v>
      </c>
      <c r="M10" s="210">
        <v>534</v>
      </c>
      <c r="N10" s="210"/>
      <c r="O10" s="210"/>
      <c r="P10" s="210"/>
      <c r="Q10" s="210">
        <v>511</v>
      </c>
    </row>
    <row r="11" spans="1:22" s="173" customFormat="1" ht="14.1" customHeight="1">
      <c r="A11" s="247"/>
      <c r="B11" s="209">
        <v>2008</v>
      </c>
      <c r="C11" s="210">
        <v>643</v>
      </c>
      <c r="D11" s="210">
        <v>589</v>
      </c>
      <c r="E11" s="210">
        <v>624</v>
      </c>
      <c r="F11" s="210"/>
      <c r="G11" s="210">
        <v>622</v>
      </c>
      <c r="H11" s="210">
        <v>545</v>
      </c>
      <c r="I11" s="210">
        <v>582</v>
      </c>
      <c r="J11" s="210"/>
      <c r="K11" s="210">
        <v>633</v>
      </c>
      <c r="L11" s="210">
        <v>602</v>
      </c>
      <c r="M11" s="210">
        <v>619</v>
      </c>
      <c r="N11" s="210"/>
      <c r="O11" s="210"/>
      <c r="P11" s="210"/>
      <c r="Q11" s="210">
        <v>604</v>
      </c>
    </row>
    <row r="12" spans="1:22" s="173" customFormat="1" ht="14.1" customHeight="1">
      <c r="A12" s="247"/>
      <c r="B12" s="209">
        <v>2009</v>
      </c>
      <c r="C12" s="210">
        <v>683</v>
      </c>
      <c r="D12" s="210">
        <v>627</v>
      </c>
      <c r="E12" s="210">
        <v>662</v>
      </c>
      <c r="F12" s="210"/>
      <c r="G12" s="210">
        <v>648</v>
      </c>
      <c r="H12" s="210">
        <v>584</v>
      </c>
      <c r="I12" s="210">
        <v>612</v>
      </c>
      <c r="J12" s="210"/>
      <c r="K12" s="210">
        <v>677</v>
      </c>
      <c r="L12" s="210">
        <v>622</v>
      </c>
      <c r="M12" s="210">
        <v>650</v>
      </c>
      <c r="N12" s="210"/>
      <c r="O12" s="210"/>
      <c r="P12" s="210"/>
      <c r="Q12" s="210">
        <v>637</v>
      </c>
    </row>
    <row r="13" spans="1:22" s="173" customFormat="1" ht="14.1" customHeight="1">
      <c r="A13" s="247"/>
      <c r="B13" s="209">
        <v>2010</v>
      </c>
      <c r="C13" s="210">
        <v>669</v>
      </c>
      <c r="D13" s="210">
        <v>618</v>
      </c>
      <c r="E13" s="210">
        <v>649</v>
      </c>
      <c r="F13" s="210"/>
      <c r="G13" s="210">
        <v>628</v>
      </c>
      <c r="H13" s="210">
        <v>575</v>
      </c>
      <c r="I13" s="210">
        <v>598</v>
      </c>
      <c r="J13" s="210"/>
      <c r="K13" s="210">
        <v>656</v>
      </c>
      <c r="L13" s="210">
        <v>608</v>
      </c>
      <c r="M13" s="210">
        <v>633</v>
      </c>
      <c r="N13" s="210"/>
      <c r="O13" s="210">
        <v>650</v>
      </c>
      <c r="P13" s="210">
        <v>593</v>
      </c>
      <c r="Q13" s="210">
        <v>621</v>
      </c>
    </row>
    <row r="14" spans="1:22" s="173" customFormat="1" ht="14.1" customHeight="1">
      <c r="A14" s="247"/>
      <c r="B14" s="209">
        <v>2011</v>
      </c>
      <c r="C14" s="210">
        <v>722</v>
      </c>
      <c r="D14" s="210">
        <v>677</v>
      </c>
      <c r="E14" s="210">
        <v>704</v>
      </c>
      <c r="F14" s="210"/>
      <c r="G14" s="210">
        <v>679</v>
      </c>
      <c r="H14" s="210">
        <v>626</v>
      </c>
      <c r="I14" s="210">
        <v>648</v>
      </c>
      <c r="J14" s="210"/>
      <c r="K14" s="210">
        <v>710</v>
      </c>
      <c r="L14" s="210">
        <v>683</v>
      </c>
      <c r="M14" s="210">
        <v>696</v>
      </c>
      <c r="N14" s="210"/>
      <c r="O14" s="210">
        <v>701</v>
      </c>
      <c r="P14" s="210">
        <v>650</v>
      </c>
      <c r="Q14" s="210">
        <v>675</v>
      </c>
    </row>
    <row r="15" spans="1:22" s="173" customFormat="1" ht="14.1" customHeight="1">
      <c r="A15" s="247"/>
      <c r="B15" s="209">
        <v>2012</v>
      </c>
      <c r="C15" s="210">
        <v>763</v>
      </c>
      <c r="D15" s="210">
        <v>742</v>
      </c>
      <c r="E15" s="210">
        <v>754</v>
      </c>
      <c r="F15" s="210"/>
      <c r="G15" s="210">
        <v>715</v>
      </c>
      <c r="H15" s="210">
        <v>672</v>
      </c>
      <c r="I15" s="210">
        <v>690</v>
      </c>
      <c r="J15" s="210"/>
      <c r="K15" s="210">
        <v>743</v>
      </c>
      <c r="L15" s="210">
        <v>740</v>
      </c>
      <c r="M15" s="210">
        <v>742</v>
      </c>
      <c r="N15" s="210"/>
      <c r="O15" s="210">
        <v>738</v>
      </c>
      <c r="P15" s="210">
        <v>704</v>
      </c>
      <c r="Q15" s="210">
        <v>719</v>
      </c>
    </row>
    <row r="16" spans="1:22" s="173" customFormat="1" ht="14.1" customHeight="1">
      <c r="A16" s="247"/>
      <c r="B16" s="209">
        <v>2013</v>
      </c>
      <c r="C16" s="210">
        <v>816</v>
      </c>
      <c r="D16" s="210">
        <v>801</v>
      </c>
      <c r="E16" s="210">
        <v>809</v>
      </c>
      <c r="F16" s="210"/>
      <c r="G16" s="210">
        <v>772</v>
      </c>
      <c r="H16" s="210">
        <v>728</v>
      </c>
      <c r="I16" s="210">
        <v>745</v>
      </c>
      <c r="J16" s="210"/>
      <c r="K16" s="210">
        <v>813</v>
      </c>
      <c r="L16" s="210">
        <v>807</v>
      </c>
      <c r="M16" s="210">
        <v>810</v>
      </c>
      <c r="N16" s="210"/>
      <c r="O16" s="210">
        <v>796</v>
      </c>
      <c r="P16" s="210">
        <v>762</v>
      </c>
      <c r="Q16" s="210">
        <v>776</v>
      </c>
      <c r="V16" s="216"/>
    </row>
    <row r="17" spans="1:33" s="173" customFormat="1" ht="14.1" customHeight="1">
      <c r="A17" s="209"/>
      <c r="B17" s="210" t="s">
        <v>42</v>
      </c>
      <c r="C17" s="210">
        <v>846</v>
      </c>
      <c r="D17" s="210">
        <v>830</v>
      </c>
      <c r="E17" s="210">
        <v>839</v>
      </c>
      <c r="F17" s="210"/>
      <c r="G17" s="210">
        <v>791</v>
      </c>
      <c r="H17" s="210">
        <v>748</v>
      </c>
      <c r="I17" s="210">
        <v>766</v>
      </c>
      <c r="J17" s="210"/>
      <c r="K17" s="210">
        <v>846</v>
      </c>
      <c r="L17" s="210">
        <v>834</v>
      </c>
      <c r="M17" s="210">
        <v>840</v>
      </c>
      <c r="N17" s="210"/>
      <c r="O17" s="210">
        <v>821</v>
      </c>
      <c r="P17" s="210">
        <v>784</v>
      </c>
      <c r="Q17" s="210">
        <v>802</v>
      </c>
      <c r="S17" s="216"/>
      <c r="U17" s="216"/>
    </row>
    <row r="18" spans="1:33" s="173" customFormat="1" ht="14.1" customHeight="1">
      <c r="A18" s="247"/>
      <c r="B18" s="209" t="s">
        <v>53</v>
      </c>
      <c r="C18" s="217">
        <v>840</v>
      </c>
      <c r="D18" s="217">
        <v>824</v>
      </c>
      <c r="E18" s="217">
        <v>833</v>
      </c>
      <c r="F18" s="217"/>
      <c r="G18" s="217">
        <v>783</v>
      </c>
      <c r="H18" s="217">
        <v>740</v>
      </c>
      <c r="I18" s="217">
        <v>758</v>
      </c>
      <c r="J18" s="217"/>
      <c r="K18" s="217">
        <v>842</v>
      </c>
      <c r="L18" s="217">
        <v>831</v>
      </c>
      <c r="M18" s="217">
        <v>836</v>
      </c>
      <c r="N18" s="217"/>
      <c r="O18" s="217">
        <v>815</v>
      </c>
      <c r="P18" s="217">
        <v>779</v>
      </c>
      <c r="Q18" s="217">
        <v>795</v>
      </c>
    </row>
    <row r="19" spans="1:33" s="173" customFormat="1" ht="14.1" customHeight="1">
      <c r="A19" s="247"/>
      <c r="B19" s="209">
        <v>2016</v>
      </c>
      <c r="C19" s="210">
        <v>851</v>
      </c>
      <c r="D19" s="210">
        <v>834</v>
      </c>
      <c r="E19" s="210">
        <v>844</v>
      </c>
      <c r="F19" s="210"/>
      <c r="G19" s="210">
        <v>793</v>
      </c>
      <c r="H19" s="210">
        <v>732</v>
      </c>
      <c r="I19" s="210">
        <v>757</v>
      </c>
      <c r="J19" s="210"/>
      <c r="K19" s="210">
        <v>852</v>
      </c>
      <c r="L19" s="210">
        <v>839</v>
      </c>
      <c r="M19" s="210">
        <v>845</v>
      </c>
      <c r="N19" s="210"/>
      <c r="O19" s="210">
        <v>824</v>
      </c>
      <c r="P19" s="210">
        <v>777</v>
      </c>
      <c r="Q19" s="210">
        <v>799</v>
      </c>
      <c r="S19" s="216"/>
      <c r="V19" s="216"/>
    </row>
    <row r="20" spans="1:33" s="173" customFormat="1" ht="14.1" customHeight="1">
      <c r="A20" s="247"/>
      <c r="B20" s="209">
        <v>2017</v>
      </c>
      <c r="C20" s="210">
        <v>932</v>
      </c>
      <c r="D20" s="210">
        <v>902</v>
      </c>
      <c r="E20" s="210">
        <v>917</v>
      </c>
      <c r="F20" s="210"/>
      <c r="G20" s="210">
        <v>868</v>
      </c>
      <c r="H20" s="210">
        <v>787</v>
      </c>
      <c r="I20" s="210">
        <v>814</v>
      </c>
      <c r="J20" s="210"/>
      <c r="K20" s="210">
        <v>818</v>
      </c>
      <c r="L20" s="210">
        <v>779</v>
      </c>
      <c r="M20" s="210">
        <v>798</v>
      </c>
      <c r="N20" s="210"/>
      <c r="O20" s="210">
        <v>876</v>
      </c>
      <c r="P20" s="210">
        <v>808</v>
      </c>
      <c r="Q20" s="210">
        <v>836</v>
      </c>
      <c r="S20" s="216"/>
      <c r="U20" s="216"/>
    </row>
    <row r="21" spans="1:33" s="173" customFormat="1" ht="14.1" customHeight="1">
      <c r="A21" s="247"/>
      <c r="B21" s="209">
        <v>2018</v>
      </c>
      <c r="C21" s="210">
        <v>1008.533471955189</v>
      </c>
      <c r="D21" s="210">
        <v>973.61447766499953</v>
      </c>
      <c r="E21" s="210">
        <v>992.10906761052217</v>
      </c>
      <c r="F21" s="210"/>
      <c r="G21" s="210">
        <v>941.09898849987917</v>
      </c>
      <c r="H21" s="210">
        <v>884.54083121099336</v>
      </c>
      <c r="I21" s="210">
        <v>902.99069307882542</v>
      </c>
      <c r="J21" s="210"/>
      <c r="K21" s="210">
        <v>829.22994523496288</v>
      </c>
      <c r="L21" s="210">
        <v>775.86115410973093</v>
      </c>
      <c r="M21" s="210">
        <v>797.86184787096067</v>
      </c>
      <c r="N21" s="210"/>
      <c r="O21" s="210">
        <v>934.95525407806576</v>
      </c>
      <c r="P21" s="210">
        <v>876.44027101028382</v>
      </c>
      <c r="Q21" s="210">
        <v>899.206464752074</v>
      </c>
      <c r="S21" s="216"/>
      <c r="U21" s="216"/>
      <c r="W21" s="216"/>
      <c r="Y21" s="216"/>
      <c r="AA21" s="216"/>
      <c r="AC21" s="216"/>
      <c r="AE21" s="216"/>
      <c r="AG21" s="216"/>
    </row>
    <row r="22" spans="1:33" s="173" customFormat="1" ht="14.1" customHeight="1">
      <c r="A22" s="247"/>
      <c r="B22" s="209">
        <v>2019</v>
      </c>
      <c r="C22" s="210">
        <f>calc!T36</f>
        <v>1076.0934173698906</v>
      </c>
      <c r="D22" s="210">
        <f>calc!U36</f>
        <v>1059.807603603055</v>
      </c>
      <c r="E22" s="210">
        <f>calc!V36</f>
        <v>1067.0236414442891</v>
      </c>
      <c r="F22" s="210"/>
      <c r="G22" s="210">
        <f>calc!X36</f>
        <v>1000.0150245785247</v>
      </c>
      <c r="H22" s="210">
        <f>calc!Y36</f>
        <v>964.21378571784271</v>
      </c>
      <c r="I22" s="210">
        <f>calc!Z36</f>
        <v>972.79913849833542</v>
      </c>
      <c r="J22" s="210"/>
      <c r="K22" s="210">
        <f>calc!AB36</f>
        <v>941.29475795913015</v>
      </c>
      <c r="L22" s="210">
        <f>calc!AC36</f>
        <v>914.63234483470899</v>
      </c>
      <c r="M22" s="210">
        <f>calc!AD36</f>
        <v>924.04898296736235</v>
      </c>
      <c r="N22" s="210"/>
      <c r="O22" s="210">
        <f>calc!AF36</f>
        <v>1007.8534824424523</v>
      </c>
      <c r="P22" s="210">
        <f>calc!AG36</f>
        <v>969.85777460021507</v>
      </c>
      <c r="Q22" s="210">
        <f>calc!AH36</f>
        <v>981.44919456080413</v>
      </c>
      <c r="S22" s="216"/>
      <c r="T22" s="216"/>
      <c r="U22" s="216"/>
      <c r="V22" s="216"/>
      <c r="W22" s="216"/>
    </row>
    <row r="23" spans="1:33" s="173" customFormat="1" ht="15.95" customHeight="1">
      <c r="A23" s="273" t="s">
        <v>2</v>
      </c>
      <c r="B23" s="204"/>
      <c r="C23" s="205"/>
      <c r="D23" s="205"/>
      <c r="E23" s="205"/>
      <c r="F23" s="205"/>
      <c r="G23" s="205"/>
      <c r="H23" s="205"/>
      <c r="I23" s="205"/>
      <c r="J23" s="205"/>
      <c r="K23" s="205"/>
      <c r="L23" s="205"/>
      <c r="M23" s="205"/>
      <c r="N23" s="205"/>
      <c r="O23" s="205"/>
      <c r="P23" s="205"/>
      <c r="Q23" s="205"/>
    </row>
    <row r="24" spans="1:33" s="173" customFormat="1" ht="14.1" customHeight="1">
      <c r="A24" s="269"/>
      <c r="B24" s="214" t="s">
        <v>82</v>
      </c>
      <c r="C24" s="215">
        <f>calc!T38</f>
        <v>7.4339495112668557</v>
      </c>
      <c r="D24" s="215">
        <f>calc!U38</f>
        <v>6.9607731916701301</v>
      </c>
      <c r="E24" s="215">
        <f>calc!V38</f>
        <v>7.5510421464236783</v>
      </c>
      <c r="F24" s="215"/>
      <c r="G24" s="215">
        <f>calc!X38</f>
        <v>7.2386596960344081</v>
      </c>
      <c r="H24" s="215">
        <f>calc!Y38</f>
        <v>7.3298225935045354</v>
      </c>
      <c r="I24" s="215">
        <f>calc!Z38</f>
        <v>7.7308045314965126</v>
      </c>
      <c r="J24" s="215"/>
      <c r="K24" s="215">
        <f>calc!AB38</f>
        <v>14.368561962701845</v>
      </c>
      <c r="L24" s="215">
        <f>calc!AC38</f>
        <v>15.066354365644125</v>
      </c>
      <c r="M24" s="215">
        <f>calc!AD38</f>
        <v>15.815662251945447</v>
      </c>
      <c r="N24" s="215"/>
      <c r="O24" s="215">
        <f>calc!AF38</f>
        <v>8.8126982246126566</v>
      </c>
      <c r="P24" s="215">
        <f>calc!AG38</f>
        <v>8.322916185298439</v>
      </c>
      <c r="Q24" s="215">
        <f>calc!AH38</f>
        <v>9.1461452995017947</v>
      </c>
    </row>
    <row r="25" spans="1:33" s="173" customFormat="1" ht="12" customHeight="1">
      <c r="A25" s="200"/>
      <c r="B25" s="200"/>
      <c r="C25" s="255"/>
      <c r="D25" s="255"/>
      <c r="E25" s="255"/>
      <c r="F25" s="200"/>
      <c r="G25" s="255"/>
      <c r="H25" s="255"/>
      <c r="I25" s="255"/>
      <c r="J25" s="200"/>
      <c r="K25" s="255"/>
      <c r="L25" s="255"/>
      <c r="M25" s="255"/>
      <c r="N25" s="200"/>
      <c r="O25" s="200"/>
      <c r="P25" s="200"/>
      <c r="Q25" s="200"/>
    </row>
    <row r="26" spans="1:33" s="171" customFormat="1" ht="15.95" customHeight="1">
      <c r="A26" s="272" t="s">
        <v>38</v>
      </c>
      <c r="B26" s="270"/>
      <c r="C26" s="200"/>
      <c r="D26" s="200"/>
      <c r="E26" s="200"/>
      <c r="F26" s="200"/>
      <c r="G26" s="200"/>
      <c r="H26" s="200"/>
      <c r="I26" s="200"/>
      <c r="J26" s="200"/>
      <c r="K26" s="200"/>
      <c r="L26" s="200"/>
      <c r="M26" s="200"/>
      <c r="N26" s="200"/>
      <c r="O26" s="200"/>
      <c r="P26" s="200"/>
      <c r="Q26" s="200"/>
    </row>
    <row r="27" spans="1:33" s="173" customFormat="1" ht="14.1" customHeight="1">
      <c r="A27" s="247"/>
      <c r="B27" s="209">
        <v>2004</v>
      </c>
      <c r="C27" s="210">
        <v>412</v>
      </c>
      <c r="D27" s="210">
        <v>381</v>
      </c>
      <c r="E27" s="210">
        <v>399</v>
      </c>
      <c r="F27" s="210"/>
      <c r="G27" s="210">
        <v>396</v>
      </c>
      <c r="H27" s="210">
        <v>362</v>
      </c>
      <c r="I27" s="210">
        <v>383</v>
      </c>
      <c r="J27" s="210"/>
      <c r="K27" s="210">
        <v>421</v>
      </c>
      <c r="L27" s="210">
        <v>392</v>
      </c>
      <c r="M27" s="210">
        <v>411</v>
      </c>
      <c r="N27" s="210"/>
      <c r="O27" s="210"/>
      <c r="P27" s="210"/>
      <c r="Q27" s="210">
        <v>395</v>
      </c>
    </row>
    <row r="28" spans="1:33" s="173" customFormat="1" ht="14.1" customHeight="1">
      <c r="A28" s="247"/>
      <c r="B28" s="209">
        <v>2005</v>
      </c>
      <c r="C28" s="210">
        <v>442</v>
      </c>
      <c r="D28" s="210">
        <v>407</v>
      </c>
      <c r="E28" s="210">
        <v>432</v>
      </c>
      <c r="F28" s="210"/>
      <c r="G28" s="210">
        <v>425</v>
      </c>
      <c r="H28" s="210">
        <v>385</v>
      </c>
      <c r="I28" s="210">
        <v>408</v>
      </c>
      <c r="J28" s="210"/>
      <c r="K28" s="210">
        <v>448</v>
      </c>
      <c r="L28" s="210">
        <v>426</v>
      </c>
      <c r="M28" s="210">
        <v>440</v>
      </c>
      <c r="N28" s="210"/>
      <c r="O28" s="210"/>
      <c r="P28" s="210"/>
      <c r="Q28" s="210">
        <v>423</v>
      </c>
    </row>
    <row r="29" spans="1:33" s="173" customFormat="1" ht="14.1" customHeight="1">
      <c r="A29" s="211"/>
      <c r="B29" s="212">
        <v>2006</v>
      </c>
      <c r="C29" s="211">
        <v>502</v>
      </c>
      <c r="D29" s="211">
        <v>478</v>
      </c>
      <c r="E29" s="211">
        <v>494</v>
      </c>
      <c r="F29" s="211"/>
      <c r="G29" s="211">
        <v>480</v>
      </c>
      <c r="H29" s="211">
        <v>440</v>
      </c>
      <c r="I29" s="211">
        <v>461</v>
      </c>
      <c r="J29" s="211"/>
      <c r="K29" s="211">
        <v>510</v>
      </c>
      <c r="L29" s="211">
        <v>508</v>
      </c>
      <c r="M29" s="211">
        <v>509</v>
      </c>
      <c r="N29" s="211"/>
      <c r="O29" s="211"/>
      <c r="P29" s="211"/>
      <c r="Q29" s="211">
        <v>482</v>
      </c>
    </row>
    <row r="30" spans="1:33" s="173" customFormat="1" ht="14.1" customHeight="1">
      <c r="A30" s="247"/>
      <c r="B30" s="213" t="s">
        <v>39</v>
      </c>
      <c r="C30" s="210">
        <v>572.25485632219511</v>
      </c>
      <c r="D30" s="210">
        <v>527.79429380767931</v>
      </c>
      <c r="E30" s="210">
        <v>557.59828072165669</v>
      </c>
      <c r="F30" s="210"/>
      <c r="G30" s="210">
        <v>547.18317321621009</v>
      </c>
      <c r="H30" s="210">
        <v>491.64691859099923</v>
      </c>
      <c r="I30" s="210">
        <v>519.77154591275507</v>
      </c>
      <c r="J30" s="210"/>
      <c r="K30" s="210">
        <v>574.29882819085537</v>
      </c>
      <c r="L30" s="210">
        <v>556.39838613481322</v>
      </c>
      <c r="M30" s="210">
        <v>567.09598535071336</v>
      </c>
      <c r="N30" s="210"/>
      <c r="O30" s="210"/>
      <c r="P30" s="210"/>
      <c r="Q30" s="210">
        <v>542.40373778020762</v>
      </c>
    </row>
    <row r="31" spans="1:33" s="173" customFormat="1" ht="14.1" customHeight="1">
      <c r="A31" s="247"/>
      <c r="B31" s="209">
        <v>2008</v>
      </c>
      <c r="C31" s="210">
        <v>663.28016184087699</v>
      </c>
      <c r="D31" s="210">
        <v>608.39014459475629</v>
      </c>
      <c r="E31" s="210">
        <v>644.03252361506213</v>
      </c>
      <c r="F31" s="210"/>
      <c r="G31" s="210">
        <v>642.13221508420838</v>
      </c>
      <c r="H31" s="210">
        <v>562.92951788145422</v>
      </c>
      <c r="I31" s="210">
        <v>600.80148195369361</v>
      </c>
      <c r="J31" s="210"/>
      <c r="K31" s="210">
        <v>653.59382728865307</v>
      </c>
      <c r="L31" s="210">
        <v>620.85038452926869</v>
      </c>
      <c r="M31" s="210">
        <v>638.5775906584629</v>
      </c>
      <c r="N31" s="210"/>
      <c r="O31" s="210"/>
      <c r="P31" s="210"/>
      <c r="Q31" s="210">
        <v>623.2860714551897</v>
      </c>
    </row>
    <row r="32" spans="1:33" s="173" customFormat="1" ht="14.1" customHeight="1">
      <c r="A32" s="247"/>
      <c r="B32" s="209">
        <v>2009</v>
      </c>
      <c r="C32" s="210">
        <v>693.49880911785829</v>
      </c>
      <c r="D32" s="210">
        <v>637.09780660651086</v>
      </c>
      <c r="E32" s="210">
        <v>672.20643495275544</v>
      </c>
      <c r="F32" s="210"/>
      <c r="G32" s="210">
        <v>658.37936408411213</v>
      </c>
      <c r="H32" s="210">
        <v>592.85370432823709</v>
      </c>
      <c r="I32" s="210">
        <v>621.60811208883683</v>
      </c>
      <c r="J32" s="210"/>
      <c r="K32" s="210">
        <v>687.54800145169156</v>
      </c>
      <c r="L32" s="210">
        <v>631.27438115293546</v>
      </c>
      <c r="M32" s="210">
        <v>660.29859847299019</v>
      </c>
      <c r="N32" s="210"/>
      <c r="O32" s="210"/>
      <c r="P32" s="210"/>
      <c r="Q32" s="210">
        <v>646.45381897344043</v>
      </c>
    </row>
    <row r="33" spans="1:17" s="173" customFormat="1" ht="14.1" customHeight="1">
      <c r="A33" s="247"/>
      <c r="B33" s="209">
        <v>2010</v>
      </c>
      <c r="C33" s="210">
        <v>669.43850327091047</v>
      </c>
      <c r="D33" s="210">
        <v>617.76786552290525</v>
      </c>
      <c r="E33" s="210">
        <v>649.29507776571631</v>
      </c>
      <c r="F33" s="210"/>
      <c r="G33" s="210">
        <v>628.33334158046</v>
      </c>
      <c r="H33" s="210">
        <v>574.52279945554585</v>
      </c>
      <c r="I33" s="210">
        <v>597.64901396770358</v>
      </c>
      <c r="J33" s="210"/>
      <c r="K33" s="210">
        <v>656.24489841902255</v>
      </c>
      <c r="L33" s="210">
        <v>608.17356790111683</v>
      </c>
      <c r="M33" s="210">
        <v>632.90694217927717</v>
      </c>
      <c r="N33" s="210"/>
      <c r="O33" s="210">
        <v>649.91490242531165</v>
      </c>
      <c r="P33" s="210">
        <v>592.99313262694034</v>
      </c>
      <c r="Q33" s="210">
        <v>621.35230512522992</v>
      </c>
    </row>
    <row r="34" spans="1:17" s="173" customFormat="1" ht="14.1" customHeight="1">
      <c r="A34" s="247"/>
      <c r="B34" s="209">
        <v>2011</v>
      </c>
      <c r="C34" s="210">
        <v>707.67664669447367</v>
      </c>
      <c r="D34" s="210">
        <v>663.3437397627481</v>
      </c>
      <c r="E34" s="210">
        <v>689.71933229292097</v>
      </c>
      <c r="F34" s="210"/>
      <c r="G34" s="210">
        <v>665.38085930607724</v>
      </c>
      <c r="H34" s="210">
        <v>613.31766039550644</v>
      </c>
      <c r="I34" s="210">
        <v>635.14726641322727</v>
      </c>
      <c r="J34" s="210"/>
      <c r="K34" s="210">
        <v>696.03072907530998</v>
      </c>
      <c r="L34" s="210">
        <v>669.33833872828257</v>
      </c>
      <c r="M34" s="210">
        <v>682.53021382434952</v>
      </c>
      <c r="N34" s="210"/>
      <c r="O34" s="210">
        <v>686.86176284150861</v>
      </c>
      <c r="P34" s="210">
        <v>637.39075906878907</v>
      </c>
      <c r="Q34" s="210">
        <v>661.07774642689594</v>
      </c>
    </row>
    <row r="35" spans="1:17" s="173" customFormat="1" ht="14.1" customHeight="1">
      <c r="A35" s="247"/>
      <c r="B35" s="209">
        <v>2012</v>
      </c>
      <c r="C35" s="210">
        <v>735.76397120563854</v>
      </c>
      <c r="D35" s="210">
        <v>715.14962479205838</v>
      </c>
      <c r="E35" s="210">
        <v>727.18260311019196</v>
      </c>
      <c r="F35" s="210"/>
      <c r="G35" s="210">
        <v>689.66564238830324</v>
      </c>
      <c r="H35" s="210">
        <v>648.05379324240096</v>
      </c>
      <c r="I35" s="210">
        <v>665.13351340663962</v>
      </c>
      <c r="J35" s="210"/>
      <c r="K35" s="210">
        <v>716.49764925753482</v>
      </c>
      <c r="L35" s="210">
        <v>713.73925038937466</v>
      </c>
      <c r="M35" s="210">
        <v>715.0480224697892</v>
      </c>
      <c r="N35" s="210"/>
      <c r="O35" s="210">
        <v>711.4069173616341</v>
      </c>
      <c r="P35" s="210">
        <v>678.55458366098537</v>
      </c>
      <c r="Q35" s="210">
        <v>693.55008922563752</v>
      </c>
    </row>
    <row r="36" spans="1:17" s="173" customFormat="1" ht="14.1" customHeight="1">
      <c r="A36" s="247"/>
      <c r="B36" s="209">
        <v>2013</v>
      </c>
      <c r="C36" s="210">
        <v>772.08136234626306</v>
      </c>
      <c r="D36" s="210">
        <v>757.70104068117303</v>
      </c>
      <c r="E36" s="210">
        <v>765.24124881740772</v>
      </c>
      <c r="F36" s="210"/>
      <c r="G36" s="210">
        <v>730.58656575212865</v>
      </c>
      <c r="H36" s="210">
        <v>688.30652790917691</v>
      </c>
      <c r="I36" s="210">
        <v>704.36140018921481</v>
      </c>
      <c r="J36" s="210"/>
      <c r="K36" s="210">
        <v>769.44181646168397</v>
      </c>
      <c r="L36" s="210">
        <v>763.50047303689678</v>
      </c>
      <c r="M36" s="210">
        <v>766.34815515610217</v>
      </c>
      <c r="N36" s="210"/>
      <c r="O36" s="210">
        <v>752.72777326399091</v>
      </c>
      <c r="P36" s="210">
        <v>720.65217832057772</v>
      </c>
      <c r="Q36" s="210">
        <v>734.16065833807818</v>
      </c>
    </row>
    <row r="37" spans="1:17" s="173" customFormat="1" ht="14.1" customHeight="1">
      <c r="A37" s="209"/>
      <c r="B37" s="210" t="s">
        <v>42</v>
      </c>
      <c r="C37" s="210">
        <v>785.83037714006764</v>
      </c>
      <c r="D37" s="210">
        <v>770.96801644514539</v>
      </c>
      <c r="E37" s="210">
        <v>779.38243934082698</v>
      </c>
      <c r="F37" s="210"/>
      <c r="G37" s="210">
        <v>735.14512788500031</v>
      </c>
      <c r="H37" s="210">
        <v>694.69075647407351</v>
      </c>
      <c r="I37" s="210">
        <v>711.34812511744349</v>
      </c>
      <c r="J37" s="210"/>
      <c r="K37" s="210">
        <v>786.42825227338051</v>
      </c>
      <c r="L37" s="210">
        <v>774.91866937670011</v>
      </c>
      <c r="M37" s="210">
        <v>780.41321174167081</v>
      </c>
      <c r="N37" s="210"/>
      <c r="O37" s="210">
        <v>763.11027039470457</v>
      </c>
      <c r="P37" s="210">
        <v>728.59046560606953</v>
      </c>
      <c r="Q37" s="210">
        <v>744.82238974984182</v>
      </c>
    </row>
    <row r="38" spans="1:17" s="173" customFormat="1" ht="14.1" customHeight="1">
      <c r="A38" s="247"/>
      <c r="B38" s="209" t="s">
        <v>53</v>
      </c>
      <c r="C38" s="210">
        <v>775.99876323651472</v>
      </c>
      <c r="D38" s="210">
        <v>760.91115627171155</v>
      </c>
      <c r="E38" s="210">
        <v>769.36926759048754</v>
      </c>
      <c r="F38" s="210"/>
      <c r="G38" s="210">
        <v>723.22464379720725</v>
      </c>
      <c r="H38" s="210">
        <v>683.16947174642144</v>
      </c>
      <c r="I38" s="210">
        <v>699.91087830978847</v>
      </c>
      <c r="J38" s="210"/>
      <c r="K38" s="210">
        <v>777.79932545807048</v>
      </c>
      <c r="L38" s="210">
        <v>767.69541223116016</v>
      </c>
      <c r="M38" s="210">
        <v>772.4477681160763</v>
      </c>
      <c r="N38" s="210"/>
      <c r="O38" s="210">
        <v>752.37510576632087</v>
      </c>
      <c r="P38" s="210">
        <v>719.13866014617076</v>
      </c>
      <c r="Q38" s="210">
        <v>734.67913012373322</v>
      </c>
    </row>
    <row r="39" spans="1:17" s="173" customFormat="1" ht="14.1" customHeight="1">
      <c r="A39" s="247"/>
      <c r="B39" s="209">
        <v>2016</v>
      </c>
      <c r="C39" s="210">
        <v>769.94805615060557</v>
      </c>
      <c r="D39" s="210">
        <v>754.40686652074407</v>
      </c>
      <c r="E39" s="210">
        <v>763.22112557289859</v>
      </c>
      <c r="F39" s="210"/>
      <c r="G39" s="210">
        <v>716.94623923448</v>
      </c>
      <c r="H39" s="210">
        <v>661.81742414390976</v>
      </c>
      <c r="I39" s="210">
        <v>684.58744682239501</v>
      </c>
      <c r="J39" s="210"/>
      <c r="K39" s="210">
        <v>770.54398783834506</v>
      </c>
      <c r="L39" s="210">
        <v>758.42214269561566</v>
      </c>
      <c r="M39" s="210">
        <v>764.16171316687849</v>
      </c>
      <c r="N39" s="210"/>
      <c r="O39" s="210">
        <v>745.61478206609854</v>
      </c>
      <c r="P39" s="210">
        <v>702.27952236599685</v>
      </c>
      <c r="Q39" s="210">
        <v>722.47396451942154</v>
      </c>
    </row>
    <row r="40" spans="1:17" s="173" customFormat="1" ht="14.1" customHeight="1">
      <c r="A40" s="247"/>
      <c r="B40" s="209">
        <v>2017</v>
      </c>
      <c r="C40" s="210">
        <v>827.35398544292559</v>
      </c>
      <c r="D40" s="210">
        <v>800.63909107047755</v>
      </c>
      <c r="E40" s="210">
        <v>813.95348837209303</v>
      </c>
      <c r="F40" s="210"/>
      <c r="G40" s="210">
        <v>770.45979052014911</v>
      </c>
      <c r="H40" s="210">
        <v>698.56204509142549</v>
      </c>
      <c r="I40" s="210">
        <v>722.52796023433336</v>
      </c>
      <c r="J40" s="210"/>
      <c r="K40" s="210">
        <v>726.07846618143083</v>
      </c>
      <c r="L40" s="210">
        <v>691.46103319723068</v>
      </c>
      <c r="M40" s="210">
        <v>708.32593644594363</v>
      </c>
      <c r="N40" s="210"/>
      <c r="O40" s="210">
        <v>777.56080241434415</v>
      </c>
      <c r="P40" s="210">
        <v>717.20220131368717</v>
      </c>
      <c r="Q40" s="210">
        <v>742.05574294336941</v>
      </c>
    </row>
    <row r="41" spans="1:17" s="173" customFormat="1" ht="14.1" customHeight="1">
      <c r="A41" s="247"/>
      <c r="B41" s="209">
        <v>2018</v>
      </c>
      <c r="C41" s="210">
        <v>878.43695841406588</v>
      </c>
      <c r="D41" s="210">
        <v>848.02236535580471</v>
      </c>
      <c r="E41" s="210">
        <v>864.13123213180222</v>
      </c>
      <c r="F41" s="210"/>
      <c r="G41" s="210">
        <v>819.7012355194488</v>
      </c>
      <c r="H41" s="210">
        <v>770.43883913508694</v>
      </c>
      <c r="I41" s="210">
        <v>786.50874756451992</v>
      </c>
      <c r="J41" s="210"/>
      <c r="K41" s="210">
        <v>722.2628213874774</v>
      </c>
      <c r="L41" s="210">
        <v>675.77837654362065</v>
      </c>
      <c r="M41" s="210">
        <v>694.94107470687277</v>
      </c>
      <c r="N41" s="210"/>
      <c r="O41" s="210">
        <v>814.35001661707679</v>
      </c>
      <c r="P41" s="210">
        <v>763.38321662771864</v>
      </c>
      <c r="Q41" s="210">
        <v>783.2126685411323</v>
      </c>
    </row>
    <row r="42" spans="1:17" s="173" customFormat="1" ht="14.1" customHeight="1">
      <c r="A42" s="247"/>
      <c r="B42" s="209">
        <v>2019</v>
      </c>
      <c r="C42" s="210">
        <f>calc!T71</f>
        <v>918.01178755322519</v>
      </c>
      <c r="D42" s="210">
        <f>calc!U71</f>
        <v>904.11841290142888</v>
      </c>
      <c r="E42" s="210">
        <f>calc!V71</f>
        <v>910.27439126794843</v>
      </c>
      <c r="F42" s="210"/>
      <c r="G42" s="210">
        <f>calc!X71</f>
        <v>853.10955858942566</v>
      </c>
      <c r="H42" s="210">
        <f>calc!Y71</f>
        <v>822.56763838751294</v>
      </c>
      <c r="I42" s="210">
        <f>calc!Z71</f>
        <v>829.89177486635003</v>
      </c>
      <c r="J42" s="210"/>
      <c r="K42" s="210">
        <f>calc!AB71</f>
        <v>803.01549049576022</v>
      </c>
      <c r="L42" s="210">
        <f>calc!AC71</f>
        <v>780.2698727475763</v>
      </c>
      <c r="M42" s="210">
        <f>calc!AD71</f>
        <v>788.30317605132439</v>
      </c>
      <c r="N42" s="210"/>
      <c r="O42" s="210">
        <f>calc!AF71</f>
        <v>859.79652144894419</v>
      </c>
      <c r="P42" s="210">
        <f>calc!AG71</f>
        <v>827.38250691026701</v>
      </c>
      <c r="Q42" s="210">
        <f>calc!AH71</f>
        <v>837.27110950418364</v>
      </c>
    </row>
    <row r="43" spans="1:17" s="173" customFormat="1" ht="15.95" customHeight="1">
      <c r="A43" s="273" t="s">
        <v>2</v>
      </c>
      <c r="B43" s="203"/>
      <c r="C43" s="203"/>
      <c r="D43" s="203"/>
      <c r="E43" s="203"/>
      <c r="F43" s="203"/>
      <c r="G43" s="203"/>
      <c r="H43" s="203"/>
      <c r="I43" s="203"/>
      <c r="J43" s="203"/>
      <c r="K43" s="203"/>
      <c r="L43" s="203"/>
      <c r="M43" s="203"/>
      <c r="N43" s="203"/>
      <c r="O43" s="203"/>
      <c r="P43" s="203"/>
      <c r="Q43" s="203"/>
    </row>
    <row r="44" spans="1:17" s="173" customFormat="1" ht="14.1" customHeight="1" thickBot="1">
      <c r="A44" s="271"/>
      <c r="B44" s="207" t="s">
        <v>82</v>
      </c>
      <c r="C44" s="208">
        <f>calc!T73</f>
        <v>5.4634411385554982</v>
      </c>
      <c r="D44" s="208">
        <f>calc!U73</f>
        <v>4.998943620248073</v>
      </c>
      <c r="E44" s="208">
        <f>calc!V73</f>
        <v>5.5783861097847902</v>
      </c>
      <c r="F44" s="208"/>
      <c r="G44" s="208">
        <f>calc!X73</f>
        <v>5.2717332470796761</v>
      </c>
      <c r="H44" s="208">
        <f>calc!Y73</f>
        <v>5.3612240729787288</v>
      </c>
      <c r="I44" s="208">
        <f>calc!Z73</f>
        <v>5.7548513687024681</v>
      </c>
      <c r="J44" s="208"/>
      <c r="K44" s="208">
        <f>calc!AB73</f>
        <v>12.270861841393105</v>
      </c>
      <c r="L44" s="208">
        <f>calc!AC73</f>
        <v>12.955855629198668</v>
      </c>
      <c r="M44" s="208">
        <f>calc!AD73</f>
        <v>13.691420025007359</v>
      </c>
      <c r="N44" s="208"/>
      <c r="O44" s="208">
        <f>calc!AF73</f>
        <v>6.81690142216498</v>
      </c>
      <c r="P44" s="208">
        <f>calc!AG73</f>
        <v>6.3361027592756276</v>
      </c>
      <c r="Q44" s="208">
        <f>calc!AH73</f>
        <v>7.1442325508758815</v>
      </c>
    </row>
    <row r="45" spans="1:17" s="4" customFormat="1" ht="12" customHeight="1" thickTop="1">
      <c r="M45" s="13"/>
      <c r="Q45" s="32"/>
    </row>
    <row r="46" spans="1:17" s="4" customFormat="1" ht="48" customHeight="1">
      <c r="A46" s="8"/>
      <c r="B46" s="430" t="s">
        <v>74</v>
      </c>
      <c r="C46" s="430"/>
      <c r="D46" s="430"/>
      <c r="E46" s="430"/>
      <c r="F46" s="430"/>
      <c r="G46" s="430"/>
      <c r="H46" s="430"/>
      <c r="I46" s="430"/>
      <c r="J46" s="430"/>
      <c r="K46" s="430"/>
      <c r="L46" s="430"/>
      <c r="M46" s="430"/>
      <c r="N46" s="430"/>
      <c r="O46" s="430"/>
      <c r="P46" s="430"/>
      <c r="Q46" s="430"/>
    </row>
    <row r="47" spans="1:17" s="4" customFormat="1" ht="12" customHeight="1">
      <c r="A47" s="8"/>
      <c r="B47" s="431" t="s">
        <v>75</v>
      </c>
      <c r="C47" s="431"/>
      <c r="D47" s="431"/>
      <c r="E47" s="431"/>
      <c r="F47" s="431"/>
      <c r="G47" s="431"/>
      <c r="H47" s="431"/>
      <c r="I47" s="431"/>
      <c r="J47" s="431"/>
      <c r="K47" s="431"/>
      <c r="L47" s="431"/>
      <c r="M47" s="431"/>
      <c r="N47" s="431"/>
      <c r="O47" s="431"/>
      <c r="P47" s="431"/>
      <c r="Q47" s="431"/>
    </row>
    <row r="48" spans="1:17" s="4" customFormat="1" ht="24" customHeight="1">
      <c r="A48" s="8"/>
      <c r="B48" s="430" t="s">
        <v>76</v>
      </c>
      <c r="C48" s="430"/>
      <c r="D48" s="430"/>
      <c r="E48" s="430"/>
      <c r="F48" s="430"/>
      <c r="G48" s="430"/>
      <c r="H48" s="430"/>
      <c r="I48" s="430"/>
      <c r="J48" s="430"/>
      <c r="K48" s="430"/>
      <c r="L48" s="430"/>
      <c r="M48" s="430"/>
      <c r="N48" s="430"/>
      <c r="O48" s="430"/>
      <c r="P48" s="430"/>
      <c r="Q48" s="430"/>
    </row>
    <row r="49" spans="1:17" s="4" customFormat="1" ht="12" customHeight="1">
      <c r="A49" s="8"/>
      <c r="B49" s="135" t="s">
        <v>72</v>
      </c>
      <c r="C49" s="9"/>
      <c r="D49" s="9"/>
      <c r="E49" s="9"/>
      <c r="F49" s="9"/>
      <c r="G49" s="9"/>
      <c r="H49" s="9"/>
      <c r="I49" s="9"/>
      <c r="J49" s="9"/>
      <c r="K49" s="9"/>
      <c r="L49" s="9"/>
      <c r="M49"/>
      <c r="N49"/>
      <c r="O49"/>
      <c r="P49" s="21"/>
      <c r="Q49" s="32"/>
    </row>
    <row r="50" spans="1:17" s="4" customFormat="1" ht="12" customHeight="1">
      <c r="A50" s="8"/>
      <c r="B50" s="430" t="s">
        <v>77</v>
      </c>
      <c r="C50" s="430"/>
      <c r="D50" s="430"/>
      <c r="E50" s="430"/>
      <c r="F50" s="430"/>
      <c r="G50" s="430"/>
      <c r="H50" s="430"/>
      <c r="I50" s="430"/>
      <c r="J50" s="430"/>
      <c r="K50" s="430"/>
      <c r="L50" s="430"/>
      <c r="M50" s="430"/>
      <c r="N50" s="430"/>
      <c r="O50" s="430"/>
      <c r="P50" s="430"/>
      <c r="Q50" s="430"/>
    </row>
    <row r="51" spans="1:17" s="4" customFormat="1" ht="12" customHeight="1">
      <c r="A51" s="8"/>
      <c r="C51" s="9"/>
      <c r="D51" s="9"/>
      <c r="E51" s="9"/>
      <c r="F51" s="9"/>
      <c r="G51" s="9"/>
      <c r="H51" s="9"/>
      <c r="I51" s="9"/>
      <c r="J51" s="9"/>
      <c r="K51" s="9"/>
      <c r="L51" s="9"/>
      <c r="M51" s="9"/>
      <c r="N51" s="21"/>
      <c r="O51" s="21"/>
      <c r="P51" s="21"/>
      <c r="Q51" s="32"/>
    </row>
    <row r="52" spans="1:17" ht="12" customHeight="1">
      <c r="A52" s="3"/>
      <c r="B52" s="431" t="s">
        <v>68</v>
      </c>
      <c r="C52" s="431"/>
      <c r="D52" s="431"/>
      <c r="E52" s="431"/>
      <c r="F52" s="431"/>
      <c r="G52" s="431"/>
      <c r="H52" s="431"/>
      <c r="I52" s="431"/>
      <c r="J52" s="431"/>
      <c r="K52" s="431"/>
      <c r="L52" s="431"/>
      <c r="M52" s="431"/>
      <c r="N52" s="431"/>
      <c r="O52" s="431"/>
      <c r="P52" s="431"/>
      <c r="Q52" s="431"/>
    </row>
    <row r="53" spans="1:17" ht="12" customHeight="1">
      <c r="B53" s="424" t="s">
        <v>60</v>
      </c>
      <c r="C53" s="424"/>
      <c r="D53" s="424"/>
      <c r="E53" s="424"/>
      <c r="F53" s="424"/>
      <c r="G53" s="424"/>
      <c r="H53" s="424"/>
      <c r="I53" s="424"/>
      <c r="J53" s="424"/>
      <c r="K53" s="424"/>
      <c r="L53" s="424"/>
      <c r="M53" s="424"/>
      <c r="N53" s="424"/>
      <c r="O53" s="424"/>
      <c r="P53" s="424"/>
      <c r="Q53" s="424"/>
    </row>
    <row r="54" spans="1:17" s="171" customFormat="1" ht="6" customHeight="1">
      <c r="A54" s="292"/>
      <c r="B54" s="291"/>
      <c r="C54" s="291"/>
      <c r="D54" s="291"/>
      <c r="E54" s="291"/>
      <c r="F54" s="291"/>
      <c r="G54" s="291"/>
      <c r="H54" s="291"/>
      <c r="I54" s="291"/>
      <c r="J54" s="291"/>
      <c r="K54" s="291"/>
      <c r="L54" s="291"/>
      <c r="M54" s="291"/>
    </row>
    <row r="55" spans="1:17" s="171" customFormat="1" ht="15.75">
      <c r="A55" s="293" t="s">
        <v>41</v>
      </c>
      <c r="B55" s="294"/>
      <c r="C55" s="294"/>
      <c r="D55" s="294"/>
      <c r="E55" s="294"/>
      <c r="F55" s="294"/>
      <c r="G55" s="294"/>
      <c r="H55" s="294"/>
      <c r="I55" s="294"/>
      <c r="J55" s="294"/>
      <c r="K55" s="294"/>
      <c r="L55" s="294"/>
      <c r="M55" s="294"/>
    </row>
    <row r="56" spans="1:17" ht="12" customHeight="1"/>
    <row r="57" spans="1:17" ht="12" customHeight="1"/>
    <row r="58" spans="1:17" ht="12" customHeight="1"/>
    <row r="59" spans="1:17" ht="12" customHeight="1"/>
    <row r="60" spans="1:17" ht="12" customHeight="1"/>
    <row r="61" spans="1:17" ht="12" customHeight="1"/>
  </sheetData>
  <mergeCells count="10">
    <mergeCell ref="B48:Q48"/>
    <mergeCell ref="B50:Q50"/>
    <mergeCell ref="B52:Q52"/>
    <mergeCell ref="B53:Q53"/>
    <mergeCell ref="C4:E4"/>
    <mergeCell ref="G4:I4"/>
    <mergeCell ref="K4:M4"/>
    <mergeCell ref="O4:Q4"/>
    <mergeCell ref="B46:Q46"/>
    <mergeCell ref="B47:Q47"/>
  </mergeCells>
  <hyperlinks>
    <hyperlink ref="B49" r:id="rId1" xr:uid="{82EF5D4A-6770-4D77-AD2D-64538553DE63}"/>
    <hyperlink ref="A55" location="Contents!A1" display="Return to Contents Page" xr:uid="{7FC92AC5-0E1D-4390-8F74-BE3B6656F6FA}"/>
  </hyperlinks>
  <pageMargins left="0.78740157480314965" right="0.78740157480314965" top="0.78740157480314965" bottom="0.78740157480314965" header="0.51181102362204722" footer="0.51181102362204722"/>
  <pageSetup paperSize="9" scale="75" orientation="portrait" horizontalDpi="4294967292"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8436C-591F-43D5-ACEE-D91B8D102636}">
  <sheetPr>
    <tabColor theme="4" tint="0.39997558519241921"/>
  </sheetPr>
  <dimension ref="A1:AI23"/>
  <sheetViews>
    <sheetView workbookViewId="0"/>
  </sheetViews>
  <sheetFormatPr defaultColWidth="9.140625" defaultRowHeight="12.75"/>
  <cols>
    <col min="1" max="1" width="2.7109375" style="134" customWidth="1"/>
    <col min="2" max="5" width="11.7109375" style="134" customWidth="1"/>
    <col min="6" max="6" width="2.7109375" style="134" customWidth="1"/>
    <col min="7" max="9" width="11.7109375" style="134" customWidth="1"/>
    <col min="10" max="10" width="2.7109375" style="134" customWidth="1"/>
    <col min="11" max="13" width="11.7109375" style="134" customWidth="1"/>
    <col min="14" max="14" width="2.7109375" style="134" customWidth="1"/>
    <col min="15" max="16" width="11.7109375" style="134" customWidth="1"/>
    <col min="17" max="17" width="11.7109375" style="138" customWidth="1"/>
    <col min="18" max="18" width="9" style="134" customWidth="1"/>
    <col min="19" max="22" width="9.140625" style="134"/>
    <col min="23" max="23" width="11" style="134" customWidth="1"/>
    <col min="24" max="16384" width="9.140625" style="134"/>
  </cols>
  <sheetData>
    <row r="1" spans="1:35" s="167" customFormat="1" ht="18" customHeight="1">
      <c r="A1" s="300" t="s">
        <v>123</v>
      </c>
      <c r="B1" s="300"/>
      <c r="C1" s="300"/>
      <c r="D1" s="300"/>
      <c r="E1" s="300"/>
      <c r="F1" s="300"/>
      <c r="G1" s="300"/>
      <c r="H1" s="300"/>
      <c r="I1" s="300"/>
      <c r="J1" s="300"/>
      <c r="K1" s="300"/>
      <c r="L1" s="300"/>
      <c r="M1" s="300"/>
      <c r="N1" s="300"/>
      <c r="O1" s="300"/>
      <c r="P1" s="300"/>
      <c r="Q1" s="300"/>
    </row>
    <row r="2" spans="1:35" s="167" customFormat="1" ht="18" customHeight="1">
      <c r="A2" s="168"/>
      <c r="B2" s="242"/>
      <c r="C2" s="278"/>
      <c r="D2" s="278"/>
      <c r="E2" s="278"/>
      <c r="F2" s="278"/>
      <c r="G2" s="278"/>
      <c r="H2" s="278"/>
      <c r="I2" s="278"/>
      <c r="J2" s="278"/>
      <c r="K2" s="278"/>
      <c r="L2" s="278"/>
      <c r="M2" s="278"/>
      <c r="N2" s="278"/>
      <c r="O2" s="278"/>
      <c r="P2" s="278"/>
      <c r="Q2" s="278"/>
    </row>
    <row r="3" spans="1:35" s="167" customFormat="1" ht="18" customHeight="1">
      <c r="A3" s="433" t="s">
        <v>89</v>
      </c>
      <c r="B3" s="433"/>
      <c r="C3" s="433"/>
      <c r="D3" s="433"/>
      <c r="E3" s="433"/>
      <c r="F3" s="433"/>
      <c r="G3" s="433"/>
      <c r="H3" s="433"/>
      <c r="I3" s="433"/>
      <c r="J3" s="433"/>
      <c r="K3" s="433"/>
      <c r="L3" s="433"/>
      <c r="M3" s="433"/>
      <c r="N3" s="433"/>
      <c r="O3" s="433"/>
      <c r="P3" s="433"/>
      <c r="Q3" s="433"/>
    </row>
    <row r="4" spans="1:35" s="167" customFormat="1" ht="15.95" customHeight="1" thickBot="1">
      <c r="A4" s="241"/>
      <c r="B4" s="243"/>
      <c r="C4" s="243"/>
      <c r="D4" s="243"/>
      <c r="E4" s="243"/>
      <c r="F4" s="243"/>
      <c r="G4" s="243"/>
      <c r="H4" s="243"/>
      <c r="I4" s="243"/>
      <c r="J4" s="243"/>
      <c r="K4" s="243"/>
      <c r="L4" s="243"/>
      <c r="M4" s="244"/>
      <c r="N4" s="243"/>
      <c r="O4" s="243"/>
      <c r="P4" s="243"/>
      <c r="Q4" s="180" t="s">
        <v>5</v>
      </c>
      <c r="R4" s="181"/>
    </row>
    <row r="5" spans="1:35" s="182" customFormat="1" ht="15.95" customHeight="1" thickTop="1">
      <c r="B5" s="183"/>
      <c r="C5" s="434" t="s">
        <v>6</v>
      </c>
      <c r="D5" s="434"/>
      <c r="E5" s="434"/>
      <c r="F5" s="184"/>
      <c r="G5" s="434" t="s">
        <v>9</v>
      </c>
      <c r="H5" s="434"/>
      <c r="I5" s="434"/>
      <c r="J5" s="184"/>
      <c r="K5" s="434" t="s">
        <v>1</v>
      </c>
      <c r="L5" s="434"/>
      <c r="M5" s="434"/>
      <c r="O5" s="435" t="s">
        <v>25</v>
      </c>
      <c r="P5" s="436"/>
      <c r="Q5" s="436"/>
      <c r="R5" s="185"/>
    </row>
    <row r="6" spans="1:35" s="182" customFormat="1" ht="24" customHeight="1">
      <c r="A6" s="186"/>
      <c r="B6" s="187"/>
      <c r="C6" s="188" t="s">
        <v>57</v>
      </c>
      <c r="D6" s="188" t="s">
        <v>58</v>
      </c>
      <c r="E6" s="227" t="s">
        <v>59</v>
      </c>
      <c r="F6" s="189"/>
      <c r="G6" s="188" t="s">
        <v>57</v>
      </c>
      <c r="H6" s="188" t="s">
        <v>58</v>
      </c>
      <c r="I6" s="227" t="s">
        <v>59</v>
      </c>
      <c r="J6" s="189"/>
      <c r="K6" s="188" t="s">
        <v>57</v>
      </c>
      <c r="L6" s="188" t="s">
        <v>58</v>
      </c>
      <c r="M6" s="227" t="s">
        <v>59</v>
      </c>
      <c r="N6" s="189"/>
      <c r="O6" s="188" t="s">
        <v>57</v>
      </c>
      <c r="P6" s="188" t="s">
        <v>58</v>
      </c>
      <c r="Q6" s="227" t="s">
        <v>59</v>
      </c>
      <c r="R6" s="190"/>
    </row>
    <row r="7" spans="1:35" s="182" customFormat="1" ht="15.95" customHeight="1">
      <c r="A7" s="185" t="s">
        <v>4</v>
      </c>
      <c r="B7" s="191"/>
      <c r="C7" s="190"/>
      <c r="D7" s="190"/>
      <c r="E7" s="192"/>
      <c r="F7" s="190"/>
      <c r="G7" s="190"/>
      <c r="H7" s="190"/>
      <c r="I7" s="190"/>
      <c r="J7" s="190"/>
      <c r="K7" s="190"/>
      <c r="L7" s="190"/>
      <c r="M7" s="190"/>
    </row>
    <row r="8" spans="1:35" s="182" customFormat="1" ht="14.1" customHeight="1">
      <c r="A8" s="185"/>
      <c r="B8" s="193" t="s">
        <v>61</v>
      </c>
      <c r="C8" s="192">
        <v>575</v>
      </c>
      <c r="D8" s="192">
        <v>622</v>
      </c>
      <c r="E8" s="228">
        <v>615</v>
      </c>
      <c r="F8" s="192"/>
      <c r="G8" s="192">
        <v>522</v>
      </c>
      <c r="H8" s="192">
        <v>584</v>
      </c>
      <c r="I8" s="228">
        <v>558</v>
      </c>
      <c r="J8" s="192"/>
      <c r="K8" s="192">
        <v>605</v>
      </c>
      <c r="L8" s="192">
        <v>618</v>
      </c>
      <c r="M8" s="228">
        <v>618</v>
      </c>
      <c r="N8" s="192"/>
      <c r="O8" s="192">
        <v>532</v>
      </c>
      <c r="P8" s="192">
        <v>603</v>
      </c>
      <c r="Q8" s="228">
        <v>583</v>
      </c>
      <c r="R8" s="230"/>
      <c r="S8" s="230"/>
      <c r="T8" s="231"/>
      <c r="U8" s="230"/>
      <c r="V8" s="230"/>
      <c r="W8" s="230"/>
      <c r="X8" s="230"/>
      <c r="Y8" s="230"/>
      <c r="Z8" s="230"/>
      <c r="AA8" s="230"/>
      <c r="AB8" s="230"/>
      <c r="AC8" s="230"/>
      <c r="AD8" s="230"/>
      <c r="AE8" s="230"/>
      <c r="AF8" s="230"/>
      <c r="AG8" s="230"/>
    </row>
    <row r="9" spans="1:35" s="182" customFormat="1" ht="14.1" customHeight="1">
      <c r="A9" s="185"/>
      <c r="B9" s="193">
        <v>2016</v>
      </c>
      <c r="C9" s="192">
        <v>584</v>
      </c>
      <c r="D9" s="192">
        <v>631</v>
      </c>
      <c r="E9" s="228">
        <v>624</v>
      </c>
      <c r="F9" s="192"/>
      <c r="G9" s="192">
        <v>517</v>
      </c>
      <c r="H9" s="192">
        <v>593</v>
      </c>
      <c r="I9" s="228">
        <v>559</v>
      </c>
      <c r="J9" s="192"/>
      <c r="K9" s="192">
        <v>607</v>
      </c>
      <c r="L9" s="192">
        <v>624</v>
      </c>
      <c r="M9" s="228">
        <v>623</v>
      </c>
      <c r="N9" s="192"/>
      <c r="O9" s="192">
        <v>529</v>
      </c>
      <c r="P9" s="192">
        <v>612</v>
      </c>
      <c r="Q9" s="228">
        <v>586</v>
      </c>
      <c r="R9" s="230"/>
      <c r="S9" s="230"/>
      <c r="T9" s="232"/>
      <c r="U9" s="230"/>
      <c r="V9" s="230"/>
      <c r="W9" s="230"/>
      <c r="X9" s="230"/>
      <c r="Y9" s="230"/>
      <c r="Z9" s="230"/>
      <c r="AA9" s="230"/>
      <c r="AB9" s="192"/>
      <c r="AC9" s="192"/>
      <c r="AD9" s="192"/>
      <c r="AE9" s="192"/>
    </row>
    <row r="10" spans="1:35" s="182" customFormat="1" ht="14.1" customHeight="1">
      <c r="A10" s="185"/>
      <c r="B10" s="193">
        <v>2017</v>
      </c>
      <c r="C10" s="192">
        <v>615</v>
      </c>
      <c r="D10" s="192">
        <v>680</v>
      </c>
      <c r="E10" s="228">
        <v>670</v>
      </c>
      <c r="F10" s="192"/>
      <c r="G10" s="192">
        <v>559</v>
      </c>
      <c r="H10" s="192">
        <v>641</v>
      </c>
      <c r="I10" s="228">
        <v>601</v>
      </c>
      <c r="J10" s="192"/>
      <c r="K10" s="192">
        <v>595</v>
      </c>
      <c r="L10" s="192">
        <v>620</v>
      </c>
      <c r="M10" s="228">
        <v>619</v>
      </c>
      <c r="N10" s="192"/>
      <c r="O10" s="192">
        <v>566</v>
      </c>
      <c r="P10" s="192">
        <v>647</v>
      </c>
      <c r="Q10" s="228">
        <v>619</v>
      </c>
      <c r="R10" s="230"/>
      <c r="S10" s="230"/>
      <c r="T10" s="232"/>
      <c r="U10" s="230"/>
      <c r="V10" s="230"/>
      <c r="W10" s="230"/>
      <c r="X10" s="230"/>
      <c r="Y10" s="230"/>
      <c r="Z10" s="230"/>
      <c r="AA10" s="230"/>
      <c r="AB10" s="192"/>
      <c r="AC10" s="192"/>
      <c r="AD10" s="192"/>
      <c r="AE10" s="192"/>
    </row>
    <row r="11" spans="1:35" s="182" customFormat="1" ht="14.1" customHeight="1">
      <c r="A11" s="185"/>
      <c r="B11" s="193">
        <v>2018</v>
      </c>
      <c r="C11" s="260">
        <v>682.5028616417236</v>
      </c>
      <c r="D11" s="260">
        <v>739.30131196434036</v>
      </c>
      <c r="E11" s="261">
        <v>728.36725319358698</v>
      </c>
      <c r="F11" s="260"/>
      <c r="G11" s="260">
        <v>622.01316945637905</v>
      </c>
      <c r="H11" s="260">
        <v>696.90219566274016</v>
      </c>
      <c r="I11" s="261">
        <v>658.8163348868959</v>
      </c>
      <c r="J11" s="260"/>
      <c r="K11" s="260">
        <v>607.66067635724494</v>
      </c>
      <c r="L11" s="260">
        <v>651.24209563921238</v>
      </c>
      <c r="M11" s="261">
        <v>650.386978559093</v>
      </c>
      <c r="N11" s="260"/>
      <c r="O11" s="260">
        <v>628.63234169703662</v>
      </c>
      <c r="P11" s="260">
        <v>696.11086564838831</v>
      </c>
      <c r="Q11" s="261">
        <v>671.86821292073546</v>
      </c>
      <c r="R11" s="230"/>
      <c r="S11" s="230"/>
      <c r="T11" s="232"/>
      <c r="U11" s="230"/>
      <c r="V11" s="232"/>
      <c r="W11" s="230"/>
      <c r="X11" s="232"/>
      <c r="Y11" s="230"/>
      <c r="Z11" s="232"/>
      <c r="AA11" s="230"/>
      <c r="AB11" s="232"/>
      <c r="AC11" s="230"/>
      <c r="AD11" s="232"/>
      <c r="AE11" s="230"/>
      <c r="AF11" s="232"/>
      <c r="AG11" s="230"/>
    </row>
    <row r="12" spans="1:35" s="262" customFormat="1" ht="14.1" customHeight="1" thickBot="1">
      <c r="A12" s="194"/>
      <c r="B12" s="195">
        <v>2019</v>
      </c>
      <c r="C12" s="265">
        <v>756.65544406602055</v>
      </c>
      <c r="D12" s="196">
        <v>778.57562818939175</v>
      </c>
      <c r="E12" s="229">
        <v>775.74814585309412</v>
      </c>
      <c r="F12" s="196"/>
      <c r="G12" s="196">
        <v>683.22382689175708</v>
      </c>
      <c r="H12" s="196">
        <v>731.9975865667767</v>
      </c>
      <c r="I12" s="229">
        <v>706.90043752962731</v>
      </c>
      <c r="J12" s="196"/>
      <c r="K12" s="196">
        <v>683.09916477625723</v>
      </c>
      <c r="L12" s="196">
        <v>660.03937528813231</v>
      </c>
      <c r="M12" s="229">
        <v>660.41208422271541</v>
      </c>
      <c r="N12" s="196"/>
      <c r="O12" s="196">
        <v>688.30158834299459</v>
      </c>
      <c r="P12" s="196">
        <v>726.04180883923084</v>
      </c>
      <c r="Q12" s="229">
        <v>712.50767542019082</v>
      </c>
      <c r="R12" s="263"/>
      <c r="S12" s="263"/>
      <c r="T12" s="264"/>
      <c r="U12" s="263"/>
      <c r="V12" s="263"/>
      <c r="W12" s="263"/>
      <c r="X12" s="263"/>
      <c r="Y12" s="263"/>
      <c r="Z12" s="263"/>
      <c r="AA12" s="263"/>
      <c r="AB12" s="260"/>
      <c r="AC12" s="260"/>
      <c r="AD12" s="260"/>
      <c r="AE12" s="260"/>
    </row>
    <row r="13" spans="1:35" s="182" customFormat="1" ht="12" customHeight="1" thickTop="1">
      <c r="A13" s="185"/>
      <c r="B13" s="233"/>
      <c r="C13" s="234"/>
      <c r="D13" s="234"/>
      <c r="E13" s="234"/>
      <c r="F13" s="234"/>
      <c r="G13" s="234"/>
      <c r="H13" s="234"/>
      <c r="I13" s="234"/>
      <c r="J13" s="234"/>
      <c r="K13" s="234"/>
      <c r="L13" s="234"/>
      <c r="M13" s="234"/>
      <c r="N13" s="234"/>
      <c r="O13" s="234"/>
      <c r="P13" s="234"/>
      <c r="Q13" s="234"/>
      <c r="R13" s="235"/>
      <c r="S13" s="235"/>
      <c r="T13" s="235"/>
      <c r="U13" s="235"/>
      <c r="V13" s="235"/>
      <c r="W13" s="235"/>
      <c r="X13" s="235"/>
      <c r="Y13" s="235"/>
      <c r="Z13" s="235"/>
      <c r="AA13" s="235"/>
      <c r="AB13" s="235"/>
      <c r="AC13" s="235"/>
      <c r="AD13" s="235"/>
      <c r="AE13" s="235"/>
      <c r="AF13" s="235"/>
      <c r="AG13" s="235"/>
    </row>
    <row r="14" spans="1:35" s="182" customFormat="1" ht="15" customHeight="1">
      <c r="B14" s="236" t="s">
        <v>63</v>
      </c>
      <c r="M14" s="237"/>
    </row>
    <row r="15" spans="1:35" s="182" customFormat="1" ht="12" customHeight="1">
      <c r="B15" s="437" t="s">
        <v>67</v>
      </c>
      <c r="C15" s="437"/>
      <c r="D15" s="437"/>
      <c r="E15" s="437"/>
      <c r="F15" s="437"/>
      <c r="G15" s="437"/>
      <c r="H15" s="437"/>
      <c r="I15" s="437"/>
      <c r="J15" s="437"/>
      <c r="K15" s="437"/>
      <c r="L15" s="437"/>
      <c r="M15" s="437"/>
      <c r="N15" s="437"/>
      <c r="O15" s="437"/>
      <c r="P15" s="437"/>
      <c r="Q15" s="437"/>
      <c r="T15" s="437"/>
      <c r="U15" s="437"/>
      <c r="V15" s="437"/>
      <c r="W15" s="437"/>
      <c r="X15" s="437"/>
      <c r="Y15" s="437"/>
      <c r="Z15" s="437"/>
      <c r="AA15" s="437"/>
      <c r="AB15" s="437"/>
      <c r="AC15" s="437"/>
      <c r="AD15" s="437"/>
      <c r="AE15" s="437"/>
      <c r="AF15" s="437"/>
      <c r="AG15" s="437"/>
      <c r="AH15" s="437"/>
      <c r="AI15" s="437"/>
    </row>
    <row r="16" spans="1:35" s="182" customFormat="1" ht="24" customHeight="1">
      <c r="A16" s="185"/>
      <c r="B16" s="437" t="s">
        <v>64</v>
      </c>
      <c r="C16" s="437"/>
      <c r="D16" s="437"/>
      <c r="E16" s="437"/>
      <c r="F16" s="437"/>
      <c r="G16" s="437"/>
      <c r="H16" s="437"/>
      <c r="I16" s="437"/>
      <c r="J16" s="437"/>
      <c r="K16" s="437"/>
      <c r="L16" s="437"/>
      <c r="M16" s="437"/>
      <c r="N16" s="437"/>
      <c r="O16" s="437"/>
      <c r="P16" s="437"/>
      <c r="Q16" s="437"/>
      <c r="T16" s="437"/>
      <c r="U16" s="437"/>
      <c r="V16" s="437"/>
      <c r="W16" s="437"/>
      <c r="X16" s="437"/>
      <c r="Y16" s="437"/>
      <c r="Z16" s="437"/>
      <c r="AA16" s="437"/>
      <c r="AB16" s="437"/>
      <c r="AC16" s="437"/>
      <c r="AD16" s="437"/>
      <c r="AE16" s="437"/>
      <c r="AF16" s="437"/>
      <c r="AG16" s="437"/>
      <c r="AH16" s="437"/>
      <c r="AI16" s="437"/>
    </row>
    <row r="17" spans="1:20" s="182" customFormat="1" ht="12" customHeight="1">
      <c r="A17" s="185"/>
    </row>
    <row r="18" spans="1:20" s="182" customFormat="1" ht="12" customHeight="1">
      <c r="A18" s="185"/>
      <c r="B18" s="438" t="s">
        <v>62</v>
      </c>
      <c r="C18" s="438"/>
      <c r="D18" s="438"/>
      <c r="E18" s="438"/>
      <c r="F18" s="438"/>
      <c r="G18" s="438"/>
      <c r="H18" s="438"/>
      <c r="I18" s="438"/>
      <c r="J18" s="438"/>
      <c r="K18" s="438"/>
      <c r="L18" s="438"/>
      <c r="M18" s="438"/>
      <c r="N18" s="438"/>
      <c r="O18" s="438"/>
      <c r="P18" s="438"/>
      <c r="Q18" s="438"/>
      <c r="T18" s="153"/>
    </row>
    <row r="19" spans="1:20" s="167" customFormat="1" ht="12" customHeight="1">
      <c r="A19" s="185"/>
    </row>
    <row r="20" spans="1:20" s="167" customFormat="1" ht="12" customHeight="1">
      <c r="A20" s="185"/>
      <c r="B20" s="438" t="s">
        <v>60</v>
      </c>
      <c r="C20" s="438"/>
      <c r="D20" s="438"/>
      <c r="E20" s="438"/>
      <c r="F20" s="438"/>
      <c r="G20" s="438"/>
      <c r="H20" s="438"/>
      <c r="I20" s="438"/>
      <c r="J20" s="438"/>
      <c r="K20" s="438"/>
      <c r="L20" s="438"/>
      <c r="M20" s="438"/>
      <c r="N20" s="438"/>
      <c r="O20" s="438"/>
      <c r="P20" s="438"/>
      <c r="Q20" s="438"/>
      <c r="T20" s="153"/>
    </row>
    <row r="21" spans="1:20" s="167" customFormat="1" ht="12" customHeight="1">
      <c r="A21" s="238"/>
      <c r="B21" s="427" t="s">
        <v>68</v>
      </c>
      <c r="C21" s="427"/>
      <c r="D21" s="427"/>
      <c r="E21" s="427"/>
      <c r="F21" s="427"/>
      <c r="G21" s="427"/>
      <c r="H21" s="427"/>
      <c r="I21" s="427"/>
      <c r="J21" s="427"/>
      <c r="K21" s="427"/>
      <c r="L21" s="427"/>
      <c r="M21" s="427"/>
      <c r="N21" s="427"/>
      <c r="O21" s="427"/>
      <c r="P21" s="427"/>
      <c r="Q21" s="427"/>
    </row>
    <row r="22" spans="1:20" s="167" customFormat="1" ht="12" customHeight="1">
      <c r="Q22" s="239"/>
    </row>
    <row r="23" spans="1:20" s="167" customFormat="1" ht="12" customHeight="1">
      <c r="B23" s="240" t="s">
        <v>41</v>
      </c>
      <c r="Q23" s="239"/>
    </row>
  </sheetData>
  <mergeCells count="12">
    <mergeCell ref="B21:Q21"/>
    <mergeCell ref="B15:Q15"/>
    <mergeCell ref="T15:AI15"/>
    <mergeCell ref="B16:Q16"/>
    <mergeCell ref="T16:AI16"/>
    <mergeCell ref="B18:Q18"/>
    <mergeCell ref="B20:Q20"/>
    <mergeCell ref="A3:Q3"/>
    <mergeCell ref="C5:E5"/>
    <mergeCell ref="G5:I5"/>
    <mergeCell ref="K5:M5"/>
    <mergeCell ref="O5:Q5"/>
  </mergeCells>
  <hyperlinks>
    <hyperlink ref="B23" location="Contents!A1" display="Return to Contents Page" xr:uid="{AB1564E8-67B4-40F3-9F04-F7CB6ECADC6E}"/>
  </hyperlinks>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FA8F3-8990-43E1-BA2C-7659B01236CF}">
  <sheetPr>
    <tabColor theme="4" tint="0.39997558519241921"/>
  </sheetPr>
  <dimension ref="A1:AG23"/>
  <sheetViews>
    <sheetView workbookViewId="0"/>
  </sheetViews>
  <sheetFormatPr defaultColWidth="9.140625" defaultRowHeight="12.75"/>
  <cols>
    <col min="1" max="1" width="2.7109375" style="134" customWidth="1"/>
    <col min="2" max="5" width="11.7109375" style="134" customWidth="1"/>
    <col min="6" max="6" width="2.7109375" style="134" customWidth="1"/>
    <col min="7" max="9" width="11.7109375" style="134" customWidth="1"/>
    <col min="10" max="10" width="2.7109375" style="134" customWidth="1"/>
    <col min="11" max="13" width="11.7109375" style="134" customWidth="1"/>
    <col min="14" max="14" width="2.7109375" style="134" customWidth="1"/>
    <col min="15" max="16" width="11.7109375" style="134" customWidth="1"/>
    <col min="17" max="17" width="11.7109375" style="138" customWidth="1"/>
    <col min="18" max="18" width="9" style="134" customWidth="1"/>
    <col min="19" max="22" width="9.140625" style="134"/>
    <col min="23" max="23" width="11" style="134" customWidth="1"/>
    <col min="24" max="16384" width="9.140625" style="134"/>
  </cols>
  <sheetData>
    <row r="1" spans="1:33" ht="18" customHeight="1">
      <c r="A1" s="300" t="s">
        <v>124</v>
      </c>
      <c r="B1" s="300"/>
      <c r="C1" s="300"/>
      <c r="D1" s="300"/>
      <c r="E1" s="300"/>
      <c r="F1" s="300"/>
      <c r="G1" s="300"/>
      <c r="H1" s="300"/>
      <c r="I1" s="300"/>
      <c r="J1" s="300"/>
      <c r="K1" s="300"/>
      <c r="L1" s="300"/>
      <c r="M1" s="300"/>
      <c r="N1" s="300"/>
      <c r="O1" s="300"/>
      <c r="P1" s="300"/>
      <c r="Q1" s="300"/>
    </row>
    <row r="2" spans="1:33" ht="18" customHeight="1">
      <c r="A2" s="145"/>
      <c r="B2" s="245"/>
      <c r="C2" s="245"/>
      <c r="D2" s="245"/>
      <c r="E2" s="245"/>
      <c r="F2" s="245"/>
      <c r="G2" s="245"/>
      <c r="H2" s="245"/>
      <c r="I2" s="245"/>
      <c r="J2" s="245"/>
      <c r="K2" s="245"/>
      <c r="L2" s="245"/>
      <c r="M2" s="245"/>
      <c r="N2" s="245"/>
      <c r="O2" s="245"/>
      <c r="P2" s="245"/>
      <c r="Q2" s="239"/>
    </row>
    <row r="3" spans="1:33" ht="18" customHeight="1">
      <c r="A3" s="433" t="s">
        <v>89</v>
      </c>
      <c r="B3" s="433"/>
      <c r="C3" s="433"/>
      <c r="D3" s="433"/>
      <c r="E3" s="433"/>
      <c r="F3" s="433"/>
      <c r="G3" s="433"/>
      <c r="H3" s="433"/>
      <c r="I3" s="433"/>
      <c r="J3" s="433"/>
      <c r="K3" s="433"/>
      <c r="L3" s="433"/>
      <c r="M3" s="433"/>
      <c r="N3" s="433"/>
      <c r="O3" s="433"/>
      <c r="P3" s="433"/>
      <c r="Q3" s="433"/>
    </row>
    <row r="4" spans="1:33" ht="15.95" customHeight="1" thickBot="1">
      <c r="A4" s="179"/>
      <c r="B4" s="179"/>
      <c r="C4" s="179"/>
      <c r="D4" s="179"/>
      <c r="E4" s="179"/>
      <c r="F4" s="179"/>
      <c r="G4" s="179"/>
      <c r="H4" s="179"/>
      <c r="I4" s="179"/>
      <c r="J4" s="179"/>
      <c r="K4" s="179"/>
      <c r="L4" s="179"/>
      <c r="M4" s="180"/>
      <c r="N4" s="179"/>
      <c r="O4" s="179"/>
      <c r="P4" s="179"/>
      <c r="Q4" s="180" t="s">
        <v>5</v>
      </c>
      <c r="R4" s="146"/>
    </row>
    <row r="5" spans="1:33" s="147" customFormat="1" ht="15.95" customHeight="1" thickTop="1">
      <c r="A5" s="182"/>
      <c r="B5" s="183"/>
      <c r="C5" s="434" t="s">
        <v>6</v>
      </c>
      <c r="D5" s="434"/>
      <c r="E5" s="434"/>
      <c r="F5" s="184"/>
      <c r="G5" s="434" t="s">
        <v>9</v>
      </c>
      <c r="H5" s="434"/>
      <c r="I5" s="434"/>
      <c r="J5" s="184"/>
      <c r="K5" s="434" t="s">
        <v>1</v>
      </c>
      <c r="L5" s="434"/>
      <c r="M5" s="434"/>
      <c r="N5" s="182"/>
      <c r="O5" s="435" t="s">
        <v>25</v>
      </c>
      <c r="P5" s="436"/>
      <c r="Q5" s="436"/>
      <c r="R5" s="148"/>
    </row>
    <row r="6" spans="1:33" s="147" customFormat="1" ht="24" customHeight="1">
      <c r="A6" s="186"/>
      <c r="B6" s="187"/>
      <c r="C6" s="188" t="s">
        <v>57</v>
      </c>
      <c r="D6" s="188" t="s">
        <v>58</v>
      </c>
      <c r="E6" s="227" t="s">
        <v>59</v>
      </c>
      <c r="F6" s="189"/>
      <c r="G6" s="188" t="s">
        <v>57</v>
      </c>
      <c r="H6" s="188" t="s">
        <v>58</v>
      </c>
      <c r="I6" s="227" t="s">
        <v>59</v>
      </c>
      <c r="J6" s="189"/>
      <c r="K6" s="188" t="s">
        <v>57</v>
      </c>
      <c r="L6" s="188" t="s">
        <v>58</v>
      </c>
      <c r="M6" s="227" t="s">
        <v>59</v>
      </c>
      <c r="N6" s="189"/>
      <c r="O6" s="188" t="s">
        <v>57</v>
      </c>
      <c r="P6" s="188" t="s">
        <v>58</v>
      </c>
      <c r="Q6" s="227" t="s">
        <v>59</v>
      </c>
      <c r="R6" s="149"/>
    </row>
    <row r="7" spans="1:33" s="147" customFormat="1" ht="15.95" customHeight="1">
      <c r="A7" s="185" t="s">
        <v>4</v>
      </c>
      <c r="B7" s="191"/>
      <c r="C7" s="190"/>
      <c r="D7" s="190"/>
      <c r="E7" s="228"/>
      <c r="F7" s="190"/>
      <c r="G7" s="190"/>
      <c r="H7" s="190"/>
      <c r="I7" s="301"/>
      <c r="J7" s="190"/>
      <c r="K7" s="190"/>
      <c r="L7" s="190"/>
      <c r="M7" s="301"/>
      <c r="N7" s="182"/>
      <c r="O7" s="182"/>
      <c r="P7" s="182"/>
      <c r="Q7" s="185"/>
      <c r="S7"/>
      <c r="T7"/>
      <c r="U7"/>
      <c r="V7"/>
      <c r="W7"/>
      <c r="X7"/>
      <c r="Y7"/>
    </row>
    <row r="8" spans="1:33" s="147" customFormat="1" ht="14.1" customHeight="1">
      <c r="A8" s="185"/>
      <c r="B8" s="193" t="s">
        <v>61</v>
      </c>
      <c r="C8" s="192">
        <v>778</v>
      </c>
      <c r="D8" s="192">
        <v>841</v>
      </c>
      <c r="E8" s="228">
        <v>833</v>
      </c>
      <c r="F8" s="192"/>
      <c r="G8" s="192">
        <v>696</v>
      </c>
      <c r="H8" s="192">
        <v>794</v>
      </c>
      <c r="I8" s="228">
        <v>758</v>
      </c>
      <c r="J8" s="192"/>
      <c r="K8" s="192">
        <v>828</v>
      </c>
      <c r="L8" s="192">
        <v>837</v>
      </c>
      <c r="M8" s="228">
        <v>836</v>
      </c>
      <c r="N8" s="192"/>
      <c r="O8" s="192">
        <v>714</v>
      </c>
      <c r="P8" s="192">
        <v>820</v>
      </c>
      <c r="Q8" s="228">
        <v>795</v>
      </c>
      <c r="R8" s="151"/>
      <c r="S8"/>
      <c r="T8"/>
      <c r="U8"/>
      <c r="V8"/>
      <c r="W8"/>
      <c r="X8"/>
      <c r="Y8"/>
      <c r="Z8" s="151"/>
      <c r="AA8" s="151"/>
      <c r="AB8" s="151"/>
      <c r="AC8" s="151"/>
      <c r="AD8" s="151"/>
      <c r="AE8" s="151"/>
      <c r="AF8" s="151"/>
      <c r="AG8" s="151"/>
    </row>
    <row r="9" spans="1:33" s="147" customFormat="1" ht="14.1" customHeight="1">
      <c r="A9" s="185"/>
      <c r="B9" s="193">
        <v>2016</v>
      </c>
      <c r="C9" s="192">
        <v>782</v>
      </c>
      <c r="D9" s="192">
        <v>853</v>
      </c>
      <c r="E9" s="228">
        <v>844</v>
      </c>
      <c r="F9" s="192"/>
      <c r="G9" s="192">
        <v>685</v>
      </c>
      <c r="H9" s="192">
        <v>806</v>
      </c>
      <c r="I9" s="228">
        <v>757</v>
      </c>
      <c r="J9" s="192"/>
      <c r="K9" s="192">
        <v>816</v>
      </c>
      <c r="L9" s="192">
        <v>847</v>
      </c>
      <c r="M9" s="228">
        <v>845</v>
      </c>
      <c r="N9" s="192"/>
      <c r="O9" s="192">
        <v>705</v>
      </c>
      <c r="P9" s="192">
        <v>832</v>
      </c>
      <c r="Q9" s="228">
        <v>799</v>
      </c>
      <c r="R9" s="151"/>
      <c r="S9"/>
      <c r="T9"/>
      <c r="U9"/>
      <c r="V9"/>
      <c r="W9"/>
      <c r="X9"/>
      <c r="Y9"/>
      <c r="Z9" s="151"/>
      <c r="AA9" s="151"/>
      <c r="AB9" s="150"/>
      <c r="AC9" s="150"/>
      <c r="AD9" s="150"/>
      <c r="AE9" s="150"/>
    </row>
    <row r="10" spans="1:33" s="147" customFormat="1" ht="14.1" customHeight="1">
      <c r="A10" s="185"/>
      <c r="B10" s="193">
        <v>2017</v>
      </c>
      <c r="C10" s="192">
        <v>828</v>
      </c>
      <c r="D10" s="192">
        <v>932</v>
      </c>
      <c r="E10" s="228">
        <v>917</v>
      </c>
      <c r="F10" s="192"/>
      <c r="G10" s="192">
        <v>739</v>
      </c>
      <c r="H10" s="192">
        <v>874</v>
      </c>
      <c r="I10" s="228">
        <v>814</v>
      </c>
      <c r="J10" s="192"/>
      <c r="K10" s="192">
        <v>783</v>
      </c>
      <c r="L10" s="192">
        <v>799</v>
      </c>
      <c r="M10" s="228">
        <v>798</v>
      </c>
      <c r="N10" s="192"/>
      <c r="O10" s="192">
        <v>750</v>
      </c>
      <c r="P10" s="192">
        <v>872</v>
      </c>
      <c r="Q10" s="228">
        <v>836</v>
      </c>
      <c r="R10" s="151"/>
      <c r="S10"/>
      <c r="T10"/>
      <c r="U10"/>
      <c r="V10"/>
      <c r="W10"/>
      <c r="X10"/>
      <c r="Y10"/>
      <c r="Z10" s="151"/>
      <c r="AA10" s="151"/>
      <c r="AB10" s="150"/>
      <c r="AC10" s="150"/>
      <c r="AD10" s="150"/>
      <c r="AE10" s="150"/>
    </row>
    <row r="11" spans="1:33" s="147" customFormat="1" ht="14.1" customHeight="1">
      <c r="A11" s="185"/>
      <c r="B11" s="193">
        <v>2018</v>
      </c>
      <c r="C11" s="192">
        <v>928.5106141230109</v>
      </c>
      <c r="D11" s="192">
        <v>1003.2107078610476</v>
      </c>
      <c r="E11" s="228">
        <v>992.10906761052718</v>
      </c>
      <c r="F11" s="192"/>
      <c r="G11" s="192">
        <v>839.15746183808585</v>
      </c>
      <c r="H11" s="192">
        <v>955.5144504136739</v>
      </c>
      <c r="I11" s="228">
        <v>902.99069307880723</v>
      </c>
      <c r="J11" s="192"/>
      <c r="K11" s="192">
        <v>780.93188440465883</v>
      </c>
      <c r="L11" s="192">
        <v>798.24076391910489</v>
      </c>
      <c r="M11" s="228">
        <v>797.86184787096045</v>
      </c>
      <c r="N11" s="192"/>
      <c r="O11" s="192">
        <v>848.0419996965818</v>
      </c>
      <c r="P11" s="192">
        <v>920.28130001002012</v>
      </c>
      <c r="Q11" s="228">
        <v>899.20646475206672</v>
      </c>
      <c r="R11" s="151"/>
      <c r="S11"/>
      <c r="T11"/>
      <c r="U11"/>
      <c r="V11"/>
      <c r="W11"/>
      <c r="X11"/>
      <c r="Y11"/>
      <c r="Z11" s="151"/>
      <c r="AA11" s="151"/>
      <c r="AB11" s="150"/>
      <c r="AC11" s="150"/>
      <c r="AD11" s="150"/>
      <c r="AE11" s="150"/>
    </row>
    <row r="12" spans="1:33" s="147" customFormat="1" ht="14.1" customHeight="1" thickBot="1">
      <c r="A12" s="194"/>
      <c r="B12" s="195">
        <v>2019</v>
      </c>
      <c r="C12" s="196">
        <v>1029.4665740858795</v>
      </c>
      <c r="D12" s="196">
        <v>1072.5270087676897</v>
      </c>
      <c r="E12" s="229">
        <v>1067.0236414442891</v>
      </c>
      <c r="F12" s="196"/>
      <c r="G12" s="196">
        <v>942.8200575402019</v>
      </c>
      <c r="H12" s="196">
        <v>1002.4546383144605</v>
      </c>
      <c r="I12" s="229">
        <v>972.79913849833542</v>
      </c>
      <c r="J12" s="196"/>
      <c r="K12" s="196">
        <v>841.73745814264953</v>
      </c>
      <c r="L12" s="196">
        <v>925.58065250714185</v>
      </c>
      <c r="M12" s="229">
        <v>924.04898296736235</v>
      </c>
      <c r="N12" s="196"/>
      <c r="O12" s="196">
        <v>948.57625812953324</v>
      </c>
      <c r="P12" s="196">
        <v>996.9512287157288</v>
      </c>
      <c r="Q12" s="229">
        <v>981.44919456080413</v>
      </c>
      <c r="R12" s="151"/>
      <c r="S12"/>
      <c r="T12"/>
      <c r="U12"/>
      <c r="V12"/>
      <c r="W12"/>
      <c r="X12"/>
      <c r="Y12"/>
      <c r="Z12" s="151"/>
      <c r="AA12" s="151"/>
      <c r="AB12" s="151"/>
      <c r="AC12" s="151"/>
      <c r="AD12" s="151"/>
      <c r="AE12" s="151"/>
      <c r="AF12" s="151"/>
      <c r="AG12" s="151"/>
    </row>
    <row r="13" spans="1:33" s="147" customFormat="1" ht="12" customHeight="1" thickTop="1">
      <c r="A13" s="182"/>
      <c r="B13" s="182"/>
      <c r="C13" s="192"/>
      <c r="D13" s="192"/>
      <c r="E13" s="192"/>
      <c r="F13" s="192"/>
      <c r="G13" s="192"/>
      <c r="H13" s="192"/>
      <c r="I13" s="192"/>
      <c r="J13" s="192"/>
      <c r="K13" s="192"/>
      <c r="L13" s="192"/>
      <c r="M13" s="192"/>
      <c r="N13" s="192"/>
      <c r="O13" s="192"/>
      <c r="P13" s="192"/>
      <c r="Q13" s="192"/>
      <c r="S13"/>
      <c r="T13"/>
      <c r="U13"/>
      <c r="V13"/>
      <c r="W13"/>
      <c r="X13"/>
      <c r="Y13"/>
    </row>
    <row r="14" spans="1:33" s="147" customFormat="1" ht="15" customHeight="1">
      <c r="A14" s="182"/>
      <c r="B14" s="236" t="s">
        <v>63</v>
      </c>
      <c r="C14" s="182"/>
      <c r="D14" s="182"/>
      <c r="E14" s="182"/>
      <c r="F14" s="182"/>
      <c r="G14" s="182"/>
      <c r="H14" s="182"/>
      <c r="I14" s="182"/>
      <c r="J14" s="182"/>
      <c r="K14" s="182"/>
      <c r="L14" s="182"/>
      <c r="M14" s="237"/>
      <c r="N14" s="182"/>
      <c r="O14" s="182"/>
      <c r="P14" s="182"/>
      <c r="Q14" s="182"/>
      <c r="S14"/>
      <c r="T14"/>
      <c r="U14"/>
      <c r="V14"/>
      <c r="W14"/>
      <c r="X14"/>
      <c r="Y14"/>
    </row>
    <row r="15" spans="1:33" s="147" customFormat="1" ht="12" customHeight="1">
      <c r="A15" s="185"/>
      <c r="B15" s="437" t="s">
        <v>67</v>
      </c>
      <c r="C15" s="437"/>
      <c r="D15" s="437"/>
      <c r="E15" s="437"/>
      <c r="F15" s="437"/>
      <c r="G15" s="437"/>
      <c r="H15" s="437"/>
      <c r="I15" s="437"/>
      <c r="J15" s="437"/>
      <c r="K15" s="437"/>
      <c r="L15" s="437"/>
      <c r="M15" s="437"/>
      <c r="N15" s="437"/>
      <c r="O15" s="437"/>
      <c r="P15" s="437"/>
      <c r="Q15" s="437"/>
      <c r="S15"/>
      <c r="T15"/>
      <c r="U15"/>
      <c r="V15"/>
      <c r="W15"/>
      <c r="X15"/>
      <c r="Y15"/>
    </row>
    <row r="16" spans="1:33" s="147" customFormat="1" ht="24" customHeight="1">
      <c r="A16" s="185"/>
      <c r="B16" s="437" t="s">
        <v>64</v>
      </c>
      <c r="C16" s="437"/>
      <c r="D16" s="437"/>
      <c r="E16" s="437"/>
      <c r="F16" s="437"/>
      <c r="G16" s="437"/>
      <c r="H16" s="437"/>
      <c r="I16" s="437"/>
      <c r="J16" s="437"/>
      <c r="K16" s="437"/>
      <c r="L16" s="437"/>
      <c r="M16" s="437"/>
      <c r="N16" s="437"/>
      <c r="O16" s="437"/>
      <c r="P16" s="437"/>
      <c r="Q16" s="437"/>
    </row>
    <row r="17" spans="1:17" s="147" customFormat="1" ht="12" customHeight="1">
      <c r="A17" s="185"/>
      <c r="B17" s="182"/>
      <c r="C17" s="182"/>
      <c r="D17" s="182"/>
      <c r="E17" s="182"/>
      <c r="F17" s="182"/>
      <c r="G17" s="182"/>
      <c r="H17" s="182"/>
      <c r="I17" s="182"/>
      <c r="J17" s="182"/>
      <c r="K17" s="182"/>
      <c r="L17" s="182"/>
      <c r="M17" s="182"/>
      <c r="N17" s="182"/>
      <c r="O17" s="182"/>
      <c r="P17" s="182"/>
      <c r="Q17" s="182"/>
    </row>
    <row r="18" spans="1:17" s="147" customFormat="1" ht="12" customHeight="1">
      <c r="A18" s="185"/>
      <c r="B18" s="153" t="s">
        <v>62</v>
      </c>
      <c r="C18" s="182"/>
      <c r="D18" s="182"/>
      <c r="E18" s="182"/>
      <c r="F18" s="182"/>
      <c r="G18" s="182"/>
      <c r="H18" s="182"/>
      <c r="I18" s="182"/>
      <c r="J18" s="182"/>
      <c r="K18" s="182"/>
      <c r="L18" s="182"/>
      <c r="M18" s="182"/>
      <c r="N18" s="182"/>
      <c r="O18" s="182"/>
      <c r="P18" s="182"/>
      <c r="Q18" s="182"/>
    </row>
    <row r="19" spans="1:17" s="147" customFormat="1" ht="12" customHeight="1">
      <c r="A19" s="185"/>
      <c r="B19" s="167"/>
      <c r="C19" s="167"/>
      <c r="D19" s="167"/>
      <c r="E19" s="167"/>
      <c r="F19" s="167"/>
      <c r="G19" s="167"/>
      <c r="H19" s="167"/>
      <c r="I19" s="167"/>
      <c r="J19" s="167"/>
      <c r="K19" s="167"/>
      <c r="L19" s="167"/>
      <c r="M19" s="167"/>
      <c r="N19" s="167"/>
      <c r="O19" s="167"/>
      <c r="P19" s="167"/>
      <c r="Q19" s="167"/>
    </row>
    <row r="20" spans="1:17" ht="12" customHeight="1">
      <c r="A20" s="167"/>
      <c r="B20" s="153" t="s">
        <v>60</v>
      </c>
      <c r="C20" s="167"/>
      <c r="D20" s="167"/>
      <c r="E20" s="167"/>
      <c r="F20" s="167"/>
      <c r="G20" s="167"/>
      <c r="H20" s="167"/>
      <c r="I20" s="167"/>
      <c r="J20" s="167"/>
      <c r="K20" s="167"/>
      <c r="L20" s="167"/>
      <c r="M20" s="167"/>
      <c r="N20" s="167"/>
      <c r="O20" s="167"/>
      <c r="P20" s="167"/>
      <c r="Q20" s="167"/>
    </row>
    <row r="21" spans="1:17" ht="12" customHeight="1">
      <c r="A21" s="239"/>
      <c r="B21" s="173" t="s">
        <v>68</v>
      </c>
      <c r="C21" s="167"/>
      <c r="D21" s="167"/>
      <c r="E21" s="167"/>
      <c r="F21" s="167"/>
      <c r="G21" s="167"/>
      <c r="H21" s="167"/>
      <c r="I21" s="167"/>
      <c r="J21" s="167"/>
      <c r="K21" s="167"/>
      <c r="L21" s="167"/>
      <c r="M21" s="167"/>
      <c r="N21" s="167"/>
      <c r="O21" s="167"/>
      <c r="P21" s="167"/>
      <c r="Q21" s="239"/>
    </row>
    <row r="22" spans="1:17" ht="12" customHeight="1">
      <c r="A22" s="167"/>
      <c r="B22" s="167"/>
      <c r="C22" s="167"/>
      <c r="D22" s="167"/>
      <c r="E22" s="246"/>
      <c r="F22" s="167"/>
      <c r="G22" s="167"/>
      <c r="H22" s="167"/>
      <c r="I22" s="246"/>
      <c r="J22" s="167"/>
      <c r="K22" s="167"/>
      <c r="L22" s="167"/>
      <c r="M22" s="246"/>
      <c r="N22" s="167"/>
      <c r="O22" s="167"/>
      <c r="P22" s="167"/>
      <c r="Q22" s="239"/>
    </row>
    <row r="23" spans="1:17" ht="12" customHeight="1">
      <c r="A23" s="167"/>
      <c r="B23" s="240" t="s">
        <v>41</v>
      </c>
      <c r="C23" s="167"/>
      <c r="D23" s="167"/>
      <c r="E23" s="167"/>
      <c r="F23" s="167"/>
      <c r="G23" s="167"/>
      <c r="H23" s="167"/>
      <c r="I23" s="167"/>
      <c r="J23" s="167"/>
      <c r="K23" s="167"/>
      <c r="L23" s="167"/>
      <c r="M23" s="167"/>
      <c r="N23" s="167"/>
      <c r="O23" s="167"/>
      <c r="P23" s="167"/>
      <c r="Q23" s="239"/>
    </row>
  </sheetData>
  <mergeCells count="7">
    <mergeCell ref="B15:Q15"/>
    <mergeCell ref="B16:Q16"/>
    <mergeCell ref="A3:Q3"/>
    <mergeCell ref="C5:E5"/>
    <mergeCell ref="G5:I5"/>
    <mergeCell ref="K5:M5"/>
    <mergeCell ref="O5:Q5"/>
  </mergeCells>
  <hyperlinks>
    <hyperlink ref="B23" location="Contents!A1" display="Return to Contents Page" xr:uid="{4A120CAC-D03C-4F7A-ACAE-D9B3EB2A0E61}"/>
  </hyperlinks>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AE59"/>
  <sheetViews>
    <sheetView workbookViewId="0"/>
  </sheetViews>
  <sheetFormatPr defaultColWidth="9.140625" defaultRowHeight="12.75"/>
  <cols>
    <col min="1" max="1" width="2.42578125" style="41" customWidth="1"/>
    <col min="2" max="2" width="9.42578125" style="41" customWidth="1"/>
    <col min="3" max="4" width="7" style="41" customWidth="1"/>
    <col min="5" max="5" width="6.5703125" style="41" customWidth="1"/>
    <col min="6" max="6" width="1.140625" style="41" customWidth="1"/>
    <col min="7" max="8" width="7" style="41" customWidth="1"/>
    <col min="9" max="9" width="6.5703125" style="41" customWidth="1"/>
    <col min="10" max="10" width="0.5703125" style="41" customWidth="1"/>
    <col min="11" max="12" width="7" style="41" customWidth="1"/>
    <col min="13" max="13" width="6.5703125" style="41" customWidth="1"/>
    <col min="14" max="14" width="1.5703125" style="41" customWidth="1"/>
    <col min="15" max="15" width="7.85546875" style="41" bestFit="1" customWidth="1"/>
    <col min="16" max="16" width="7.140625" style="41" customWidth="1"/>
    <col min="17" max="16384" width="9.140625" style="41"/>
  </cols>
  <sheetData>
    <row r="1" spans="1:18" ht="33.75" customHeight="1">
      <c r="A1" s="290" t="s">
        <v>40</v>
      </c>
      <c r="B1" s="297"/>
      <c r="C1" s="297"/>
      <c r="D1" s="297"/>
      <c r="E1" s="297"/>
      <c r="F1" s="297"/>
      <c r="G1" s="297"/>
      <c r="H1" s="297"/>
      <c r="I1" s="297"/>
      <c r="J1" s="297"/>
      <c r="K1" s="297"/>
      <c r="L1" s="297"/>
      <c r="M1" s="297"/>
    </row>
    <row r="2" spans="1:18" ht="15.75" customHeight="1">
      <c r="A2" s="85" t="s">
        <v>10</v>
      </c>
      <c r="M2" s="86"/>
      <c r="O2" s="86" t="s">
        <v>5</v>
      </c>
      <c r="P2" s="86"/>
    </row>
    <row r="3" spans="1:18" ht="4.5" customHeight="1" thickBot="1">
      <c r="A3" s="87"/>
      <c r="B3" s="88"/>
      <c r="C3" s="88"/>
      <c r="D3" s="88"/>
      <c r="E3" s="88"/>
      <c r="F3" s="88"/>
      <c r="G3" s="88"/>
      <c r="H3" s="88"/>
      <c r="I3" s="88"/>
      <c r="J3" s="88"/>
      <c r="K3" s="88"/>
      <c r="L3" s="88"/>
      <c r="M3" s="89"/>
      <c r="N3" s="88"/>
      <c r="O3" s="89"/>
      <c r="P3" s="86"/>
    </row>
    <row r="4" spans="1:18" s="42" customFormat="1" ht="12" customHeight="1" thickTop="1">
      <c r="C4" s="439" t="s">
        <v>6</v>
      </c>
      <c r="D4" s="439"/>
      <c r="E4" s="439"/>
      <c r="F4" s="91"/>
      <c r="G4" s="439" t="s">
        <v>11</v>
      </c>
      <c r="H4" s="439"/>
      <c r="I4" s="439"/>
      <c r="J4" s="91"/>
      <c r="K4" s="439" t="s">
        <v>1</v>
      </c>
      <c r="L4" s="439"/>
      <c r="M4" s="439"/>
      <c r="O4" s="90" t="s">
        <v>25</v>
      </c>
      <c r="P4" s="92"/>
    </row>
    <row r="5" spans="1:18" s="42" customFormat="1" ht="34.5" customHeight="1">
      <c r="A5" s="93"/>
      <c r="B5" s="93"/>
      <c r="C5" s="94" t="s">
        <v>28</v>
      </c>
      <c r="D5" s="94" t="s">
        <v>8</v>
      </c>
      <c r="E5" s="94" t="s">
        <v>31</v>
      </c>
      <c r="F5" s="95"/>
      <c r="G5" s="94" t="s">
        <v>28</v>
      </c>
      <c r="H5" s="94" t="s">
        <v>8</v>
      </c>
      <c r="I5" s="94" t="s">
        <v>31</v>
      </c>
      <c r="J5" s="95"/>
      <c r="K5" s="94" t="s">
        <v>28</v>
      </c>
      <c r="L5" s="94" t="s">
        <v>8</v>
      </c>
      <c r="M5" s="94" t="s">
        <v>31</v>
      </c>
      <c r="N5" s="95"/>
      <c r="O5" s="94" t="s">
        <v>0</v>
      </c>
      <c r="P5" s="96"/>
    </row>
    <row r="6" spans="1:18" s="42" customFormat="1" ht="10.5" customHeight="1">
      <c r="A6" s="92" t="s">
        <v>4</v>
      </c>
      <c r="C6" s="96"/>
      <c r="D6" s="96"/>
      <c r="E6" s="97"/>
      <c r="F6" s="96"/>
      <c r="G6" s="96"/>
      <c r="H6" s="96"/>
      <c r="I6" s="96"/>
      <c r="J6" s="96"/>
      <c r="K6" s="96"/>
      <c r="L6" s="96"/>
      <c r="M6" s="96"/>
    </row>
    <row r="7" spans="1:18" s="42" customFormat="1" ht="10.5" customHeight="1">
      <c r="A7" s="92"/>
      <c r="B7" s="98">
        <v>1996</v>
      </c>
      <c r="C7" s="99" t="s">
        <v>3</v>
      </c>
      <c r="D7" s="99" t="s">
        <v>3</v>
      </c>
      <c r="E7" s="97">
        <v>297</v>
      </c>
      <c r="F7" s="100">
        <v>0</v>
      </c>
      <c r="G7" s="99" t="s">
        <v>3</v>
      </c>
      <c r="H7" s="99" t="s">
        <v>3</v>
      </c>
      <c r="I7" s="97">
        <v>291</v>
      </c>
      <c r="J7" s="96">
        <v>0</v>
      </c>
      <c r="K7" s="99" t="s">
        <v>3</v>
      </c>
      <c r="L7" s="99" t="s">
        <v>3</v>
      </c>
      <c r="M7" s="97">
        <v>317</v>
      </c>
      <c r="N7" s="101"/>
      <c r="O7" s="103">
        <v>298</v>
      </c>
    </row>
    <row r="8" spans="1:18" s="42" customFormat="1" ht="10.5" customHeight="1">
      <c r="A8" s="92"/>
      <c r="B8" s="98">
        <v>1997</v>
      </c>
      <c r="C8" s="99" t="s">
        <v>3</v>
      </c>
      <c r="D8" s="99" t="s">
        <v>3</v>
      </c>
      <c r="E8" s="97">
        <v>285</v>
      </c>
      <c r="F8" s="100">
        <v>0</v>
      </c>
      <c r="G8" s="99" t="s">
        <v>3</v>
      </c>
      <c r="H8" s="99" t="s">
        <v>3</v>
      </c>
      <c r="I8" s="97">
        <v>277</v>
      </c>
      <c r="J8" s="96">
        <v>0</v>
      </c>
      <c r="K8" s="99" t="s">
        <v>3</v>
      </c>
      <c r="L8" s="99" t="s">
        <v>3</v>
      </c>
      <c r="M8" s="97">
        <v>302</v>
      </c>
      <c r="N8" s="101"/>
      <c r="O8" s="103">
        <v>285</v>
      </c>
    </row>
    <row r="9" spans="1:18" s="42" customFormat="1" ht="10.5" customHeight="1">
      <c r="A9" s="92"/>
      <c r="B9" s="98">
        <v>1998</v>
      </c>
      <c r="C9" s="99" t="s">
        <v>3</v>
      </c>
      <c r="D9" s="99" t="s">
        <v>3</v>
      </c>
      <c r="E9" s="97">
        <v>268</v>
      </c>
      <c r="F9" s="100">
        <v>0</v>
      </c>
      <c r="G9" s="99" t="s">
        <v>3</v>
      </c>
      <c r="H9" s="99" t="s">
        <v>3</v>
      </c>
      <c r="I9" s="97">
        <v>258</v>
      </c>
      <c r="J9" s="96">
        <v>0</v>
      </c>
      <c r="K9" s="99" t="s">
        <v>3</v>
      </c>
      <c r="L9" s="99" t="s">
        <v>3</v>
      </c>
      <c r="M9" s="97">
        <v>285</v>
      </c>
      <c r="N9" s="101"/>
      <c r="O9" s="103">
        <v>267</v>
      </c>
    </row>
    <row r="10" spans="1:18" s="42" customFormat="1" ht="10.5" customHeight="1">
      <c r="A10" s="92"/>
      <c r="B10" s="98">
        <v>1999</v>
      </c>
      <c r="C10" s="97">
        <v>266</v>
      </c>
      <c r="D10" s="97">
        <v>245</v>
      </c>
      <c r="E10" s="97">
        <v>264</v>
      </c>
      <c r="F10" s="97">
        <v>0</v>
      </c>
      <c r="G10" s="97">
        <v>255</v>
      </c>
      <c r="H10" s="97">
        <v>233</v>
      </c>
      <c r="I10" s="97">
        <v>253</v>
      </c>
      <c r="J10" s="97">
        <v>0</v>
      </c>
      <c r="K10" s="97">
        <v>281</v>
      </c>
      <c r="L10" s="97">
        <v>270</v>
      </c>
      <c r="M10" s="97">
        <v>281</v>
      </c>
      <c r="O10" s="103">
        <v>263</v>
      </c>
    </row>
    <row r="11" spans="1:18" s="42" customFormat="1" ht="10.5" customHeight="1">
      <c r="A11" s="92"/>
      <c r="B11" s="98">
        <v>2000</v>
      </c>
      <c r="C11" s="97">
        <v>260</v>
      </c>
      <c r="D11" s="97">
        <v>241</v>
      </c>
      <c r="E11" s="97">
        <v>257</v>
      </c>
      <c r="F11" s="97"/>
      <c r="G11" s="97">
        <v>249</v>
      </c>
      <c r="H11" s="97">
        <v>231</v>
      </c>
      <c r="I11" s="97">
        <v>245</v>
      </c>
      <c r="J11" s="97"/>
      <c r="K11" s="97">
        <v>275</v>
      </c>
      <c r="L11" s="97">
        <v>273</v>
      </c>
      <c r="M11" s="97">
        <v>274</v>
      </c>
      <c r="O11" s="103">
        <v>255</v>
      </c>
    </row>
    <row r="12" spans="1:18" s="42" customFormat="1" ht="10.5" customHeight="1">
      <c r="A12" s="92"/>
      <c r="B12" s="98">
        <v>2001</v>
      </c>
      <c r="C12" s="97">
        <v>255</v>
      </c>
      <c r="D12" s="97">
        <v>237</v>
      </c>
      <c r="E12" s="97">
        <v>250</v>
      </c>
      <c r="F12" s="97"/>
      <c r="G12" s="97">
        <v>245</v>
      </c>
      <c r="H12" s="97">
        <v>227</v>
      </c>
      <c r="I12" s="97">
        <v>239</v>
      </c>
      <c r="J12" s="97"/>
      <c r="K12" s="97">
        <v>268</v>
      </c>
      <c r="L12" s="97">
        <v>262</v>
      </c>
      <c r="M12" s="97">
        <v>267</v>
      </c>
      <c r="O12" s="103">
        <v>249</v>
      </c>
    </row>
    <row r="13" spans="1:18" s="42" customFormat="1" ht="10.5" customHeight="1">
      <c r="A13" s="92"/>
      <c r="B13" s="98">
        <v>2002</v>
      </c>
      <c r="C13" s="97">
        <v>256</v>
      </c>
      <c r="D13" s="97">
        <v>233</v>
      </c>
      <c r="E13" s="97">
        <v>249</v>
      </c>
      <c r="F13" s="97"/>
      <c r="G13" s="97">
        <v>247</v>
      </c>
      <c r="H13" s="97">
        <v>223</v>
      </c>
      <c r="I13" s="97">
        <v>237</v>
      </c>
      <c r="J13" s="97"/>
      <c r="K13" s="97">
        <v>270</v>
      </c>
      <c r="L13" s="97">
        <v>256</v>
      </c>
      <c r="M13" s="97">
        <v>265</v>
      </c>
      <c r="O13" s="103">
        <v>247</v>
      </c>
      <c r="P13" s="104"/>
    </row>
    <row r="14" spans="1:18" s="42" customFormat="1" ht="10.5" customHeight="1">
      <c r="A14" s="92"/>
      <c r="B14" s="98">
        <v>2003</v>
      </c>
      <c r="C14" s="97">
        <v>258</v>
      </c>
      <c r="D14" s="97">
        <v>237</v>
      </c>
      <c r="E14" s="97">
        <v>250</v>
      </c>
      <c r="F14" s="97"/>
      <c r="G14" s="97">
        <v>248</v>
      </c>
      <c r="H14" s="97">
        <v>226</v>
      </c>
      <c r="I14" s="97">
        <v>238</v>
      </c>
      <c r="J14" s="97"/>
      <c r="K14" s="97">
        <v>268</v>
      </c>
      <c r="L14" s="97">
        <v>261</v>
      </c>
      <c r="M14" s="97">
        <v>266</v>
      </c>
      <c r="O14" s="103">
        <v>248</v>
      </c>
      <c r="P14" s="105"/>
      <c r="Q14" s="105"/>
      <c r="R14" s="105"/>
    </row>
    <row r="15" spans="1:18" s="42" customFormat="1" ht="10.5" customHeight="1">
      <c r="A15" s="92"/>
      <c r="B15" s="98">
        <v>2004</v>
      </c>
      <c r="C15" s="97">
        <v>265</v>
      </c>
      <c r="D15" s="97">
        <v>243</v>
      </c>
      <c r="E15" s="97">
        <v>257</v>
      </c>
      <c r="F15" s="97"/>
      <c r="G15" s="97">
        <v>257</v>
      </c>
      <c r="H15" s="97">
        <v>231</v>
      </c>
      <c r="I15" s="97">
        <v>244</v>
      </c>
      <c r="J15" s="97"/>
      <c r="K15" s="97">
        <v>281</v>
      </c>
      <c r="L15" s="97">
        <v>264</v>
      </c>
      <c r="M15" s="97">
        <v>274</v>
      </c>
      <c r="O15" s="103">
        <v>254</v>
      </c>
      <c r="P15" s="105"/>
      <c r="Q15" s="105"/>
      <c r="R15" s="105"/>
    </row>
    <row r="16" spans="1:18" s="42" customFormat="1" ht="10.5" customHeight="1">
      <c r="A16" s="92"/>
      <c r="B16" s="98">
        <v>2005</v>
      </c>
      <c r="C16" s="97">
        <v>295</v>
      </c>
      <c r="D16" s="97">
        <v>272</v>
      </c>
      <c r="E16" s="97">
        <v>285</v>
      </c>
      <c r="F16" s="97"/>
      <c r="G16" s="97">
        <v>283</v>
      </c>
      <c r="H16" s="97">
        <v>256</v>
      </c>
      <c r="I16" s="97">
        <v>269</v>
      </c>
      <c r="J16" s="97"/>
      <c r="K16" s="97">
        <v>309</v>
      </c>
      <c r="L16" s="97">
        <v>297</v>
      </c>
      <c r="M16" s="97">
        <v>304</v>
      </c>
      <c r="O16" s="103">
        <v>281</v>
      </c>
      <c r="P16" s="105"/>
      <c r="Q16" s="105"/>
      <c r="R16" s="105"/>
    </row>
    <row r="17" spans="1:31" s="42" customFormat="1" ht="10.5" customHeight="1">
      <c r="A17" s="106"/>
      <c r="B17" s="107">
        <v>2006</v>
      </c>
      <c r="C17" s="108">
        <v>343</v>
      </c>
      <c r="D17" s="108">
        <v>332</v>
      </c>
      <c r="E17" s="108">
        <v>338</v>
      </c>
      <c r="F17" s="108"/>
      <c r="G17" s="108">
        <v>327</v>
      </c>
      <c r="H17" s="108">
        <v>302</v>
      </c>
      <c r="I17" s="108">
        <v>313</v>
      </c>
      <c r="J17" s="108"/>
      <c r="K17" s="108">
        <v>355</v>
      </c>
      <c r="L17" s="108">
        <v>365</v>
      </c>
      <c r="M17" s="108">
        <v>359</v>
      </c>
      <c r="N17" s="109"/>
      <c r="O17" s="108">
        <v>330</v>
      </c>
      <c r="P17" s="105"/>
      <c r="R17" s="105"/>
    </row>
    <row r="18" spans="1:31" s="42" customFormat="1" ht="13.5" customHeight="1">
      <c r="A18" s="92"/>
      <c r="B18" s="110" t="s">
        <v>29</v>
      </c>
      <c r="C18" s="103">
        <v>391</v>
      </c>
      <c r="D18" s="103">
        <v>361</v>
      </c>
      <c r="E18" s="103">
        <v>378</v>
      </c>
      <c r="F18" s="103"/>
      <c r="G18" s="103">
        <v>370</v>
      </c>
      <c r="H18" s="103">
        <v>333</v>
      </c>
      <c r="I18" s="103">
        <v>348</v>
      </c>
      <c r="J18" s="103"/>
      <c r="K18" s="103">
        <v>397</v>
      </c>
      <c r="L18" s="103">
        <v>389</v>
      </c>
      <c r="M18" s="103">
        <v>394</v>
      </c>
      <c r="N18" s="103"/>
      <c r="O18" s="103">
        <v>366</v>
      </c>
      <c r="P18" s="105"/>
      <c r="Q18" s="111"/>
      <c r="R18" s="111"/>
      <c r="S18" s="111"/>
      <c r="T18" s="112"/>
      <c r="U18" s="112"/>
      <c r="V18" s="112"/>
      <c r="W18" s="112"/>
      <c r="X18" s="112"/>
      <c r="Y18" s="112"/>
    </row>
    <row r="19" spans="1:31" s="42" customFormat="1" ht="10.5" customHeight="1">
      <c r="A19" s="92"/>
      <c r="B19" s="98">
        <v>2008</v>
      </c>
      <c r="C19" s="103">
        <v>452</v>
      </c>
      <c r="D19" s="103">
        <v>414</v>
      </c>
      <c r="E19" s="103">
        <v>435</v>
      </c>
      <c r="F19" s="103"/>
      <c r="G19" s="103">
        <v>431</v>
      </c>
      <c r="H19" s="103">
        <v>379</v>
      </c>
      <c r="I19" s="103">
        <v>400</v>
      </c>
      <c r="J19" s="103"/>
      <c r="K19" s="103">
        <v>460</v>
      </c>
      <c r="L19" s="103">
        <v>447</v>
      </c>
      <c r="M19" s="103">
        <v>454</v>
      </c>
      <c r="N19" s="103"/>
      <c r="O19" s="103">
        <v>421</v>
      </c>
      <c r="P19" s="105"/>
      <c r="Q19" s="113"/>
      <c r="R19" s="111"/>
      <c r="S19" s="111"/>
      <c r="T19" s="105"/>
      <c r="U19" s="105"/>
      <c r="V19" s="112"/>
      <c r="W19" s="105"/>
      <c r="X19" s="112"/>
      <c r="Y19" s="112"/>
      <c r="Z19" s="105"/>
    </row>
    <row r="20" spans="1:31" s="42" customFormat="1" ht="10.5" customHeight="1">
      <c r="A20" s="92"/>
      <c r="B20" s="98">
        <v>2009</v>
      </c>
      <c r="C20" s="103">
        <v>469</v>
      </c>
      <c r="D20" s="103">
        <v>425</v>
      </c>
      <c r="E20" s="103">
        <v>448</v>
      </c>
      <c r="F20" s="103"/>
      <c r="G20" s="103">
        <v>441</v>
      </c>
      <c r="H20" s="103">
        <v>391</v>
      </c>
      <c r="I20" s="103">
        <v>409</v>
      </c>
      <c r="J20" s="103"/>
      <c r="K20" s="103">
        <v>470</v>
      </c>
      <c r="L20" s="103">
        <v>444</v>
      </c>
      <c r="M20" s="103">
        <v>457</v>
      </c>
      <c r="N20" s="103"/>
      <c r="O20" s="103">
        <v>430</v>
      </c>
      <c r="P20" s="105"/>
      <c r="Q20" s="111"/>
      <c r="R20" s="111"/>
      <c r="S20" s="111"/>
      <c r="T20" s="105"/>
      <c r="U20" s="105"/>
      <c r="V20" s="112"/>
      <c r="W20" s="105"/>
      <c r="X20" s="112"/>
      <c r="Y20" s="112"/>
      <c r="Z20" s="105"/>
    </row>
    <row r="21" spans="1:31" s="42" customFormat="1" ht="10.5" customHeight="1">
      <c r="A21" s="92"/>
      <c r="B21" s="98">
        <v>2010</v>
      </c>
      <c r="C21" s="103">
        <v>456</v>
      </c>
      <c r="D21" s="103">
        <v>415</v>
      </c>
      <c r="E21" s="103">
        <v>435</v>
      </c>
      <c r="F21" s="103"/>
      <c r="G21" s="103">
        <v>426</v>
      </c>
      <c r="H21" s="103">
        <v>383</v>
      </c>
      <c r="I21" s="103">
        <v>398</v>
      </c>
      <c r="J21" s="103"/>
      <c r="K21" s="103">
        <v>458</v>
      </c>
      <c r="L21" s="103">
        <v>434</v>
      </c>
      <c r="M21" s="103">
        <v>446</v>
      </c>
      <c r="N21" s="103"/>
      <c r="O21" s="103">
        <v>418</v>
      </c>
      <c r="P21" s="105"/>
      <c r="Q21" s="111"/>
      <c r="R21" s="98"/>
      <c r="S21" s="103"/>
      <c r="T21" s="103"/>
      <c r="U21" s="103"/>
      <c r="V21" s="103"/>
      <c r="W21" s="103"/>
      <c r="X21" s="103"/>
      <c r="Y21" s="103"/>
      <c r="Z21" s="103"/>
      <c r="AA21" s="103"/>
      <c r="AB21" s="103"/>
      <c r="AC21" s="103"/>
      <c r="AD21" s="103"/>
      <c r="AE21" s="105"/>
    </row>
    <row r="22" spans="1:31" s="42" customFormat="1" ht="12" customHeight="1">
      <c r="A22" s="92"/>
      <c r="B22" s="98">
        <v>2011</v>
      </c>
      <c r="C22" s="103">
        <v>489</v>
      </c>
      <c r="D22" s="103">
        <v>457</v>
      </c>
      <c r="E22" s="103">
        <v>472</v>
      </c>
      <c r="F22" s="103"/>
      <c r="G22" s="103">
        <v>454</v>
      </c>
      <c r="H22" s="103">
        <v>424</v>
      </c>
      <c r="I22" s="103">
        <v>434</v>
      </c>
      <c r="J22" s="103"/>
      <c r="K22" s="103">
        <v>490</v>
      </c>
      <c r="L22" s="103">
        <v>469</v>
      </c>
      <c r="M22" s="103">
        <v>479</v>
      </c>
      <c r="N22" s="103"/>
      <c r="O22" s="103">
        <v>453</v>
      </c>
      <c r="P22" s="97"/>
      <c r="Q22" s="97"/>
      <c r="R22" s="97"/>
      <c r="S22" s="97"/>
      <c r="T22" s="97"/>
      <c r="U22" s="97"/>
      <c r="V22" s="97"/>
      <c r="W22" s="97"/>
      <c r="X22" s="97"/>
      <c r="Y22" s="97"/>
      <c r="Z22" s="97"/>
      <c r="AA22" s="97"/>
      <c r="AB22" s="97"/>
    </row>
    <row r="23" spans="1:31" s="42" customFormat="1" ht="12" customHeight="1">
      <c r="A23" s="92"/>
      <c r="B23" s="98">
        <v>2012</v>
      </c>
      <c r="C23" s="103">
        <v>516</v>
      </c>
      <c r="D23" s="103">
        <v>487</v>
      </c>
      <c r="E23" s="103">
        <v>500</v>
      </c>
      <c r="F23" s="103"/>
      <c r="G23" s="103">
        <v>479</v>
      </c>
      <c r="H23" s="103">
        <v>451</v>
      </c>
      <c r="I23" s="103">
        <v>460</v>
      </c>
      <c r="J23" s="103"/>
      <c r="K23" s="103">
        <v>518</v>
      </c>
      <c r="L23" s="103">
        <v>489</v>
      </c>
      <c r="M23" s="103">
        <v>501</v>
      </c>
      <c r="N23" s="103"/>
      <c r="O23" s="103">
        <v>479</v>
      </c>
      <c r="P23" s="97"/>
      <c r="Q23" s="97"/>
      <c r="R23" s="97"/>
      <c r="S23" s="97"/>
      <c r="T23" s="97"/>
      <c r="U23" s="97"/>
      <c r="V23" s="97"/>
      <c r="W23" s="97"/>
      <c r="X23" s="97"/>
      <c r="Y23" s="97"/>
      <c r="Z23" s="97"/>
      <c r="AA23" s="97"/>
      <c r="AB23" s="97"/>
    </row>
    <row r="24" spans="1:31" s="42" customFormat="1" ht="12" customHeight="1">
      <c r="A24" s="114"/>
      <c r="B24" s="115">
        <v>2013</v>
      </c>
      <c r="C24" s="103">
        <v>549</v>
      </c>
      <c r="D24" s="103">
        <v>518</v>
      </c>
      <c r="E24" s="103">
        <v>532</v>
      </c>
      <c r="F24" s="103"/>
      <c r="G24" s="103">
        <v>511</v>
      </c>
      <c r="H24" s="103">
        <v>483</v>
      </c>
      <c r="I24" s="103">
        <v>492</v>
      </c>
      <c r="J24" s="103"/>
      <c r="K24" s="103">
        <v>551</v>
      </c>
      <c r="L24" s="103">
        <v>522</v>
      </c>
      <c r="M24" s="103">
        <v>533</v>
      </c>
      <c r="N24" s="103"/>
      <c r="O24" s="103">
        <v>510</v>
      </c>
      <c r="P24" s="97"/>
      <c r="Q24" s="97"/>
      <c r="R24" s="97"/>
      <c r="S24" s="97"/>
      <c r="T24" s="97"/>
      <c r="U24" s="97"/>
      <c r="V24" s="97"/>
      <c r="W24" s="97"/>
      <c r="X24" s="97"/>
      <c r="Y24" s="97"/>
      <c r="Z24" s="97"/>
      <c r="AA24" s="97"/>
      <c r="AB24" s="97"/>
    </row>
    <row r="25" spans="1:31" s="42" customFormat="1" ht="10.5" customHeight="1">
      <c r="A25" s="92" t="s">
        <v>2</v>
      </c>
      <c r="C25" s="116"/>
      <c r="D25" s="117"/>
      <c r="E25" s="118"/>
      <c r="F25" s="116"/>
      <c r="G25" s="119"/>
      <c r="H25" s="117"/>
      <c r="I25" s="119"/>
      <c r="J25" s="119"/>
      <c r="K25" s="119"/>
      <c r="L25" s="117"/>
      <c r="M25" s="118"/>
      <c r="N25" s="118"/>
      <c r="O25" s="118"/>
      <c r="P25" s="97"/>
      <c r="Q25" s="100"/>
      <c r="R25" s="100"/>
      <c r="V25" s="100"/>
      <c r="Z25" s="100"/>
    </row>
    <row r="26" spans="1:31" s="42" customFormat="1" ht="10.5" customHeight="1">
      <c r="A26" s="93"/>
      <c r="B26" s="93" t="s">
        <v>36</v>
      </c>
      <c r="C26" s="121">
        <v>6.4</v>
      </c>
      <c r="D26" s="121">
        <v>6.4</v>
      </c>
      <c r="E26" s="121">
        <v>6.4</v>
      </c>
      <c r="F26" s="121"/>
      <c r="G26" s="121">
        <v>6.7</v>
      </c>
      <c r="H26" s="121">
        <v>7.1</v>
      </c>
      <c r="I26" s="121">
        <v>7</v>
      </c>
      <c r="J26" s="121"/>
      <c r="K26" s="121">
        <v>6.4</v>
      </c>
      <c r="L26" s="121">
        <v>6.7</v>
      </c>
      <c r="M26" s="121">
        <v>6.4</v>
      </c>
      <c r="N26" s="121"/>
      <c r="O26" s="121">
        <v>6.5</v>
      </c>
      <c r="P26" s="120"/>
      <c r="R26" s="100"/>
      <c r="S26" s="100"/>
      <c r="T26" s="100"/>
      <c r="U26" s="100"/>
      <c r="V26" s="100"/>
      <c r="W26" s="100"/>
      <c r="X26" s="100"/>
      <c r="Y26" s="100"/>
      <c r="Z26" s="100"/>
      <c r="AA26" s="100"/>
      <c r="AB26" s="100"/>
    </row>
    <row r="27" spans="1:31" ht="13.5">
      <c r="A27" s="92" t="s">
        <v>12</v>
      </c>
      <c r="C27" s="42"/>
      <c r="D27" s="42"/>
      <c r="E27" s="42"/>
      <c r="F27" s="42"/>
      <c r="G27" s="42"/>
      <c r="H27" s="42"/>
      <c r="I27" s="42"/>
      <c r="J27" s="42"/>
      <c r="K27" s="42"/>
      <c r="L27" s="42"/>
      <c r="M27" s="42"/>
      <c r="Q27" s="122"/>
      <c r="R27" s="122"/>
      <c r="S27" s="122"/>
      <c r="T27" s="122"/>
      <c r="U27" s="122"/>
      <c r="W27" s="122"/>
      <c r="X27" s="122"/>
      <c r="Y27" s="122"/>
    </row>
    <row r="28" spans="1:31" ht="10.5" customHeight="1">
      <c r="A28" s="92"/>
      <c r="B28" s="98">
        <v>1996</v>
      </c>
      <c r="C28" s="99" t="s">
        <v>3</v>
      </c>
      <c r="D28" s="99" t="s">
        <v>3</v>
      </c>
      <c r="E28" s="97">
        <v>405.73770491803282</v>
      </c>
      <c r="F28" s="123">
        <v>0</v>
      </c>
      <c r="G28" s="99" t="s">
        <v>3</v>
      </c>
      <c r="H28" s="99" t="s">
        <v>3</v>
      </c>
      <c r="I28" s="97">
        <v>397.54098360655735</v>
      </c>
      <c r="J28" s="123"/>
      <c r="K28" s="99" t="s">
        <v>3</v>
      </c>
      <c r="L28" s="99" t="s">
        <v>3</v>
      </c>
      <c r="M28" s="97">
        <v>433.06010928961751</v>
      </c>
      <c r="N28" s="124"/>
      <c r="O28" s="125">
        <v>407</v>
      </c>
    </row>
    <row r="29" spans="1:31" ht="10.5" customHeight="1">
      <c r="A29" s="92"/>
      <c r="B29" s="98">
        <v>1997</v>
      </c>
      <c r="C29" s="99" t="s">
        <v>3</v>
      </c>
      <c r="D29" s="99" t="s">
        <v>3</v>
      </c>
      <c r="E29" s="97">
        <v>382.55033557046983</v>
      </c>
      <c r="F29" s="123">
        <v>0</v>
      </c>
      <c r="G29" s="99" t="s">
        <v>3</v>
      </c>
      <c r="H29" s="99" t="s">
        <v>3</v>
      </c>
      <c r="I29" s="97">
        <v>371.81208053691279</v>
      </c>
      <c r="J29" s="123"/>
      <c r="K29" s="99" t="s">
        <v>3</v>
      </c>
      <c r="L29" s="99" t="s">
        <v>3</v>
      </c>
      <c r="M29" s="97">
        <v>405.36912751677852</v>
      </c>
      <c r="N29" s="124"/>
      <c r="O29" s="125">
        <v>382</v>
      </c>
    </row>
    <row r="30" spans="1:31" s="42" customFormat="1" ht="10.5" customHeight="1">
      <c r="A30" s="92"/>
      <c r="B30" s="98">
        <v>1998</v>
      </c>
      <c r="C30" s="99" t="s">
        <v>3</v>
      </c>
      <c r="D30" s="99" t="s">
        <v>3</v>
      </c>
      <c r="E30" s="97">
        <v>353.09617918313569</v>
      </c>
      <c r="F30" s="123">
        <v>0</v>
      </c>
      <c r="G30" s="99" t="s">
        <v>3</v>
      </c>
      <c r="H30" s="99" t="s">
        <v>3</v>
      </c>
      <c r="I30" s="97">
        <v>339.92094861660075</v>
      </c>
      <c r="J30" s="123"/>
      <c r="K30" s="99" t="s">
        <v>3</v>
      </c>
      <c r="L30" s="99" t="s">
        <v>3</v>
      </c>
      <c r="M30" s="97">
        <v>375.49407114624501</v>
      </c>
      <c r="N30" s="124"/>
      <c r="O30" s="125">
        <v>352</v>
      </c>
    </row>
    <row r="31" spans="1:31" s="42" customFormat="1" ht="10.5" customHeight="1">
      <c r="A31" s="92"/>
      <c r="B31" s="98">
        <v>1999</v>
      </c>
      <c r="C31" s="97">
        <v>342.78350515463922</v>
      </c>
      <c r="D31" s="97">
        <v>315.7216494845361</v>
      </c>
      <c r="E31" s="97">
        <v>340.20618556701032</v>
      </c>
      <c r="F31" s="97">
        <v>0</v>
      </c>
      <c r="G31" s="97">
        <v>328.60824742268045</v>
      </c>
      <c r="H31" s="97">
        <v>300.25773195876292</v>
      </c>
      <c r="I31" s="97">
        <v>326.03092783505161</v>
      </c>
      <c r="J31" s="97"/>
      <c r="K31" s="97">
        <v>362.11340206185571</v>
      </c>
      <c r="L31" s="97">
        <v>347.93814432989689</v>
      </c>
      <c r="M31" s="97">
        <v>362.11340206185571</v>
      </c>
      <c r="O31" s="125">
        <v>339</v>
      </c>
    </row>
    <row r="32" spans="1:31" s="42" customFormat="1" ht="10.5" customHeight="1">
      <c r="A32" s="92"/>
      <c r="B32" s="98">
        <v>2000</v>
      </c>
      <c r="C32" s="97">
        <v>332</v>
      </c>
      <c r="D32" s="97">
        <v>308</v>
      </c>
      <c r="E32" s="97">
        <v>329</v>
      </c>
      <c r="F32" s="97"/>
      <c r="G32" s="97">
        <v>318</v>
      </c>
      <c r="H32" s="97">
        <v>295</v>
      </c>
      <c r="I32" s="97">
        <v>313</v>
      </c>
      <c r="J32" s="97"/>
      <c r="K32" s="97">
        <v>352</v>
      </c>
      <c r="L32" s="97">
        <v>349</v>
      </c>
      <c r="M32" s="97">
        <v>350</v>
      </c>
      <c r="O32" s="125">
        <v>327</v>
      </c>
    </row>
    <row r="33" spans="1:18" s="42" customFormat="1" ht="10.5" customHeight="1">
      <c r="A33" s="92"/>
      <c r="B33" s="98">
        <v>2001</v>
      </c>
      <c r="C33" s="97">
        <v>319</v>
      </c>
      <c r="D33" s="97">
        <v>296</v>
      </c>
      <c r="E33" s="97">
        <v>313</v>
      </c>
      <c r="F33" s="97"/>
      <c r="G33" s="97">
        <v>306</v>
      </c>
      <c r="H33" s="97">
        <v>284</v>
      </c>
      <c r="I33" s="97">
        <v>299</v>
      </c>
      <c r="J33" s="97"/>
      <c r="K33" s="97">
        <v>335</v>
      </c>
      <c r="L33" s="97">
        <v>328</v>
      </c>
      <c r="M33" s="97">
        <v>334</v>
      </c>
      <c r="O33" s="125">
        <v>311</v>
      </c>
    </row>
    <row r="34" spans="1:18" s="42" customFormat="1" ht="10.5" customHeight="1">
      <c r="A34" s="92"/>
      <c r="B34" s="98">
        <v>2002</v>
      </c>
      <c r="C34" s="97">
        <v>313</v>
      </c>
      <c r="D34" s="97">
        <v>284</v>
      </c>
      <c r="E34" s="97">
        <v>304</v>
      </c>
      <c r="F34" s="97"/>
      <c r="G34" s="97">
        <v>302</v>
      </c>
      <c r="H34" s="97">
        <v>272</v>
      </c>
      <c r="I34" s="97">
        <v>289</v>
      </c>
      <c r="J34" s="97"/>
      <c r="K34" s="97">
        <v>330</v>
      </c>
      <c r="L34" s="97">
        <v>313</v>
      </c>
      <c r="M34" s="97">
        <v>324</v>
      </c>
      <c r="O34" s="125">
        <v>302</v>
      </c>
    </row>
    <row r="35" spans="1:18" s="42" customFormat="1" ht="10.5" customHeight="1">
      <c r="A35" s="92"/>
      <c r="B35" s="98">
        <v>2003</v>
      </c>
      <c r="C35" s="97">
        <v>308</v>
      </c>
      <c r="D35" s="97">
        <v>283</v>
      </c>
      <c r="E35" s="97">
        <v>299</v>
      </c>
      <c r="F35" s="97"/>
      <c r="G35" s="97">
        <v>296</v>
      </c>
      <c r="H35" s="97">
        <v>270</v>
      </c>
      <c r="I35" s="97">
        <v>284</v>
      </c>
      <c r="J35" s="97"/>
      <c r="K35" s="97">
        <v>320</v>
      </c>
      <c r="L35" s="97">
        <v>312</v>
      </c>
      <c r="M35" s="97">
        <v>318</v>
      </c>
      <c r="O35" s="125">
        <v>296</v>
      </c>
    </row>
    <row r="36" spans="1:18" s="42" customFormat="1" ht="10.5" customHeight="1">
      <c r="A36" s="92"/>
      <c r="B36" s="98">
        <v>2004</v>
      </c>
      <c r="C36" s="97">
        <v>310</v>
      </c>
      <c r="D36" s="97">
        <v>284</v>
      </c>
      <c r="E36" s="97">
        <v>299</v>
      </c>
      <c r="F36" s="97"/>
      <c r="G36" s="97">
        <v>299</v>
      </c>
      <c r="H36" s="97">
        <v>269</v>
      </c>
      <c r="I36" s="97">
        <v>284</v>
      </c>
      <c r="J36" s="97"/>
      <c r="K36" s="97">
        <v>328</v>
      </c>
      <c r="L36" s="97">
        <v>308</v>
      </c>
      <c r="M36" s="97">
        <v>320</v>
      </c>
      <c r="O36" s="125">
        <v>296</v>
      </c>
    </row>
    <row r="37" spans="1:18" s="42" customFormat="1" ht="10.5" customHeight="1">
      <c r="A37" s="92"/>
      <c r="B37" s="98">
        <v>2005</v>
      </c>
      <c r="C37" s="97">
        <v>337</v>
      </c>
      <c r="D37" s="97">
        <v>311</v>
      </c>
      <c r="E37" s="97">
        <v>326</v>
      </c>
      <c r="F37" s="97"/>
      <c r="G37" s="97">
        <v>324</v>
      </c>
      <c r="H37" s="97">
        <v>293</v>
      </c>
      <c r="I37" s="97">
        <v>308</v>
      </c>
      <c r="J37" s="97"/>
      <c r="K37" s="97">
        <v>353</v>
      </c>
      <c r="L37" s="97">
        <v>340</v>
      </c>
      <c r="M37" s="97">
        <v>348</v>
      </c>
      <c r="O37" s="125">
        <v>322</v>
      </c>
    </row>
    <row r="38" spans="1:18" s="42" customFormat="1" ht="10.5" customHeight="1">
      <c r="A38" s="106"/>
      <c r="B38" s="107">
        <v>2006</v>
      </c>
      <c r="C38" s="108">
        <v>381</v>
      </c>
      <c r="D38" s="108">
        <v>369</v>
      </c>
      <c r="E38" s="108">
        <v>376</v>
      </c>
      <c r="F38" s="108"/>
      <c r="G38" s="108">
        <v>364</v>
      </c>
      <c r="H38" s="108">
        <v>336</v>
      </c>
      <c r="I38" s="108">
        <v>348</v>
      </c>
      <c r="J38" s="108"/>
      <c r="K38" s="108">
        <v>394</v>
      </c>
      <c r="L38" s="108">
        <v>406</v>
      </c>
      <c r="M38" s="108">
        <v>399</v>
      </c>
      <c r="N38" s="109"/>
      <c r="O38" s="108">
        <v>367</v>
      </c>
    </row>
    <row r="39" spans="1:18" s="42" customFormat="1" ht="13.5" customHeight="1">
      <c r="A39" s="92"/>
      <c r="B39" s="98" t="s">
        <v>29</v>
      </c>
      <c r="C39" s="103">
        <v>425</v>
      </c>
      <c r="D39" s="103">
        <v>393</v>
      </c>
      <c r="E39" s="103">
        <v>411</v>
      </c>
      <c r="F39" s="103"/>
      <c r="G39" s="103">
        <v>402</v>
      </c>
      <c r="H39" s="103">
        <v>362</v>
      </c>
      <c r="I39" s="103">
        <v>379</v>
      </c>
      <c r="J39" s="103"/>
      <c r="K39" s="103">
        <v>432</v>
      </c>
      <c r="L39" s="103">
        <v>424</v>
      </c>
      <c r="M39" s="103">
        <v>429</v>
      </c>
      <c r="N39" s="103"/>
      <c r="O39" s="125">
        <v>399</v>
      </c>
      <c r="R39" s="126"/>
    </row>
    <row r="40" spans="1:18" s="42" customFormat="1" ht="10.5" customHeight="1">
      <c r="A40" s="92"/>
      <c r="B40" s="98">
        <v>2008</v>
      </c>
      <c r="C40" s="103">
        <v>477</v>
      </c>
      <c r="D40" s="103">
        <v>437</v>
      </c>
      <c r="E40" s="103">
        <v>458</v>
      </c>
      <c r="F40" s="103"/>
      <c r="G40" s="103">
        <v>454</v>
      </c>
      <c r="H40" s="103">
        <v>400</v>
      </c>
      <c r="I40" s="103">
        <v>421</v>
      </c>
      <c r="J40" s="103"/>
      <c r="K40" s="103">
        <v>485</v>
      </c>
      <c r="L40" s="103">
        <v>471</v>
      </c>
      <c r="M40" s="103">
        <v>478</v>
      </c>
      <c r="N40" s="103"/>
      <c r="O40" s="125">
        <v>443</v>
      </c>
      <c r="R40" s="126"/>
    </row>
    <row r="41" spans="1:18" s="42" customFormat="1" ht="10.5" customHeight="1">
      <c r="A41" s="92"/>
      <c r="B41" s="98">
        <v>2009</v>
      </c>
      <c r="C41" s="103">
        <v>484</v>
      </c>
      <c r="D41" s="103">
        <v>438</v>
      </c>
      <c r="E41" s="103">
        <v>461</v>
      </c>
      <c r="F41" s="103"/>
      <c r="G41" s="103">
        <v>454</v>
      </c>
      <c r="H41" s="103">
        <v>403</v>
      </c>
      <c r="I41" s="103">
        <v>422</v>
      </c>
      <c r="J41" s="103"/>
      <c r="K41" s="103">
        <v>485</v>
      </c>
      <c r="L41" s="103">
        <v>458</v>
      </c>
      <c r="M41" s="103">
        <v>471</v>
      </c>
      <c r="N41" s="103"/>
      <c r="O41" s="125">
        <v>443</v>
      </c>
      <c r="R41" s="126"/>
    </row>
    <row r="42" spans="1:18" s="42" customFormat="1" ht="10.5" customHeight="1">
      <c r="A42" s="92"/>
      <c r="B42" s="98">
        <v>2010</v>
      </c>
      <c r="C42" s="103">
        <v>456</v>
      </c>
      <c r="D42" s="103">
        <v>415</v>
      </c>
      <c r="E42" s="103">
        <v>435</v>
      </c>
      <c r="F42" s="103"/>
      <c r="G42" s="103">
        <v>426</v>
      </c>
      <c r="H42" s="103">
        <v>383</v>
      </c>
      <c r="I42" s="103">
        <v>398</v>
      </c>
      <c r="J42" s="103"/>
      <c r="K42" s="103">
        <v>458</v>
      </c>
      <c r="L42" s="103">
        <v>434</v>
      </c>
      <c r="M42" s="103">
        <v>446</v>
      </c>
      <c r="N42" s="103"/>
      <c r="O42" s="125">
        <v>418</v>
      </c>
      <c r="R42" s="126"/>
    </row>
    <row r="43" spans="1:18" s="42" customFormat="1" ht="12" customHeight="1">
      <c r="A43" s="92"/>
      <c r="B43" s="98">
        <v>2011</v>
      </c>
      <c r="C43" s="103">
        <v>478</v>
      </c>
      <c r="D43" s="103">
        <v>447</v>
      </c>
      <c r="E43" s="103">
        <v>461</v>
      </c>
      <c r="F43" s="103"/>
      <c r="G43" s="103">
        <v>444</v>
      </c>
      <c r="H43" s="103">
        <v>414</v>
      </c>
      <c r="I43" s="103">
        <v>425</v>
      </c>
      <c r="J43" s="103"/>
      <c r="K43" s="103">
        <v>479</v>
      </c>
      <c r="L43" s="103">
        <v>459</v>
      </c>
      <c r="M43" s="103">
        <v>468</v>
      </c>
      <c r="N43" s="103"/>
      <c r="O43" s="125">
        <v>443</v>
      </c>
    </row>
    <row r="44" spans="1:18" s="42" customFormat="1" ht="12" customHeight="1">
      <c r="A44" s="92"/>
      <c r="B44" s="98">
        <v>2012</v>
      </c>
      <c r="C44" s="103">
        <v>496</v>
      </c>
      <c r="D44" s="103">
        <v>468</v>
      </c>
      <c r="E44" s="103">
        <v>480</v>
      </c>
      <c r="F44" s="103"/>
      <c r="G44" s="103">
        <v>460</v>
      </c>
      <c r="H44" s="103">
        <v>433</v>
      </c>
      <c r="I44" s="103">
        <v>442</v>
      </c>
      <c r="J44" s="103"/>
      <c r="K44" s="103">
        <v>497</v>
      </c>
      <c r="L44" s="103">
        <v>470</v>
      </c>
      <c r="M44" s="103">
        <v>481</v>
      </c>
      <c r="N44" s="103"/>
      <c r="O44" s="125">
        <v>460</v>
      </c>
    </row>
    <row r="45" spans="1:18" s="42" customFormat="1" ht="12" customHeight="1">
      <c r="A45" s="114"/>
      <c r="B45" s="115">
        <v>2013</v>
      </c>
      <c r="C45" s="103">
        <v>519</v>
      </c>
      <c r="D45" s="103">
        <v>490</v>
      </c>
      <c r="E45" s="103">
        <v>503</v>
      </c>
      <c r="F45" s="103"/>
      <c r="G45" s="103">
        <v>483</v>
      </c>
      <c r="H45" s="103">
        <v>456</v>
      </c>
      <c r="I45" s="103">
        <v>465</v>
      </c>
      <c r="J45" s="103"/>
      <c r="K45" s="103">
        <v>520</v>
      </c>
      <c r="L45" s="103">
        <v>494</v>
      </c>
      <c r="M45" s="103">
        <v>504</v>
      </c>
      <c r="N45" s="103"/>
      <c r="O45" s="103">
        <v>482</v>
      </c>
    </row>
    <row r="46" spans="1:18" s="42" customFormat="1" ht="12.75" customHeight="1">
      <c r="A46" s="92" t="s">
        <v>2</v>
      </c>
      <c r="B46" s="127"/>
      <c r="C46" s="128"/>
      <c r="D46" s="128"/>
      <c r="E46" s="128"/>
      <c r="F46" s="128"/>
      <c r="G46" s="128"/>
      <c r="H46" s="128"/>
      <c r="I46" s="128"/>
      <c r="J46" s="128"/>
      <c r="K46" s="128"/>
      <c r="L46" s="128"/>
      <c r="M46" s="128"/>
      <c r="N46" s="128"/>
      <c r="O46" s="116"/>
    </row>
    <row r="47" spans="1:18" s="42" customFormat="1" thickBot="1">
      <c r="A47" s="129"/>
      <c r="B47" s="129" t="s">
        <v>36</v>
      </c>
      <c r="C47" s="130">
        <v>4.5999999999999996</v>
      </c>
      <c r="D47" s="130">
        <v>4.7</v>
      </c>
      <c r="E47" s="130">
        <v>4.8</v>
      </c>
      <c r="F47" s="130"/>
      <c r="G47" s="130">
        <v>5</v>
      </c>
      <c r="H47" s="130">
        <v>5.3</v>
      </c>
      <c r="I47" s="130">
        <v>5.2</v>
      </c>
      <c r="J47" s="130"/>
      <c r="K47" s="130">
        <v>4.5999999999999996</v>
      </c>
      <c r="L47" s="130">
        <v>5.0999999999999996</v>
      </c>
      <c r="M47" s="130">
        <v>4.8</v>
      </c>
      <c r="N47" s="130"/>
      <c r="O47" s="130">
        <v>4.8</v>
      </c>
    </row>
    <row r="48" spans="1:18" s="42" customFormat="1" thickTop="1">
      <c r="M48" s="131"/>
    </row>
    <row r="49" spans="1:15" s="42" customFormat="1" ht="12">
      <c r="A49" s="92"/>
      <c r="C49" s="102"/>
      <c r="D49" s="102"/>
      <c r="E49" s="102"/>
      <c r="F49" s="102"/>
      <c r="G49" s="102"/>
      <c r="H49" s="102"/>
      <c r="I49" s="102"/>
      <c r="J49" s="102"/>
      <c r="K49" s="102"/>
      <c r="L49" s="102"/>
      <c r="M49" s="102"/>
    </row>
    <row r="50" spans="1:15" s="42" customFormat="1" ht="12" customHeight="1">
      <c r="A50" s="92"/>
      <c r="C50" s="102"/>
      <c r="D50" s="102"/>
      <c r="E50" s="102"/>
      <c r="F50" s="102"/>
      <c r="G50" s="102"/>
      <c r="H50" s="102"/>
      <c r="I50" s="102"/>
      <c r="J50" s="102"/>
      <c r="K50" s="102"/>
      <c r="L50" s="102"/>
      <c r="M50" s="102"/>
    </row>
    <row r="51" spans="1:15" s="42" customFormat="1" ht="12">
      <c r="A51" s="92"/>
      <c r="C51" s="102"/>
      <c r="D51" s="102"/>
      <c r="E51" s="102"/>
      <c r="F51" s="102"/>
      <c r="G51" s="102"/>
      <c r="H51" s="102"/>
      <c r="I51" s="102"/>
      <c r="J51" s="102"/>
      <c r="K51" s="102"/>
      <c r="L51" s="102"/>
      <c r="M51" s="102"/>
    </row>
    <row r="52" spans="1:15" s="42" customFormat="1" ht="5.25" customHeight="1">
      <c r="A52" s="92"/>
      <c r="C52" s="102"/>
      <c r="D52" s="102"/>
      <c r="E52" s="102"/>
      <c r="F52" s="102"/>
      <c r="G52" s="102"/>
      <c r="H52" s="102"/>
      <c r="I52" s="102"/>
      <c r="J52" s="102"/>
      <c r="K52" s="102"/>
      <c r="L52" s="102"/>
      <c r="M52" s="102"/>
    </row>
    <row r="53" spans="1:15" s="42" customFormat="1" ht="12.75" customHeight="1">
      <c r="A53" s="92"/>
      <c r="C53" s="102"/>
      <c r="D53" s="102"/>
      <c r="E53" s="102"/>
      <c r="F53" s="102"/>
      <c r="G53" s="102"/>
      <c r="H53" s="102"/>
      <c r="I53" s="102"/>
      <c r="J53" s="102"/>
      <c r="K53" s="102"/>
      <c r="L53" s="102"/>
      <c r="M53" s="102"/>
    </row>
    <row r="54" spans="1:15" ht="27.75" customHeight="1">
      <c r="A54" s="92"/>
      <c r="B54" s="42"/>
      <c r="C54" s="102"/>
      <c r="D54" s="102"/>
      <c r="E54" s="102"/>
      <c r="F54" s="102"/>
      <c r="G54" s="102"/>
      <c r="H54" s="102"/>
      <c r="I54" s="102"/>
      <c r="J54" s="102"/>
      <c r="K54" s="102"/>
      <c r="L54" s="102"/>
      <c r="M54" s="102"/>
      <c r="N54" s="42"/>
      <c r="O54" s="42"/>
    </row>
    <row r="55" spans="1:15" ht="3.75" hidden="1" customHeight="1">
      <c r="A55" s="43"/>
      <c r="C55" s="132"/>
      <c r="D55" s="132"/>
      <c r="E55" s="132"/>
      <c r="F55" s="132"/>
      <c r="G55" s="132"/>
      <c r="H55" s="132"/>
      <c r="I55" s="132"/>
      <c r="J55" s="132"/>
      <c r="K55" s="132"/>
      <c r="L55" s="132"/>
      <c r="M55" s="132"/>
    </row>
    <row r="59" spans="1:15">
      <c r="E59" s="133"/>
      <c r="I59" s="133"/>
      <c r="M59" s="133"/>
    </row>
  </sheetData>
  <mergeCells count="3">
    <mergeCell ref="C4:E4"/>
    <mergeCell ref="G4:I4"/>
    <mergeCell ref="K4:M4"/>
  </mergeCells>
  <pageMargins left="0.78740157480314965" right="0.78740157480314965" top="0.78740157480314965" bottom="0.78740157480314965" header="0.51181102362204722" footer="0.51181102362204722"/>
  <pageSetup paperSize="9" orientation="portrait" r:id="rId1"/>
  <headerFooter alignWithMargins="0">
    <oddFooter>&amp;C17</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2">
    <tabColor theme="5"/>
  </sheetPr>
  <dimension ref="A1:AI86"/>
  <sheetViews>
    <sheetView workbookViewId="0">
      <selection activeCell="M30" sqref="M30"/>
    </sheetView>
  </sheetViews>
  <sheetFormatPr defaultRowHeight="12.75"/>
  <cols>
    <col min="1" max="1" width="2.42578125" customWidth="1"/>
    <col min="2" max="2" width="21.28515625" customWidth="1"/>
    <col min="3" max="3" width="8.5703125" customWidth="1"/>
    <col min="4" max="4" width="9.5703125" bestFit="1" customWidth="1"/>
    <col min="5" max="5" width="7.5703125" customWidth="1"/>
    <col min="6" max="6" width="5" bestFit="1" customWidth="1"/>
    <col min="7" max="7" width="8.5703125" customWidth="1"/>
    <col min="8" max="8" width="9.5703125" bestFit="1" customWidth="1"/>
    <col min="9" max="9" width="7.5703125" customWidth="1"/>
    <col min="10" max="10" width="2.7109375" customWidth="1"/>
    <col min="11" max="11" width="8.5703125" customWidth="1"/>
    <col min="12" max="12" width="9.5703125" bestFit="1" customWidth="1"/>
    <col min="13" max="13" width="7.5703125" customWidth="1"/>
    <col min="14" max="14" width="2.7109375" customWidth="1"/>
    <col min="15" max="15" width="7.42578125" customWidth="1"/>
    <col min="16" max="16" width="9.5703125" bestFit="1" customWidth="1"/>
    <col min="17" max="17" width="12.140625" bestFit="1" customWidth="1"/>
    <col min="18" max="18" width="9.140625" customWidth="1"/>
    <col min="19" max="19" width="13.7109375" customWidth="1"/>
    <col min="21" max="21" width="9.5703125" bestFit="1" customWidth="1"/>
    <col min="23" max="23" width="2.7109375" customWidth="1"/>
    <col min="25" max="25" width="9.5703125" bestFit="1" customWidth="1"/>
    <col min="27" max="27" width="2.7109375" customWidth="1"/>
    <col min="29" max="29" width="9.5703125" bestFit="1" customWidth="1"/>
    <col min="31" max="31" width="2.7109375" customWidth="1"/>
    <col min="32" max="32" width="8.5703125" customWidth="1"/>
    <col min="33" max="33" width="9.5703125" bestFit="1" customWidth="1"/>
  </cols>
  <sheetData>
    <row r="1" spans="1:34" ht="33.75" customHeight="1">
      <c r="A1" s="422" t="s">
        <v>15</v>
      </c>
      <c r="B1" s="423"/>
      <c r="C1" s="423"/>
      <c r="D1" s="423"/>
      <c r="E1" s="423"/>
      <c r="F1" s="423"/>
      <c r="G1" s="423"/>
      <c r="H1" s="423"/>
      <c r="I1" s="423"/>
      <c r="J1" s="423"/>
      <c r="K1" s="423"/>
      <c r="L1" s="423"/>
      <c r="M1" s="423"/>
      <c r="N1" s="32"/>
      <c r="O1" s="32"/>
      <c r="P1" s="32"/>
      <c r="R1" s="65"/>
      <c r="S1" s="78"/>
      <c r="AE1" s="32"/>
      <c r="AF1" s="32"/>
      <c r="AG1" s="32"/>
    </row>
    <row r="2" spans="1:34" s="23" customFormat="1" ht="15" customHeight="1">
      <c r="A2" s="17" t="s">
        <v>10</v>
      </c>
      <c r="B2" s="22"/>
      <c r="C2" s="17"/>
      <c r="D2" s="17"/>
      <c r="E2" s="17"/>
      <c r="F2" s="17"/>
      <c r="G2" s="17"/>
      <c r="H2" s="17"/>
      <c r="I2" s="17"/>
      <c r="J2" s="17"/>
      <c r="K2" s="17"/>
      <c r="R2" s="66"/>
    </row>
    <row r="3" spans="1:34" ht="13.5" thickBot="1">
      <c r="A3" s="1"/>
      <c r="B3" s="2"/>
      <c r="C3" t="s">
        <v>16</v>
      </c>
      <c r="E3" s="1"/>
      <c r="F3" s="1"/>
      <c r="G3" s="1"/>
      <c r="H3" s="1"/>
      <c r="I3" s="1"/>
      <c r="J3" s="1"/>
      <c r="M3" s="12" t="s">
        <v>5</v>
      </c>
      <c r="N3" s="71"/>
      <c r="O3" s="12"/>
      <c r="P3" s="12"/>
      <c r="R3" s="65"/>
      <c r="T3" t="s">
        <v>17</v>
      </c>
      <c r="AE3" s="71"/>
      <c r="AF3" s="12"/>
      <c r="AG3" s="12"/>
    </row>
    <row r="4" spans="1:34" s="4" customFormat="1" ht="14.25" thickTop="1">
      <c r="B4" s="24"/>
      <c r="C4" s="421" t="s">
        <v>6</v>
      </c>
      <c r="D4" s="421"/>
      <c r="E4" s="420"/>
      <c r="F4" s="5"/>
      <c r="G4" s="420" t="s">
        <v>11</v>
      </c>
      <c r="H4" s="420"/>
      <c r="I4" s="420"/>
      <c r="J4" s="5"/>
      <c r="K4" s="421" t="s">
        <v>1</v>
      </c>
      <c r="L4" s="421"/>
      <c r="M4" s="421"/>
      <c r="O4" s="421" t="s">
        <v>25</v>
      </c>
      <c r="P4" s="421"/>
      <c r="Q4" s="421"/>
      <c r="R4" s="67"/>
      <c r="T4" s="421" t="s">
        <v>6</v>
      </c>
      <c r="U4" s="421"/>
      <c r="V4" s="420"/>
      <c r="W4" s="5"/>
      <c r="X4" s="420" t="s">
        <v>9</v>
      </c>
      <c r="Y4" s="420"/>
      <c r="Z4" s="420"/>
      <c r="AA4" s="5"/>
      <c r="AB4" s="421" t="s">
        <v>1</v>
      </c>
      <c r="AC4" s="421"/>
      <c r="AD4" s="421"/>
      <c r="AF4" s="421" t="s">
        <v>25</v>
      </c>
      <c r="AG4" s="421"/>
      <c r="AH4" s="421"/>
    </row>
    <row r="5" spans="1:34" s="4" customFormat="1" ht="36">
      <c r="B5" s="9"/>
      <c r="C5" s="6" t="s">
        <v>28</v>
      </c>
      <c r="D5" s="6" t="s">
        <v>8</v>
      </c>
      <c r="E5" s="6" t="s">
        <v>31</v>
      </c>
      <c r="F5" s="7"/>
      <c r="G5" s="6" t="s">
        <v>28</v>
      </c>
      <c r="H5" s="6" t="s">
        <v>8</v>
      </c>
      <c r="I5" s="6" t="s">
        <v>31</v>
      </c>
      <c r="J5" s="7"/>
      <c r="K5" s="6" t="s">
        <v>28</v>
      </c>
      <c r="L5" s="6" t="s">
        <v>8</v>
      </c>
      <c r="M5" s="6" t="s">
        <v>31</v>
      </c>
      <c r="N5" s="6"/>
      <c r="O5" s="6" t="s">
        <v>28</v>
      </c>
      <c r="P5" s="6" t="s">
        <v>8</v>
      </c>
      <c r="Q5" s="6" t="s">
        <v>0</v>
      </c>
      <c r="R5" s="67"/>
      <c r="T5" s="6" t="s">
        <v>7</v>
      </c>
      <c r="U5" s="6" t="s">
        <v>8</v>
      </c>
      <c r="V5" s="6" t="s">
        <v>0</v>
      </c>
      <c r="W5" s="7"/>
      <c r="X5" s="6" t="s">
        <v>7</v>
      </c>
      <c r="Y5" s="6" t="s">
        <v>8</v>
      </c>
      <c r="Z5" s="6" t="s">
        <v>0</v>
      </c>
      <c r="AA5" s="7"/>
      <c r="AB5" s="6" t="s">
        <v>7</v>
      </c>
      <c r="AC5" s="6" t="s">
        <v>8</v>
      </c>
      <c r="AD5" s="6" t="s">
        <v>0</v>
      </c>
      <c r="AE5" s="6"/>
      <c r="AF5" s="6" t="s">
        <v>7</v>
      </c>
      <c r="AG5" s="6" t="s">
        <v>8</v>
      </c>
      <c r="AH5" s="6" t="s">
        <v>0</v>
      </c>
    </row>
    <row r="6" spans="1:34" s="4" customFormat="1" ht="12">
      <c r="A6" s="8" t="s">
        <v>4</v>
      </c>
      <c r="B6" s="9"/>
      <c r="C6" s="11"/>
      <c r="D6" s="11"/>
      <c r="E6" s="11"/>
      <c r="F6" s="11"/>
      <c r="G6" s="11"/>
      <c r="H6" s="11"/>
      <c r="I6" s="11"/>
      <c r="J6" s="11"/>
      <c r="K6" s="11"/>
      <c r="L6" s="11"/>
      <c r="M6" s="11"/>
      <c r="N6" s="11"/>
      <c r="R6" s="67"/>
      <c r="AE6" s="11"/>
    </row>
    <row r="7" spans="1:34" s="4" customFormat="1">
      <c r="A7" s="8"/>
      <c r="B7" s="18">
        <v>1990</v>
      </c>
      <c r="C7" s="16" t="s">
        <v>3</v>
      </c>
      <c r="D7" s="16" t="s">
        <v>3</v>
      </c>
      <c r="E7" s="14">
        <v>277.17835148146514</v>
      </c>
      <c r="F7" s="77"/>
      <c r="G7" s="75" t="s">
        <v>3</v>
      </c>
      <c r="H7" s="16" t="s">
        <v>3</v>
      </c>
      <c r="I7" s="75" t="s">
        <v>3</v>
      </c>
      <c r="J7" s="77"/>
      <c r="K7" s="75" t="s">
        <v>3</v>
      </c>
      <c r="L7" s="16" t="s">
        <v>3</v>
      </c>
      <c r="M7" s="14">
        <v>299.17656671338727</v>
      </c>
      <c r="N7" s="76"/>
      <c r="O7" s="78"/>
      <c r="P7" s="78"/>
      <c r="Q7" s="78"/>
      <c r="R7" s="67"/>
      <c r="AE7" s="14"/>
      <c r="AF7" s="32"/>
      <c r="AG7" s="32"/>
      <c r="AH7" s="32"/>
    </row>
    <row r="8" spans="1:34" s="4" customFormat="1">
      <c r="A8" s="8"/>
      <c r="B8" s="18">
        <v>1991</v>
      </c>
      <c r="C8" s="16" t="s">
        <v>3</v>
      </c>
      <c r="D8" s="16" t="s">
        <v>3</v>
      </c>
      <c r="E8" s="14">
        <v>304.33051652454742</v>
      </c>
      <c r="F8" s="77"/>
      <c r="G8" s="75" t="s">
        <v>3</v>
      </c>
      <c r="H8" s="16" t="s">
        <v>3</v>
      </c>
      <c r="I8" s="75" t="s">
        <v>3</v>
      </c>
      <c r="J8" s="77"/>
      <c r="K8" s="75" t="s">
        <v>3</v>
      </c>
      <c r="L8" s="16" t="s">
        <v>3</v>
      </c>
      <c r="M8" s="14">
        <v>328.64092555637234</v>
      </c>
      <c r="N8" s="76"/>
      <c r="O8" s="78"/>
      <c r="P8" s="78"/>
      <c r="Q8" s="78"/>
      <c r="R8" s="67"/>
      <c r="AE8" s="14"/>
      <c r="AF8"/>
      <c r="AG8"/>
      <c r="AH8"/>
    </row>
    <row r="9" spans="1:34" s="4" customFormat="1">
      <c r="A9" s="8"/>
      <c r="B9" s="18">
        <v>1992</v>
      </c>
      <c r="C9" s="16" t="s">
        <v>3</v>
      </c>
      <c r="D9" s="16" t="s">
        <v>3</v>
      </c>
      <c r="E9" s="14">
        <v>325.82598051698756</v>
      </c>
      <c r="F9" s="77"/>
      <c r="G9" s="75" t="s">
        <v>3</v>
      </c>
      <c r="H9" s="16" t="s">
        <v>3</v>
      </c>
      <c r="I9" s="75" t="s">
        <v>3</v>
      </c>
      <c r="J9" s="77"/>
      <c r="K9" s="75" t="s">
        <v>3</v>
      </c>
      <c r="L9" s="16" t="s">
        <v>3</v>
      </c>
      <c r="M9" s="14">
        <v>351.30581697405319</v>
      </c>
      <c r="N9" s="76"/>
      <c r="O9" s="78"/>
      <c r="P9" s="78"/>
      <c r="Q9" s="78"/>
      <c r="R9" s="67"/>
      <c r="AE9" s="14"/>
      <c r="AF9"/>
      <c r="AG9"/>
      <c r="AH9"/>
    </row>
    <row r="10" spans="1:34" s="4" customFormat="1">
      <c r="A10" s="8"/>
      <c r="B10" s="18">
        <v>1993</v>
      </c>
      <c r="C10" s="16" t="s">
        <v>3</v>
      </c>
      <c r="D10" s="16" t="s">
        <v>3</v>
      </c>
      <c r="E10" s="14">
        <v>324.69464030685913</v>
      </c>
      <c r="F10" s="77"/>
      <c r="G10" s="75" t="s">
        <v>3</v>
      </c>
      <c r="H10" s="16" t="s">
        <v>3</v>
      </c>
      <c r="I10" s="75" t="s">
        <v>3</v>
      </c>
      <c r="J10" s="77"/>
      <c r="K10" s="75" t="s">
        <v>3</v>
      </c>
      <c r="L10" s="16" t="s">
        <v>3</v>
      </c>
      <c r="M10" s="14">
        <v>349.03932783228515</v>
      </c>
      <c r="N10" s="76"/>
      <c r="O10" s="78"/>
      <c r="P10" s="78"/>
      <c r="Q10" s="78"/>
      <c r="R10" s="67"/>
      <c r="AE10" s="14"/>
      <c r="AF10"/>
      <c r="AG10"/>
      <c r="AH10"/>
    </row>
    <row r="11" spans="1:34" s="4" customFormat="1">
      <c r="A11" s="8"/>
      <c r="B11" s="18">
        <v>1994</v>
      </c>
      <c r="C11" s="16" t="s">
        <v>3</v>
      </c>
      <c r="D11" s="16" t="s">
        <v>3</v>
      </c>
      <c r="E11" s="14">
        <v>325.82598051698756</v>
      </c>
      <c r="F11" s="77"/>
      <c r="G11" s="75" t="s">
        <v>3</v>
      </c>
      <c r="H11" s="16" t="s">
        <v>3</v>
      </c>
      <c r="I11" s="15">
        <v>323.66898757994272</v>
      </c>
      <c r="J11" s="77"/>
      <c r="K11" s="75" t="s">
        <v>3</v>
      </c>
      <c r="L11" s="16" t="s">
        <v>3</v>
      </c>
      <c r="M11" s="14">
        <v>349.03932783228515</v>
      </c>
      <c r="N11" s="76"/>
      <c r="O11" s="78"/>
      <c r="P11" s="78"/>
      <c r="Q11" s="78"/>
      <c r="R11" s="67"/>
      <c r="AB11" s="14"/>
      <c r="AD11" s="14"/>
      <c r="AE11" s="14"/>
      <c r="AF11" s="59"/>
      <c r="AG11"/>
      <c r="AH11"/>
    </row>
    <row r="12" spans="1:34" s="4" customFormat="1" ht="12">
      <c r="A12" s="8"/>
      <c r="B12" s="18">
        <v>1995</v>
      </c>
      <c r="C12" s="16" t="s">
        <v>3</v>
      </c>
      <c r="D12" s="16" t="s">
        <v>3</v>
      </c>
      <c r="E12" s="14">
        <v>338.27072282840032</v>
      </c>
      <c r="F12" s="77"/>
      <c r="G12" s="75" t="s">
        <v>3</v>
      </c>
      <c r="H12" s="16" t="s">
        <v>3</v>
      </c>
      <c r="I12" s="15">
        <v>335.0257941616951</v>
      </c>
      <c r="J12" s="77"/>
      <c r="K12" s="75" t="s">
        <v>3</v>
      </c>
      <c r="L12" s="16" t="s">
        <v>3</v>
      </c>
      <c r="M12" s="14">
        <v>361.50501811200962</v>
      </c>
      <c r="N12" s="76"/>
      <c r="O12" s="80"/>
      <c r="P12" s="80"/>
      <c r="Q12" s="80"/>
      <c r="R12" s="67"/>
      <c r="AE12" s="14"/>
    </row>
    <row r="13" spans="1:34" s="4" customFormat="1" ht="12">
      <c r="A13" s="8"/>
      <c r="B13" s="18">
        <v>1996</v>
      </c>
      <c r="C13" s="16" t="s">
        <v>3</v>
      </c>
      <c r="D13" s="16" t="s">
        <v>3</v>
      </c>
      <c r="E13" s="14">
        <v>336.00804240814347</v>
      </c>
      <c r="F13" s="77"/>
      <c r="G13" s="75" t="s">
        <v>3</v>
      </c>
      <c r="H13" s="16" t="s">
        <v>3</v>
      </c>
      <c r="I13" s="15">
        <v>330.48307152899417</v>
      </c>
      <c r="J13" s="77"/>
      <c r="K13" s="75" t="s">
        <v>3</v>
      </c>
      <c r="L13" s="16" t="s">
        <v>3</v>
      </c>
      <c r="M13" s="14">
        <v>359.23852897024153</v>
      </c>
      <c r="N13" s="76"/>
      <c r="O13" s="34"/>
      <c r="P13" s="34"/>
      <c r="Q13" s="34">
        <f>((E13*'2.2.1 (Payment Methods)'!B8)+(I13*'2.2.1 (Payment Methods)'!C8)+(M13*'2.2.1 (Payment Methods)'!D8))/100</f>
        <v>337.73044665612525</v>
      </c>
      <c r="R13" s="67"/>
      <c r="AE13" s="14"/>
      <c r="AF13" s="9"/>
      <c r="AG13" s="9"/>
      <c r="AH13" s="9"/>
    </row>
    <row r="14" spans="1:34" s="4" customFormat="1" ht="12">
      <c r="A14" s="8"/>
      <c r="B14" s="18">
        <v>1997</v>
      </c>
      <c r="C14" s="16" t="s">
        <v>3</v>
      </c>
      <c r="D14" s="16" t="s">
        <v>3</v>
      </c>
      <c r="E14" s="14">
        <v>322.43195988660227</v>
      </c>
      <c r="F14" s="77"/>
      <c r="G14" s="75" t="s">
        <v>3</v>
      </c>
      <c r="H14" s="16" t="s">
        <v>3</v>
      </c>
      <c r="I14" s="15">
        <v>314.58354231454081</v>
      </c>
      <c r="J14" s="77"/>
      <c r="K14" s="75" t="s">
        <v>3</v>
      </c>
      <c r="L14" s="16" t="s">
        <v>3</v>
      </c>
      <c r="M14" s="14">
        <v>342.23986040698088</v>
      </c>
      <c r="N14" s="76"/>
      <c r="O14" s="34"/>
      <c r="P14" s="34"/>
      <c r="Q14" s="34">
        <f>((E14*'2.2.1 (Payment Methods)'!B9)+(I14*'2.2.1 (Payment Methods)'!C9)+(M14*'2.2.1 (Payment Methods)'!D9))/100</f>
        <v>322.86328718947743</v>
      </c>
      <c r="R14" s="67"/>
      <c r="AE14" s="14"/>
      <c r="AF14" s="9"/>
      <c r="AG14" s="9"/>
      <c r="AH14" s="9"/>
    </row>
    <row r="15" spans="1:34" s="4" customFormat="1" ht="12">
      <c r="A15" s="8"/>
      <c r="B15" s="18">
        <v>1998</v>
      </c>
      <c r="C15" s="16" t="s">
        <v>3</v>
      </c>
      <c r="D15" s="16" t="s">
        <v>3</v>
      </c>
      <c r="E15" s="14">
        <v>303.19917631441899</v>
      </c>
      <c r="F15" s="81"/>
      <c r="G15" s="75" t="s">
        <v>3</v>
      </c>
      <c r="H15" s="16" t="s">
        <v>3</v>
      </c>
      <c r="I15" s="15">
        <v>293.00560980921131</v>
      </c>
      <c r="J15" s="81"/>
      <c r="K15" s="16" t="s">
        <v>3</v>
      </c>
      <c r="L15" s="16" t="s">
        <v>3</v>
      </c>
      <c r="M15" s="14">
        <v>322.97470270195214</v>
      </c>
      <c r="N15" s="76"/>
      <c r="O15" s="34"/>
      <c r="P15" s="34"/>
      <c r="Q15" s="34">
        <f>((E15*'2.2.1 (Payment Methods)'!B10)+(I15*'2.2.1 (Payment Methods)'!C10)+(M15*'2.2.1 (Payment Methods)'!D10))/100</f>
        <v>302.85019800659143</v>
      </c>
      <c r="R15" s="67"/>
      <c r="AE15" s="14"/>
      <c r="AF15" s="9"/>
      <c r="AG15" s="9"/>
      <c r="AH15" s="9"/>
    </row>
    <row r="16" spans="1:34" s="4" customFormat="1" ht="12">
      <c r="A16" s="8"/>
      <c r="B16" s="18">
        <v>1999</v>
      </c>
      <c r="C16" s="15">
        <v>300.93649589416214</v>
      </c>
      <c r="D16" s="15">
        <v>277.17835148146514</v>
      </c>
      <c r="E16" s="15">
        <v>298.67381547390528</v>
      </c>
      <c r="F16" s="79"/>
      <c r="G16" s="15">
        <v>289.59856783468558</v>
      </c>
      <c r="H16" s="15">
        <v>264.61359335483036</v>
      </c>
      <c r="I16" s="15">
        <v>287.32720651833512</v>
      </c>
      <c r="J16" s="79"/>
      <c r="K16" s="15">
        <v>318.44172441841596</v>
      </c>
      <c r="L16" s="15">
        <v>305.97603413869149</v>
      </c>
      <c r="M16" s="15">
        <v>318.44172441841596</v>
      </c>
      <c r="N16" s="79"/>
      <c r="O16" s="34"/>
      <c r="P16" s="34"/>
      <c r="Q16" s="34">
        <f>((E16*'2.2.1 (Payment Methods)'!B11)+(I16*'2.2.1 (Payment Methods)'!C11)+(M16*'2.2.1 (Payment Methods)'!D11))/100</f>
        <v>297.95136526634195</v>
      </c>
      <c r="R16" s="67"/>
      <c r="AE16" s="15"/>
      <c r="AF16" s="9"/>
      <c r="AG16" s="9"/>
      <c r="AH16" s="9"/>
    </row>
    <row r="17" spans="1:34" s="4" customFormat="1">
      <c r="A17" s="8"/>
      <c r="B17" s="18">
        <v>2000</v>
      </c>
      <c r="C17" s="15">
        <v>294.14845463339157</v>
      </c>
      <c r="D17" s="15">
        <v>272.65299064095143</v>
      </c>
      <c r="E17" s="14">
        <v>290.75443400300628</v>
      </c>
      <c r="F17" s="79"/>
      <c r="G17" s="15">
        <v>282.78448388563419</v>
      </c>
      <c r="H17" s="15">
        <v>262.34223203847989</v>
      </c>
      <c r="I17" s="15">
        <v>278.2417612529332</v>
      </c>
      <c r="J17" s="79"/>
      <c r="K17" s="15">
        <v>311.64225699311174</v>
      </c>
      <c r="L17" s="15">
        <v>309.37576785134365</v>
      </c>
      <c r="M17" s="15">
        <v>310.50901242222767</v>
      </c>
      <c r="N17" s="79"/>
      <c r="O17" s="34"/>
      <c r="P17" s="34"/>
      <c r="Q17" s="34">
        <f>((E17*'2.2.1 (Payment Methods)'!B12)+(I17*'2.2.1 (Payment Methods)'!C12)+(M17*'2.2.1 (Payment Methods)'!D12))/100</f>
        <v>289.32191347459411</v>
      </c>
      <c r="R17" s="67"/>
      <c r="T17"/>
      <c r="U17"/>
      <c r="V17"/>
      <c r="W17"/>
      <c r="X17"/>
      <c r="Y17"/>
      <c r="Z17"/>
      <c r="AA17"/>
      <c r="AB17"/>
      <c r="AC17"/>
      <c r="AD17"/>
      <c r="AE17"/>
      <c r="AF17"/>
      <c r="AG17"/>
      <c r="AH17" s="9"/>
    </row>
    <row r="18" spans="1:34" s="4" customFormat="1">
      <c r="A18" s="8"/>
      <c r="B18" s="18">
        <v>2001</v>
      </c>
      <c r="C18" s="15">
        <v>288.49175358274942</v>
      </c>
      <c r="D18" s="15">
        <v>268.12762980043772</v>
      </c>
      <c r="E18" s="14">
        <v>282.83505253210728</v>
      </c>
      <c r="F18" s="79"/>
      <c r="G18" s="15">
        <v>278.2417612529332</v>
      </c>
      <c r="H18" s="15">
        <v>257.79950940577896</v>
      </c>
      <c r="I18" s="15">
        <v>271.42767730388181</v>
      </c>
      <c r="J18" s="79"/>
      <c r="K18" s="15">
        <v>303.7095449969234</v>
      </c>
      <c r="L18" s="15">
        <v>296.91007757161918</v>
      </c>
      <c r="M18" s="15">
        <v>302.57630042603938</v>
      </c>
      <c r="N18" s="79"/>
      <c r="O18" s="34"/>
      <c r="P18" s="34"/>
      <c r="Q18" s="34">
        <f>((E18*'2.2.1 (Payment Methods)'!B13)+(I18*'2.2.1 (Payment Methods)'!C13)+(M18*'2.2.1 (Payment Methods)'!D13))/100</f>
        <v>281.70700495580002</v>
      </c>
      <c r="R18" s="68"/>
      <c r="S18" s="25"/>
      <c r="T18"/>
      <c r="U18"/>
      <c r="V18"/>
      <c r="W18"/>
      <c r="X18"/>
      <c r="Y18"/>
      <c r="Z18"/>
      <c r="AA18"/>
      <c r="AB18"/>
      <c r="AC18"/>
      <c r="AD18"/>
      <c r="AE18"/>
      <c r="AF18"/>
      <c r="AG18"/>
      <c r="AH18" s="9"/>
    </row>
    <row r="19" spans="1:34" s="4" customFormat="1" ht="12">
      <c r="A19" s="8"/>
      <c r="B19" s="18">
        <v>2002</v>
      </c>
      <c r="C19" s="15">
        <v>289.62309379287785</v>
      </c>
      <c r="D19" s="15">
        <v>263.602268959924</v>
      </c>
      <c r="E19" s="14">
        <v>281.70371232197886</v>
      </c>
      <c r="F19" s="79"/>
      <c r="G19" s="15">
        <v>280.51312256928372</v>
      </c>
      <c r="H19" s="15">
        <v>253.25678677307801</v>
      </c>
      <c r="I19" s="15">
        <v>269.15631598753134</v>
      </c>
      <c r="J19" s="79"/>
      <c r="K19" s="15">
        <v>305.97603413869149</v>
      </c>
      <c r="L19" s="15">
        <v>290.11061014631491</v>
      </c>
      <c r="M19" s="15">
        <v>300.30981128427129</v>
      </c>
      <c r="N19" s="79"/>
      <c r="O19" s="34"/>
      <c r="P19" s="34"/>
      <c r="Q19" s="34">
        <f>((E19*'2.2.1 (Payment Methods)'!B14)+(I19*'2.2.1 (Payment Methods)'!C14)+(M19*'2.2.1 (Payment Methods)'!D14))/100</f>
        <v>279.87406297898445</v>
      </c>
      <c r="R19" s="68"/>
      <c r="S19" s="25"/>
      <c r="T19" s="25"/>
      <c r="U19" s="25"/>
      <c r="V19" s="25"/>
      <c r="W19" s="25"/>
      <c r="X19" s="25"/>
      <c r="Y19" s="25"/>
      <c r="Z19" s="25"/>
      <c r="AE19" s="15"/>
      <c r="AF19" s="9"/>
      <c r="AG19" s="9"/>
      <c r="AH19" s="9"/>
    </row>
    <row r="20" spans="1:34" s="4" customFormat="1" ht="12">
      <c r="A20" s="8"/>
      <c r="B20" s="18">
        <v>2003</v>
      </c>
      <c r="C20" s="15">
        <v>291.88577421313471</v>
      </c>
      <c r="D20" s="15">
        <v>268.12762980043772</v>
      </c>
      <c r="E20" s="14">
        <v>282.83505253210728</v>
      </c>
      <c r="F20" s="79"/>
      <c r="G20" s="15">
        <v>281.64880322745893</v>
      </c>
      <c r="H20" s="15">
        <v>256.6638287476037</v>
      </c>
      <c r="I20" s="15">
        <v>270.29199664570655</v>
      </c>
      <c r="J20" s="79"/>
      <c r="K20" s="15">
        <v>303.7095449969234</v>
      </c>
      <c r="L20" s="15">
        <v>295.77683300073511</v>
      </c>
      <c r="M20" s="15">
        <v>301.44305585515536</v>
      </c>
      <c r="N20" s="79"/>
      <c r="O20" s="34"/>
      <c r="P20" s="34"/>
      <c r="Q20" s="34">
        <f>((E20*'2.2.1 (Payment Methods)'!B15)+(I20*'2.2.1 (Payment Methods)'!C15)+(M20*'2.2.1 (Payment Methods)'!D15))/100</f>
        <v>280.70317614691265</v>
      </c>
      <c r="R20" s="68"/>
      <c r="S20" s="25"/>
      <c r="T20" s="25"/>
      <c r="U20" s="25"/>
      <c r="V20" s="25"/>
      <c r="W20" s="25"/>
      <c r="X20" s="25"/>
      <c r="Y20" s="25"/>
      <c r="Z20" s="25"/>
      <c r="AE20" s="15"/>
      <c r="AF20" s="9"/>
      <c r="AG20" s="9"/>
      <c r="AH20" s="9"/>
    </row>
    <row r="21" spans="1:34" s="4" customFormat="1" ht="12">
      <c r="A21" s="8"/>
      <c r="B21" s="18">
        <v>2004</v>
      </c>
      <c r="C21" s="15">
        <v>299.80515568403371</v>
      </c>
      <c r="D21" s="15">
        <v>274.91567106120829</v>
      </c>
      <c r="E21" s="14">
        <v>290.75443400300628</v>
      </c>
      <c r="F21" s="79"/>
      <c r="G21" s="15">
        <v>291.8699291510361</v>
      </c>
      <c r="H21" s="15">
        <v>262.34223203847989</v>
      </c>
      <c r="I21" s="15">
        <v>277.106080594758</v>
      </c>
      <c r="J21" s="79"/>
      <c r="K21" s="15">
        <v>318.44172441841596</v>
      </c>
      <c r="L21" s="15">
        <v>299.17656671338727</v>
      </c>
      <c r="M21" s="15">
        <v>310.50901242222767</v>
      </c>
      <c r="N21" s="79"/>
      <c r="O21" s="34"/>
      <c r="P21" s="34"/>
      <c r="Q21" s="34">
        <f>((E21*'2.2.1 (Payment Methods)'!B16)+(I21*'2.2.1 (Payment Methods)'!C16)+(M21*'2.2.1 (Payment Methods)'!D16))/100</f>
        <v>287.97483643654175</v>
      </c>
      <c r="R21" s="68"/>
      <c r="S21" s="25"/>
      <c r="T21" s="27">
        <v>359.09817431431202</v>
      </c>
      <c r="U21" s="27">
        <v>331.66871784324718</v>
      </c>
      <c r="V21" s="27">
        <v>347.36038675878859</v>
      </c>
      <c r="W21" s="27"/>
      <c r="X21" s="27">
        <v>345.06020733694538</v>
      </c>
      <c r="Y21" s="27">
        <v>314.77541489632483</v>
      </c>
      <c r="Z21" s="27">
        <v>333.68438706088318</v>
      </c>
      <c r="AA21" s="27"/>
      <c r="AB21" s="27">
        <v>366.34947231353766</v>
      </c>
      <c r="AC21" s="27">
        <v>341.22417650451382</v>
      </c>
      <c r="AD21" s="27">
        <v>358.03784546955211</v>
      </c>
      <c r="AE21" s="15"/>
      <c r="AF21" s="34"/>
      <c r="AG21" s="34"/>
      <c r="AH21" s="34">
        <f>((V21*'2.2.1 (Payment Methods)'!E16)+(Z21*'2.2.1 (Payment Methods)'!F16)+(AD21*'2.2.1 (Payment Methods)'!G16))/100</f>
        <v>344.23046561202864</v>
      </c>
    </row>
    <row r="22" spans="1:34" s="4" customFormat="1" ht="12">
      <c r="A22" s="8"/>
      <c r="B22" s="18">
        <v>2005</v>
      </c>
      <c r="C22" s="15">
        <v>333.74536198788661</v>
      </c>
      <c r="D22" s="15">
        <v>307.7245371549327</v>
      </c>
      <c r="E22" s="14">
        <v>322.43195988660227</v>
      </c>
      <c r="F22" s="79"/>
      <c r="G22" s="15">
        <v>321.39762626359226</v>
      </c>
      <c r="H22" s="15">
        <v>290.73424849286084</v>
      </c>
      <c r="I22" s="15">
        <v>305.49809704913895</v>
      </c>
      <c r="J22" s="79"/>
      <c r="K22" s="15">
        <v>350.17257240316917</v>
      </c>
      <c r="L22" s="15">
        <v>336.57363755256068</v>
      </c>
      <c r="M22" s="15">
        <v>344.50634954874897</v>
      </c>
      <c r="N22" s="79"/>
      <c r="O22" s="34"/>
      <c r="P22" s="34"/>
      <c r="Q22" s="34">
        <f>((E22*'2.2.1 (Payment Methods)'!B17)+(I22*'2.2.1 (Payment Methods)'!C17)+(M22*'2.2.1 (Payment Methods)'!D17))/100</f>
        <v>318.27448733731688</v>
      </c>
      <c r="R22" s="68"/>
      <c r="S22" s="25"/>
      <c r="T22" s="27">
        <v>394.59735972979917</v>
      </c>
      <c r="U22" s="27">
        <v>363.36646069813867</v>
      </c>
      <c r="V22" s="27">
        <v>385.66063511366207</v>
      </c>
      <c r="W22" s="27"/>
      <c r="X22" s="27">
        <v>379.59666504796718</v>
      </c>
      <c r="Y22" s="27">
        <v>343.34812736228724</v>
      </c>
      <c r="Z22" s="27">
        <v>363.95015639067424</v>
      </c>
      <c r="AA22" s="27"/>
      <c r="AB22" s="27">
        <v>400.26243315921505</v>
      </c>
      <c r="AC22" s="27">
        <v>380.04985149852632</v>
      </c>
      <c r="AD22" s="27">
        <v>392.54109367413804</v>
      </c>
      <c r="AE22" s="15"/>
      <c r="AF22" s="34"/>
      <c r="AG22" s="34"/>
      <c r="AH22" s="34">
        <f>((V22*'2.2.1 (Payment Methods)'!E17)+(Z22*'2.2.1 (Payment Methods)'!F17)+(AD22*'2.2.1 (Payment Methods)'!G17))/100</f>
        <v>378.1248777612883</v>
      </c>
    </row>
    <row r="23" spans="1:34" s="4" customFormat="1" ht="12">
      <c r="A23" s="44"/>
      <c r="B23" s="49">
        <v>2006</v>
      </c>
      <c r="C23" s="45">
        <v>388.04969207405117</v>
      </c>
      <c r="D23" s="45">
        <v>375.60494976263846</v>
      </c>
      <c r="E23" s="45">
        <v>382.39299102340902</v>
      </c>
      <c r="F23" s="82"/>
      <c r="G23" s="45">
        <v>371.36757522330271</v>
      </c>
      <c r="H23" s="45">
        <v>342.97555876892176</v>
      </c>
      <c r="I23" s="45">
        <v>355.4680460088494</v>
      </c>
      <c r="J23" s="82"/>
      <c r="K23" s="45">
        <v>402.30182266383514</v>
      </c>
      <c r="L23" s="45">
        <v>413.63426837267554</v>
      </c>
      <c r="M23" s="45">
        <v>406.83480094737132</v>
      </c>
      <c r="N23" s="82"/>
      <c r="O23" s="34"/>
      <c r="P23" s="34"/>
      <c r="Q23" s="34">
        <f>((E23*'2.2.1 (Payment Methods)'!B18)+(I23*'2.2.1 (Payment Methods)'!C18)+(M23*'2.2.1 (Payment Methods)'!D18))/100</f>
        <v>373.69861915621192</v>
      </c>
      <c r="R23" s="68"/>
      <c r="S23" s="25"/>
      <c r="T23" s="50">
        <v>461.56562980104422</v>
      </c>
      <c r="U23" s="50">
        <v>438.96657778667617</v>
      </c>
      <c r="V23" s="50">
        <v>454.02943665460026</v>
      </c>
      <c r="W23" s="50"/>
      <c r="X23" s="50">
        <v>441.49786768727591</v>
      </c>
      <c r="Y23" s="50">
        <v>404.42182468051112</v>
      </c>
      <c r="Z23" s="50">
        <v>423.35933151131377</v>
      </c>
      <c r="AA23" s="50"/>
      <c r="AB23" s="50">
        <v>468.7072045010384</v>
      </c>
      <c r="AC23" s="50">
        <v>466.62215721715205</v>
      </c>
      <c r="AD23" s="50">
        <v>467.85985651808915</v>
      </c>
      <c r="AE23" s="45"/>
      <c r="AF23" s="34"/>
      <c r="AG23" s="34"/>
      <c r="AH23" s="34">
        <f>((V23*'2.2.1 (Payment Methods)'!E18)+(Z23*'2.2.1 (Payment Methods)'!F18)+(AD23*'2.2.1 (Payment Methods)'!G18))/100</f>
        <v>442.84366255514783</v>
      </c>
    </row>
    <row r="24" spans="1:34" s="4" customFormat="1" ht="13.5">
      <c r="A24" s="8"/>
      <c r="B24" s="53" t="s">
        <v>27</v>
      </c>
      <c r="C24" s="27">
        <v>442.35402216021578</v>
      </c>
      <c r="D24" s="27">
        <v>408.41381585636293</v>
      </c>
      <c r="E24" s="27">
        <v>427.64659942854621</v>
      </c>
      <c r="F24" s="83"/>
      <c r="G24" s="27">
        <v>420.20184352483795</v>
      </c>
      <c r="H24" s="27">
        <v>378.18165917235416</v>
      </c>
      <c r="I24" s="27">
        <v>395.21686904498273</v>
      </c>
      <c r="J24" s="83"/>
      <c r="K24" s="27">
        <v>449.89809464096493</v>
      </c>
      <c r="L24" s="27">
        <v>440.83213807389257</v>
      </c>
      <c r="M24" s="27">
        <v>446.49836092831282</v>
      </c>
      <c r="N24" s="83"/>
      <c r="O24" s="266"/>
      <c r="P24" s="266"/>
      <c r="Q24" s="266">
        <f>((E24*'2.2.1 (Payment Methods)'!B19)+(I24*'2.2.1 (Payment Methods)'!C19)+(M24*'2.2.1 (Payment Methods)'!D19))/100</f>
        <v>415.12494708419757</v>
      </c>
      <c r="R24" s="68"/>
      <c r="S24" s="25"/>
      <c r="T24" s="15">
        <v>538.94962368424342</v>
      </c>
      <c r="U24" s="15">
        <v>497.07666590807241</v>
      </c>
      <c r="V24" s="15">
        <v>525.14606078365637</v>
      </c>
      <c r="W24" s="15"/>
      <c r="X24" s="15">
        <v>515.33711253502668</v>
      </c>
      <c r="Y24" s="15">
        <v>463.0330679290031</v>
      </c>
      <c r="Z24" s="15">
        <v>489.52084194063275</v>
      </c>
      <c r="AA24" s="15"/>
      <c r="AB24" s="15">
        <v>540.87463639014766</v>
      </c>
      <c r="AC24" s="15">
        <v>524.01600006176716</v>
      </c>
      <c r="AD24" s="15">
        <v>534.09099900330193</v>
      </c>
      <c r="AE24" s="27"/>
      <c r="AF24" s="266"/>
      <c r="AG24" s="266"/>
      <c r="AH24" s="266">
        <f>((V24*'2.2.1 (Payment Methods)'!E19)+(Z24*'2.2.1 (Payment Methods)'!F19)+(AD24*'2.2.1 (Payment Methods)'!G19))/100</f>
        <v>510.83584024139969</v>
      </c>
    </row>
    <row r="25" spans="1:34" s="4" customFormat="1" ht="12">
      <c r="A25" s="8"/>
      <c r="B25" s="18">
        <v>2008</v>
      </c>
      <c r="C25" s="27">
        <v>511.36577497804996</v>
      </c>
      <c r="D25" s="27">
        <v>468.37484699316963</v>
      </c>
      <c r="E25" s="27">
        <v>492.13299140586668</v>
      </c>
      <c r="F25" s="83"/>
      <c r="G25" s="27">
        <v>489.47836367352744</v>
      </c>
      <c r="H25" s="27">
        <v>430.42296944841507</v>
      </c>
      <c r="I25" s="27">
        <v>454.2722632700951</v>
      </c>
      <c r="J25" s="83"/>
      <c r="K25" s="27">
        <v>521.29250260665958</v>
      </c>
      <c r="L25" s="27">
        <v>506.56032318516708</v>
      </c>
      <c r="M25" s="27">
        <v>514.49303518135537</v>
      </c>
      <c r="N25" s="83"/>
      <c r="O25" s="34"/>
      <c r="P25" s="34"/>
      <c r="Q25" s="34">
        <f>((E25*'2.2.1 (Payment Methods)'!B20)+(I25*'2.2.1 (Payment Methods)'!C20)+(M25*'2.2.1 (Payment Methods)'!D20))/100</f>
        <v>476.90094438858586</v>
      </c>
      <c r="R25" s="68"/>
      <c r="S25" s="25"/>
      <c r="T25" s="15">
        <v>642.65214880762574</v>
      </c>
      <c r="U25" s="15">
        <v>589.46921109785933</v>
      </c>
      <c r="V25" s="15">
        <v>624.00311213063367</v>
      </c>
      <c r="W25" s="15"/>
      <c r="X25" s="15">
        <v>622.16190319508951</v>
      </c>
      <c r="Y25" s="15">
        <v>545.42240987534103</v>
      </c>
      <c r="Z25" s="15">
        <v>582.11655586493373</v>
      </c>
      <c r="AA25" s="15"/>
      <c r="AB25" s="15">
        <v>633.26705925997601</v>
      </c>
      <c r="AC25" s="15">
        <v>601.54193757040844</v>
      </c>
      <c r="AD25" s="15">
        <v>618.71782758898462</v>
      </c>
      <c r="AE25" s="27"/>
      <c r="AF25" s="34"/>
      <c r="AG25" s="34"/>
      <c r="AH25" s="34">
        <f>((V25*'2.2.1 (Payment Methods)'!E20)+(Z25*'2.2.1 (Payment Methods)'!F20)+(AD25*'2.2.1 (Payment Methods)'!G20))/100</f>
        <v>603.9018746329333</v>
      </c>
    </row>
    <row r="26" spans="1:34" s="4" customFormat="1" ht="12">
      <c r="A26" s="8"/>
      <c r="B26" s="18">
        <v>2009</v>
      </c>
      <c r="C26" s="27">
        <v>532.47283372543473</v>
      </c>
      <c r="D26" s="27">
        <v>481.03944413569747</v>
      </c>
      <c r="E26" s="27">
        <v>507.24195515074331</v>
      </c>
      <c r="F26" s="83"/>
      <c r="G26" s="27">
        <v>500.57678263941295</v>
      </c>
      <c r="H26" s="27">
        <v>445.599244567889</v>
      </c>
      <c r="I26" s="27">
        <v>465.6989823083494</v>
      </c>
      <c r="J26" s="83"/>
      <c r="K26" s="27">
        <v>535.47767398570863</v>
      </c>
      <c r="L26" s="27">
        <v>501.22955203678191</v>
      </c>
      <c r="M26" s="27">
        <v>518.51477921448202</v>
      </c>
      <c r="N26" s="83"/>
      <c r="O26" s="34"/>
      <c r="P26" s="34"/>
      <c r="Q26" s="34">
        <f>((E26*'2.2.1 (Payment Methods)'!B21)+(I26*'2.2.1 (Payment Methods)'!C21)+(M26*'2.2.1 (Payment Methods)'!D21))/100</f>
        <v>488.17990410213912</v>
      </c>
      <c r="R26" s="68"/>
      <c r="S26" s="25"/>
      <c r="T26" s="15">
        <v>683.02697710017856</v>
      </c>
      <c r="U26" s="15">
        <v>627.47762972675253</v>
      </c>
      <c r="V26" s="15">
        <v>662.05611778496882</v>
      </c>
      <c r="W26" s="15"/>
      <c r="X26" s="15">
        <v>648.43783568644199</v>
      </c>
      <c r="Y26" s="15">
        <v>583.90161339288068</v>
      </c>
      <c r="Z26" s="15">
        <v>612.22182959629538</v>
      </c>
      <c r="AA26" s="15"/>
      <c r="AB26" s="15">
        <v>677.16602662977095</v>
      </c>
      <c r="AC26" s="15">
        <v>621.74213799752602</v>
      </c>
      <c r="AD26" s="15">
        <v>650.32808963604793</v>
      </c>
      <c r="AE26" s="27"/>
      <c r="AF26" s="34"/>
      <c r="AG26" s="34"/>
      <c r="AH26" s="34">
        <f>((V26*'2.2.1 (Payment Methods)'!E21)+(Z26*'2.2.1 (Payment Methods)'!F21)+(AD26*'2.2.1 (Payment Methods)'!G21))/100</f>
        <v>636.69236630694138</v>
      </c>
    </row>
    <row r="27" spans="1:34" s="4" customFormat="1" ht="12">
      <c r="A27" s="8"/>
      <c r="B27" s="18">
        <v>2010</v>
      </c>
      <c r="C27" s="27">
        <v>517.49342406675453</v>
      </c>
      <c r="D27" s="27">
        <v>469.15194882729708</v>
      </c>
      <c r="E27" s="27">
        <v>492.70880743497054</v>
      </c>
      <c r="F27" s="83"/>
      <c r="G27" s="27">
        <v>484.02637184322839</v>
      </c>
      <c r="H27" s="27">
        <v>436.32362666001313</v>
      </c>
      <c r="I27" s="27">
        <v>453.26332015837119</v>
      </c>
      <c r="J27" s="83"/>
      <c r="K27" s="27">
        <v>522.46754395512164</v>
      </c>
      <c r="L27" s="27">
        <v>489.06964805246542</v>
      </c>
      <c r="M27" s="27">
        <v>505.10317086899363</v>
      </c>
      <c r="N27" s="83"/>
      <c r="O27" s="34">
        <v>503.4095911956743</v>
      </c>
      <c r="P27" s="34">
        <v>453.12379329860784</v>
      </c>
      <c r="Q27" s="34">
        <f>((E27*'2.2.1 (Payment Methods)'!B22)+(I27*'2.2.1 (Payment Methods)'!C22)+(M27*'2.2.1 (Payment Methods)'!D22))/100</f>
        <v>474.0495669017796</v>
      </c>
      <c r="R27" s="68"/>
      <c r="S27" s="25"/>
      <c r="T27" s="15">
        <v>669.43850327091047</v>
      </c>
      <c r="U27" s="15">
        <v>617.76786552290525</v>
      </c>
      <c r="V27" s="15">
        <v>649.29507776571631</v>
      </c>
      <c r="W27" s="15"/>
      <c r="X27" s="15">
        <v>628.33334158046</v>
      </c>
      <c r="Y27" s="15">
        <v>574.52279945554585</v>
      </c>
      <c r="Z27" s="15">
        <v>597.64901396770358</v>
      </c>
      <c r="AA27" s="15"/>
      <c r="AB27" s="15">
        <v>656.24489841902255</v>
      </c>
      <c r="AC27" s="15">
        <v>608.17356790111683</v>
      </c>
      <c r="AD27" s="15">
        <v>632.90694217927717</v>
      </c>
      <c r="AE27" s="27"/>
      <c r="AF27" s="34">
        <v>649.91490242531165</v>
      </c>
      <c r="AG27" s="34">
        <v>592.99313262694034</v>
      </c>
      <c r="AH27" s="34">
        <f>((V27*'2.2.1 (Payment Methods)'!E22)+(Z27*'2.2.1 (Payment Methods)'!F22)+(AD27*'2.2.1 (Payment Methods)'!G22))/100</f>
        <v>621.35230512522992</v>
      </c>
    </row>
    <row r="28" spans="1:34" s="4" customFormat="1" ht="12">
      <c r="A28" s="8"/>
      <c r="B28" s="18">
        <v>2011</v>
      </c>
      <c r="C28" s="27">
        <v>554.44985318967156</v>
      </c>
      <c r="D28" s="27">
        <v>515.28460444957284</v>
      </c>
      <c r="E28" s="27">
        <v>533.42931717283136</v>
      </c>
      <c r="F28" s="83"/>
      <c r="G28" s="27">
        <v>515.8680736447036</v>
      </c>
      <c r="H28" s="27">
        <v>480.556224256338</v>
      </c>
      <c r="I28" s="27">
        <v>492.76580819749574</v>
      </c>
      <c r="J28" s="83"/>
      <c r="K28" s="27">
        <v>558.17294818200094</v>
      </c>
      <c r="L28" s="27">
        <v>528.58593738629429</v>
      </c>
      <c r="M28" s="27">
        <v>541.91512615280431</v>
      </c>
      <c r="N28" s="83"/>
      <c r="O28" s="34">
        <v>537.00412790029145</v>
      </c>
      <c r="P28" s="34">
        <v>497.155824724046</v>
      </c>
      <c r="Q28" s="34">
        <f>((E28*'2.2.1 (Payment Methods)'!B23)+(I28*'2.2.1 (Payment Methods)'!C23)+(M28*'2.2.1 (Payment Methods)'!D23))/100</f>
        <v>512.99539591984137</v>
      </c>
      <c r="R28" s="68"/>
      <c r="S28" s="25"/>
      <c r="T28" s="15">
        <v>722.11325028704107</v>
      </c>
      <c r="U28" s="15">
        <v>676.87595205390824</v>
      </c>
      <c r="V28" s="15">
        <v>703.78960667169656</v>
      </c>
      <c r="W28" s="15"/>
      <c r="X28" s="15">
        <v>678.95462883592131</v>
      </c>
      <c r="Y28" s="15">
        <v>625.8293406675748</v>
      </c>
      <c r="Z28" s="15">
        <v>648.1042706480572</v>
      </c>
      <c r="AA28" s="15"/>
      <c r="AB28" s="15">
        <v>710.22975594844638</v>
      </c>
      <c r="AC28" s="15">
        <v>682.99284083833959</v>
      </c>
      <c r="AD28" s="15">
        <v>696.45383018636619</v>
      </c>
      <c r="AE28" s="27"/>
      <c r="AF28" s="34">
        <v>700.87374280347547</v>
      </c>
      <c r="AG28" s="34">
        <v>650.3935305537924</v>
      </c>
      <c r="AH28" s="34">
        <f>((V28*'2.2.1 (Payment Methods)'!E23)+(Z28*'2.2.1 (Payment Methods)'!F23)+(AD28*'2.2.1 (Payment Methods)'!G23))/100</f>
        <v>674.56373245400459</v>
      </c>
    </row>
    <row r="29" spans="1:34" s="4" customFormat="1" ht="12">
      <c r="A29" s="8"/>
      <c r="B29" s="18">
        <v>2012</v>
      </c>
      <c r="C29" s="27">
        <v>584.34664673735369</v>
      </c>
      <c r="D29" s="27">
        <v>549.46565882028642</v>
      </c>
      <c r="E29" s="27">
        <v>565.11443869848767</v>
      </c>
      <c r="F29" s="83"/>
      <c r="G29" s="27">
        <v>542.81651185845215</v>
      </c>
      <c r="H29" s="27">
        <v>510.74051370082759</v>
      </c>
      <c r="I29" s="27">
        <v>521.43750099263718</v>
      </c>
      <c r="J29" s="83"/>
      <c r="K29" s="27">
        <v>588.4693199970045</v>
      </c>
      <c r="L29" s="27">
        <v>552.38731797253149</v>
      </c>
      <c r="M29" s="27">
        <v>567.70318796742174</v>
      </c>
      <c r="N29" s="80"/>
      <c r="O29" s="34">
        <v>565.19104176701887</v>
      </c>
      <c r="P29" s="34">
        <v>527.32721112906222</v>
      </c>
      <c r="Q29" s="34">
        <f>((E29*'2.2.1 (Payment Methods)'!B24)+(I29*'2.2.1 (Payment Methods)'!C24)+(M29*'2.2.1 (Payment Methods)'!D24))/100</f>
        <v>541.80318544761815</v>
      </c>
      <c r="R29" s="68"/>
      <c r="T29" s="15">
        <v>763.28154372872939</v>
      </c>
      <c r="U29" s="15">
        <v>741.89622075928128</v>
      </c>
      <c r="V29" s="15">
        <v>754.37923246651314</v>
      </c>
      <c r="W29" s="15"/>
      <c r="X29" s="15">
        <v>715.45913741362574</v>
      </c>
      <c r="Y29" s="15">
        <v>672.2910051096668</v>
      </c>
      <c r="Z29" s="15">
        <v>690.00950680804783</v>
      </c>
      <c r="AA29" s="15"/>
      <c r="AB29" s="15">
        <v>743.29466133976655</v>
      </c>
      <c r="AC29" s="15">
        <v>740.43309835393723</v>
      </c>
      <c r="AD29" s="15">
        <v>741.79081851015928</v>
      </c>
      <c r="AF29" s="34">
        <v>738.01353607095928</v>
      </c>
      <c r="AG29" s="34">
        <v>703.93252508990611</v>
      </c>
      <c r="AH29" s="34">
        <f>((V29*'2.2.1 (Payment Methods)'!E24)+(Z29*'2.2.1 (Payment Methods)'!F24)+(AD29*'2.2.1 (Payment Methods)'!G24))/100</f>
        <v>719.48886256267622</v>
      </c>
    </row>
    <row r="30" spans="1:34" s="4" customFormat="1" ht="12">
      <c r="A30" s="8"/>
      <c r="B30" s="18">
        <v>2013</v>
      </c>
      <c r="C30" s="27">
        <v>620.72105980260608</v>
      </c>
      <c r="D30" s="27">
        <v>588.10783085607625</v>
      </c>
      <c r="E30" s="27">
        <v>601.60043512146501</v>
      </c>
      <c r="F30" s="83"/>
      <c r="G30" s="27">
        <v>578.60781481632444</v>
      </c>
      <c r="H30" s="27">
        <v>547.94741300321493</v>
      </c>
      <c r="I30" s="27">
        <v>556.5808815118728</v>
      </c>
      <c r="J30" s="83"/>
      <c r="K30" s="27">
        <v>624.75831666839076</v>
      </c>
      <c r="L30" s="27">
        <v>593.69261525401021</v>
      </c>
      <c r="M30" s="27">
        <v>605.29061298406884</v>
      </c>
      <c r="N30" s="80"/>
      <c r="O30" s="34">
        <v>600.91184705975718</v>
      </c>
      <c r="P30" s="34">
        <v>565.39922807271796</v>
      </c>
      <c r="Q30" s="34">
        <f>((E30*'2.2.1 (Payment Methods)'!B25)+(I30*'2.2.1 (Payment Methods)'!C25)+(M30*'2.2.1 (Payment Methods)'!D25))/100</f>
        <v>577.43337007835441</v>
      </c>
      <c r="R30" s="68"/>
      <c r="T30" s="15">
        <v>816.09</v>
      </c>
      <c r="U30" s="15">
        <v>800.89</v>
      </c>
      <c r="V30" s="15">
        <v>808.86</v>
      </c>
      <c r="W30" s="15"/>
      <c r="X30" s="15">
        <v>772.23</v>
      </c>
      <c r="Y30" s="15">
        <v>727.54</v>
      </c>
      <c r="Z30" s="15">
        <v>744.51</v>
      </c>
      <c r="AA30" s="15"/>
      <c r="AB30" s="15">
        <v>813.3</v>
      </c>
      <c r="AC30" s="15">
        <v>807.02</v>
      </c>
      <c r="AD30" s="15">
        <v>810.03</v>
      </c>
      <c r="AF30" s="34">
        <v>795.63325634003843</v>
      </c>
      <c r="AG30" s="34">
        <v>761.72935248485066</v>
      </c>
      <c r="AH30" s="34">
        <f>((V30*'2.2.1 (Payment Methods)'!E25)+(Z30*'2.2.1 (Payment Methods)'!F25)+(AD30*'2.2.1 (Payment Methods)'!G25))/100</f>
        <v>776.0078158633487</v>
      </c>
    </row>
    <row r="31" spans="1:34" s="4" customFormat="1" ht="12">
      <c r="A31" s="8"/>
      <c r="B31" s="18">
        <v>2014</v>
      </c>
      <c r="C31" s="27">
        <v>641.29427179129925</v>
      </c>
      <c r="D31" s="27">
        <v>601.63974326340997</v>
      </c>
      <c r="E31" s="27">
        <v>618.70100493689404</v>
      </c>
      <c r="F31" s="83"/>
      <c r="G31" s="27">
        <v>590.29947411228</v>
      </c>
      <c r="H31" s="27">
        <v>559.80904419004935</v>
      </c>
      <c r="I31" s="27">
        <v>569.60800126430081</v>
      </c>
      <c r="J31" s="83"/>
      <c r="K31" s="27">
        <v>645.80387742328458</v>
      </c>
      <c r="L31" s="27">
        <v>608.45027936269651</v>
      </c>
      <c r="M31" s="27">
        <v>622.92177929014952</v>
      </c>
      <c r="N31" s="80"/>
      <c r="O31" s="34">
        <v>616.86597477353507</v>
      </c>
      <c r="P31" s="34">
        <v>577.89662796492769</v>
      </c>
      <c r="Q31" s="34">
        <f>((E31*'2.2.1 (Payment Methods)'!B26)+(I31*'2.2.1 (Payment Methods)'!C26)+(M31*'2.2.1 (Payment Methods)'!D26))/100</f>
        <v>592.01625978275001</v>
      </c>
      <c r="R31" s="68"/>
      <c r="T31" s="15">
        <v>845.78923491585476</v>
      </c>
      <c r="U31" s="15">
        <v>829.7928760999099</v>
      </c>
      <c r="V31" s="15">
        <v>838.84931946253209</v>
      </c>
      <c r="W31" s="15"/>
      <c r="X31" s="15">
        <v>791.23670114262575</v>
      </c>
      <c r="Y31" s="15">
        <v>747.69566119304523</v>
      </c>
      <c r="Z31" s="15">
        <v>765.62398706390434</v>
      </c>
      <c r="AA31" s="15"/>
      <c r="AB31" s="15">
        <v>846.43272792183939</v>
      </c>
      <c r="AC31" s="15">
        <v>834.04496385014227</v>
      </c>
      <c r="AD31" s="15">
        <v>839.95873979756016</v>
      </c>
      <c r="AF31" s="34">
        <v>821.33558402582048</v>
      </c>
      <c r="AG31" s="34">
        <v>784.18191813181261</v>
      </c>
      <c r="AH31" s="34">
        <f>((V31*'2.2.1 (Payment Methods)'!E26)+(Z31*'2.2.1 (Payment Methods)'!F26)+(AD31*'2.2.1 (Payment Methods)'!G26))/100</f>
        <v>801.65233808775474</v>
      </c>
    </row>
    <row r="32" spans="1:34" s="4" customFormat="1" ht="12">
      <c r="A32" s="8"/>
      <c r="B32" s="18">
        <v>2015</v>
      </c>
      <c r="C32" s="27">
        <v>635.03519320432497</v>
      </c>
      <c r="D32" s="27">
        <v>600.19520005150673</v>
      </c>
      <c r="E32" s="27">
        <v>615.01559606470744</v>
      </c>
      <c r="F32" s="83"/>
      <c r="G32" s="27">
        <v>577.95520713401402</v>
      </c>
      <c r="H32" s="27">
        <v>549.10453117950328</v>
      </c>
      <c r="I32" s="27">
        <v>558.39754919253426</v>
      </c>
      <c r="J32" s="83"/>
      <c r="K32" s="27">
        <v>637.87156326505112</v>
      </c>
      <c r="L32" s="27">
        <v>605.41851826385266</v>
      </c>
      <c r="M32" s="27">
        <v>617.74072585178465</v>
      </c>
      <c r="N32" s="83"/>
      <c r="O32" s="34">
        <v>606.47851128972354</v>
      </c>
      <c r="P32" s="34">
        <v>570.35676299696388</v>
      </c>
      <c r="Q32" s="34">
        <v>583.33123315698504</v>
      </c>
      <c r="R32" s="68"/>
      <c r="T32" s="15">
        <v>840.09626107985093</v>
      </c>
      <c r="U32" s="15">
        <v>823.76241777975497</v>
      </c>
      <c r="V32" s="27">
        <v>832.91916909346185</v>
      </c>
      <c r="X32" s="15">
        <v>782.96299937485662</v>
      </c>
      <c r="Y32" s="15">
        <v>739.59927011267587</v>
      </c>
      <c r="Z32" s="27">
        <v>757.72351685817705</v>
      </c>
      <c r="AB32" s="15">
        <v>842.04554974090706</v>
      </c>
      <c r="AC32" s="15">
        <v>831.10705328145411</v>
      </c>
      <c r="AD32" s="15">
        <v>836.25195376246427</v>
      </c>
      <c r="AF32" s="34">
        <v>814.52128950261897</v>
      </c>
      <c r="AG32" s="34">
        <v>778.53951347424447</v>
      </c>
      <c r="AH32" s="34">
        <v>795.36362627195365</v>
      </c>
    </row>
    <row r="33" spans="1:35" s="4" customFormat="1" ht="12">
      <c r="A33" s="8"/>
      <c r="B33" s="18">
        <v>2016</v>
      </c>
      <c r="C33" s="27">
        <v>641.50386720517861</v>
      </c>
      <c r="D33" s="27">
        <v>611.45428790378526</v>
      </c>
      <c r="E33" s="27">
        <v>624.10240300230623</v>
      </c>
      <c r="F33" s="83"/>
      <c r="G33" s="27">
        <v>582.7730926144452</v>
      </c>
      <c r="H33" s="27">
        <v>548.01599666457946</v>
      </c>
      <c r="I33" s="27">
        <v>558.84744376718061</v>
      </c>
      <c r="J33" s="83"/>
      <c r="K33" s="27">
        <v>640.02453401721948</v>
      </c>
      <c r="L33" s="27">
        <v>612.04205153339808</v>
      </c>
      <c r="M33" s="27">
        <v>622.52985761992784</v>
      </c>
      <c r="N33" s="80"/>
      <c r="O33" s="34">
        <v>610.48384188442787</v>
      </c>
      <c r="P33" s="34">
        <v>572.09230383690738</v>
      </c>
      <c r="Q33" s="34">
        <v>585.51047509036948</v>
      </c>
      <c r="R33" s="155"/>
      <c r="S33" s="27"/>
      <c r="T33" s="15">
        <v>851.33156568572463</v>
      </c>
      <c r="U33" s="15">
        <v>834.14767231198664</v>
      </c>
      <c r="V33" s="27">
        <v>843.89359854595386</v>
      </c>
      <c r="X33" s="15">
        <v>792.72745672156452</v>
      </c>
      <c r="Y33" s="15">
        <v>731.77152587592104</v>
      </c>
      <c r="Z33" s="27">
        <v>756.94833995152203</v>
      </c>
      <c r="AB33" s="15">
        <v>851.99048735285805</v>
      </c>
      <c r="AC33" s="15">
        <v>838.58736317854209</v>
      </c>
      <c r="AD33" s="15">
        <v>844.93360624861748</v>
      </c>
      <c r="AF33" s="34">
        <v>824.42626453048513</v>
      </c>
      <c r="AG33" s="34">
        <v>776.51046788008262</v>
      </c>
      <c r="AH33" s="34">
        <v>798.83946256912441</v>
      </c>
      <c r="AI33" s="154"/>
    </row>
    <row r="34" spans="1:35" s="4" customFormat="1" ht="14.1" customHeight="1">
      <c r="A34" s="8"/>
      <c r="B34" s="18">
        <v>2017</v>
      </c>
      <c r="C34" s="275">
        <v>696.81648908961347</v>
      </c>
      <c r="D34" s="275">
        <v>654.22736449176296</v>
      </c>
      <c r="E34" s="275">
        <v>670.05733951942159</v>
      </c>
      <c r="F34" s="276"/>
      <c r="G34" s="275">
        <v>634.60333810148506</v>
      </c>
      <c r="H34" s="275">
        <v>589.9801744807645</v>
      </c>
      <c r="I34" s="275">
        <v>600.72936118127609</v>
      </c>
      <c r="J34" s="276"/>
      <c r="K34" s="275">
        <v>626.22927805091285</v>
      </c>
      <c r="L34" s="275">
        <v>615.91664232599021</v>
      </c>
      <c r="M34" s="275">
        <v>618.50431281972567</v>
      </c>
      <c r="N34" s="276"/>
      <c r="O34" s="277">
        <v>652.23637502619135</v>
      </c>
      <c r="P34" s="277">
        <v>606.99644995331323</v>
      </c>
      <c r="Q34" s="277">
        <v>619.29351371067423</v>
      </c>
      <c r="R34" s="155"/>
      <c r="S34" s="27"/>
      <c r="T34" s="15">
        <v>932.09699999999998</v>
      </c>
      <c r="U34" s="15">
        <v>902</v>
      </c>
      <c r="V34" s="27">
        <v>917</v>
      </c>
      <c r="X34" s="15">
        <v>868</v>
      </c>
      <c r="Y34" s="15">
        <v>787</v>
      </c>
      <c r="Z34" s="27">
        <v>814</v>
      </c>
      <c r="AB34" s="15">
        <v>818</v>
      </c>
      <c r="AC34" s="15">
        <v>779</v>
      </c>
      <c r="AD34" s="15">
        <v>798</v>
      </c>
      <c r="AE34" s="156"/>
      <c r="AF34" s="34">
        <v>876</v>
      </c>
      <c r="AG34" s="34">
        <v>808</v>
      </c>
      <c r="AH34" s="34">
        <v>836</v>
      </c>
      <c r="AI34" s="154"/>
    </row>
    <row r="35" spans="1:35" s="4" customFormat="1" ht="14.1" customHeight="1">
      <c r="A35" s="8"/>
      <c r="B35" s="18">
        <v>2018</v>
      </c>
      <c r="C35" s="27">
        <v>748.5745183444086</v>
      </c>
      <c r="D35" s="27">
        <v>716.50636660214343</v>
      </c>
      <c r="E35" s="27">
        <v>728.36725319358698</v>
      </c>
      <c r="F35" s="83"/>
      <c r="G35" s="27">
        <v>686.26497693891099</v>
      </c>
      <c r="H35" s="27">
        <v>650.94554915828633</v>
      </c>
      <c r="I35" s="27">
        <v>658.8163348868959</v>
      </c>
      <c r="J35" s="83"/>
      <c r="K35" s="27">
        <v>648.92082261099347</v>
      </c>
      <c r="L35" s="27">
        <v>650.8611471216559</v>
      </c>
      <c r="M35" s="27">
        <v>650.386978559093</v>
      </c>
      <c r="N35" s="80"/>
      <c r="O35" s="34">
        <v>698.87994109143165</v>
      </c>
      <c r="P35" s="34">
        <v>662.51759582622924</v>
      </c>
      <c r="Q35" s="34">
        <v>671.86821292073546</v>
      </c>
      <c r="R35" s="155"/>
      <c r="S35" s="27"/>
      <c r="T35" s="15">
        <v>1001.6325586699558</v>
      </c>
      <c r="U35" s="15">
        <v>990.83764260371902</v>
      </c>
      <c r="V35" s="15">
        <v>992.10906761052718</v>
      </c>
      <c r="W35" s="15"/>
      <c r="X35" s="15">
        <v>932.51354260958226</v>
      </c>
      <c r="Y35" s="15">
        <v>898.36520961155088</v>
      </c>
      <c r="Z35" s="15">
        <v>902.99069307880723</v>
      </c>
      <c r="AA35" s="15"/>
      <c r="AB35" s="15">
        <v>823.03628008027897</v>
      </c>
      <c r="AC35" s="15">
        <v>794.87383595060248</v>
      </c>
      <c r="AD35" s="15">
        <v>797.86184787096045</v>
      </c>
      <c r="AE35" s="15"/>
      <c r="AF35" s="15">
        <v>926.22781981017272</v>
      </c>
      <c r="AG35" s="15">
        <v>895.33942470784768</v>
      </c>
      <c r="AH35" s="15">
        <v>899.20646475206672</v>
      </c>
      <c r="AI35" s="154"/>
    </row>
    <row r="36" spans="1:35" s="4" customFormat="1" ht="14.1" customHeight="1">
      <c r="A36" s="8"/>
      <c r="B36" s="18">
        <v>2019</v>
      </c>
      <c r="C36" s="27">
        <v>776.96083572443683</v>
      </c>
      <c r="D36" s="27">
        <v>774.61195772362953</v>
      </c>
      <c r="E36" s="27">
        <v>775.74814585309412</v>
      </c>
      <c r="F36" s="83"/>
      <c r="G36" s="27">
        <v>727.64183240161617</v>
      </c>
      <c r="H36" s="27">
        <v>699.22514573697049</v>
      </c>
      <c r="I36" s="27">
        <v>706.90043752962731</v>
      </c>
      <c r="J36" s="83"/>
      <c r="K36" s="27">
        <v>659.94458411395749</v>
      </c>
      <c r="L36" s="27">
        <v>660.63319245476566</v>
      </c>
      <c r="M36" s="27">
        <v>660.41208422271541</v>
      </c>
      <c r="N36" s="80"/>
      <c r="O36" s="34">
        <v>730.83089757895902</v>
      </c>
      <c r="P36" s="34">
        <v>703.90305330862577</v>
      </c>
      <c r="Q36" s="34">
        <v>712.50767542019082</v>
      </c>
      <c r="R36" s="155"/>
      <c r="S36" s="27"/>
      <c r="T36" s="15">
        <v>1076.0934173698906</v>
      </c>
      <c r="U36" s="15">
        <v>1059.807603603055</v>
      </c>
      <c r="V36" s="15">
        <v>1067.0236414442891</v>
      </c>
      <c r="W36" s="15"/>
      <c r="X36" s="15">
        <v>1000.0150245785247</v>
      </c>
      <c r="Y36" s="15">
        <v>964.21378571784271</v>
      </c>
      <c r="Z36" s="15">
        <v>972.79913849833542</v>
      </c>
      <c r="AA36" s="15"/>
      <c r="AB36" s="15">
        <v>941.29475795913015</v>
      </c>
      <c r="AC36" s="15">
        <v>914.63234483470899</v>
      </c>
      <c r="AD36" s="15">
        <v>924.04898296736235</v>
      </c>
      <c r="AE36" s="15"/>
      <c r="AF36" s="15">
        <v>1007.8534824424523</v>
      </c>
      <c r="AG36" s="15">
        <v>969.85777460021507</v>
      </c>
      <c r="AH36" s="15">
        <v>981.44919456080413</v>
      </c>
      <c r="AI36" s="154"/>
    </row>
    <row r="37" spans="1:35" s="143" customFormat="1">
      <c r="A37" s="142" t="s">
        <v>2</v>
      </c>
      <c r="B37" s="58"/>
      <c r="C37" s="165">
        <f>C36-C35</f>
        <v>28.386317380028231</v>
      </c>
      <c r="D37" s="165">
        <f t="shared" ref="D37:Q37" si="0">D36-D35</f>
        <v>58.1055911214861</v>
      </c>
      <c r="E37" s="165">
        <f t="shared" si="0"/>
        <v>47.38089265950714</v>
      </c>
      <c r="F37" s="165"/>
      <c r="G37" s="165">
        <f t="shared" si="0"/>
        <v>41.37685546270518</v>
      </c>
      <c r="H37" s="165">
        <f t="shared" si="0"/>
        <v>48.279596578684163</v>
      </c>
      <c r="I37" s="165">
        <f t="shared" si="0"/>
        <v>48.084102642731409</v>
      </c>
      <c r="J37" s="165"/>
      <c r="K37" s="165">
        <f t="shared" si="0"/>
        <v>11.023761502964021</v>
      </c>
      <c r="L37" s="165">
        <f t="shared" si="0"/>
        <v>9.7720453331097588</v>
      </c>
      <c r="M37" s="165">
        <f t="shared" si="0"/>
        <v>10.025105663622412</v>
      </c>
      <c r="N37" s="165"/>
      <c r="O37" s="165">
        <f t="shared" si="0"/>
        <v>31.950956487527378</v>
      </c>
      <c r="P37" s="165">
        <f t="shared" si="0"/>
        <v>41.385457482396532</v>
      </c>
      <c r="Q37" s="165">
        <f t="shared" si="0"/>
        <v>40.639462499455362</v>
      </c>
      <c r="R37" s="144"/>
      <c r="T37" s="166">
        <f>T36-T35</f>
        <v>74.460858699934874</v>
      </c>
      <c r="U37" s="166">
        <f t="shared" ref="U37:AH37" si="1">U36-U35</f>
        <v>68.969960999335967</v>
      </c>
      <c r="V37" s="166">
        <f t="shared" si="1"/>
        <v>74.914573833761892</v>
      </c>
      <c r="W37" s="166"/>
      <c r="X37" s="166">
        <f t="shared" si="1"/>
        <v>67.501481968942471</v>
      </c>
      <c r="Y37" s="166">
        <f t="shared" si="1"/>
        <v>65.84857610629183</v>
      </c>
      <c r="Z37" s="166">
        <f t="shared" si="1"/>
        <v>69.808445419528198</v>
      </c>
      <c r="AA37" s="166"/>
      <c r="AB37" s="166">
        <f t="shared" si="1"/>
        <v>118.25847787885118</v>
      </c>
      <c r="AC37" s="166">
        <f t="shared" si="1"/>
        <v>119.7585088841065</v>
      </c>
      <c r="AD37" s="166">
        <f t="shared" si="1"/>
        <v>126.1871350964019</v>
      </c>
      <c r="AE37" s="166"/>
      <c r="AF37" s="166">
        <f t="shared" si="1"/>
        <v>81.625662632279614</v>
      </c>
      <c r="AG37" s="166">
        <f t="shared" si="1"/>
        <v>74.518349892367382</v>
      </c>
      <c r="AH37" s="166">
        <f t="shared" si="1"/>
        <v>82.242729808737408</v>
      </c>
    </row>
    <row r="38" spans="1:35" s="4" customFormat="1" ht="12">
      <c r="A38" s="10"/>
      <c r="B38" s="10" t="s">
        <v>82</v>
      </c>
      <c r="C38" s="20">
        <f>(C36-C35)/C35*100</f>
        <v>3.7920496469488545</v>
      </c>
      <c r="D38" s="20">
        <f>(D36-D35)/D35*100</f>
        <v>8.1095708049375315</v>
      </c>
      <c r="E38" s="20">
        <f>(E36-E35)/E35*100</f>
        <v>6.5050827658384787</v>
      </c>
      <c r="F38" s="20"/>
      <c r="G38" s="20">
        <f>(G36-G35)/G35*100</f>
        <v>6.0292826900866912</v>
      </c>
      <c r="H38" s="20">
        <f>(H36-H35)/H35*100</f>
        <v>7.4168410308838775</v>
      </c>
      <c r="I38" s="20">
        <f>(I36-I35)/I35*100</f>
        <v>7.2985595675897104</v>
      </c>
      <c r="J38" s="20"/>
      <c r="K38" s="20">
        <f>(K36-K35)/K35*100</f>
        <v>1.6987837527864937</v>
      </c>
      <c r="L38" s="20">
        <f>(L36-L35)/L35*100</f>
        <v>1.5014024690712124</v>
      </c>
      <c r="M38" s="20">
        <f>(M36-M35)/M35*100</f>
        <v>1.5414062695155188</v>
      </c>
      <c r="N38" s="20"/>
      <c r="O38" s="20">
        <f>(O36-O35)/O35*100</f>
        <v>4.5717375201282762</v>
      </c>
      <c r="P38" s="20">
        <f>(P36-P35)/P35*100</f>
        <v>6.246695596180281</v>
      </c>
      <c r="Q38" s="20">
        <f>(Q36-Q35)/Q35*100</f>
        <v>6.0487252883698872</v>
      </c>
      <c r="R38" s="69" t="s">
        <v>13</v>
      </c>
      <c r="S38" s="12"/>
      <c r="T38" s="20">
        <f>(T36-T35)/T35*100</f>
        <v>7.4339495112668557</v>
      </c>
      <c r="U38" s="20">
        <f>(U36-U35)/U35*100</f>
        <v>6.9607731916701301</v>
      </c>
      <c r="V38" s="20">
        <f>(V36-V35)/V35*100</f>
        <v>7.5510421464236783</v>
      </c>
      <c r="W38" s="20"/>
      <c r="X38" s="20">
        <f>(X36-X35)/X35*100</f>
        <v>7.2386596960344081</v>
      </c>
      <c r="Y38" s="20">
        <f>(Y36-Y35)/Y35*100</f>
        <v>7.3298225935045354</v>
      </c>
      <c r="Z38" s="20">
        <f>(Z36-Z35)/Z35*100</f>
        <v>7.7308045314965126</v>
      </c>
      <c r="AA38" s="20"/>
      <c r="AB38" s="20">
        <f>(AB36-AB35)/AB35*100</f>
        <v>14.368561962701845</v>
      </c>
      <c r="AC38" s="20">
        <f>(AC36-AC35)/AC35*100</f>
        <v>15.066354365644125</v>
      </c>
      <c r="AD38" s="20">
        <f>(AD36-AD35)/AD35*100</f>
        <v>15.815662251945447</v>
      </c>
      <c r="AE38" s="20"/>
      <c r="AF38" s="20">
        <f>(AF36-AF35)/AF35*100</f>
        <v>8.8126982246126566</v>
      </c>
      <c r="AG38" s="20">
        <f>(AG36-AG35)/AG35*100</f>
        <v>8.322916185298439</v>
      </c>
      <c r="AH38" s="20">
        <f>(AH36-AH35)/AH35*100</f>
        <v>9.1461452995017947</v>
      </c>
    </row>
    <row r="39" spans="1:35" s="4" customFormat="1" ht="12">
      <c r="B39" s="256" t="s">
        <v>83</v>
      </c>
      <c r="C39" s="257">
        <v>7.3995004798290669</v>
      </c>
      <c r="D39" s="257">
        <v>9.5575484101136734</v>
      </c>
      <c r="E39" s="257">
        <v>8.7115303274010412</v>
      </c>
      <c r="F39" s="257"/>
      <c r="G39" s="257">
        <v>8.0732247147891325</v>
      </c>
      <c r="H39" s="257">
        <v>10.3297540946248</v>
      </c>
      <c r="I39" s="257">
        <v>9.6200224437430784</v>
      </c>
      <c r="J39" s="257"/>
      <c r="K39" s="257">
        <v>3.6614732605420879</v>
      </c>
      <c r="L39" s="257">
        <v>5.6592771301389453</v>
      </c>
      <c r="M39" s="257">
        <v>5.0705942744899835</v>
      </c>
      <c r="N39" s="257"/>
      <c r="O39" s="257">
        <v>7.190175014023259</v>
      </c>
      <c r="P39" s="257">
        <v>9.1462266600048157</v>
      </c>
      <c r="Q39" s="257">
        <v>8.5409067723320611</v>
      </c>
      <c r="R39" s="69"/>
      <c r="S39" s="12"/>
      <c r="T39" s="20">
        <f>(T35-T34)/T34*100</f>
        <v>7.4601204241571182</v>
      </c>
      <c r="U39" s="20">
        <f>(U35-U34)/U34*100</f>
        <v>9.8489625946473414</v>
      </c>
      <c r="V39" s="20">
        <f>(V35-V34)/V34*100</f>
        <v>8.1907380164151782</v>
      </c>
      <c r="W39" s="20"/>
      <c r="X39" s="20">
        <f>(X35-X34)/X34*100</f>
        <v>7.4324357845140856</v>
      </c>
      <c r="Y39" s="20">
        <f>(Y35-Y34)/Y34*100</f>
        <v>14.150598425864153</v>
      </c>
      <c r="Z39" s="20">
        <f>(Z35-Z34)/Z34*100</f>
        <v>10.932517577249044</v>
      </c>
      <c r="AA39" s="20"/>
      <c r="AB39" s="20">
        <f>(AB35-AB34)/AB34*100</f>
        <v>0.61568216140329723</v>
      </c>
      <c r="AC39" s="20">
        <f>(AC35-AC34)/AC34*100</f>
        <v>2.0377196342236821</v>
      </c>
      <c r="AD39" s="20">
        <f>(AD35-AD34)/AD34*100</f>
        <v>-1.7312296872124558E-2</v>
      </c>
      <c r="AE39" s="20"/>
      <c r="AF39" s="20">
        <f>(AF35-AF34)/AF34*100</f>
        <v>5.7337693847229128</v>
      </c>
      <c r="AG39" s="20">
        <f>(AG35-AG34)/AG34*100</f>
        <v>10.809334741070257</v>
      </c>
      <c r="AH39" s="20">
        <f>(AH35-AH34)/AH34*100</f>
        <v>7.5605819081419527</v>
      </c>
    </row>
    <row r="40" spans="1:35" s="4" customFormat="1" ht="12">
      <c r="B40" s="256" t="s">
        <v>84</v>
      </c>
      <c r="C40" s="257">
        <f>C38-C39</f>
        <v>-3.6074508328802124</v>
      </c>
      <c r="D40" s="257">
        <f t="shared" ref="D40:Q40" si="2">D38-D39</f>
        <v>-1.4479776051761419</v>
      </c>
      <c r="E40" s="257">
        <f t="shared" si="2"/>
        <v>-2.2064475615625625</v>
      </c>
      <c r="F40" s="257"/>
      <c r="G40" s="257">
        <f t="shared" si="2"/>
        <v>-2.0439420247024414</v>
      </c>
      <c r="H40" s="257">
        <f t="shared" si="2"/>
        <v>-2.9129130637409224</v>
      </c>
      <c r="I40" s="257">
        <f t="shared" si="2"/>
        <v>-2.321462876153368</v>
      </c>
      <c r="J40" s="257"/>
      <c r="K40" s="257">
        <f t="shared" si="2"/>
        <v>-1.9626895077555941</v>
      </c>
      <c r="L40" s="257">
        <f t="shared" si="2"/>
        <v>-4.1578746610677326</v>
      </c>
      <c r="M40" s="257">
        <f t="shared" si="2"/>
        <v>-3.5291880049744648</v>
      </c>
      <c r="N40" s="257"/>
      <c r="O40" s="257">
        <f t="shared" si="2"/>
        <v>-2.6184374938949828</v>
      </c>
      <c r="P40" s="257">
        <f t="shared" si="2"/>
        <v>-2.8995310638245346</v>
      </c>
      <c r="Q40" s="257">
        <f t="shared" si="2"/>
        <v>-2.4921814839621739</v>
      </c>
      <c r="R40" s="69"/>
      <c r="S40" s="12"/>
      <c r="T40" s="258"/>
      <c r="U40" s="258"/>
      <c r="V40" s="258"/>
      <c r="W40" s="258"/>
      <c r="X40" s="258"/>
      <c r="Y40" s="258"/>
      <c r="Z40" s="258"/>
      <c r="AA40" s="258"/>
      <c r="AB40" s="258"/>
      <c r="AC40" s="258"/>
      <c r="AD40" s="258"/>
      <c r="AE40" s="258"/>
      <c r="AF40" s="258"/>
      <c r="AG40" s="258"/>
      <c r="AH40" s="258"/>
    </row>
    <row r="41" spans="1:35" s="4" customFormat="1" ht="13.5">
      <c r="A41" s="8" t="s">
        <v>12</v>
      </c>
      <c r="B41" s="9"/>
      <c r="C41" s="9"/>
      <c r="D41" s="9"/>
      <c r="E41" s="26"/>
      <c r="F41" s="9"/>
      <c r="G41" s="9"/>
      <c r="H41" s="9"/>
      <c r="I41" s="9"/>
      <c r="J41" s="9"/>
      <c r="K41" s="9"/>
      <c r="L41" s="9"/>
      <c r="M41" s="9"/>
      <c r="N41" s="9"/>
      <c r="O41" s="9"/>
      <c r="P41" s="9"/>
      <c r="Q41" s="32"/>
      <c r="R41" s="69" t="s">
        <v>14</v>
      </c>
      <c r="S41" s="12"/>
      <c r="AE41" s="9"/>
      <c r="AF41" s="9"/>
      <c r="AG41" s="9"/>
      <c r="AH41" s="32"/>
    </row>
    <row r="42" spans="1:35" s="4" customFormat="1" ht="12">
      <c r="A42" s="8"/>
      <c r="B42" s="18">
        <v>1990</v>
      </c>
      <c r="C42" s="15" t="s">
        <v>3</v>
      </c>
      <c r="D42" s="15" t="s">
        <v>3</v>
      </c>
      <c r="E42" s="27">
        <f t="shared" ref="E42:E71" si="3">(E7/$R42)*100</f>
        <v>440.72784189248404</v>
      </c>
      <c r="F42" s="15"/>
      <c r="G42" s="15" t="s">
        <v>3</v>
      </c>
      <c r="H42" s="15" t="s">
        <v>3</v>
      </c>
      <c r="I42" s="15" t="s">
        <v>3</v>
      </c>
      <c r="J42" s="15"/>
      <c r="K42" s="15" t="s">
        <v>3</v>
      </c>
      <c r="L42" s="15" t="s">
        <v>3</v>
      </c>
      <c r="M42" s="27">
        <f t="shared" ref="M42:M71" si="4">(M7/$R42)*100</f>
        <v>475.7061360948714</v>
      </c>
      <c r="N42" s="27"/>
      <c r="O42" s="27"/>
      <c r="P42" s="27"/>
      <c r="Q42" s="9" t="s">
        <v>3</v>
      </c>
      <c r="R42" s="73">
        <v>62.891046386192016</v>
      </c>
      <c r="S42" s="25"/>
      <c r="AE42" s="27"/>
      <c r="AF42" s="27"/>
      <c r="AG42" s="27"/>
      <c r="AH42" s="9" t="s">
        <v>3</v>
      </c>
    </row>
    <row r="43" spans="1:35" s="4" customFormat="1" ht="12">
      <c r="A43" s="8"/>
      <c r="B43" s="18">
        <v>1991</v>
      </c>
      <c r="C43" s="15" t="s">
        <v>3</v>
      </c>
      <c r="D43" s="15" t="s">
        <v>3</v>
      </c>
      <c r="E43" s="27">
        <f t="shared" si="3"/>
        <v>454.29048118881713</v>
      </c>
      <c r="F43" s="15"/>
      <c r="G43" s="15" t="s">
        <v>3</v>
      </c>
      <c r="H43" s="15" t="s">
        <v>3</v>
      </c>
      <c r="I43" s="15" t="s">
        <v>3</v>
      </c>
      <c r="J43" s="15"/>
      <c r="K43" s="15" t="s">
        <v>3</v>
      </c>
      <c r="L43" s="15" t="s">
        <v>3</v>
      </c>
      <c r="M43" s="27">
        <f t="shared" si="4"/>
        <v>490.57993235226593</v>
      </c>
      <c r="N43" s="27"/>
      <c r="O43" s="27"/>
      <c r="P43" s="27"/>
      <c r="Q43" s="9" t="s">
        <v>3</v>
      </c>
      <c r="R43" s="73">
        <v>66.990291262135926</v>
      </c>
      <c r="S43" s="25"/>
      <c r="Z43" s="27"/>
      <c r="AE43" s="27"/>
      <c r="AF43" s="27"/>
      <c r="AG43" s="27"/>
      <c r="AH43" s="9" t="s">
        <v>3</v>
      </c>
    </row>
    <row r="44" spans="1:35" s="4" customFormat="1">
      <c r="A44" s="8"/>
      <c r="B44" s="18">
        <v>1992</v>
      </c>
      <c r="C44" s="15" t="s">
        <v>3</v>
      </c>
      <c r="D44" s="15" t="s">
        <v>3</v>
      </c>
      <c r="E44" s="27">
        <f t="shared" si="3"/>
        <v>471.93856865507416</v>
      </c>
      <c r="F44" s="15"/>
      <c r="G44" s="15" t="s">
        <v>3</v>
      </c>
      <c r="H44" s="15" t="s">
        <v>3</v>
      </c>
      <c r="I44" s="15" t="s">
        <v>3</v>
      </c>
      <c r="J44" s="15"/>
      <c r="K44" s="15" t="s">
        <v>3</v>
      </c>
      <c r="L44" s="15" t="s">
        <v>3</v>
      </c>
      <c r="M44" s="27">
        <f t="shared" si="4"/>
        <v>508.84451927335522</v>
      </c>
      <c r="N44" s="27"/>
      <c r="O44" s="27"/>
      <c r="P44" s="27"/>
      <c r="Q44" s="9"/>
      <c r="R44" s="73">
        <v>69.039913700107874</v>
      </c>
      <c r="S44" s="25"/>
      <c r="T44" s="39"/>
      <c r="U44" s="39"/>
      <c r="V44" s="39"/>
      <c r="X44" s="39"/>
      <c r="Y44" s="39"/>
      <c r="Z44" s="39"/>
      <c r="AB44" s="39"/>
      <c r="AC44" s="39"/>
      <c r="AD44" s="39"/>
      <c r="AE44" s="27"/>
      <c r="AF44" s="27"/>
      <c r="AG44" s="27"/>
      <c r="AH44" s="9"/>
    </row>
    <row r="45" spans="1:35" s="4" customFormat="1" ht="12">
      <c r="A45" s="8"/>
      <c r="B45" s="18">
        <v>1993</v>
      </c>
      <c r="C45" s="15" t="s">
        <v>3</v>
      </c>
      <c r="D45" s="15" t="s">
        <v>3</v>
      </c>
      <c r="E45" s="27">
        <f t="shared" si="3"/>
        <v>458.13079385762319</v>
      </c>
      <c r="F45" s="15"/>
      <c r="G45" s="15" t="s">
        <v>3</v>
      </c>
      <c r="H45" s="15" t="s">
        <v>3</v>
      </c>
      <c r="I45" s="15" t="s">
        <v>3</v>
      </c>
      <c r="J45" s="15"/>
      <c r="K45" s="15" t="s">
        <v>3</v>
      </c>
      <c r="L45" s="15" t="s">
        <v>3</v>
      </c>
      <c r="M45" s="27">
        <f t="shared" si="4"/>
        <v>492.48014748938863</v>
      </c>
      <c r="N45" s="27"/>
      <c r="O45" s="27"/>
      <c r="P45" s="27"/>
      <c r="Q45" s="9"/>
      <c r="R45" s="73">
        <v>70.873786407766985</v>
      </c>
      <c r="S45" s="25"/>
      <c r="AE45" s="27"/>
      <c r="AF45" s="27"/>
      <c r="AG45" s="27"/>
      <c r="AH45" s="9"/>
    </row>
    <row r="46" spans="1:35" s="4" customFormat="1" ht="12">
      <c r="A46" s="8"/>
      <c r="B46" s="18">
        <v>1994</v>
      </c>
      <c r="C46" s="15" t="s">
        <v>3</v>
      </c>
      <c r="D46" s="15" t="s">
        <v>3</v>
      </c>
      <c r="E46" s="27">
        <f t="shared" si="3"/>
        <v>454.19651720187596</v>
      </c>
      <c r="F46" s="15"/>
      <c r="G46" s="15" t="s">
        <v>3</v>
      </c>
      <c r="H46" s="15" t="s">
        <v>3</v>
      </c>
      <c r="I46" s="27">
        <f t="shared" ref="I46:I71" si="5">(I11/$R46)*100</f>
        <v>451.1897014836195</v>
      </c>
      <c r="J46" s="15"/>
      <c r="K46" s="15" t="s">
        <v>3</v>
      </c>
      <c r="L46" s="15" t="s">
        <v>3</v>
      </c>
      <c r="M46" s="27">
        <f t="shared" si="4"/>
        <v>486.55557428650883</v>
      </c>
      <c r="N46" s="27"/>
      <c r="O46" s="27"/>
      <c r="P46" s="27"/>
      <c r="Q46" s="9"/>
      <c r="R46" s="73">
        <v>71.736785329018332</v>
      </c>
      <c r="S46" s="25"/>
      <c r="AE46" s="27"/>
      <c r="AF46" s="27"/>
      <c r="AG46" s="27"/>
      <c r="AH46" s="9"/>
    </row>
    <row r="47" spans="1:35" s="4" customFormat="1" ht="12" customHeight="1">
      <c r="A47" s="8"/>
      <c r="B47" s="18">
        <v>1995</v>
      </c>
      <c r="C47" s="15" t="s">
        <v>3</v>
      </c>
      <c r="D47" s="15" t="s">
        <v>3</v>
      </c>
      <c r="E47" s="27">
        <f t="shared" si="3"/>
        <v>460.46543327742609</v>
      </c>
      <c r="F47" s="15"/>
      <c r="G47" s="15" t="s">
        <v>3</v>
      </c>
      <c r="H47" s="15" t="s">
        <v>3</v>
      </c>
      <c r="I47" s="27">
        <f t="shared" si="5"/>
        <v>456.04832773552334</v>
      </c>
      <c r="J47" s="15"/>
      <c r="K47" s="15" t="s">
        <v>3</v>
      </c>
      <c r="L47" s="15" t="s">
        <v>3</v>
      </c>
      <c r="M47" s="27">
        <f t="shared" si="4"/>
        <v>492.09273390577533</v>
      </c>
      <c r="N47" s="27"/>
      <c r="O47" s="27"/>
      <c r="P47" s="27"/>
      <c r="Q47" s="9"/>
      <c r="R47" s="73">
        <v>73.462783171521025</v>
      </c>
      <c r="S47" s="25"/>
      <c r="AE47" s="27"/>
      <c r="AF47" s="27"/>
      <c r="AG47" s="27"/>
      <c r="AH47" s="9"/>
    </row>
    <row r="48" spans="1:35" s="4" customFormat="1" ht="12">
      <c r="A48" s="8"/>
      <c r="B48" s="18">
        <v>1996</v>
      </c>
      <c r="C48" s="15" t="s">
        <v>3</v>
      </c>
      <c r="D48" s="15" t="s">
        <v>3</v>
      </c>
      <c r="E48" s="27">
        <f t="shared" si="3"/>
        <v>437.28272046869267</v>
      </c>
      <c r="F48" s="15"/>
      <c r="G48" s="15" t="s">
        <v>3</v>
      </c>
      <c r="H48" s="15" t="s">
        <v>3</v>
      </c>
      <c r="I48" s="27">
        <f t="shared" si="5"/>
        <v>430.09249288000279</v>
      </c>
      <c r="J48" s="27"/>
      <c r="K48" s="15" t="s">
        <v>3</v>
      </c>
      <c r="L48" s="15" t="s">
        <v>3</v>
      </c>
      <c r="M48" s="27">
        <f t="shared" si="4"/>
        <v>467.51500386548867</v>
      </c>
      <c r="N48" s="27"/>
      <c r="O48" s="27"/>
      <c r="P48" s="27"/>
      <c r="Q48" s="34">
        <f>((E48*'2.2.1 (Payment Methods)'!B8)+(I48*'2.2.1 (Payment Methods)'!C8)+(M48*'2.2.1 (Payment Methods)'!D8))/100</f>
        <v>439.5242668611728</v>
      </c>
      <c r="R48" s="73">
        <v>76.84</v>
      </c>
      <c r="S48" s="25"/>
      <c r="AE48" s="27"/>
      <c r="AF48" s="27"/>
      <c r="AG48" s="27"/>
      <c r="AH48" s="9"/>
    </row>
    <row r="49" spans="1:34" s="4" customFormat="1" ht="12">
      <c r="A49" s="8"/>
      <c r="B49" s="18">
        <v>1997</v>
      </c>
      <c r="C49" s="15" t="s">
        <v>3</v>
      </c>
      <c r="D49" s="15" t="s">
        <v>3</v>
      </c>
      <c r="E49" s="27">
        <f t="shared" si="3"/>
        <v>415.18408432475189</v>
      </c>
      <c r="F49" s="15"/>
      <c r="G49" s="15" t="s">
        <v>3</v>
      </c>
      <c r="H49" s="15" t="s">
        <v>3</v>
      </c>
      <c r="I49" s="27">
        <f t="shared" si="5"/>
        <v>405.07795816963795</v>
      </c>
      <c r="J49" s="27"/>
      <c r="K49" s="15" t="s">
        <v>3</v>
      </c>
      <c r="L49" s="15" t="s">
        <v>3</v>
      </c>
      <c r="M49" s="27">
        <f t="shared" si="4"/>
        <v>440.6900082500398</v>
      </c>
      <c r="N49" s="27"/>
      <c r="O49" s="27"/>
      <c r="P49" s="27"/>
      <c r="Q49" s="34">
        <f>((E49*'2.2.1 (Payment Methods)'!B9)+(I49*'2.2.1 (Payment Methods)'!C9)+(M49*'2.2.1 (Payment Methods)'!D9))/100</f>
        <v>415.73948904130498</v>
      </c>
      <c r="R49" s="73">
        <v>77.66</v>
      </c>
      <c r="S49" s="25"/>
      <c r="AE49" s="27"/>
      <c r="AF49" s="27"/>
      <c r="AG49" s="27"/>
      <c r="AH49" s="9"/>
    </row>
    <row r="50" spans="1:34" s="4" customFormat="1" ht="12">
      <c r="A50" s="8"/>
      <c r="B50" s="18">
        <v>1998</v>
      </c>
      <c r="C50" s="15" t="s">
        <v>3</v>
      </c>
      <c r="D50" s="15" t="s">
        <v>3</v>
      </c>
      <c r="E50" s="27">
        <f t="shared" si="3"/>
        <v>386.73364325818744</v>
      </c>
      <c r="F50" s="15"/>
      <c r="G50" s="15" t="s">
        <v>3</v>
      </c>
      <c r="H50" s="15" t="s">
        <v>3</v>
      </c>
      <c r="I50" s="27">
        <f t="shared" si="5"/>
        <v>373.73164516481035</v>
      </c>
      <c r="J50" s="27"/>
      <c r="K50" s="15" t="s">
        <v>3</v>
      </c>
      <c r="L50" s="15" t="s">
        <v>3</v>
      </c>
      <c r="M50" s="27">
        <f t="shared" si="4"/>
        <v>411.95752895657154</v>
      </c>
      <c r="N50" s="27"/>
      <c r="O50" s="27"/>
      <c r="P50" s="27"/>
      <c r="Q50" s="34">
        <f>((E50*'2.2.1 (Payment Methods)'!B10)+(I50*'2.2.1 (Payment Methods)'!C10)+(M50*'2.2.1 (Payment Methods)'!D10))/100</f>
        <v>386.28851786555032</v>
      </c>
      <c r="R50" s="73">
        <v>78.400000000000006</v>
      </c>
      <c r="S50" s="25"/>
      <c r="AE50" s="27"/>
      <c r="AF50" s="27"/>
      <c r="AG50" s="27"/>
      <c r="AH50" s="9" t="s">
        <v>3</v>
      </c>
    </row>
    <row r="51" spans="1:34" s="4" customFormat="1" ht="12">
      <c r="A51" s="8"/>
      <c r="B51" s="18">
        <v>1999</v>
      </c>
      <c r="C51" s="27">
        <f t="shared" ref="C51:D71" si="6">(C16/$R51)*100</f>
        <v>380.40259877912035</v>
      </c>
      <c r="D51" s="27">
        <f t="shared" si="6"/>
        <v>350.37081466497932</v>
      </c>
      <c r="E51" s="27">
        <f t="shared" si="3"/>
        <v>377.54242886348794</v>
      </c>
      <c r="F51" s="15"/>
      <c r="G51" s="27">
        <f t="shared" ref="G51:H71" si="7">(G16/$R51)*100</f>
        <v>366.07074685208642</v>
      </c>
      <c r="H51" s="27">
        <f t="shared" si="7"/>
        <v>334.48817261386722</v>
      </c>
      <c r="I51" s="27">
        <f t="shared" si="5"/>
        <v>363.19960373952108</v>
      </c>
      <c r="J51" s="27"/>
      <c r="K51" s="27">
        <f t="shared" ref="K51:L71" si="8">(K16/$R51)*100</f>
        <v>402.53030516801414</v>
      </c>
      <c r="L51" s="27">
        <f t="shared" si="8"/>
        <v>386.77289108670396</v>
      </c>
      <c r="M51" s="27">
        <f t="shared" si="4"/>
        <v>402.53030516801414</v>
      </c>
      <c r="N51" s="27"/>
      <c r="O51" s="27"/>
      <c r="P51" s="27"/>
      <c r="Q51" s="34">
        <f>((E51*'2.2.1 (Payment Methods)'!B11)+(I51*'2.2.1 (Payment Methods)'!C11)+(M51*'2.2.1 (Payment Methods)'!D11))/100</f>
        <v>376.62920650529895</v>
      </c>
      <c r="R51" s="73">
        <v>79.11</v>
      </c>
      <c r="S51" s="25"/>
      <c r="T51" s="27"/>
      <c r="AE51" s="27"/>
      <c r="AF51" s="27"/>
      <c r="AG51" s="27"/>
      <c r="AH51" s="9" t="s">
        <v>3</v>
      </c>
    </row>
    <row r="52" spans="1:34" s="4" customFormat="1" ht="12">
      <c r="A52" s="8"/>
      <c r="B52" s="18">
        <v>2000</v>
      </c>
      <c r="C52" s="27">
        <f t="shared" si="6"/>
        <v>365.03903528591655</v>
      </c>
      <c r="D52" s="27">
        <f t="shared" si="6"/>
        <v>338.36310578425343</v>
      </c>
      <c r="E52" s="27">
        <f t="shared" si="3"/>
        <v>360.82704641723291</v>
      </c>
      <c r="F52" s="15"/>
      <c r="G52" s="27">
        <f t="shared" si="7"/>
        <v>350.93631656196845</v>
      </c>
      <c r="H52" s="27">
        <f t="shared" si="7"/>
        <v>325.56742620809121</v>
      </c>
      <c r="I52" s="27">
        <f t="shared" si="5"/>
        <v>345.29878537221794</v>
      </c>
      <c r="J52" s="27"/>
      <c r="K52" s="27">
        <f t="shared" si="8"/>
        <v>386.74889177601358</v>
      </c>
      <c r="L52" s="27">
        <f t="shared" si="8"/>
        <v>383.9361725630971</v>
      </c>
      <c r="M52" s="27">
        <f t="shared" si="4"/>
        <v>385.34253216955534</v>
      </c>
      <c r="N52" s="27"/>
      <c r="O52" s="27"/>
      <c r="P52" s="27"/>
      <c r="Q52" s="34">
        <f>((E52*'2.2.1 (Payment Methods)'!B12)+(I52*'2.2.1 (Payment Methods)'!C12)+(M52*'2.2.1 (Payment Methods)'!D12))/100</f>
        <v>359.04928453039724</v>
      </c>
      <c r="R52" s="73">
        <v>80.58</v>
      </c>
      <c r="S52" s="25"/>
      <c r="AE52" s="27"/>
      <c r="AF52" s="27"/>
      <c r="AG52" s="27"/>
      <c r="AH52" s="9" t="s">
        <v>3</v>
      </c>
    </row>
    <row r="53" spans="1:34" s="4" customFormat="1" ht="12">
      <c r="A53" s="8"/>
      <c r="B53" s="18">
        <v>2001</v>
      </c>
      <c r="C53" s="27">
        <f t="shared" si="6"/>
        <v>354.45601865431803</v>
      </c>
      <c r="D53" s="27">
        <f t="shared" si="6"/>
        <v>329.43559380813088</v>
      </c>
      <c r="E53" s="27">
        <f t="shared" si="3"/>
        <v>347.50590064148821</v>
      </c>
      <c r="F53" s="15"/>
      <c r="G53" s="27">
        <f t="shared" si="7"/>
        <v>341.86234335045242</v>
      </c>
      <c r="H53" s="27">
        <f t="shared" si="7"/>
        <v>316.74592628797018</v>
      </c>
      <c r="I53" s="27">
        <f t="shared" si="5"/>
        <v>333.49020432962504</v>
      </c>
      <c r="J53" s="27"/>
      <c r="K53" s="27">
        <f t="shared" si="8"/>
        <v>373.1533910762052</v>
      </c>
      <c r="L53" s="27">
        <f t="shared" si="8"/>
        <v>364.79921067897675</v>
      </c>
      <c r="M53" s="27">
        <f t="shared" si="4"/>
        <v>371.76102767666714</v>
      </c>
      <c r="N53" s="27"/>
      <c r="O53" s="27"/>
      <c r="P53" s="27"/>
      <c r="Q53" s="34">
        <f>((E53*'2.2.1 (Payment Methods)'!B13)+(I53*'2.2.1 (Payment Methods)'!C13)+(M53*'2.2.1 (Payment Methods)'!D13))/100</f>
        <v>346.11992254060698</v>
      </c>
      <c r="R53" s="73">
        <v>81.39</v>
      </c>
      <c r="S53" s="25"/>
      <c r="AE53" s="27"/>
      <c r="AF53" s="27"/>
      <c r="AG53" s="27"/>
      <c r="AH53" s="9" t="s">
        <v>3</v>
      </c>
    </row>
    <row r="54" spans="1:34" s="4" customFormat="1" ht="12">
      <c r="A54" s="8"/>
      <c r="B54" s="18">
        <v>2002</v>
      </c>
      <c r="C54" s="27">
        <f t="shared" si="6"/>
        <v>348.48164335564655</v>
      </c>
      <c r="D54" s="27">
        <f t="shared" si="6"/>
        <v>317.1727457104127</v>
      </c>
      <c r="E54" s="27">
        <f t="shared" si="3"/>
        <v>338.95284842014058</v>
      </c>
      <c r="F54" s="15"/>
      <c r="G54" s="27">
        <f t="shared" si="7"/>
        <v>337.52030149113671</v>
      </c>
      <c r="H54" s="27">
        <f t="shared" si="7"/>
        <v>304.72480660940681</v>
      </c>
      <c r="I54" s="27">
        <f t="shared" si="5"/>
        <v>323.85551195708263</v>
      </c>
      <c r="J54" s="27"/>
      <c r="K54" s="27">
        <f t="shared" si="8"/>
        <v>368.15790414955057</v>
      </c>
      <c r="L54" s="27">
        <f t="shared" si="8"/>
        <v>349.06823504549982</v>
      </c>
      <c r="M54" s="27">
        <f t="shared" si="4"/>
        <v>361.34016518381816</v>
      </c>
      <c r="N54" s="27"/>
      <c r="O54" s="27"/>
      <c r="P54" s="27"/>
      <c r="Q54" s="34">
        <f>((E54*'2.2.1 (Payment Methods)'!B14)+(I54*'2.2.1 (Payment Methods)'!C14)+(M54*'2.2.1 (Payment Methods)'!D14))/100</f>
        <v>336.75136924435623</v>
      </c>
      <c r="R54" s="73">
        <v>83.11</v>
      </c>
      <c r="S54" s="25"/>
      <c r="AE54" s="27"/>
      <c r="AF54" s="27"/>
      <c r="AG54" s="27"/>
      <c r="AH54" s="9" t="s">
        <v>3</v>
      </c>
    </row>
    <row r="55" spans="1:34" s="4" customFormat="1" ht="12">
      <c r="A55" s="8"/>
      <c r="B55" s="18">
        <v>2003</v>
      </c>
      <c r="C55" s="27">
        <f t="shared" si="6"/>
        <v>343.47584633223664</v>
      </c>
      <c r="D55" s="27">
        <f t="shared" si="6"/>
        <v>315.5185100028686</v>
      </c>
      <c r="E55" s="27">
        <f t="shared" si="3"/>
        <v>332.82543249247738</v>
      </c>
      <c r="F55" s="15"/>
      <c r="G55" s="27">
        <f t="shared" si="7"/>
        <v>331.42951662445154</v>
      </c>
      <c r="H55" s="27">
        <f t="shared" si="7"/>
        <v>302.02851111744377</v>
      </c>
      <c r="I55" s="27">
        <f t="shared" si="5"/>
        <v>318.06542321217523</v>
      </c>
      <c r="J55" s="27"/>
      <c r="K55" s="27">
        <f t="shared" si="8"/>
        <v>357.38943868783639</v>
      </c>
      <c r="L55" s="27">
        <f t="shared" si="8"/>
        <v>348.05463991613919</v>
      </c>
      <c r="M55" s="27">
        <f t="shared" si="4"/>
        <v>354.72235332449441</v>
      </c>
      <c r="N55" s="27"/>
      <c r="O55" s="27"/>
      <c r="P55" s="27"/>
      <c r="Q55" s="34">
        <f>((E55*'2.2.1 (Payment Methods)'!B15)+(I55*'2.2.1 (Payment Methods)'!C15)+(M55*'2.2.1 (Payment Methods)'!D15))/100</f>
        <v>330.31675234986193</v>
      </c>
      <c r="R55" s="73">
        <v>84.98</v>
      </c>
      <c r="S55" s="25"/>
      <c r="AE55" s="27"/>
      <c r="AF55" s="27"/>
      <c r="AG55" s="27"/>
      <c r="AH55" s="9" t="s">
        <v>3</v>
      </c>
    </row>
    <row r="56" spans="1:34" s="4" customFormat="1" ht="12">
      <c r="A56" s="8"/>
      <c r="B56" s="18">
        <v>2004</v>
      </c>
      <c r="C56" s="27">
        <f t="shared" si="6"/>
        <v>344.0105056615418</v>
      </c>
      <c r="D56" s="27">
        <f t="shared" si="6"/>
        <v>315.45114292737605</v>
      </c>
      <c r="E56" s="27">
        <f t="shared" si="3"/>
        <v>333.62528284911792</v>
      </c>
      <c r="F56" s="15"/>
      <c r="G56" s="27">
        <f t="shared" si="7"/>
        <v>334.90525433280101</v>
      </c>
      <c r="H56" s="27">
        <f t="shared" si="7"/>
        <v>301.02378891391834</v>
      </c>
      <c r="I56" s="27">
        <f t="shared" si="5"/>
        <v>317.9645216233597</v>
      </c>
      <c r="J56" s="27"/>
      <c r="K56" s="27">
        <f t="shared" si="8"/>
        <v>365.3949792523419</v>
      </c>
      <c r="L56" s="27">
        <f t="shared" si="8"/>
        <v>343.28923317657745</v>
      </c>
      <c r="M56" s="27">
        <f t="shared" si="4"/>
        <v>356.29261322114473</v>
      </c>
      <c r="N56" s="27"/>
      <c r="O56" s="27"/>
      <c r="P56" s="27"/>
      <c r="Q56" s="34">
        <f>((E56*'2.2.1 (Payment Methods)'!B16)+(I56*'2.2.1 (Payment Methods)'!C16)+(M56*'2.2.1 (Payment Methods)'!D16))/100</f>
        <v>330.4358421532321</v>
      </c>
      <c r="R56" s="73">
        <v>87.15</v>
      </c>
      <c r="S56" s="25"/>
      <c r="T56" s="27">
        <f t="shared" ref="T56:V71" si="9">(T21/$R56)*100</f>
        <v>412.04609789364542</v>
      </c>
      <c r="U56" s="27">
        <f t="shared" si="9"/>
        <v>380.57225225845912</v>
      </c>
      <c r="V56" s="27">
        <f t="shared" si="9"/>
        <v>398.57760959126625</v>
      </c>
      <c r="W56" s="27"/>
      <c r="X56" s="27">
        <f t="shared" ref="X56:Z71" si="10">(X21/$R56)*100</f>
        <v>395.93827577389027</v>
      </c>
      <c r="Y56" s="27">
        <f t="shared" si="10"/>
        <v>361.18808364466418</v>
      </c>
      <c r="Z56" s="27">
        <f t="shared" si="10"/>
        <v>382.88512571529913</v>
      </c>
      <c r="AA56" s="27"/>
      <c r="AB56" s="27">
        <f t="shared" ref="AB56:AD71" si="11">(AB21/$R56)*100</f>
        <v>420.36657752557386</v>
      </c>
      <c r="AC56" s="27">
        <f t="shared" si="11"/>
        <v>391.53663396960849</v>
      </c>
      <c r="AD56" s="27">
        <f t="shared" si="11"/>
        <v>410.8294268153208</v>
      </c>
      <c r="AE56" s="27"/>
      <c r="AF56" s="27"/>
      <c r="AG56" s="27"/>
      <c r="AH56" s="34">
        <f>((V56*'2.2.1 (Payment Methods)'!E16)+(Z56*'2.2.1 (Payment Methods)'!F16)+(AD56*'2.2.1 (Payment Methods)'!G16))/100</f>
        <v>394.98619117846084</v>
      </c>
    </row>
    <row r="57" spans="1:34" s="4" customFormat="1" ht="12">
      <c r="A57" s="8"/>
      <c r="B57" s="18">
        <v>2005</v>
      </c>
      <c r="C57" s="27">
        <f t="shared" si="6"/>
        <v>373.60949511685504</v>
      </c>
      <c r="D57" s="27">
        <f t="shared" si="6"/>
        <v>344.48061922638834</v>
      </c>
      <c r="E57" s="27">
        <f t="shared" si="3"/>
        <v>360.944766468826</v>
      </c>
      <c r="F57" s="15"/>
      <c r="G57" s="27">
        <f t="shared" si="7"/>
        <v>359.78688711921222</v>
      </c>
      <c r="H57" s="27">
        <f t="shared" si="7"/>
        <v>325.46092969087749</v>
      </c>
      <c r="I57" s="27">
        <f t="shared" si="5"/>
        <v>341.9882425267424</v>
      </c>
      <c r="J57" s="27"/>
      <c r="K57" s="27">
        <f t="shared" si="8"/>
        <v>391.9988496621171</v>
      </c>
      <c r="L57" s="27">
        <f t="shared" si="8"/>
        <v>376.77559336455914</v>
      </c>
      <c r="M57" s="27">
        <f t="shared" si="4"/>
        <v>385.65582620480126</v>
      </c>
      <c r="N57" s="27"/>
      <c r="O57" s="27"/>
      <c r="P57" s="27"/>
      <c r="Q57" s="34">
        <f>((E57*'2.2.1 (Payment Methods)'!B17)+(I57*'2.2.1 (Payment Methods)'!C17)+(M57*'2.2.1 (Payment Methods)'!D17))/100</f>
        <v>356.29070562780356</v>
      </c>
      <c r="R57" s="73">
        <v>89.33</v>
      </c>
      <c r="S57" s="25"/>
      <c r="T57" s="27">
        <f t="shared" si="9"/>
        <v>441.72994484473207</v>
      </c>
      <c r="U57" s="27">
        <f t="shared" si="9"/>
        <v>406.76867871727154</v>
      </c>
      <c r="V57" s="27">
        <f t="shared" si="9"/>
        <v>431.72577534273148</v>
      </c>
      <c r="W57" s="27"/>
      <c r="X57" s="27">
        <f t="shared" si="10"/>
        <v>424.93749585577882</v>
      </c>
      <c r="Y57" s="27">
        <f t="shared" si="10"/>
        <v>384.35926045257725</v>
      </c>
      <c r="Z57" s="27">
        <f t="shared" si="10"/>
        <v>407.42209379903079</v>
      </c>
      <c r="AA57" s="27"/>
      <c r="AB57" s="27">
        <f t="shared" si="11"/>
        <v>448.07168158425509</v>
      </c>
      <c r="AC57" s="27">
        <f t="shared" si="11"/>
        <v>425.44481305107615</v>
      </c>
      <c r="AD57" s="27">
        <f t="shared" si="11"/>
        <v>439.42806859301243</v>
      </c>
      <c r="AE57" s="27"/>
      <c r="AF57" s="27"/>
      <c r="AG57" s="27"/>
      <c r="AH57" s="34">
        <f>((V57*'2.2.1 (Payment Methods)'!E17)+(Z57*'2.2.1 (Payment Methods)'!F17)+(AD57*'2.2.1 (Payment Methods)'!G17))/100</f>
        <v>423.28991129663979</v>
      </c>
    </row>
    <row r="58" spans="1:34" s="4" customFormat="1" ht="12">
      <c r="A58" s="8"/>
      <c r="B58" s="49">
        <v>2006</v>
      </c>
      <c r="C58" s="50">
        <f t="shared" si="6"/>
        <v>422.66604081696022</v>
      </c>
      <c r="D58" s="50">
        <f t="shared" si="6"/>
        <v>409.11115321058543</v>
      </c>
      <c r="E58" s="50">
        <f t="shared" si="3"/>
        <v>416.50472826860801</v>
      </c>
      <c r="F58" s="50"/>
      <c r="G58" s="50">
        <f t="shared" si="7"/>
        <v>404.49577957009336</v>
      </c>
      <c r="H58" s="50">
        <f t="shared" si="7"/>
        <v>373.57102578033084</v>
      </c>
      <c r="I58" s="50">
        <f t="shared" si="5"/>
        <v>387.17791744782636</v>
      </c>
      <c r="J58" s="50"/>
      <c r="K58" s="50">
        <f t="shared" si="8"/>
        <v>438.1895465241642</v>
      </c>
      <c r="L58" s="50">
        <f t="shared" si="8"/>
        <v>450.53291403188712</v>
      </c>
      <c r="M58" s="50">
        <f t="shared" si="4"/>
        <v>443.12689352725334</v>
      </c>
      <c r="N58" s="50"/>
      <c r="O58" s="27"/>
      <c r="P58" s="27"/>
      <c r="Q58" s="34">
        <f>((E58*'2.2.1 (Payment Methods)'!B18)+(I58*'2.2.1 (Payment Methods)'!C18)+(M58*'2.2.1 (Payment Methods)'!D18))/100</f>
        <v>407.03476653546664</v>
      </c>
      <c r="R58" s="73">
        <v>91.81</v>
      </c>
      <c r="S58" s="25"/>
      <c r="T58" s="50">
        <f t="shared" si="9"/>
        <v>502.74003899471103</v>
      </c>
      <c r="U58" s="50">
        <f t="shared" si="9"/>
        <v>478.12501665033886</v>
      </c>
      <c r="V58" s="50">
        <f t="shared" si="9"/>
        <v>494.5315724372075</v>
      </c>
      <c r="W58" s="50"/>
      <c r="X58" s="50">
        <f t="shared" si="10"/>
        <v>480.88211271895858</v>
      </c>
      <c r="Y58" s="50">
        <f t="shared" si="10"/>
        <v>440.49866537469899</v>
      </c>
      <c r="Z58" s="50">
        <f t="shared" si="10"/>
        <v>461.12551084992236</v>
      </c>
      <c r="AA58" s="50"/>
      <c r="AB58" s="50">
        <f t="shared" si="11"/>
        <v>510.51868478492366</v>
      </c>
      <c r="AC58" s="50">
        <f t="shared" si="11"/>
        <v>508.24763883798283</v>
      </c>
      <c r="AD58" s="50">
        <f t="shared" si="11"/>
        <v>509.59574830420343</v>
      </c>
      <c r="AE58" s="50"/>
      <c r="AF58" s="27"/>
      <c r="AG58" s="27"/>
      <c r="AH58" s="34">
        <f>((V58*'2.2.1 (Payment Methods)'!E18)+(Z58*'2.2.1 (Payment Methods)'!F18)+(AD58*'2.2.1 (Payment Methods)'!G18))/100</f>
        <v>482.34796052189063</v>
      </c>
    </row>
    <row r="59" spans="1:34" s="4" customFormat="1" ht="13.5">
      <c r="A59" s="8"/>
      <c r="B59" s="53" t="s">
        <v>27</v>
      </c>
      <c r="C59" s="27">
        <f t="shared" si="6"/>
        <v>469.68997893418532</v>
      </c>
      <c r="D59" s="27">
        <f t="shared" si="6"/>
        <v>433.65238464255987</v>
      </c>
      <c r="E59" s="27">
        <f t="shared" si="3"/>
        <v>454.07368807448097</v>
      </c>
      <c r="F59" s="27"/>
      <c r="G59" s="27">
        <f t="shared" si="7"/>
        <v>446.16887186752808</v>
      </c>
      <c r="H59" s="27">
        <f t="shared" si="7"/>
        <v>401.55198468077521</v>
      </c>
      <c r="I59" s="27">
        <f t="shared" si="5"/>
        <v>419.63991191864795</v>
      </c>
      <c r="J59" s="27"/>
      <c r="K59" s="27">
        <f t="shared" si="8"/>
        <v>477.70024914096928</v>
      </c>
      <c r="L59" s="27">
        <f t="shared" si="8"/>
        <v>468.07404764694473</v>
      </c>
      <c r="M59" s="27">
        <f t="shared" si="4"/>
        <v>474.09042358071014</v>
      </c>
      <c r="N59" s="27"/>
      <c r="O59" s="27"/>
      <c r="P59" s="27"/>
      <c r="Q59" s="34">
        <f>((E59*'2.2.1 (Payment Methods)'!B19)+(I59*'2.2.1 (Payment Methods)'!C19)+(M59*'2.2.1 (Payment Methods)'!D19))/100</f>
        <v>440.77824069250113</v>
      </c>
      <c r="R59" s="73">
        <v>94.18</v>
      </c>
      <c r="S59" s="51"/>
      <c r="T59" s="27">
        <f t="shared" si="9"/>
        <v>572.25485632219511</v>
      </c>
      <c r="U59" s="27">
        <f t="shared" si="9"/>
        <v>527.79429380767931</v>
      </c>
      <c r="V59" s="27">
        <f t="shared" si="9"/>
        <v>557.59828072165669</v>
      </c>
      <c r="W59" s="27"/>
      <c r="X59" s="27">
        <f t="shared" si="10"/>
        <v>547.18317321621009</v>
      </c>
      <c r="Y59" s="27">
        <f t="shared" si="10"/>
        <v>491.64691859099923</v>
      </c>
      <c r="Z59" s="27">
        <f t="shared" si="10"/>
        <v>519.77154591275507</v>
      </c>
      <c r="AA59" s="27"/>
      <c r="AB59" s="27">
        <f t="shared" si="11"/>
        <v>574.29882819085537</v>
      </c>
      <c r="AC59" s="27">
        <f t="shared" si="11"/>
        <v>556.39838613481322</v>
      </c>
      <c r="AD59" s="27">
        <f t="shared" si="11"/>
        <v>567.09598535071336</v>
      </c>
      <c r="AE59" s="27"/>
      <c r="AF59" s="27"/>
      <c r="AG59" s="27"/>
      <c r="AH59" s="34">
        <f>((V59*'2.2.1 (Payment Methods)'!E19)+(Z59*'2.2.1 (Payment Methods)'!F19)+(AD59*'2.2.1 (Payment Methods)'!G19))/100</f>
        <v>542.40373778020762</v>
      </c>
    </row>
    <row r="60" spans="1:34" s="4" customFormat="1" ht="12">
      <c r="A60" s="8"/>
      <c r="B60" s="18">
        <v>2008</v>
      </c>
      <c r="C60" s="27">
        <f t="shared" si="6"/>
        <v>527.77972440711119</v>
      </c>
      <c r="D60" s="27">
        <f t="shared" si="6"/>
        <v>483.40886262067249</v>
      </c>
      <c r="E60" s="27">
        <f t="shared" si="3"/>
        <v>507.92960202896762</v>
      </c>
      <c r="F60" s="27"/>
      <c r="G60" s="27">
        <f t="shared" si="7"/>
        <v>505.18976537674416</v>
      </c>
      <c r="H60" s="27">
        <f t="shared" si="7"/>
        <v>444.23879600414392</v>
      </c>
      <c r="I60" s="27">
        <f t="shared" si="5"/>
        <v>468.85361055846329</v>
      </c>
      <c r="J60" s="27"/>
      <c r="K60" s="27">
        <f t="shared" si="8"/>
        <v>538.0250826779436</v>
      </c>
      <c r="L60" s="27">
        <f t="shared" si="8"/>
        <v>522.82002599356701</v>
      </c>
      <c r="M60" s="27">
        <f t="shared" si="4"/>
        <v>531.00736420823137</v>
      </c>
      <c r="N60" s="27"/>
      <c r="O60" s="27"/>
      <c r="P60" s="27"/>
      <c r="Q60" s="27">
        <f>((E60*'2.2.1 (Payment Methods)'!B20)+(I60*'2.2.1 (Payment Methods)'!C20)+(M60*'2.2.1 (Payment Methods)'!D20))/100</f>
        <v>492.20863287086991</v>
      </c>
      <c r="R60" s="73">
        <v>96.89</v>
      </c>
      <c r="S60" s="25"/>
      <c r="T60" s="27">
        <f t="shared" si="9"/>
        <v>663.28016184087699</v>
      </c>
      <c r="U60" s="27">
        <f t="shared" si="9"/>
        <v>608.39014459475629</v>
      </c>
      <c r="V60" s="27">
        <f t="shared" si="9"/>
        <v>644.03252361506213</v>
      </c>
      <c r="W60" s="27"/>
      <c r="X60" s="27">
        <f t="shared" si="10"/>
        <v>642.13221508420838</v>
      </c>
      <c r="Y60" s="27">
        <f t="shared" si="10"/>
        <v>562.92951788145422</v>
      </c>
      <c r="Z60" s="27">
        <f t="shared" si="10"/>
        <v>600.80148195369361</v>
      </c>
      <c r="AA60" s="27"/>
      <c r="AB60" s="27">
        <f t="shared" si="11"/>
        <v>653.59382728865307</v>
      </c>
      <c r="AC60" s="27">
        <f t="shared" si="11"/>
        <v>620.85038452926869</v>
      </c>
      <c r="AD60" s="27">
        <f t="shared" si="11"/>
        <v>638.5775906584629</v>
      </c>
      <c r="AE60" s="27"/>
      <c r="AF60" s="27"/>
      <c r="AG60" s="27"/>
      <c r="AH60" s="34">
        <f>((V60*'2.2.1 (Payment Methods)'!E20)+(Z60*'2.2.1 (Payment Methods)'!F20)+(AD60*'2.2.1 (Payment Methods)'!G20))/100</f>
        <v>623.2860714551897</v>
      </c>
    </row>
    <row r="61" spans="1:34" s="4" customFormat="1" ht="12">
      <c r="A61" s="8"/>
      <c r="B61" s="18">
        <v>2009</v>
      </c>
      <c r="C61" s="27">
        <f t="shared" si="6"/>
        <v>540.63644403029218</v>
      </c>
      <c r="D61" s="27">
        <f t="shared" si="6"/>
        <v>488.41450313300589</v>
      </c>
      <c r="E61" s="27">
        <f t="shared" si="3"/>
        <v>515.01873809599283</v>
      </c>
      <c r="F61" s="27"/>
      <c r="G61" s="27">
        <f t="shared" si="7"/>
        <v>508.25137845406942</v>
      </c>
      <c r="H61" s="27">
        <f t="shared" si="7"/>
        <v>452.43095194221644</v>
      </c>
      <c r="I61" s="27">
        <f t="shared" si="5"/>
        <v>472.8388489271494</v>
      </c>
      <c r="J61" s="27"/>
      <c r="K61" s="27">
        <f t="shared" si="8"/>
        <v>543.68735301625406</v>
      </c>
      <c r="L61" s="27">
        <f t="shared" si="8"/>
        <v>508.91415578919884</v>
      </c>
      <c r="M61" s="27">
        <f t="shared" si="4"/>
        <v>526.46439152653272</v>
      </c>
      <c r="N61" s="27"/>
      <c r="O61" s="27"/>
      <c r="P61" s="27"/>
      <c r="Q61" s="27">
        <f>((E61*'2.2.1 (Payment Methods)'!B21)+(I61*'2.2.1 (Payment Methods)'!C21)+(M61*'2.2.1 (Payment Methods)'!D21))/100</f>
        <v>495.66443710238519</v>
      </c>
      <c r="R61" s="73">
        <v>98.49</v>
      </c>
      <c r="S61" s="25"/>
      <c r="T61" s="27">
        <f t="shared" si="9"/>
        <v>693.49880911785829</v>
      </c>
      <c r="U61" s="27">
        <f t="shared" si="9"/>
        <v>637.09780660651086</v>
      </c>
      <c r="V61" s="27">
        <f t="shared" si="9"/>
        <v>672.20643495275544</v>
      </c>
      <c r="W61" s="27"/>
      <c r="X61" s="27">
        <f t="shared" si="10"/>
        <v>658.37936408411213</v>
      </c>
      <c r="Y61" s="27">
        <f t="shared" si="10"/>
        <v>592.85370432823709</v>
      </c>
      <c r="Z61" s="27">
        <f t="shared" si="10"/>
        <v>621.60811208883683</v>
      </c>
      <c r="AA61" s="27"/>
      <c r="AB61" s="27">
        <f t="shared" si="11"/>
        <v>687.54800145169156</v>
      </c>
      <c r="AC61" s="27">
        <f t="shared" si="11"/>
        <v>631.27438115293546</v>
      </c>
      <c r="AD61" s="27">
        <f t="shared" si="11"/>
        <v>660.29859847299019</v>
      </c>
      <c r="AE61" s="27"/>
      <c r="AF61" s="27"/>
      <c r="AG61" s="27"/>
      <c r="AH61" s="34">
        <f>((V61*'2.2.1 (Payment Methods)'!E21)+(Z61*'2.2.1 (Payment Methods)'!F21)+(AD61*'2.2.1 (Payment Methods)'!G21))/100</f>
        <v>646.45381897344043</v>
      </c>
    </row>
    <row r="62" spans="1:34" s="4" customFormat="1" ht="12">
      <c r="A62" s="8"/>
      <c r="B62" s="18">
        <v>2010</v>
      </c>
      <c r="C62" s="27">
        <f t="shared" si="6"/>
        <v>517.49342406675453</v>
      </c>
      <c r="D62" s="27">
        <f t="shared" si="6"/>
        <v>469.15194882729708</v>
      </c>
      <c r="E62" s="27">
        <f t="shared" si="3"/>
        <v>492.70880743497054</v>
      </c>
      <c r="F62" s="27"/>
      <c r="G62" s="27">
        <f t="shared" si="7"/>
        <v>484.02637184322839</v>
      </c>
      <c r="H62" s="27">
        <f t="shared" si="7"/>
        <v>436.32362666001308</v>
      </c>
      <c r="I62" s="27">
        <f t="shared" si="5"/>
        <v>453.26332015837119</v>
      </c>
      <c r="J62" s="27"/>
      <c r="K62" s="27">
        <f t="shared" si="8"/>
        <v>522.46754395512164</v>
      </c>
      <c r="L62" s="27">
        <f t="shared" si="8"/>
        <v>489.06964805246542</v>
      </c>
      <c r="M62" s="27">
        <f t="shared" si="4"/>
        <v>505.10317086899363</v>
      </c>
      <c r="N62" s="27"/>
      <c r="O62" s="27">
        <f t="shared" ref="O62:P71" si="12">(O27/$R62)*100</f>
        <v>503.4095911956743</v>
      </c>
      <c r="P62" s="27">
        <f t="shared" si="12"/>
        <v>453.12379329860784</v>
      </c>
      <c r="Q62" s="27">
        <f>((E62*'2.2.1 (Payment Methods)'!B22)+(I62*'2.2.1 (Payment Methods)'!C22)+(M62*'2.2.1 (Payment Methods)'!D22))/100</f>
        <v>474.0495669017796</v>
      </c>
      <c r="R62" s="73">
        <v>100</v>
      </c>
      <c r="S62" s="25"/>
      <c r="T62" s="27">
        <f t="shared" si="9"/>
        <v>669.43850327091047</v>
      </c>
      <c r="U62" s="27">
        <f t="shared" si="9"/>
        <v>617.76786552290525</v>
      </c>
      <c r="V62" s="27">
        <f t="shared" si="9"/>
        <v>649.29507776571631</v>
      </c>
      <c r="W62" s="27"/>
      <c r="X62" s="27">
        <f t="shared" si="10"/>
        <v>628.33334158046</v>
      </c>
      <c r="Y62" s="27">
        <f t="shared" si="10"/>
        <v>574.52279945554585</v>
      </c>
      <c r="Z62" s="27">
        <f t="shared" si="10"/>
        <v>597.64901396770358</v>
      </c>
      <c r="AA62" s="27"/>
      <c r="AB62" s="27">
        <f t="shared" si="11"/>
        <v>656.24489841902255</v>
      </c>
      <c r="AC62" s="27">
        <f t="shared" si="11"/>
        <v>608.17356790111683</v>
      </c>
      <c r="AD62" s="27">
        <f t="shared" si="11"/>
        <v>632.90694217927717</v>
      </c>
      <c r="AE62" s="27"/>
      <c r="AF62" s="27">
        <f t="shared" ref="AF62:AG71" si="13">(AF27/$R62)*100</f>
        <v>649.91490242531165</v>
      </c>
      <c r="AG62" s="27">
        <f t="shared" si="13"/>
        <v>592.99313262694034</v>
      </c>
      <c r="AH62" s="34">
        <f>((V62*'2.2.1 (Payment Methods)'!E22)+(Z62*'2.2.1 (Payment Methods)'!F22)+(AD62*'2.2.1 (Payment Methods)'!G22))/100</f>
        <v>621.35230512522992</v>
      </c>
    </row>
    <row r="63" spans="1:34" s="4" customFormat="1" ht="12">
      <c r="A63" s="8"/>
      <c r="B63" s="18">
        <v>2011</v>
      </c>
      <c r="C63" s="27">
        <f t="shared" si="6"/>
        <v>543.36520304750252</v>
      </c>
      <c r="D63" s="27">
        <f t="shared" si="6"/>
        <v>504.98295222419915</v>
      </c>
      <c r="E63" s="27">
        <f t="shared" si="3"/>
        <v>522.76491294867822</v>
      </c>
      <c r="F63" s="27"/>
      <c r="G63" s="27">
        <f t="shared" si="7"/>
        <v>505.55475660986235</v>
      </c>
      <c r="H63" s="27">
        <f t="shared" si="7"/>
        <v>470.94886736215011</v>
      </c>
      <c r="I63" s="27">
        <f t="shared" si="5"/>
        <v>482.91435534838854</v>
      </c>
      <c r="J63" s="27"/>
      <c r="K63" s="27">
        <f t="shared" si="8"/>
        <v>547.01386532928359</v>
      </c>
      <c r="L63" s="27">
        <f t="shared" si="8"/>
        <v>518.01836278547069</v>
      </c>
      <c r="M63" s="27">
        <f t="shared" si="4"/>
        <v>531.08107227832647</v>
      </c>
      <c r="N63" s="27"/>
      <c r="O63" s="27">
        <f t="shared" si="12"/>
        <v>526.26825548832949</v>
      </c>
      <c r="P63" s="27">
        <f t="shared" si="12"/>
        <v>487.21660596241281</v>
      </c>
      <c r="Q63" s="27">
        <f>((E63*'2.2.1 (Payment Methods)'!B23)+(I63*'2.2.1 (Payment Methods)'!C23)+(M63*'2.2.1 (Payment Methods)'!D23))/100</f>
        <v>502.73950991752383</v>
      </c>
      <c r="R63" s="73">
        <v>102.04</v>
      </c>
      <c r="S63" s="62"/>
      <c r="T63" s="27">
        <f t="shared" si="9"/>
        <v>707.67664669447367</v>
      </c>
      <c r="U63" s="27">
        <f t="shared" si="9"/>
        <v>663.3437397627481</v>
      </c>
      <c r="V63" s="27">
        <f t="shared" si="9"/>
        <v>689.71933229292097</v>
      </c>
      <c r="W63" s="27"/>
      <c r="X63" s="27">
        <f t="shared" si="10"/>
        <v>665.38085930607724</v>
      </c>
      <c r="Y63" s="27">
        <f t="shared" si="10"/>
        <v>613.31766039550644</v>
      </c>
      <c r="Z63" s="27">
        <f t="shared" si="10"/>
        <v>635.14726641322727</v>
      </c>
      <c r="AA63" s="27"/>
      <c r="AB63" s="27">
        <f t="shared" si="11"/>
        <v>696.03072907530998</v>
      </c>
      <c r="AC63" s="27">
        <f t="shared" si="11"/>
        <v>669.33833872828257</v>
      </c>
      <c r="AD63" s="27">
        <f t="shared" si="11"/>
        <v>682.53021382434952</v>
      </c>
      <c r="AE63" s="27"/>
      <c r="AF63" s="27">
        <f t="shared" si="13"/>
        <v>686.86176284150861</v>
      </c>
      <c r="AG63" s="27">
        <f t="shared" si="13"/>
        <v>637.39075906878907</v>
      </c>
      <c r="AH63" s="34">
        <f>((V63*'2.2.1 (Payment Methods)'!E23)+(Z63*'2.2.1 (Payment Methods)'!F23)+(AD63*'2.2.1 (Payment Methods)'!G23))/100</f>
        <v>661.07774642689594</v>
      </c>
    </row>
    <row r="64" spans="1:34" s="4" customFormat="1" ht="12">
      <c r="A64" s="8"/>
      <c r="B64" s="18">
        <v>2012</v>
      </c>
      <c r="C64" s="27">
        <f t="shared" si="6"/>
        <v>563.27997564811426</v>
      </c>
      <c r="D64" s="27">
        <f t="shared" si="6"/>
        <v>529.65650551406065</v>
      </c>
      <c r="E64" s="27">
        <f t="shared" si="3"/>
        <v>544.74112078126825</v>
      </c>
      <c r="F64" s="27"/>
      <c r="G64" s="27">
        <f t="shared" si="7"/>
        <v>523.24707138852148</v>
      </c>
      <c r="H64" s="27">
        <f t="shared" si="7"/>
        <v>492.32746645539578</v>
      </c>
      <c r="I64" s="27">
        <f t="shared" si="5"/>
        <v>502.63880951671223</v>
      </c>
      <c r="J64" s="27"/>
      <c r="K64" s="27">
        <f t="shared" si="8"/>
        <v>567.2540196616585</v>
      </c>
      <c r="L64" s="27">
        <f t="shared" si="8"/>
        <v>532.47283398161903</v>
      </c>
      <c r="M64" s="27">
        <f t="shared" si="4"/>
        <v>547.23654132197964</v>
      </c>
      <c r="N64" s="27"/>
      <c r="O64" s="27">
        <f t="shared" si="12"/>
        <v>544.81496218143332</v>
      </c>
      <c r="P64" s="27">
        <f t="shared" si="12"/>
        <v>508.31618578085812</v>
      </c>
      <c r="Q64" s="27">
        <f>((E64*'2.2.1 (Payment Methods)'!B24)+(I64*'2.2.1 (Payment Methods)'!C24)+(M64*'2.2.1 (Payment Methods)'!D24))/100</f>
        <v>522.27027708465221</v>
      </c>
      <c r="R64" s="73">
        <v>103.74</v>
      </c>
      <c r="S64" s="25"/>
      <c r="T64" s="27">
        <f t="shared" si="9"/>
        <v>735.76397120563854</v>
      </c>
      <c r="U64" s="27">
        <f t="shared" si="9"/>
        <v>715.14962479205838</v>
      </c>
      <c r="V64" s="27">
        <f t="shared" si="9"/>
        <v>727.18260311019196</v>
      </c>
      <c r="W64" s="27"/>
      <c r="X64" s="27">
        <f t="shared" si="10"/>
        <v>689.66564238830324</v>
      </c>
      <c r="Y64" s="27">
        <f t="shared" si="10"/>
        <v>648.05379324240096</v>
      </c>
      <c r="Z64" s="27">
        <f t="shared" si="10"/>
        <v>665.13351340663962</v>
      </c>
      <c r="AA64" s="27"/>
      <c r="AB64" s="27">
        <f t="shared" si="11"/>
        <v>716.49764925753482</v>
      </c>
      <c r="AC64" s="27">
        <f t="shared" si="11"/>
        <v>713.73925038937466</v>
      </c>
      <c r="AD64" s="27">
        <f t="shared" si="11"/>
        <v>715.0480224697892</v>
      </c>
      <c r="AE64" s="27"/>
      <c r="AF64" s="27">
        <f t="shared" si="13"/>
        <v>711.4069173616341</v>
      </c>
      <c r="AG64" s="27">
        <f t="shared" si="13"/>
        <v>678.55458366098537</v>
      </c>
      <c r="AH64" s="34">
        <f>((V64*'2.2.1 (Payment Methods)'!E24)+(Z64*'2.2.1 (Payment Methods)'!F24)+(AD64*'2.2.1 (Payment Methods)'!G24))/100</f>
        <v>693.55008922563752</v>
      </c>
    </row>
    <row r="65" spans="1:34" s="4" customFormat="1" ht="12">
      <c r="A65" s="8"/>
      <c r="B65" s="18">
        <v>2013</v>
      </c>
      <c r="C65" s="27">
        <f t="shared" si="6"/>
        <v>587.24792791164248</v>
      </c>
      <c r="D65" s="27">
        <f t="shared" si="6"/>
        <v>556.39340667556883</v>
      </c>
      <c r="E65" s="27">
        <f t="shared" si="3"/>
        <v>569.15840598057241</v>
      </c>
      <c r="F65" s="27"/>
      <c r="G65" s="27">
        <f t="shared" si="7"/>
        <v>547.40569046009875</v>
      </c>
      <c r="H65" s="27">
        <f t="shared" si="7"/>
        <v>518.39868779868971</v>
      </c>
      <c r="I65" s="27">
        <f t="shared" si="5"/>
        <v>526.56658610394777</v>
      </c>
      <c r="J65" s="27"/>
      <c r="K65" s="27">
        <f t="shared" si="8"/>
        <v>591.06747083102255</v>
      </c>
      <c r="L65" s="27">
        <f t="shared" si="8"/>
        <v>561.67702483823098</v>
      </c>
      <c r="M65" s="27">
        <f t="shared" si="4"/>
        <v>572.64958655068006</v>
      </c>
      <c r="N65" s="27"/>
      <c r="O65" s="27">
        <f t="shared" si="12"/>
        <v>568.50695086069743</v>
      </c>
      <c r="P65" s="27">
        <f t="shared" si="12"/>
        <v>534.90939268942088</v>
      </c>
      <c r="Q65" s="27">
        <f>((E65*'2.2.1 (Payment Methods)'!B25)+(I65*'2.2.1 (Payment Methods)'!C25)+(M65*'2.2.1 (Payment Methods)'!D25))/100</f>
        <v>546.29457907129085</v>
      </c>
      <c r="R65" s="73">
        <v>105.7</v>
      </c>
      <c r="S65" s="25"/>
      <c r="T65" s="27">
        <f t="shared" si="9"/>
        <v>772.08136234626306</v>
      </c>
      <c r="U65" s="27">
        <f t="shared" si="9"/>
        <v>757.70104068117303</v>
      </c>
      <c r="V65" s="27">
        <f t="shared" si="9"/>
        <v>765.24124881740772</v>
      </c>
      <c r="W65" s="27"/>
      <c r="X65" s="27">
        <f t="shared" si="10"/>
        <v>730.58656575212865</v>
      </c>
      <c r="Y65" s="27">
        <f t="shared" si="10"/>
        <v>688.30652790917691</v>
      </c>
      <c r="Z65" s="27">
        <f t="shared" si="10"/>
        <v>704.36140018921481</v>
      </c>
      <c r="AA65" s="27"/>
      <c r="AB65" s="27">
        <f t="shared" si="11"/>
        <v>769.44181646168397</v>
      </c>
      <c r="AC65" s="27">
        <f t="shared" si="11"/>
        <v>763.50047303689678</v>
      </c>
      <c r="AD65" s="27">
        <f t="shared" si="11"/>
        <v>766.34815515610217</v>
      </c>
      <c r="AE65" s="27"/>
      <c r="AF65" s="27">
        <f t="shared" si="13"/>
        <v>752.72777326399091</v>
      </c>
      <c r="AG65" s="27">
        <f t="shared" si="13"/>
        <v>720.65217832057772</v>
      </c>
      <c r="AH65" s="34">
        <f>((V65*'2.2.1 (Payment Methods)'!E25)+(Z65*'2.2.1 (Payment Methods)'!F25)+(AD65*'2.2.1 (Payment Methods)'!G25))/100</f>
        <v>734.16065833807818</v>
      </c>
    </row>
    <row r="66" spans="1:34" s="4" customFormat="1" ht="12">
      <c r="A66" s="8"/>
      <c r="B66" s="18">
        <v>2014</v>
      </c>
      <c r="C66" s="27">
        <f t="shared" si="6"/>
        <v>595.83226961934338</v>
      </c>
      <c r="D66" s="27">
        <f t="shared" si="6"/>
        <v>558.98889088860915</v>
      </c>
      <c r="E66" s="27">
        <f t="shared" si="3"/>
        <v>574.84066239607364</v>
      </c>
      <c r="F66" s="27"/>
      <c r="G66" s="27">
        <f t="shared" si="7"/>
        <v>548.4525449338289</v>
      </c>
      <c r="H66" s="27">
        <f t="shared" si="7"/>
        <v>520.12361255230826</v>
      </c>
      <c r="I66" s="27">
        <f t="shared" si="5"/>
        <v>529.22791160856718</v>
      </c>
      <c r="J66" s="27"/>
      <c r="K66" s="27">
        <f t="shared" si="8"/>
        <v>600.02218472850006</v>
      </c>
      <c r="L66" s="27">
        <f t="shared" si="8"/>
        <v>565.3166211676081</v>
      </c>
      <c r="M66" s="27">
        <f t="shared" si="4"/>
        <v>578.76222176916247</v>
      </c>
      <c r="N66" s="27"/>
      <c r="O66" s="27">
        <f t="shared" si="12"/>
        <v>573.13571938449797</v>
      </c>
      <c r="P66" s="27">
        <f t="shared" si="12"/>
        <v>536.92894914515261</v>
      </c>
      <c r="Q66" s="27">
        <f t="shared" ref="Q66:Q71" si="14">(Q31/$R66)*100</f>
        <v>550.04762592469569</v>
      </c>
      <c r="R66" s="73">
        <v>107.63</v>
      </c>
      <c r="S66" s="25"/>
      <c r="T66" s="27">
        <f t="shared" si="9"/>
        <v>785.83037714006764</v>
      </c>
      <c r="U66" s="27">
        <f t="shared" si="9"/>
        <v>770.96801644514539</v>
      </c>
      <c r="V66" s="27">
        <f t="shared" si="9"/>
        <v>779.38243934082698</v>
      </c>
      <c r="W66" s="27"/>
      <c r="X66" s="27">
        <f t="shared" si="10"/>
        <v>735.14512788500031</v>
      </c>
      <c r="Y66" s="27">
        <f t="shared" si="10"/>
        <v>694.69075647407351</v>
      </c>
      <c r="Z66" s="27">
        <f t="shared" si="10"/>
        <v>711.34812511744349</v>
      </c>
      <c r="AA66" s="27"/>
      <c r="AB66" s="27">
        <f t="shared" si="11"/>
        <v>786.42825227338051</v>
      </c>
      <c r="AC66" s="27">
        <f t="shared" si="11"/>
        <v>774.91866937670011</v>
      </c>
      <c r="AD66" s="27">
        <f t="shared" si="11"/>
        <v>780.41321174167081</v>
      </c>
      <c r="AE66" s="27"/>
      <c r="AF66" s="27">
        <f t="shared" si="13"/>
        <v>763.11027039470457</v>
      </c>
      <c r="AG66" s="27">
        <f t="shared" si="13"/>
        <v>728.59046560606953</v>
      </c>
      <c r="AH66" s="34">
        <f t="shared" ref="AH66:AH71" si="15">(AH31/$R66)*100</f>
        <v>744.82238974984182</v>
      </c>
    </row>
    <row r="67" spans="1:34" s="4" customFormat="1" ht="12">
      <c r="A67" s="8"/>
      <c r="B67" s="18">
        <v>2015</v>
      </c>
      <c r="C67" s="27">
        <f t="shared" si="6"/>
        <v>586.5834040313365</v>
      </c>
      <c r="D67" s="27">
        <f t="shared" si="6"/>
        <v>554.40162576344608</v>
      </c>
      <c r="E67" s="27">
        <f t="shared" si="3"/>
        <v>568.09125814216463</v>
      </c>
      <c r="F67" s="27"/>
      <c r="G67" s="27">
        <f t="shared" si="7"/>
        <v>533.85849541290781</v>
      </c>
      <c r="H67" s="27">
        <f t="shared" si="7"/>
        <v>507.20906260807618</v>
      </c>
      <c r="I67" s="27">
        <f t="shared" si="5"/>
        <v>515.79304377658809</v>
      </c>
      <c r="J67" s="27"/>
      <c r="K67" s="27">
        <f t="shared" si="8"/>
        <v>589.20336529193708</v>
      </c>
      <c r="L67" s="27">
        <f t="shared" si="8"/>
        <v>559.22641627919143</v>
      </c>
      <c r="M67" s="27">
        <f t="shared" si="4"/>
        <v>570.60846651744384</v>
      </c>
      <c r="N67" s="27"/>
      <c r="O67" s="27">
        <f t="shared" si="12"/>
        <v>560.20553416748896</v>
      </c>
      <c r="P67" s="27">
        <f t="shared" si="12"/>
        <v>526.83979585900966</v>
      </c>
      <c r="Q67" s="27">
        <f t="shared" si="14"/>
        <v>538.82434246904211</v>
      </c>
      <c r="R67" s="73">
        <v>108.26</v>
      </c>
      <c r="S67" s="25"/>
      <c r="T67" s="27">
        <f t="shared" si="9"/>
        <v>775.99876323651472</v>
      </c>
      <c r="U67" s="27">
        <f t="shared" si="9"/>
        <v>760.91115627171155</v>
      </c>
      <c r="V67" s="27">
        <f t="shared" si="9"/>
        <v>769.36926759048754</v>
      </c>
      <c r="W67" s="27"/>
      <c r="X67" s="27">
        <f t="shared" si="10"/>
        <v>723.22464379720725</v>
      </c>
      <c r="Y67" s="27">
        <f t="shared" si="10"/>
        <v>683.16947174642144</v>
      </c>
      <c r="Z67" s="27">
        <f t="shared" si="10"/>
        <v>699.91087830978847</v>
      </c>
      <c r="AA67" s="27"/>
      <c r="AB67" s="27">
        <f t="shared" si="11"/>
        <v>777.79932545807048</v>
      </c>
      <c r="AC67" s="27">
        <f t="shared" si="11"/>
        <v>767.69541223116016</v>
      </c>
      <c r="AD67" s="27">
        <f t="shared" si="11"/>
        <v>772.4477681160763</v>
      </c>
      <c r="AE67" s="27"/>
      <c r="AF67" s="27">
        <f t="shared" si="13"/>
        <v>752.37510576632087</v>
      </c>
      <c r="AG67" s="27">
        <f t="shared" si="13"/>
        <v>719.13866014617076</v>
      </c>
      <c r="AH67" s="34">
        <f t="shared" si="15"/>
        <v>734.67913012373322</v>
      </c>
    </row>
    <row r="68" spans="1:34" s="4" customFormat="1" ht="12">
      <c r="A68" s="8"/>
      <c r="B68" s="18">
        <v>2016</v>
      </c>
      <c r="C68" s="27">
        <f t="shared" si="6"/>
        <v>580.17895198080737</v>
      </c>
      <c r="D68" s="27">
        <f t="shared" si="6"/>
        <v>553.00197874991886</v>
      </c>
      <c r="E68" s="27">
        <f t="shared" si="3"/>
        <v>564.44099032495819</v>
      </c>
      <c r="F68" s="27"/>
      <c r="G68" s="27">
        <f t="shared" si="7"/>
        <v>527.06257810838849</v>
      </c>
      <c r="H68" s="27">
        <f t="shared" si="7"/>
        <v>495.62810587372661</v>
      </c>
      <c r="I68" s="27">
        <f t="shared" si="5"/>
        <v>505.42411482968311</v>
      </c>
      <c r="J68" s="27"/>
      <c r="K68" s="27">
        <f t="shared" si="8"/>
        <v>578.84103646307267</v>
      </c>
      <c r="L68" s="27">
        <f t="shared" si="8"/>
        <v>553.53355479189486</v>
      </c>
      <c r="M68" s="27">
        <f t="shared" si="4"/>
        <v>563.01877328382727</v>
      </c>
      <c r="N68" s="27"/>
      <c r="O68" s="27">
        <f t="shared" si="12"/>
        <v>552.12430305184762</v>
      </c>
      <c r="P68" s="27">
        <f t="shared" si="12"/>
        <v>517.40282521199913</v>
      </c>
      <c r="Q68" s="27">
        <f t="shared" si="14"/>
        <v>529.53827900006286</v>
      </c>
      <c r="R68" s="73">
        <v>110.57</v>
      </c>
      <c r="S68" s="152"/>
      <c r="T68" s="27">
        <f t="shared" si="9"/>
        <v>769.94805615060557</v>
      </c>
      <c r="U68" s="27">
        <f t="shared" si="9"/>
        <v>754.40686652074407</v>
      </c>
      <c r="V68" s="27">
        <f t="shared" si="9"/>
        <v>763.22112557289859</v>
      </c>
      <c r="W68" s="27"/>
      <c r="X68" s="27">
        <f t="shared" si="10"/>
        <v>716.94623923448</v>
      </c>
      <c r="Y68" s="27">
        <f t="shared" si="10"/>
        <v>661.81742414390976</v>
      </c>
      <c r="Z68" s="27">
        <f t="shared" si="10"/>
        <v>684.58744682239501</v>
      </c>
      <c r="AA68" s="27"/>
      <c r="AB68" s="27">
        <f t="shared" si="11"/>
        <v>770.54398783834506</v>
      </c>
      <c r="AC68" s="27">
        <f t="shared" si="11"/>
        <v>758.42214269561566</v>
      </c>
      <c r="AD68" s="27">
        <f t="shared" si="11"/>
        <v>764.16171316687849</v>
      </c>
      <c r="AE68" s="27"/>
      <c r="AF68" s="27">
        <f t="shared" si="13"/>
        <v>745.61478206609854</v>
      </c>
      <c r="AG68" s="27">
        <f t="shared" si="13"/>
        <v>702.27952236599685</v>
      </c>
      <c r="AH68" s="34">
        <f t="shared" si="15"/>
        <v>722.47396451942154</v>
      </c>
    </row>
    <row r="69" spans="1:34" s="4" customFormat="1" ht="12">
      <c r="A69" s="8"/>
      <c r="B69" s="18">
        <v>2017</v>
      </c>
      <c r="C69" s="27">
        <f t="shared" si="6"/>
        <v>618.51277213706157</v>
      </c>
      <c r="D69" s="27">
        <f t="shared" si="6"/>
        <v>580.70953709547575</v>
      </c>
      <c r="E69" s="27">
        <f t="shared" si="3"/>
        <v>594.76064221500224</v>
      </c>
      <c r="F69" s="27"/>
      <c r="G69" s="27">
        <f t="shared" si="7"/>
        <v>563.29073149430599</v>
      </c>
      <c r="H69" s="27">
        <f t="shared" si="7"/>
        <v>523.68202954088815</v>
      </c>
      <c r="I69" s="27">
        <f t="shared" si="5"/>
        <v>533.2232923675449</v>
      </c>
      <c r="J69" s="27"/>
      <c r="K69" s="27">
        <f t="shared" si="8"/>
        <v>555.85769399157903</v>
      </c>
      <c r="L69" s="27">
        <f t="shared" si="8"/>
        <v>546.70392537368207</v>
      </c>
      <c r="M69" s="27">
        <f t="shared" si="4"/>
        <v>549.00081024296617</v>
      </c>
      <c r="N69" s="27"/>
      <c r="O69" s="27">
        <f t="shared" si="12"/>
        <v>578.94228211094571</v>
      </c>
      <c r="P69" s="27">
        <f t="shared" si="12"/>
        <v>538.78612635657134</v>
      </c>
      <c r="Q69" s="27">
        <f t="shared" si="14"/>
        <v>549.70132585715805</v>
      </c>
      <c r="R69" s="73">
        <v>112.66</v>
      </c>
      <c r="S69" s="152"/>
      <c r="T69" s="27">
        <f t="shared" si="9"/>
        <v>827.35398544292559</v>
      </c>
      <c r="U69" s="27">
        <f t="shared" si="9"/>
        <v>800.63909107047755</v>
      </c>
      <c r="V69" s="27">
        <f t="shared" si="9"/>
        <v>813.95348837209303</v>
      </c>
      <c r="W69" s="27"/>
      <c r="X69" s="27">
        <f t="shared" si="10"/>
        <v>770.45979052014911</v>
      </c>
      <c r="Y69" s="27">
        <f t="shared" si="10"/>
        <v>698.56204509142549</v>
      </c>
      <c r="Z69" s="27">
        <f t="shared" si="10"/>
        <v>722.52796023433336</v>
      </c>
      <c r="AA69" s="27"/>
      <c r="AB69" s="27">
        <f t="shared" si="11"/>
        <v>726.07846618143083</v>
      </c>
      <c r="AC69" s="27">
        <f t="shared" si="11"/>
        <v>691.46103319723068</v>
      </c>
      <c r="AD69" s="27">
        <f t="shared" si="11"/>
        <v>708.32593644594363</v>
      </c>
      <c r="AE69" s="27"/>
      <c r="AF69" s="27">
        <f t="shared" si="13"/>
        <v>777.56080241434415</v>
      </c>
      <c r="AG69" s="27">
        <f t="shared" si="13"/>
        <v>717.20220131368717</v>
      </c>
      <c r="AH69" s="34">
        <f t="shared" si="15"/>
        <v>742.05574294336941</v>
      </c>
    </row>
    <row r="70" spans="1:34" s="4" customFormat="1" ht="12">
      <c r="A70" s="8"/>
      <c r="B70" s="18">
        <v>2018</v>
      </c>
      <c r="C70" s="27">
        <f t="shared" si="6"/>
        <v>650.53838389189934</v>
      </c>
      <c r="D70" s="27">
        <f t="shared" si="6"/>
        <v>622.66999791617582</v>
      </c>
      <c r="E70" s="27">
        <f t="shared" si="3"/>
        <v>632.97753818856961</v>
      </c>
      <c r="F70" s="27"/>
      <c r="G70" s="27">
        <f t="shared" si="7"/>
        <v>596.38913438681755</v>
      </c>
      <c r="H70" s="27">
        <f t="shared" si="7"/>
        <v>565.69527171138122</v>
      </c>
      <c r="I70" s="27">
        <f t="shared" si="5"/>
        <v>572.53526973746057</v>
      </c>
      <c r="J70" s="27"/>
      <c r="K70" s="27">
        <f t="shared" si="8"/>
        <v>563.93571096810069</v>
      </c>
      <c r="L70" s="27">
        <f t="shared" si="8"/>
        <v>565.62192328291985</v>
      </c>
      <c r="M70" s="27">
        <f t="shared" si="4"/>
        <v>565.20985361874773</v>
      </c>
      <c r="N70" s="27"/>
      <c r="O70" s="27">
        <f t="shared" si="12"/>
        <v>607.35199538666177</v>
      </c>
      <c r="P70" s="27">
        <f t="shared" si="12"/>
        <v>575.75179962303753</v>
      </c>
      <c r="Q70" s="27">
        <f t="shared" si="14"/>
        <v>583.87782473341053</v>
      </c>
      <c r="R70" s="73">
        <v>115.07</v>
      </c>
      <c r="S70" s="152"/>
      <c r="T70" s="27">
        <f t="shared" si="9"/>
        <v>870.45499145733538</v>
      </c>
      <c r="U70" s="27">
        <f t="shared" si="9"/>
        <v>861.07381820085095</v>
      </c>
      <c r="V70" s="27">
        <f t="shared" si="9"/>
        <v>862.17873260669785</v>
      </c>
      <c r="W70" s="27"/>
      <c r="X70" s="27">
        <f t="shared" si="10"/>
        <v>810.38806170990028</v>
      </c>
      <c r="Y70" s="27">
        <f t="shared" si="10"/>
        <v>780.71192283962012</v>
      </c>
      <c r="Z70" s="27">
        <f t="shared" si="10"/>
        <v>784.73163559468787</v>
      </c>
      <c r="AA70" s="27"/>
      <c r="AB70" s="27">
        <f t="shared" si="11"/>
        <v>715.24835324609285</v>
      </c>
      <c r="AC70" s="27">
        <f t="shared" si="11"/>
        <v>690.77416872390938</v>
      </c>
      <c r="AD70" s="27">
        <f t="shared" si="11"/>
        <v>693.37085936470021</v>
      </c>
      <c r="AE70" s="27"/>
      <c r="AF70" s="27">
        <f t="shared" si="13"/>
        <v>804.92554081009189</v>
      </c>
      <c r="AG70" s="27">
        <f t="shared" si="13"/>
        <v>778.0824061074544</v>
      </c>
      <c r="AH70" s="27">
        <f t="shared" si="15"/>
        <v>781.44300404281455</v>
      </c>
    </row>
    <row r="71" spans="1:34" s="4" customFormat="1" ht="12">
      <c r="A71" s="8"/>
      <c r="B71" s="18">
        <v>2019</v>
      </c>
      <c r="C71" s="27">
        <f t="shared" si="6"/>
        <v>662.82275697358534</v>
      </c>
      <c r="D71" s="27">
        <f t="shared" si="6"/>
        <v>660.81893680568976</v>
      </c>
      <c r="E71" s="27">
        <f t="shared" si="3"/>
        <v>661.78821519629253</v>
      </c>
      <c r="F71" s="27"/>
      <c r="G71" s="27">
        <f t="shared" si="7"/>
        <v>620.74887596111262</v>
      </c>
      <c r="H71" s="27">
        <f t="shared" si="7"/>
        <v>596.50669317264158</v>
      </c>
      <c r="I71" s="27">
        <f t="shared" si="5"/>
        <v>603.05445958848941</v>
      </c>
      <c r="J71" s="27"/>
      <c r="K71" s="27">
        <f t="shared" si="8"/>
        <v>562.99657406070423</v>
      </c>
      <c r="L71" s="27">
        <f t="shared" si="8"/>
        <v>563.58402359219053</v>
      </c>
      <c r="M71" s="27">
        <f t="shared" si="4"/>
        <v>563.3953968799824</v>
      </c>
      <c r="N71" s="27"/>
      <c r="O71" s="27">
        <f t="shared" si="12"/>
        <v>623.46945707128384</v>
      </c>
      <c r="P71" s="27">
        <f t="shared" si="12"/>
        <v>600.49740087751729</v>
      </c>
      <c r="Q71" s="27">
        <f t="shared" si="14"/>
        <v>607.83797595989654</v>
      </c>
      <c r="R71" s="73">
        <v>117.22</v>
      </c>
      <c r="S71" s="152"/>
      <c r="T71" s="27">
        <f t="shared" si="9"/>
        <v>918.01178755322519</v>
      </c>
      <c r="U71" s="27">
        <f t="shared" si="9"/>
        <v>904.11841290142888</v>
      </c>
      <c r="V71" s="27">
        <f t="shared" si="9"/>
        <v>910.27439126794843</v>
      </c>
      <c r="W71" s="27"/>
      <c r="X71" s="27">
        <f t="shared" si="10"/>
        <v>853.10955858942566</v>
      </c>
      <c r="Y71" s="27">
        <f t="shared" si="10"/>
        <v>822.56763838751294</v>
      </c>
      <c r="Z71" s="27">
        <f t="shared" si="10"/>
        <v>829.89177486635003</v>
      </c>
      <c r="AA71" s="27"/>
      <c r="AB71" s="27">
        <f t="shared" si="11"/>
        <v>803.01549049576022</v>
      </c>
      <c r="AC71" s="27">
        <f t="shared" si="11"/>
        <v>780.2698727475763</v>
      </c>
      <c r="AD71" s="27">
        <f t="shared" si="11"/>
        <v>788.30317605132439</v>
      </c>
      <c r="AE71" s="27"/>
      <c r="AF71" s="27">
        <f t="shared" si="13"/>
        <v>859.79652144894419</v>
      </c>
      <c r="AG71" s="27">
        <f t="shared" si="13"/>
        <v>827.38250691026701</v>
      </c>
      <c r="AH71" s="27">
        <f t="shared" si="15"/>
        <v>837.27110950418364</v>
      </c>
    </row>
    <row r="72" spans="1:34" s="143" customFormat="1" ht="12">
      <c r="A72" s="142" t="s">
        <v>2</v>
      </c>
      <c r="B72" s="58"/>
      <c r="C72" s="163">
        <f>C71-C70</f>
        <v>12.284373081685999</v>
      </c>
      <c r="D72" s="163">
        <f t="shared" ref="D72:Q72" si="16">D71-D70</f>
        <v>38.148938889513943</v>
      </c>
      <c r="E72" s="163">
        <f t="shared" si="16"/>
        <v>28.810677007722916</v>
      </c>
      <c r="F72" s="163"/>
      <c r="G72" s="163">
        <f t="shared" si="16"/>
        <v>24.359741574295072</v>
      </c>
      <c r="H72" s="163">
        <f t="shared" si="16"/>
        <v>30.811421461260352</v>
      </c>
      <c r="I72" s="163">
        <f t="shared" si="16"/>
        <v>30.519189851028841</v>
      </c>
      <c r="J72" s="163"/>
      <c r="K72" s="163">
        <f t="shared" si="16"/>
        <v>-0.93913690739645972</v>
      </c>
      <c r="L72" s="163">
        <f t="shared" si="16"/>
        <v>-2.0378996907293185</v>
      </c>
      <c r="M72" s="163">
        <f t="shared" si="16"/>
        <v>-1.8144567387653296</v>
      </c>
      <c r="N72" s="163"/>
      <c r="O72" s="163">
        <f t="shared" si="16"/>
        <v>16.117461684622072</v>
      </c>
      <c r="P72" s="163">
        <f t="shared" si="16"/>
        <v>24.745601254479766</v>
      </c>
      <c r="Q72" s="163">
        <f t="shared" si="16"/>
        <v>23.960151226486005</v>
      </c>
      <c r="R72" s="144"/>
      <c r="T72" s="164">
        <f>T71-T70</f>
        <v>47.556796095889808</v>
      </c>
      <c r="U72" s="164">
        <f t="shared" ref="U72:AH72" si="17">U71-U70</f>
        <v>43.044594700577932</v>
      </c>
      <c r="V72" s="164">
        <f t="shared" si="17"/>
        <v>48.095658661250582</v>
      </c>
      <c r="W72" s="164"/>
      <c r="X72" s="164">
        <f t="shared" si="17"/>
        <v>42.721496879525375</v>
      </c>
      <c r="Y72" s="164">
        <f t="shared" si="17"/>
        <v>41.855715547892828</v>
      </c>
      <c r="Z72" s="164">
        <f t="shared" si="17"/>
        <v>45.16013927166216</v>
      </c>
      <c r="AA72" s="164"/>
      <c r="AB72" s="164">
        <f t="shared" si="17"/>
        <v>87.767137249667371</v>
      </c>
      <c r="AC72" s="164">
        <f t="shared" si="17"/>
        <v>89.495704023666917</v>
      </c>
      <c r="AD72" s="164">
        <f t="shared" si="17"/>
        <v>94.932316686624176</v>
      </c>
      <c r="AE72" s="164"/>
      <c r="AF72" s="164">
        <f t="shared" si="17"/>
        <v>54.870980638852302</v>
      </c>
      <c r="AG72" s="164">
        <f t="shared" si="17"/>
        <v>49.300100802812608</v>
      </c>
      <c r="AH72" s="164">
        <f t="shared" si="17"/>
        <v>55.828105461369091</v>
      </c>
    </row>
    <row r="73" spans="1:34" s="4" customFormat="1" thickBot="1">
      <c r="A73" s="31"/>
      <c r="B73" s="10" t="s">
        <v>82</v>
      </c>
      <c r="C73" s="20">
        <f>(C71-C70)/C70*100</f>
        <v>1.8883394717147555</v>
      </c>
      <c r="D73" s="20">
        <f>(D71-D70)/D70*100</f>
        <v>6.1266704702624155</v>
      </c>
      <c r="E73" s="20">
        <f t="shared" ref="E73:Q73" si="18">(E71-E70)/E70*100</f>
        <v>4.5516112767875123</v>
      </c>
      <c r="F73" s="20"/>
      <c r="G73" s="20">
        <f t="shared" si="18"/>
        <v>4.084538126158308</v>
      </c>
      <c r="H73" s="20">
        <f t="shared" si="18"/>
        <v>5.4466464547330347</v>
      </c>
      <c r="I73" s="20">
        <f t="shared" si="18"/>
        <v>5.3305344603527383</v>
      </c>
      <c r="J73" s="20"/>
      <c r="K73" s="20">
        <f t="shared" si="18"/>
        <v>-0.16653261872426137</v>
      </c>
      <c r="L73" s="20">
        <f t="shared" si="18"/>
        <v>-0.36029361784655867</v>
      </c>
      <c r="M73" s="20">
        <f t="shared" si="18"/>
        <v>-0.32102355030583724</v>
      </c>
      <c r="N73" s="20"/>
      <c r="O73" s="20">
        <f t="shared" si="18"/>
        <v>2.6537266374437651</v>
      </c>
      <c r="P73" s="20">
        <f t="shared" si="18"/>
        <v>4.2979633360558278</v>
      </c>
      <c r="Q73" s="20">
        <f t="shared" si="18"/>
        <v>4.1036241164709129</v>
      </c>
      <c r="R73" s="20">
        <f>(R71-R70)/R70*100</f>
        <v>1.8684279134439956</v>
      </c>
      <c r="S73" s="20"/>
      <c r="T73" s="20">
        <f>(T71-T70)/T70*100</f>
        <v>5.4634411385554982</v>
      </c>
      <c r="U73" s="20">
        <f t="shared" ref="U73:AH73" si="19">(U71-U70)/U70*100</f>
        <v>4.998943620248073</v>
      </c>
      <c r="V73" s="20">
        <f t="shared" si="19"/>
        <v>5.5783861097847902</v>
      </c>
      <c r="W73" s="20"/>
      <c r="X73" s="20">
        <f t="shared" si="19"/>
        <v>5.2717332470796761</v>
      </c>
      <c r="Y73" s="20">
        <f t="shared" si="19"/>
        <v>5.3612240729787288</v>
      </c>
      <c r="Z73" s="20">
        <f t="shared" si="19"/>
        <v>5.7548513687024681</v>
      </c>
      <c r="AA73" s="20"/>
      <c r="AB73" s="20">
        <f t="shared" si="19"/>
        <v>12.270861841393105</v>
      </c>
      <c r="AC73" s="20">
        <f t="shared" si="19"/>
        <v>12.955855629198668</v>
      </c>
      <c r="AD73" s="20">
        <f t="shared" si="19"/>
        <v>13.691420025007359</v>
      </c>
      <c r="AE73" s="20"/>
      <c r="AF73" s="20">
        <f t="shared" si="19"/>
        <v>6.81690142216498</v>
      </c>
      <c r="AG73" s="20">
        <f t="shared" si="19"/>
        <v>6.3361027592756276</v>
      </c>
      <c r="AH73" s="20">
        <f t="shared" si="19"/>
        <v>7.1442325508758815</v>
      </c>
    </row>
    <row r="74" spans="1:34" s="4" customFormat="1" ht="13.5" thickTop="1">
      <c r="A74" s="8"/>
      <c r="B74" s="9" t="s">
        <v>79</v>
      </c>
      <c r="C74" s="259">
        <v>5.9244685775250305</v>
      </c>
      <c r="D74" s="259">
        <v>5.6689940956383778</v>
      </c>
      <c r="E74" s="259">
        <v>5.9149269086241141</v>
      </c>
      <c r="F74" s="259"/>
      <c r="G74" s="259">
        <v>6.1408763343787767</v>
      </c>
      <c r="H74" s="259">
        <v>10.029778911041236</v>
      </c>
      <c r="I74" s="259">
        <v>8.5990326565811621</v>
      </c>
      <c r="J74" s="259"/>
      <c r="K74" s="259">
        <v>-0.75954178240884396</v>
      </c>
      <c r="L74" s="259">
        <v>-2.4979744601235092</v>
      </c>
      <c r="M74" s="259">
        <v>-2.120465629895909</v>
      </c>
      <c r="N74" s="259"/>
      <c r="O74" s="259">
        <v>4.4849665170461313</v>
      </c>
      <c r="P74" s="259">
        <v>6.188638184482997</v>
      </c>
      <c r="Q74" s="25">
        <v>5.2980262443685024</v>
      </c>
      <c r="R74" s="136" t="s">
        <v>85</v>
      </c>
      <c r="S74" s="28"/>
      <c r="T74" s="20">
        <v>5.9244685775250305</v>
      </c>
      <c r="U74" s="20">
        <v>5.6689940956383778</v>
      </c>
      <c r="V74" s="20">
        <v>5.9149269086241141</v>
      </c>
      <c r="W74" s="20"/>
      <c r="X74" s="20">
        <v>6.1408763343787767</v>
      </c>
      <c r="Y74" s="20">
        <v>10.029778911041236</v>
      </c>
      <c r="Z74" s="20">
        <v>8.5990326565811621</v>
      </c>
      <c r="AA74" s="20"/>
      <c r="AB74" s="20">
        <v>-0.75954178240884396</v>
      </c>
      <c r="AC74" s="20">
        <v>-2.4979744601235092</v>
      </c>
      <c r="AD74" s="20">
        <v>-2.120465629895909</v>
      </c>
      <c r="AE74" s="20"/>
      <c r="AF74" s="20">
        <v>4.4849665170461313</v>
      </c>
      <c r="AG74" s="20">
        <v>6.188638184482997</v>
      </c>
      <c r="AH74" s="20">
        <v>5.2980262443685024</v>
      </c>
    </row>
    <row r="75" spans="1:34" s="4" customFormat="1">
      <c r="A75" s="8"/>
      <c r="B75" s="9"/>
      <c r="C75" s="9"/>
      <c r="D75" s="9"/>
      <c r="E75" s="9"/>
      <c r="F75" s="9"/>
      <c r="G75" s="9"/>
      <c r="H75" s="9"/>
      <c r="I75" s="9"/>
      <c r="J75" s="9"/>
      <c r="K75" s="9"/>
      <c r="L75" s="9"/>
      <c r="M75" s="9"/>
      <c r="N75" s="9"/>
      <c r="O75" s="9"/>
      <c r="P75" s="9"/>
      <c r="R75" s="70"/>
      <c r="S75" s="28"/>
      <c r="AE75" s="9"/>
      <c r="AF75" s="9"/>
      <c r="AG75" s="9"/>
    </row>
    <row r="76" spans="1:34" s="4" customFormat="1">
      <c r="A76" s="8"/>
      <c r="B76" s="9"/>
      <c r="C76" s="9"/>
      <c r="D76" s="9"/>
      <c r="E76" s="9"/>
      <c r="F76" s="9"/>
      <c r="G76" s="9"/>
      <c r="H76" s="9"/>
      <c r="I76" s="9"/>
      <c r="J76" s="9"/>
      <c r="K76" s="9"/>
      <c r="L76" s="9"/>
      <c r="M76" s="9"/>
      <c r="N76" s="9"/>
      <c r="O76" s="9"/>
      <c r="P76" s="9"/>
      <c r="R76" s="70"/>
      <c r="S76" s="28"/>
      <c r="AE76" s="9"/>
      <c r="AF76" s="9"/>
      <c r="AG76" s="9"/>
    </row>
    <row r="77" spans="1:34" s="4" customFormat="1">
      <c r="A77" s="8"/>
      <c r="B77" s="9"/>
      <c r="C77" s="9"/>
      <c r="D77" s="9"/>
      <c r="E77" s="9"/>
      <c r="F77" s="9"/>
      <c r="G77" s="9"/>
      <c r="H77" s="9"/>
      <c r="I77" s="9"/>
      <c r="J77" s="9"/>
      <c r="K77" s="9"/>
      <c r="L77" s="9"/>
      <c r="M77" s="9"/>
      <c r="N77" s="9"/>
      <c r="O77" s="9"/>
      <c r="P77" s="9"/>
      <c r="R77" s="70"/>
      <c r="S77" s="28"/>
      <c r="AE77" s="9"/>
      <c r="AF77" s="9"/>
      <c r="AG77" s="9"/>
    </row>
    <row r="78" spans="1:34" s="4" customFormat="1">
      <c r="A78" s="8"/>
      <c r="B78" s="9"/>
      <c r="C78" s="9"/>
      <c r="D78" s="9"/>
      <c r="E78" s="9"/>
      <c r="F78" s="9"/>
      <c r="G78" s="9"/>
      <c r="H78" s="9"/>
      <c r="I78" s="9"/>
      <c r="J78" s="9"/>
      <c r="K78" s="9"/>
      <c r="L78" s="9"/>
      <c r="M78" s="9"/>
      <c r="N78" s="9"/>
      <c r="O78" s="9"/>
      <c r="P78" s="9"/>
      <c r="R78" s="70"/>
      <c r="S78" s="28"/>
      <c r="AE78" s="9"/>
      <c r="AF78" s="9"/>
      <c r="AG78" s="9"/>
    </row>
    <row r="79" spans="1:34">
      <c r="A79" s="3"/>
      <c r="B79" s="2"/>
      <c r="C79" s="2"/>
      <c r="D79" s="2"/>
      <c r="E79" s="2"/>
      <c r="F79" s="2"/>
      <c r="G79" s="2"/>
      <c r="H79" s="2"/>
      <c r="I79" s="2"/>
      <c r="J79" s="2"/>
      <c r="K79" s="2"/>
      <c r="L79" s="2"/>
      <c r="M79" s="2"/>
      <c r="N79" s="2"/>
      <c r="O79" s="2"/>
      <c r="P79" s="2"/>
      <c r="R79" s="70"/>
      <c r="S79" s="28"/>
      <c r="AE79" s="2"/>
      <c r="AF79" s="2"/>
      <c r="AG79" s="2"/>
    </row>
    <row r="80" spans="1:34">
      <c r="B80" s="2"/>
      <c r="R80" s="70"/>
      <c r="S80" s="28"/>
    </row>
    <row r="81" spans="2:19">
      <c r="B81" s="2"/>
      <c r="R81" s="70"/>
      <c r="S81" s="28"/>
    </row>
    <row r="82" spans="2:19">
      <c r="B82" s="2"/>
      <c r="R82" s="70"/>
      <c r="S82" s="28"/>
    </row>
    <row r="83" spans="2:19">
      <c r="B83" s="2"/>
      <c r="R83" s="70"/>
      <c r="S83" s="28"/>
    </row>
    <row r="84" spans="2:19">
      <c r="B84" s="2"/>
      <c r="R84" s="70"/>
      <c r="S84" s="28"/>
    </row>
    <row r="85" spans="2:19">
      <c r="B85" s="2"/>
      <c r="R85" s="70"/>
      <c r="S85" s="28"/>
    </row>
    <row r="86" spans="2:19">
      <c r="B86" s="2"/>
      <c r="R86" s="70"/>
      <c r="S86" s="28"/>
    </row>
  </sheetData>
  <mergeCells count="9">
    <mergeCell ref="AF4:AH4"/>
    <mergeCell ref="T4:V4"/>
    <mergeCell ref="X4:Z4"/>
    <mergeCell ref="AB4:AD4"/>
    <mergeCell ref="A1:M1"/>
    <mergeCell ref="C4:E4"/>
    <mergeCell ref="G4:I4"/>
    <mergeCell ref="K4:M4"/>
    <mergeCell ref="O4:Q4"/>
  </mergeCells>
  <phoneticPr fontId="0" type="noConversion"/>
  <pageMargins left="0.39370078740157483" right="0.19685039370078741" top="0.78740157480314965" bottom="0.39370078740157483" header="0.51181102362204722" footer="0.51181102362204722"/>
  <pageSetup paperSize="9" scale="99" orientation="portrait" r:id="rId1"/>
  <headerFooter alignWithMargins="0">
    <oddFooter>&amp;C17</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AB67"/>
  <sheetViews>
    <sheetView workbookViewId="0"/>
  </sheetViews>
  <sheetFormatPr defaultRowHeight="12.75"/>
  <cols>
    <col min="1" max="1" width="2.42578125" customWidth="1"/>
    <col min="2" max="2" width="9.5703125" customWidth="1"/>
    <col min="3" max="4" width="8.5703125" customWidth="1"/>
    <col min="5" max="5" width="6.5703125" customWidth="1"/>
    <col min="6" max="6" width="1.42578125" customWidth="1"/>
    <col min="7" max="8" width="8.5703125" customWidth="1"/>
    <col min="9" max="9" width="6.5703125" customWidth="1"/>
    <col min="10" max="10" width="1.42578125" customWidth="1"/>
    <col min="11" max="12" width="8.42578125" customWidth="1"/>
    <col min="13" max="13" width="6.5703125" customWidth="1"/>
    <col min="14" max="14" width="2" customWidth="1"/>
    <col min="15" max="15" width="7.5703125" customWidth="1"/>
    <col min="16" max="16" width="7.140625" customWidth="1"/>
    <col min="17" max="26" width="9.140625" style="32" customWidth="1"/>
  </cols>
  <sheetData>
    <row r="1" spans="1:28" ht="34.5" customHeight="1">
      <c r="A1" s="286" t="s">
        <v>18</v>
      </c>
      <c r="B1" s="171"/>
      <c r="C1" s="171"/>
      <c r="D1" s="171"/>
      <c r="E1" s="171"/>
      <c r="F1" s="171"/>
      <c r="G1" s="171"/>
      <c r="H1" s="171"/>
      <c r="I1" s="171"/>
      <c r="J1" s="171"/>
      <c r="K1" s="171"/>
      <c r="L1" s="171"/>
      <c r="M1" s="171"/>
      <c r="Q1" s="84"/>
    </row>
    <row r="2" spans="1:28" ht="15">
      <c r="A2" s="17" t="s">
        <v>10</v>
      </c>
      <c r="B2" s="32"/>
      <c r="C2" s="32"/>
      <c r="D2" s="32"/>
      <c r="E2" s="32"/>
      <c r="F2" s="32"/>
      <c r="G2" s="32"/>
      <c r="H2" s="32"/>
      <c r="I2" s="32"/>
      <c r="J2" s="32"/>
      <c r="K2" s="32"/>
      <c r="L2" s="32"/>
      <c r="M2" s="32"/>
      <c r="N2" s="32"/>
      <c r="O2" s="32"/>
      <c r="P2" s="32"/>
    </row>
    <row r="3" spans="1:28" ht="13.5" thickBot="1">
      <c r="A3" s="55"/>
      <c r="B3" s="32"/>
      <c r="C3" s="32"/>
      <c r="D3" s="32"/>
      <c r="E3" s="55"/>
      <c r="F3" s="55"/>
      <c r="G3" s="55"/>
      <c r="H3" s="55"/>
      <c r="I3" s="55"/>
      <c r="J3" s="55"/>
      <c r="K3" s="32"/>
      <c r="L3" s="32"/>
      <c r="M3" s="12"/>
      <c r="N3" s="55"/>
      <c r="O3" s="12" t="s">
        <v>5</v>
      </c>
      <c r="P3" s="12"/>
    </row>
    <row r="4" spans="1:28" s="4" customFormat="1" thickTop="1">
      <c r="B4" s="30"/>
      <c r="C4" s="421" t="s">
        <v>6</v>
      </c>
      <c r="D4" s="421"/>
      <c r="E4" s="420"/>
      <c r="F4" s="5"/>
      <c r="G4" s="420" t="s">
        <v>9</v>
      </c>
      <c r="H4" s="420"/>
      <c r="I4" s="420"/>
      <c r="J4" s="5"/>
      <c r="K4" s="421" t="s">
        <v>1</v>
      </c>
      <c r="L4" s="421"/>
      <c r="M4" s="421"/>
      <c r="N4" s="5"/>
      <c r="O4" s="54" t="s">
        <v>25</v>
      </c>
      <c r="P4" s="8"/>
    </row>
    <row r="5" spans="1:28" s="4" customFormat="1" ht="36">
      <c r="A5" s="10"/>
      <c r="B5" s="10"/>
      <c r="C5" s="6" t="s">
        <v>7</v>
      </c>
      <c r="D5" s="6" t="s">
        <v>8</v>
      </c>
      <c r="E5" s="6" t="s">
        <v>31</v>
      </c>
      <c r="F5" s="7"/>
      <c r="G5" s="6" t="s">
        <v>7</v>
      </c>
      <c r="H5" s="6" t="s">
        <v>8</v>
      </c>
      <c r="I5" s="6" t="s">
        <v>31</v>
      </c>
      <c r="J5" s="7"/>
      <c r="K5" s="6" t="s">
        <v>7</v>
      </c>
      <c r="L5" s="6" t="s">
        <v>8</v>
      </c>
      <c r="M5" s="6" t="s">
        <v>31</v>
      </c>
      <c r="N5" s="7"/>
      <c r="O5" s="6" t="s">
        <v>0</v>
      </c>
      <c r="P5" s="11"/>
    </row>
    <row r="6" spans="1:28" s="4" customFormat="1" ht="12">
      <c r="A6" s="8" t="s">
        <v>4</v>
      </c>
      <c r="C6" s="33"/>
      <c r="D6" s="33"/>
      <c r="E6" s="33"/>
      <c r="F6" s="33"/>
      <c r="G6" s="33"/>
      <c r="H6" s="33"/>
      <c r="I6" s="33"/>
      <c r="J6" s="33"/>
      <c r="K6" s="33"/>
      <c r="L6" s="33"/>
      <c r="M6" s="33"/>
    </row>
    <row r="7" spans="1:28" s="4" customFormat="1" ht="12">
      <c r="A7" s="8"/>
      <c r="B7" s="60">
        <v>2004</v>
      </c>
      <c r="C7" s="15">
        <v>377</v>
      </c>
      <c r="D7" s="15">
        <v>348</v>
      </c>
      <c r="E7" s="15">
        <v>365</v>
      </c>
      <c r="F7" s="15"/>
      <c r="G7" s="15">
        <v>363</v>
      </c>
      <c r="H7" s="15">
        <v>331</v>
      </c>
      <c r="I7" s="15">
        <v>351</v>
      </c>
      <c r="J7" s="15"/>
      <c r="K7" s="15">
        <v>385</v>
      </c>
      <c r="L7" s="15">
        <v>358</v>
      </c>
      <c r="M7" s="15">
        <v>376</v>
      </c>
      <c r="N7" s="15"/>
      <c r="O7" s="15">
        <v>362</v>
      </c>
      <c r="P7" s="9"/>
      <c r="Q7" s="14"/>
    </row>
    <row r="8" spans="1:28" s="4" customFormat="1" ht="12">
      <c r="A8" s="8"/>
      <c r="B8" s="60">
        <v>2005</v>
      </c>
      <c r="C8" s="15">
        <v>414</v>
      </c>
      <c r="D8" s="15">
        <v>381</v>
      </c>
      <c r="E8" s="15">
        <v>405</v>
      </c>
      <c r="F8" s="15"/>
      <c r="G8" s="15">
        <v>399</v>
      </c>
      <c r="H8" s="15">
        <v>361</v>
      </c>
      <c r="I8" s="15">
        <v>383</v>
      </c>
      <c r="J8" s="15"/>
      <c r="K8" s="15">
        <v>420</v>
      </c>
      <c r="L8" s="15">
        <v>399</v>
      </c>
      <c r="M8" s="15">
        <v>412</v>
      </c>
      <c r="N8" s="15"/>
      <c r="O8" s="15">
        <v>397</v>
      </c>
      <c r="P8" s="9"/>
      <c r="Q8" s="14"/>
    </row>
    <row r="9" spans="1:28" s="4" customFormat="1" ht="12">
      <c r="A9" s="52"/>
      <c r="B9" s="61">
        <v>2006</v>
      </c>
      <c r="C9" s="52">
        <v>484</v>
      </c>
      <c r="D9" s="52">
        <v>461</v>
      </c>
      <c r="E9" s="52">
        <v>477</v>
      </c>
      <c r="F9" s="52"/>
      <c r="G9" s="52">
        <v>464</v>
      </c>
      <c r="H9" s="52">
        <v>425</v>
      </c>
      <c r="I9" s="52">
        <v>445</v>
      </c>
      <c r="J9" s="52"/>
      <c r="K9" s="52">
        <v>492</v>
      </c>
      <c r="L9" s="52">
        <v>490</v>
      </c>
      <c r="M9" s="52">
        <v>491</v>
      </c>
      <c r="N9" s="52"/>
      <c r="O9" s="52">
        <v>465</v>
      </c>
      <c r="P9" s="9"/>
      <c r="Q9" s="14"/>
    </row>
    <row r="10" spans="1:28" s="4" customFormat="1" ht="13.5">
      <c r="A10" s="8"/>
      <c r="B10" s="48" t="s">
        <v>30</v>
      </c>
      <c r="C10" s="15">
        <v>566</v>
      </c>
      <c r="D10" s="15">
        <v>522</v>
      </c>
      <c r="E10" s="15">
        <v>551</v>
      </c>
      <c r="F10" s="15"/>
      <c r="G10" s="15">
        <v>542</v>
      </c>
      <c r="H10" s="15">
        <v>487</v>
      </c>
      <c r="I10" s="15">
        <v>515</v>
      </c>
      <c r="J10" s="15"/>
      <c r="K10" s="15">
        <v>568</v>
      </c>
      <c r="L10" s="15">
        <v>550</v>
      </c>
      <c r="M10" s="15">
        <v>561</v>
      </c>
      <c r="N10" s="15"/>
      <c r="O10" s="15">
        <v>537</v>
      </c>
      <c r="P10" s="21"/>
      <c r="Q10" s="14"/>
      <c r="R10" s="14"/>
      <c r="S10" s="14"/>
      <c r="T10" s="14"/>
    </row>
    <row r="11" spans="1:28" s="4" customFormat="1" ht="12">
      <c r="A11" s="8"/>
      <c r="B11" s="60">
        <v>2008</v>
      </c>
      <c r="C11" s="15">
        <v>675</v>
      </c>
      <c r="D11" s="15">
        <v>619</v>
      </c>
      <c r="E11" s="15">
        <v>655</v>
      </c>
      <c r="F11" s="15"/>
      <c r="G11" s="15">
        <v>654</v>
      </c>
      <c r="H11" s="15">
        <v>573</v>
      </c>
      <c r="I11" s="15">
        <v>612</v>
      </c>
      <c r="J11" s="15"/>
      <c r="K11" s="15">
        <v>665</v>
      </c>
      <c r="L11" s="15">
        <v>632</v>
      </c>
      <c r="M11" s="15">
        <v>650</v>
      </c>
      <c r="N11" s="15"/>
      <c r="O11" s="15">
        <v>634</v>
      </c>
      <c r="P11" s="21"/>
      <c r="Q11" s="34"/>
      <c r="R11" s="15"/>
      <c r="S11" s="15"/>
      <c r="T11" s="15"/>
      <c r="U11" s="14"/>
      <c r="V11" s="14"/>
    </row>
    <row r="12" spans="1:28" s="4" customFormat="1" ht="12">
      <c r="A12" s="8"/>
      <c r="B12" s="60">
        <v>2009</v>
      </c>
      <c r="C12" s="15">
        <v>715</v>
      </c>
      <c r="D12" s="15">
        <v>659</v>
      </c>
      <c r="E12" s="15">
        <v>694</v>
      </c>
      <c r="F12" s="15"/>
      <c r="G12" s="15">
        <v>679</v>
      </c>
      <c r="H12" s="15">
        <v>614</v>
      </c>
      <c r="I12" s="15">
        <v>642</v>
      </c>
      <c r="J12" s="15"/>
      <c r="K12" s="15">
        <v>709</v>
      </c>
      <c r="L12" s="15">
        <v>654</v>
      </c>
      <c r="M12" s="15">
        <v>682</v>
      </c>
      <c r="N12" s="15"/>
      <c r="O12" s="15">
        <v>668</v>
      </c>
      <c r="P12" s="15"/>
      <c r="Q12" s="15"/>
      <c r="R12" s="15"/>
      <c r="S12" s="15"/>
      <c r="T12" s="15"/>
      <c r="U12" s="15"/>
      <c r="V12" s="15"/>
      <c r="W12" s="15"/>
      <c r="X12" s="15"/>
      <c r="Y12" s="15"/>
      <c r="Z12" s="15"/>
      <c r="AA12" s="15"/>
      <c r="AB12" s="15"/>
    </row>
    <row r="13" spans="1:28" s="4" customFormat="1" ht="12">
      <c r="A13" s="8"/>
      <c r="B13" s="60">
        <v>2010</v>
      </c>
      <c r="C13" s="15">
        <v>701</v>
      </c>
      <c r="D13" s="15">
        <v>649</v>
      </c>
      <c r="E13" s="15">
        <v>680</v>
      </c>
      <c r="F13" s="15"/>
      <c r="G13" s="15">
        <v>658</v>
      </c>
      <c r="H13" s="15">
        <v>605</v>
      </c>
      <c r="I13" s="15">
        <v>628</v>
      </c>
      <c r="J13" s="15"/>
      <c r="K13" s="15">
        <v>687</v>
      </c>
      <c r="L13" s="15">
        <v>639</v>
      </c>
      <c r="M13" s="15">
        <v>664</v>
      </c>
      <c r="N13" s="15"/>
      <c r="O13" s="15">
        <v>652</v>
      </c>
      <c r="P13" s="15"/>
      <c r="Q13" s="15"/>
      <c r="R13" s="15"/>
      <c r="S13" s="15"/>
      <c r="T13" s="15"/>
      <c r="U13" s="15"/>
      <c r="V13" s="15"/>
      <c r="W13" s="15"/>
      <c r="X13" s="15"/>
      <c r="Y13" s="15"/>
      <c r="Z13" s="15"/>
      <c r="AA13" s="15"/>
      <c r="AB13" s="15"/>
    </row>
    <row r="14" spans="1:28" s="4" customFormat="1" ht="12">
      <c r="A14" s="8"/>
      <c r="B14" s="60">
        <v>2011</v>
      </c>
      <c r="C14" s="15">
        <v>757</v>
      </c>
      <c r="D14" s="15">
        <v>711</v>
      </c>
      <c r="E14" s="15">
        <v>739</v>
      </c>
      <c r="F14" s="15"/>
      <c r="G14" s="15">
        <v>712</v>
      </c>
      <c r="H14" s="15">
        <v>659</v>
      </c>
      <c r="I14" s="15">
        <v>681</v>
      </c>
      <c r="J14" s="15"/>
      <c r="K14" s="15">
        <v>745</v>
      </c>
      <c r="L14" s="15">
        <v>717</v>
      </c>
      <c r="M14" s="15">
        <v>731</v>
      </c>
      <c r="N14" s="15"/>
      <c r="O14" s="15">
        <v>708</v>
      </c>
      <c r="P14" s="15"/>
      <c r="Q14" s="15"/>
      <c r="R14" s="15"/>
      <c r="S14" s="15"/>
      <c r="T14" s="15"/>
      <c r="U14" s="15"/>
      <c r="V14" s="15"/>
      <c r="W14" s="15"/>
      <c r="X14" s="15"/>
      <c r="Y14" s="15"/>
      <c r="Z14" s="15"/>
      <c r="AA14" s="15"/>
      <c r="AB14" s="15"/>
    </row>
    <row r="15" spans="1:28" s="4" customFormat="1" ht="12">
      <c r="A15" s="8"/>
      <c r="B15" s="60">
        <v>2012</v>
      </c>
      <c r="C15" s="15">
        <v>801</v>
      </c>
      <c r="D15" s="15">
        <v>780</v>
      </c>
      <c r="E15" s="15">
        <v>793</v>
      </c>
      <c r="F15" s="15"/>
      <c r="G15" s="15">
        <v>752</v>
      </c>
      <c r="H15" s="15">
        <v>708</v>
      </c>
      <c r="I15" s="15">
        <v>726</v>
      </c>
      <c r="J15" s="15"/>
      <c r="K15" s="15">
        <v>781</v>
      </c>
      <c r="L15" s="15">
        <v>779</v>
      </c>
      <c r="M15" s="15">
        <v>780</v>
      </c>
      <c r="N15" s="15"/>
      <c r="O15" s="15">
        <v>757</v>
      </c>
      <c r="P15" s="15"/>
      <c r="Q15" s="15"/>
      <c r="R15" s="15"/>
      <c r="S15" s="15"/>
      <c r="T15" s="15"/>
      <c r="U15" s="15"/>
      <c r="V15" s="15"/>
      <c r="W15" s="15"/>
      <c r="X15" s="15"/>
      <c r="Y15" s="15"/>
      <c r="Z15" s="15"/>
      <c r="AA15" s="15"/>
      <c r="AB15" s="15"/>
    </row>
    <row r="16" spans="1:28" s="4" customFormat="1" ht="12">
      <c r="A16" s="29"/>
      <c r="B16" s="74">
        <v>2013</v>
      </c>
      <c r="C16" s="38">
        <v>857.12</v>
      </c>
      <c r="D16" s="15">
        <v>842.71</v>
      </c>
      <c r="E16" s="15">
        <v>850.94</v>
      </c>
      <c r="F16" s="15"/>
      <c r="G16" s="15">
        <v>810.46</v>
      </c>
      <c r="H16" s="15">
        <v>766.93</v>
      </c>
      <c r="I16" s="15">
        <v>784.71</v>
      </c>
      <c r="J16" s="15"/>
      <c r="K16" s="15">
        <v>856.7</v>
      </c>
      <c r="L16" s="15">
        <v>848.98</v>
      </c>
      <c r="M16" s="15">
        <v>852.69</v>
      </c>
      <c r="N16" s="15"/>
      <c r="O16" s="15">
        <v>817.34441921007465</v>
      </c>
      <c r="P16" s="15"/>
      <c r="Q16" s="15"/>
      <c r="R16" s="15"/>
      <c r="S16" s="15"/>
      <c r="T16" s="15"/>
      <c r="U16" s="15"/>
      <c r="V16" s="15"/>
      <c r="W16" s="15"/>
      <c r="X16" s="15"/>
      <c r="Y16" s="15"/>
      <c r="Z16" s="15"/>
      <c r="AA16" s="15"/>
      <c r="AB16" s="15"/>
    </row>
    <row r="17" spans="1:28" s="4" customFormat="1" ht="12">
      <c r="A17" s="8" t="s">
        <v>2</v>
      </c>
      <c r="C17" s="15"/>
      <c r="D17" s="57"/>
      <c r="E17" s="57"/>
      <c r="F17" s="57"/>
      <c r="G17" s="57"/>
      <c r="H17" s="57"/>
      <c r="I17" s="57"/>
      <c r="J17" s="57"/>
      <c r="K17" s="57"/>
      <c r="L17" s="57"/>
      <c r="M17" s="57"/>
      <c r="N17" s="57"/>
      <c r="O17" s="57"/>
      <c r="P17" s="15"/>
      <c r="Q17" s="15"/>
      <c r="R17" s="15"/>
      <c r="S17" s="15"/>
      <c r="T17" s="15"/>
      <c r="U17" s="15"/>
      <c r="V17" s="15"/>
      <c r="W17" s="15"/>
      <c r="X17" s="15"/>
      <c r="Y17" s="15"/>
      <c r="Z17" s="15"/>
      <c r="AA17" s="15"/>
      <c r="AB17" s="15"/>
    </row>
    <row r="18" spans="1:28" s="4" customFormat="1" ht="12">
      <c r="A18" s="10"/>
      <c r="B18" s="10" t="s">
        <v>36</v>
      </c>
      <c r="C18" s="20">
        <f>ROUND((C16-C15)/C15*100,1)</f>
        <v>7</v>
      </c>
      <c r="D18" s="20">
        <f>ROUND((D16-D15)/D15*100,1)</f>
        <v>8</v>
      </c>
      <c r="E18" s="20">
        <f>ROUND((E16-E15)/E15*100,1)</f>
        <v>7.3</v>
      </c>
      <c r="F18" s="20"/>
      <c r="G18" s="20">
        <f>ROUND((G16-G15)/G15*100,1)</f>
        <v>7.8</v>
      </c>
      <c r="H18" s="20">
        <f>ROUND((H16-H15)/H15*100,1)</f>
        <v>8.3000000000000007</v>
      </c>
      <c r="I18" s="20">
        <f>ROUND((I16-I15)/I15*100,1)</f>
        <v>8.1</v>
      </c>
      <c r="J18" s="20"/>
      <c r="K18" s="20">
        <f>ROUND((K16-K15)/K15*100,1)</f>
        <v>9.6999999999999993</v>
      </c>
      <c r="L18" s="20">
        <f>ROUND((L16-L15)/L15*100,1)</f>
        <v>9</v>
      </c>
      <c r="M18" s="20">
        <f>ROUND((M16-M15)/M15*100,1)</f>
        <v>9.3000000000000007</v>
      </c>
      <c r="N18" s="20"/>
      <c r="O18" s="20">
        <f>ROUND((O16-O15)/O15*100,1)</f>
        <v>8</v>
      </c>
      <c r="P18" s="46"/>
      <c r="Q18" s="15"/>
      <c r="R18" s="15"/>
      <c r="S18" s="15"/>
      <c r="T18" s="15"/>
      <c r="U18" s="15"/>
      <c r="V18" s="15"/>
      <c r="W18" s="15"/>
      <c r="X18" s="15"/>
      <c r="Y18" s="15"/>
      <c r="Z18" s="15"/>
      <c r="AA18" s="15"/>
      <c r="AB18" s="15"/>
    </row>
    <row r="19" spans="1:28" s="4" customFormat="1">
      <c r="C19" s="39"/>
      <c r="D19" s="39"/>
      <c r="E19" s="39"/>
      <c r="G19" s="39"/>
      <c r="H19" s="39"/>
      <c r="I19" s="39"/>
      <c r="K19" s="39"/>
      <c r="L19" s="39"/>
      <c r="M19" s="39"/>
      <c r="O19" s="9"/>
      <c r="P19" s="9"/>
      <c r="Q19" s="15"/>
      <c r="R19" s="15"/>
      <c r="S19" s="15"/>
      <c r="T19" s="15"/>
      <c r="U19" s="15"/>
      <c r="V19" s="15"/>
      <c r="W19" s="15"/>
      <c r="X19" s="15"/>
      <c r="Y19" s="15"/>
      <c r="Z19" s="15"/>
      <c r="AA19" s="15"/>
      <c r="AB19" s="15"/>
    </row>
    <row r="20" spans="1:28" ht="13.5">
      <c r="A20" s="8" t="s">
        <v>19</v>
      </c>
      <c r="B20" s="32"/>
      <c r="C20" s="4"/>
      <c r="D20" s="4"/>
      <c r="E20" s="4"/>
      <c r="F20" s="4"/>
      <c r="G20" s="4"/>
      <c r="H20" s="4"/>
      <c r="I20" s="4"/>
      <c r="J20" s="4"/>
      <c r="K20" s="4"/>
      <c r="L20" s="4"/>
      <c r="M20" s="4"/>
      <c r="N20" s="4"/>
      <c r="O20" s="9"/>
      <c r="P20" s="9"/>
      <c r="Q20" s="15"/>
      <c r="R20" s="15"/>
      <c r="S20" s="15"/>
      <c r="T20" s="15"/>
      <c r="U20" s="15"/>
      <c r="V20" s="15"/>
      <c r="W20" s="15"/>
      <c r="X20" s="15"/>
      <c r="Y20" s="15"/>
      <c r="Z20" s="15"/>
      <c r="AA20" s="15"/>
      <c r="AB20" s="15"/>
    </row>
    <row r="21" spans="1:28" s="4" customFormat="1" ht="12">
      <c r="A21" s="8"/>
      <c r="B21" s="60">
        <v>2004</v>
      </c>
      <c r="C21" s="15">
        <v>440</v>
      </c>
      <c r="D21" s="15">
        <v>406</v>
      </c>
      <c r="E21" s="15">
        <v>425</v>
      </c>
      <c r="F21" s="15"/>
      <c r="G21" s="15">
        <v>423</v>
      </c>
      <c r="H21" s="15">
        <v>386</v>
      </c>
      <c r="I21" s="15">
        <v>409</v>
      </c>
      <c r="J21" s="15"/>
      <c r="K21" s="15">
        <v>449</v>
      </c>
      <c r="L21" s="15">
        <v>418</v>
      </c>
      <c r="M21" s="15">
        <v>439</v>
      </c>
      <c r="N21" s="15"/>
      <c r="O21" s="15">
        <v>422</v>
      </c>
      <c r="P21" s="9"/>
      <c r="Q21" s="15"/>
      <c r="R21" s="15"/>
      <c r="S21" s="15"/>
      <c r="T21" s="15"/>
      <c r="U21" s="15"/>
      <c r="V21" s="15"/>
      <c r="W21" s="15"/>
      <c r="X21" s="15"/>
      <c r="Y21" s="15"/>
      <c r="Z21" s="15"/>
      <c r="AA21" s="15"/>
      <c r="AB21" s="15"/>
    </row>
    <row r="22" spans="1:28" s="4" customFormat="1" ht="12">
      <c r="A22" s="8"/>
      <c r="B22" s="60">
        <v>2005</v>
      </c>
      <c r="C22" s="15">
        <v>474</v>
      </c>
      <c r="D22" s="15">
        <v>436</v>
      </c>
      <c r="E22" s="15">
        <v>463</v>
      </c>
      <c r="F22" s="15"/>
      <c r="G22" s="15">
        <v>457</v>
      </c>
      <c r="H22" s="15">
        <v>413</v>
      </c>
      <c r="I22" s="15">
        <v>438</v>
      </c>
      <c r="J22" s="15"/>
      <c r="K22" s="15">
        <v>481</v>
      </c>
      <c r="L22" s="15">
        <v>457</v>
      </c>
      <c r="M22" s="15">
        <v>472</v>
      </c>
      <c r="N22" s="15"/>
      <c r="O22" s="15">
        <v>454</v>
      </c>
      <c r="P22" s="9"/>
      <c r="Q22" s="15"/>
      <c r="R22" s="15"/>
      <c r="S22" s="15"/>
      <c r="T22" s="15"/>
      <c r="U22" s="15"/>
      <c r="V22" s="15"/>
      <c r="W22" s="15"/>
      <c r="X22" s="15"/>
      <c r="Y22" s="15"/>
      <c r="Z22" s="15"/>
      <c r="AA22" s="15"/>
      <c r="AB22" s="15"/>
    </row>
    <row r="23" spans="1:28" s="4" customFormat="1" ht="12">
      <c r="A23" s="52"/>
      <c r="B23" s="61">
        <v>2006</v>
      </c>
      <c r="C23" s="52">
        <v>539</v>
      </c>
      <c r="D23" s="52">
        <v>513</v>
      </c>
      <c r="E23" s="52">
        <v>530</v>
      </c>
      <c r="F23" s="52"/>
      <c r="G23" s="52">
        <v>516</v>
      </c>
      <c r="H23" s="52">
        <v>473</v>
      </c>
      <c r="I23" s="52">
        <v>495</v>
      </c>
      <c r="J23" s="52"/>
      <c r="K23" s="52">
        <v>548</v>
      </c>
      <c r="L23" s="52">
        <v>545</v>
      </c>
      <c r="M23" s="52">
        <v>547</v>
      </c>
      <c r="N23" s="52"/>
      <c r="O23" s="52">
        <v>517</v>
      </c>
      <c r="P23" s="9"/>
      <c r="Q23" s="15"/>
      <c r="R23" s="15"/>
      <c r="S23" s="15"/>
      <c r="T23" s="15"/>
      <c r="U23" s="15"/>
      <c r="V23" s="15"/>
      <c r="W23" s="15"/>
      <c r="X23" s="15"/>
      <c r="Y23" s="15"/>
      <c r="Z23" s="15"/>
      <c r="AA23" s="15"/>
      <c r="AB23" s="15"/>
    </row>
    <row r="24" spans="1:28" s="4" customFormat="1" ht="13.5">
      <c r="A24" s="8"/>
      <c r="B24" s="48" t="s">
        <v>30</v>
      </c>
      <c r="C24" s="15">
        <v>616</v>
      </c>
      <c r="D24" s="15">
        <v>568</v>
      </c>
      <c r="E24" s="15">
        <v>600</v>
      </c>
      <c r="F24" s="15"/>
      <c r="G24" s="15">
        <v>590</v>
      </c>
      <c r="H24" s="15">
        <v>530</v>
      </c>
      <c r="I24" s="15">
        <v>560</v>
      </c>
      <c r="J24" s="15"/>
      <c r="K24" s="15">
        <v>618</v>
      </c>
      <c r="L24" s="15">
        <v>599</v>
      </c>
      <c r="M24" s="15">
        <v>610</v>
      </c>
      <c r="N24" s="15"/>
      <c r="O24" s="15">
        <v>584</v>
      </c>
      <c r="P24" s="34"/>
      <c r="Q24" s="15"/>
      <c r="R24" s="15"/>
      <c r="S24" s="15"/>
      <c r="T24" s="15"/>
      <c r="U24" s="15"/>
      <c r="V24" s="15"/>
      <c r="W24" s="15"/>
      <c r="X24" s="15"/>
      <c r="Y24" s="15"/>
      <c r="Z24" s="15"/>
      <c r="AA24" s="15"/>
      <c r="AB24" s="15"/>
    </row>
    <row r="25" spans="1:28" s="4" customFormat="1" ht="12">
      <c r="A25" s="8"/>
      <c r="B25" s="60">
        <v>2008</v>
      </c>
      <c r="C25" s="15">
        <v>711</v>
      </c>
      <c r="D25" s="15">
        <v>652</v>
      </c>
      <c r="E25" s="15">
        <v>690</v>
      </c>
      <c r="F25" s="15"/>
      <c r="G25" s="15">
        <v>689</v>
      </c>
      <c r="H25" s="15">
        <v>604</v>
      </c>
      <c r="I25" s="15">
        <v>645</v>
      </c>
      <c r="J25" s="15"/>
      <c r="K25" s="15">
        <v>701</v>
      </c>
      <c r="L25" s="15">
        <v>666</v>
      </c>
      <c r="M25" s="15">
        <v>685</v>
      </c>
      <c r="N25" s="15"/>
      <c r="O25" s="15">
        <v>668</v>
      </c>
      <c r="P25" s="34"/>
      <c r="Q25" s="15"/>
      <c r="R25" s="15"/>
      <c r="S25" s="15"/>
      <c r="T25" s="15"/>
      <c r="U25" s="15"/>
      <c r="V25" s="15"/>
      <c r="W25" s="15"/>
      <c r="X25" s="15"/>
      <c r="Y25" s="15"/>
      <c r="Z25" s="15"/>
      <c r="AA25" s="15"/>
      <c r="AB25" s="15"/>
    </row>
    <row r="26" spans="1:28" s="4" customFormat="1" ht="12">
      <c r="A26" s="8"/>
      <c r="B26" s="60">
        <v>2009</v>
      </c>
      <c r="C26" s="15">
        <v>737</v>
      </c>
      <c r="D26" s="15">
        <v>679</v>
      </c>
      <c r="E26" s="15">
        <v>715</v>
      </c>
      <c r="F26" s="15"/>
      <c r="G26" s="15">
        <v>700</v>
      </c>
      <c r="H26" s="15">
        <v>633</v>
      </c>
      <c r="I26" s="15">
        <v>662</v>
      </c>
      <c r="J26" s="15"/>
      <c r="K26" s="15">
        <v>731</v>
      </c>
      <c r="L26" s="15">
        <v>674</v>
      </c>
      <c r="M26" s="15">
        <v>703</v>
      </c>
      <c r="N26" s="15"/>
      <c r="O26" s="15">
        <v>688</v>
      </c>
      <c r="P26" s="34"/>
      <c r="Q26" s="15"/>
      <c r="R26" s="15"/>
      <c r="S26" s="15"/>
      <c r="T26" s="15"/>
      <c r="U26" s="15"/>
      <c r="V26" s="15"/>
      <c r="W26" s="15"/>
      <c r="X26" s="15"/>
      <c r="Y26" s="15"/>
      <c r="Z26" s="15"/>
      <c r="AA26" s="15"/>
      <c r="AB26" s="15"/>
    </row>
    <row r="27" spans="1:28" s="4" customFormat="1" ht="12">
      <c r="A27" s="8"/>
      <c r="B27" s="60">
        <v>2010</v>
      </c>
      <c r="C27" s="15">
        <v>701</v>
      </c>
      <c r="D27" s="15">
        <v>649</v>
      </c>
      <c r="E27" s="15">
        <v>680</v>
      </c>
      <c r="F27" s="15"/>
      <c r="G27" s="15">
        <v>658</v>
      </c>
      <c r="H27" s="15">
        <v>605</v>
      </c>
      <c r="I27" s="15">
        <v>628</v>
      </c>
      <c r="J27" s="15"/>
      <c r="K27" s="15">
        <v>687</v>
      </c>
      <c r="L27" s="15">
        <v>639</v>
      </c>
      <c r="M27" s="15">
        <v>664</v>
      </c>
      <c r="N27" s="15"/>
      <c r="O27" s="15">
        <v>652</v>
      </c>
      <c r="P27" s="15"/>
      <c r="Q27" s="15"/>
      <c r="R27" s="15"/>
      <c r="S27" s="15"/>
      <c r="T27" s="15"/>
      <c r="U27" s="15"/>
      <c r="V27" s="15"/>
      <c r="W27" s="15"/>
      <c r="X27" s="15"/>
      <c r="Y27" s="15"/>
      <c r="Z27" s="15"/>
      <c r="AA27" s="15"/>
      <c r="AB27" s="15"/>
    </row>
    <row r="28" spans="1:28" s="4" customFormat="1" ht="12">
      <c r="A28" s="8"/>
      <c r="B28" s="60">
        <v>2011</v>
      </c>
      <c r="C28" s="15">
        <v>740</v>
      </c>
      <c r="D28" s="15">
        <v>695</v>
      </c>
      <c r="E28" s="15">
        <v>722</v>
      </c>
      <c r="F28" s="15"/>
      <c r="G28" s="15">
        <v>696</v>
      </c>
      <c r="H28" s="15">
        <v>644</v>
      </c>
      <c r="I28" s="15">
        <v>666</v>
      </c>
      <c r="J28" s="15"/>
      <c r="K28" s="15">
        <v>728</v>
      </c>
      <c r="L28" s="15">
        <v>701</v>
      </c>
      <c r="M28" s="15">
        <v>715</v>
      </c>
      <c r="N28" s="15"/>
      <c r="O28" s="15">
        <v>693</v>
      </c>
      <c r="P28" s="15"/>
      <c r="Q28" s="15"/>
      <c r="R28" s="15"/>
      <c r="S28" s="15"/>
      <c r="T28" s="15"/>
      <c r="U28" s="15"/>
      <c r="V28" s="15"/>
      <c r="W28" s="15"/>
      <c r="X28" s="15"/>
      <c r="Y28" s="15"/>
      <c r="Z28" s="15"/>
      <c r="AA28" s="15"/>
      <c r="AB28" s="15"/>
    </row>
    <row r="29" spans="1:28" s="4" customFormat="1" ht="12">
      <c r="A29" s="8"/>
      <c r="B29" s="60">
        <v>2012</v>
      </c>
      <c r="C29" s="15">
        <v>770</v>
      </c>
      <c r="D29" s="15">
        <v>749</v>
      </c>
      <c r="E29" s="15">
        <v>761</v>
      </c>
      <c r="F29" s="15"/>
      <c r="G29" s="15">
        <v>723</v>
      </c>
      <c r="H29" s="15">
        <v>680</v>
      </c>
      <c r="I29" s="15">
        <v>698</v>
      </c>
      <c r="J29" s="15"/>
      <c r="K29" s="15">
        <v>750</v>
      </c>
      <c r="L29" s="15">
        <v>748</v>
      </c>
      <c r="M29" s="15">
        <v>749</v>
      </c>
      <c r="N29" s="15"/>
      <c r="O29" s="15">
        <v>727</v>
      </c>
      <c r="P29" s="15"/>
      <c r="Q29" s="15"/>
      <c r="R29" s="15"/>
      <c r="S29" s="15"/>
      <c r="T29" s="15"/>
      <c r="U29" s="15"/>
      <c r="V29" s="15"/>
      <c r="W29" s="15"/>
      <c r="X29" s="15"/>
      <c r="Y29" s="15"/>
      <c r="Z29" s="15"/>
      <c r="AA29" s="15"/>
      <c r="AB29" s="15"/>
    </row>
    <row r="30" spans="1:28" s="4" customFormat="1" ht="12">
      <c r="A30" s="29"/>
      <c r="B30" s="74">
        <v>2013</v>
      </c>
      <c r="C30" s="15">
        <v>810.13232514177696</v>
      </c>
      <c r="D30" s="15">
        <v>796.51228733459357</v>
      </c>
      <c r="E30" s="15">
        <v>804.29111531190927</v>
      </c>
      <c r="F30" s="15"/>
      <c r="G30" s="15">
        <v>766.03024574669189</v>
      </c>
      <c r="H30" s="15">
        <v>724.88657844990541</v>
      </c>
      <c r="I30" s="15">
        <v>741.69187145557669</v>
      </c>
      <c r="J30" s="15"/>
      <c r="K30" s="15">
        <v>809.73534971644631</v>
      </c>
      <c r="L30" s="15">
        <v>802.43856332703217</v>
      </c>
      <c r="M30" s="15">
        <v>805.94517958412109</v>
      </c>
      <c r="N30" s="15"/>
      <c r="O30" s="15">
        <v>772.53725823258492</v>
      </c>
      <c r="P30" s="15"/>
      <c r="Q30" s="15"/>
      <c r="R30" s="15"/>
      <c r="S30" s="15"/>
      <c r="T30" s="15"/>
      <c r="U30" s="15"/>
      <c r="V30" s="15"/>
      <c r="W30" s="15"/>
      <c r="X30" s="15"/>
      <c r="Y30" s="15"/>
      <c r="Z30" s="15"/>
      <c r="AA30" s="15"/>
      <c r="AB30" s="15"/>
    </row>
    <row r="31" spans="1:28" s="4" customFormat="1" ht="12">
      <c r="A31" s="8" t="s">
        <v>2</v>
      </c>
      <c r="C31" s="56"/>
      <c r="D31" s="56"/>
      <c r="E31" s="56"/>
      <c r="F31" s="56"/>
      <c r="G31" s="56"/>
      <c r="H31" s="56"/>
      <c r="I31" s="56"/>
      <c r="J31" s="56"/>
      <c r="K31" s="56"/>
      <c r="L31" s="56"/>
      <c r="M31" s="56"/>
      <c r="N31" s="56"/>
      <c r="O31" s="56"/>
      <c r="P31" s="19"/>
      <c r="Q31" s="15"/>
      <c r="R31" s="15"/>
      <c r="S31" s="15"/>
      <c r="T31" s="15"/>
      <c r="U31" s="15"/>
      <c r="V31" s="15"/>
      <c r="W31" s="15"/>
      <c r="X31" s="15"/>
      <c r="Y31" s="15"/>
      <c r="Z31" s="15"/>
      <c r="AA31" s="15"/>
      <c r="AB31" s="15"/>
    </row>
    <row r="32" spans="1:28" s="4" customFormat="1" thickBot="1">
      <c r="A32" s="40"/>
      <c r="B32" s="40" t="s">
        <v>36</v>
      </c>
      <c r="C32" s="35">
        <f>ROUND((C30-C29)/C29*100,1)</f>
        <v>5.2</v>
      </c>
      <c r="D32" s="35">
        <f>ROUND((D30-D29)/D29*100,1)</f>
        <v>6.3</v>
      </c>
      <c r="E32" s="35">
        <f>ROUND((E30-E29)/E29*100,1)</f>
        <v>5.7</v>
      </c>
      <c r="F32" s="35"/>
      <c r="G32" s="35">
        <f>ROUND((G30-G29)/G29*100,1)</f>
        <v>6</v>
      </c>
      <c r="H32" s="35">
        <f>ROUND((H30-H29)/H29*100,1)</f>
        <v>6.6</v>
      </c>
      <c r="I32" s="35">
        <f>ROUND((I30-I29)/I29*100,1)</f>
        <v>6.3</v>
      </c>
      <c r="J32" s="35"/>
      <c r="K32" s="35">
        <f>ROUND((K30-K29)/K29*100,1)</f>
        <v>8</v>
      </c>
      <c r="L32" s="35">
        <f>ROUND((L30-L29)/L29*100,1)</f>
        <v>7.3</v>
      </c>
      <c r="M32" s="35">
        <f>ROUND((M30-M29)/M29*100,1)</f>
        <v>7.6</v>
      </c>
      <c r="N32" s="35"/>
      <c r="O32" s="35">
        <f>ROUND((O30-O29)/O29*100,1)</f>
        <v>6.3</v>
      </c>
      <c r="P32" s="19"/>
      <c r="Q32" s="15"/>
      <c r="R32" s="15"/>
      <c r="S32" s="15"/>
      <c r="T32" s="15"/>
      <c r="U32" s="15"/>
      <c r="V32" s="15"/>
      <c r="W32" s="15"/>
      <c r="X32" s="15"/>
      <c r="Y32" s="15"/>
      <c r="Z32" s="15"/>
      <c r="AA32" s="15"/>
      <c r="AB32" s="15"/>
    </row>
    <row r="33" spans="1:28" s="4" customFormat="1" ht="13.5" thickTop="1">
      <c r="M33" s="13"/>
      <c r="O33" s="32"/>
      <c r="P33" s="32"/>
      <c r="Q33" s="15"/>
      <c r="R33" s="15"/>
      <c r="S33" s="15"/>
      <c r="T33" s="15"/>
      <c r="U33" s="15"/>
      <c r="V33" s="15"/>
      <c r="W33" s="15"/>
      <c r="X33" s="15"/>
      <c r="Y33" s="15"/>
      <c r="Z33" s="15"/>
      <c r="AA33" s="15"/>
      <c r="AB33" s="15"/>
    </row>
    <row r="34" spans="1:28" s="4" customFormat="1">
      <c r="A34" s="8"/>
      <c r="C34" s="9"/>
      <c r="D34" s="9"/>
      <c r="E34" s="9"/>
      <c r="F34" s="9"/>
      <c r="G34" s="9"/>
      <c r="H34" s="9"/>
      <c r="I34" s="9"/>
      <c r="J34" s="9"/>
      <c r="K34" s="9"/>
      <c r="L34" s="9"/>
      <c r="M34" s="9"/>
      <c r="N34" s="19"/>
      <c r="O34" s="32"/>
      <c r="P34" s="32"/>
      <c r="Q34" s="15"/>
      <c r="R34" s="15"/>
      <c r="S34" s="15"/>
      <c r="T34" s="15"/>
      <c r="U34" s="15"/>
      <c r="V34" s="15"/>
      <c r="W34" s="15"/>
      <c r="X34" s="15"/>
      <c r="Y34" s="15"/>
      <c r="Z34" s="15"/>
      <c r="AA34" s="15"/>
      <c r="AB34" s="15"/>
    </row>
    <row r="35" spans="1:28" s="4" customFormat="1">
      <c r="A35" s="8"/>
      <c r="C35" s="9"/>
      <c r="D35" s="9"/>
      <c r="E35" s="9"/>
      <c r="F35" s="9"/>
      <c r="G35" s="9"/>
      <c r="H35" s="9"/>
      <c r="I35" s="9"/>
      <c r="J35" s="9"/>
      <c r="K35" s="9"/>
      <c r="L35" s="9"/>
      <c r="M35" s="9"/>
      <c r="N35" s="20"/>
      <c r="O35" s="32"/>
      <c r="P35" s="32"/>
      <c r="Q35" s="15"/>
      <c r="R35" s="15"/>
      <c r="S35" s="15"/>
      <c r="T35" s="15"/>
      <c r="U35" s="15"/>
      <c r="V35" s="15"/>
      <c r="W35" s="15"/>
      <c r="X35" s="15"/>
      <c r="Y35" s="15"/>
      <c r="Z35" s="15"/>
      <c r="AA35" s="15"/>
      <c r="AB35" s="15"/>
    </row>
    <row r="36" spans="1:28" s="4" customFormat="1" ht="12.75" customHeight="1">
      <c r="A36" s="8"/>
      <c r="C36" s="9"/>
      <c r="D36" s="9"/>
      <c r="E36" s="9"/>
      <c r="F36" s="9"/>
      <c r="G36" s="9"/>
      <c r="H36" s="9"/>
      <c r="I36" s="9"/>
      <c r="J36" s="9"/>
      <c r="K36" s="9"/>
      <c r="L36" s="9"/>
      <c r="M36" s="9"/>
      <c r="N36" s="32"/>
      <c r="O36" s="32"/>
      <c r="P36" s="32"/>
      <c r="Q36" s="15"/>
      <c r="R36" s="15"/>
      <c r="S36" s="15"/>
      <c r="T36" s="15"/>
      <c r="U36" s="15"/>
      <c r="V36" s="15"/>
      <c r="W36" s="15"/>
      <c r="X36" s="15"/>
      <c r="Y36" s="15"/>
      <c r="Z36" s="15"/>
      <c r="AA36" s="15"/>
      <c r="AB36" s="15"/>
    </row>
    <row r="37" spans="1:28" s="4" customFormat="1">
      <c r="A37" s="8"/>
      <c r="C37" s="9"/>
      <c r="D37" s="9"/>
      <c r="E37" s="9"/>
      <c r="F37" s="9"/>
      <c r="G37" s="9"/>
      <c r="H37" s="9"/>
      <c r="I37" s="9"/>
      <c r="J37" s="9"/>
      <c r="K37" s="9"/>
      <c r="L37" s="9"/>
      <c r="M37" s="9"/>
      <c r="N37" s="21"/>
      <c r="O37" s="32"/>
      <c r="P37" s="32"/>
      <c r="Q37" s="15"/>
      <c r="R37" s="15"/>
      <c r="S37" s="15"/>
      <c r="T37" s="15"/>
      <c r="U37" s="15"/>
      <c r="V37" s="15"/>
      <c r="W37" s="15"/>
      <c r="X37" s="15"/>
      <c r="Y37" s="15"/>
      <c r="Z37" s="15"/>
      <c r="AA37" s="15"/>
      <c r="AB37" s="15"/>
    </row>
    <row r="38" spans="1:28" s="4" customFormat="1">
      <c r="A38" s="8"/>
      <c r="C38" s="9"/>
      <c r="D38" s="9"/>
      <c r="E38" s="9"/>
      <c r="F38" s="9"/>
      <c r="G38" s="9"/>
      <c r="H38" s="9"/>
      <c r="I38" s="9"/>
      <c r="J38" s="9"/>
      <c r="K38" s="9"/>
      <c r="L38" s="9"/>
      <c r="M38" s="9"/>
      <c r="N38" s="21"/>
      <c r="O38" s="32"/>
      <c r="P38" s="32"/>
      <c r="R38" s="32"/>
    </row>
    <row r="39" spans="1:28" s="4" customFormat="1">
      <c r="A39" s="8"/>
      <c r="C39" s="9"/>
      <c r="D39" s="9"/>
      <c r="E39" s="9"/>
      <c r="F39" s="9"/>
      <c r="G39" s="9"/>
      <c r="H39" s="9"/>
      <c r="I39" s="9"/>
      <c r="J39" s="9"/>
      <c r="K39" s="9"/>
      <c r="L39" s="9"/>
      <c r="M39" s="9"/>
      <c r="N39" s="21"/>
      <c r="O39" s="32"/>
      <c r="P39" s="32"/>
      <c r="R39" s="32"/>
    </row>
    <row r="40" spans="1:28">
      <c r="A40" s="3"/>
      <c r="C40" s="2"/>
      <c r="D40" s="2"/>
      <c r="E40" s="2"/>
      <c r="F40" s="2"/>
      <c r="G40" s="2"/>
      <c r="H40" s="2"/>
      <c r="I40" s="2"/>
      <c r="J40" s="2"/>
      <c r="K40" s="2"/>
      <c r="L40" s="2"/>
      <c r="M40" s="2"/>
      <c r="N40" s="21"/>
      <c r="O40" s="32"/>
      <c r="P40" s="32"/>
    </row>
    <row r="41" spans="1:28">
      <c r="N41" s="21"/>
      <c r="O41" s="32"/>
      <c r="P41" s="32"/>
    </row>
    <row r="42" spans="1:28" ht="22.5" customHeight="1">
      <c r="N42" s="21"/>
      <c r="O42" s="4"/>
      <c r="P42" s="4"/>
    </row>
    <row r="43" spans="1:28" ht="3.75" customHeight="1">
      <c r="N43" s="21"/>
      <c r="O43" s="4"/>
      <c r="P43" s="4"/>
    </row>
    <row r="44" spans="1:28">
      <c r="A44" s="32"/>
      <c r="B44" s="32"/>
      <c r="C44" s="36"/>
      <c r="D44" s="36"/>
      <c r="E44" s="37"/>
      <c r="G44" s="36"/>
      <c r="H44" s="36"/>
      <c r="I44" s="37"/>
      <c r="L44" s="36"/>
      <c r="N44" s="21"/>
      <c r="O44" s="4"/>
      <c r="P44" s="4"/>
    </row>
    <row r="45" spans="1:28">
      <c r="E45" s="36"/>
      <c r="N45" s="21"/>
      <c r="O45" s="4"/>
      <c r="P45" s="4"/>
    </row>
    <row r="46" spans="1:28">
      <c r="I46" s="36"/>
      <c r="N46" s="4"/>
      <c r="O46" s="4"/>
      <c r="P46" s="4"/>
    </row>
    <row r="47" spans="1:28">
      <c r="N47" s="4"/>
      <c r="O47" s="4"/>
      <c r="P47" s="4"/>
    </row>
    <row r="48" spans="1:28">
      <c r="N48" s="4"/>
      <c r="O48" s="4"/>
      <c r="P48" s="4"/>
    </row>
    <row r="65" spans="14:14">
      <c r="N65" s="4"/>
    </row>
    <row r="66" spans="14:14">
      <c r="N66" s="4"/>
    </row>
    <row r="67" spans="14:14">
      <c r="N67" s="4"/>
    </row>
  </sheetData>
  <mergeCells count="3">
    <mergeCell ref="C4:E4"/>
    <mergeCell ref="G4:I4"/>
    <mergeCell ref="K4:M4"/>
  </mergeCells>
  <pageMargins left="0.78740157480314965" right="0.78740157480314965" top="0.78740157480314965" bottom="0.78740157480314965" header="0.51181102362204722" footer="0.51181102362204722"/>
  <pageSetup paperSize="9" scale="91" orientation="portrait" horizontalDpi="4294967292"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3"/>
  </sheetPr>
  <dimension ref="A1:W24"/>
  <sheetViews>
    <sheetView showGridLines="0" zoomScaleNormal="100" workbookViewId="0"/>
  </sheetViews>
  <sheetFormatPr defaultColWidth="8.7109375" defaultRowHeight="15" customHeight="1"/>
  <cols>
    <col min="2" max="2" width="8.7109375" customWidth="1"/>
    <col min="4" max="4" width="8.7109375" customWidth="1"/>
  </cols>
  <sheetData>
    <row r="1" spans="1:15" s="310" customFormat="1" ht="36" customHeight="1">
      <c r="A1" s="362" t="s">
        <v>172</v>
      </c>
      <c r="B1" s="356"/>
      <c r="C1" s="356"/>
      <c r="D1" s="356"/>
      <c r="E1" s="356"/>
      <c r="F1" s="356"/>
      <c r="G1" s="356"/>
      <c r="H1" s="356"/>
      <c r="I1" s="356"/>
      <c r="J1" s="356"/>
      <c r="K1" s="356"/>
      <c r="L1" s="356"/>
      <c r="M1" s="357"/>
      <c r="N1" s="357"/>
      <c r="O1" s="308"/>
    </row>
    <row r="2" spans="1:15" s="310" customFormat="1" ht="24" customHeight="1">
      <c r="A2" s="358" t="s">
        <v>56</v>
      </c>
      <c r="B2" s="331"/>
      <c r="C2" s="331"/>
      <c r="D2" s="331"/>
      <c r="E2" s="331"/>
      <c r="F2" s="331"/>
      <c r="G2" s="331"/>
      <c r="H2" s="331"/>
      <c r="I2" s="331"/>
      <c r="J2" s="331"/>
      <c r="K2" s="331"/>
      <c r="L2" s="331"/>
      <c r="M2" s="308"/>
      <c r="N2" s="308"/>
      <c r="O2" s="308"/>
    </row>
    <row r="3" spans="1:15" s="374" customFormat="1" ht="18" customHeight="1">
      <c r="A3" s="371" t="s">
        <v>198</v>
      </c>
      <c r="B3" s="372"/>
      <c r="C3" s="372"/>
      <c r="D3" s="373"/>
      <c r="E3" s="360"/>
    </row>
    <row r="4" spans="1:15" s="379" customFormat="1" ht="18" customHeight="1">
      <c r="A4" s="375" t="s">
        <v>201</v>
      </c>
      <c r="B4" s="376"/>
      <c r="C4" s="376"/>
      <c r="D4" s="377"/>
      <c r="E4" s="378"/>
      <c r="F4" s="378"/>
      <c r="G4" s="378"/>
      <c r="H4" s="378"/>
      <c r="I4" s="378"/>
      <c r="J4" s="378"/>
      <c r="K4" s="378"/>
      <c r="L4" s="378"/>
      <c r="M4" s="378"/>
      <c r="N4" s="378"/>
      <c r="O4" s="378"/>
    </row>
    <row r="5" spans="1:15" s="379" customFormat="1" ht="18" customHeight="1">
      <c r="A5" s="375" t="s">
        <v>199</v>
      </c>
      <c r="B5" s="376"/>
      <c r="C5" s="376"/>
      <c r="D5" s="380"/>
      <c r="E5" s="378"/>
      <c r="F5" s="378"/>
      <c r="G5" s="378"/>
      <c r="H5" s="378"/>
      <c r="I5" s="378"/>
      <c r="J5" s="378"/>
      <c r="K5" s="378"/>
      <c r="L5" s="378"/>
      <c r="M5" s="378"/>
      <c r="N5" s="378"/>
      <c r="O5" s="378"/>
    </row>
    <row r="6" spans="1:15" s="361" customFormat="1" ht="36" customHeight="1">
      <c r="A6" s="359" t="s">
        <v>99</v>
      </c>
      <c r="B6" s="316"/>
      <c r="C6" s="316"/>
      <c r="D6" s="316"/>
      <c r="E6" s="316"/>
      <c r="F6" s="316"/>
      <c r="G6" s="316"/>
      <c r="H6" s="316"/>
      <c r="I6" s="316"/>
      <c r="J6" s="316"/>
      <c r="K6" s="316"/>
      <c r="L6" s="316"/>
      <c r="M6" s="316"/>
      <c r="N6" s="316"/>
      <c r="O6" s="316"/>
    </row>
    <row r="7" spans="1:15" s="310" customFormat="1" ht="15.95" customHeight="1">
      <c r="A7" s="378" t="s">
        <v>100</v>
      </c>
      <c r="B7" s="331"/>
      <c r="C7" s="331"/>
      <c r="D7" s="331"/>
      <c r="E7" s="331"/>
      <c r="F7" s="331"/>
      <c r="G7" s="331"/>
      <c r="H7" s="331"/>
      <c r="I7" s="331"/>
      <c r="J7" s="331"/>
      <c r="K7" s="331"/>
      <c r="L7" s="331"/>
      <c r="M7" s="331"/>
      <c r="N7" s="331"/>
      <c r="O7" s="331"/>
    </row>
    <row r="8" spans="1:15" s="310" customFormat="1" ht="15.95" customHeight="1">
      <c r="A8" s="378" t="s">
        <v>101</v>
      </c>
      <c r="B8" s="331"/>
      <c r="C8" s="331"/>
      <c r="D8" s="331"/>
      <c r="E8" s="331"/>
      <c r="F8" s="331"/>
      <c r="G8" s="331"/>
      <c r="H8" s="331"/>
      <c r="I8" s="331"/>
      <c r="J8" s="331"/>
      <c r="K8" s="331"/>
      <c r="L8" s="331"/>
      <c r="M8" s="331"/>
      <c r="N8" s="331"/>
      <c r="O8" s="331"/>
    </row>
    <row r="9" spans="1:15" s="310" customFormat="1" ht="15.95" customHeight="1">
      <c r="A9" s="378" t="s">
        <v>52</v>
      </c>
      <c r="B9" s="331"/>
      <c r="C9" s="331"/>
      <c r="D9" s="331"/>
      <c r="E9" s="331"/>
      <c r="F9" s="331"/>
      <c r="G9" s="331"/>
      <c r="H9" s="331"/>
      <c r="I9" s="331"/>
      <c r="J9" s="331"/>
      <c r="K9" s="331"/>
      <c r="L9" s="331"/>
      <c r="M9" s="331"/>
      <c r="N9" s="331"/>
      <c r="O9" s="331"/>
    </row>
    <row r="10" spans="1:15" s="310" customFormat="1" ht="15.95" customHeight="1">
      <c r="A10" s="378" t="s">
        <v>173</v>
      </c>
      <c r="B10" s="331"/>
      <c r="C10" s="331"/>
      <c r="D10" s="331"/>
      <c r="E10" s="331"/>
      <c r="F10" s="331"/>
      <c r="G10" s="331"/>
      <c r="H10" s="331"/>
      <c r="I10" s="331"/>
      <c r="J10" s="331"/>
      <c r="K10" s="331"/>
      <c r="L10" s="331"/>
      <c r="M10" s="331"/>
      <c r="N10" s="331"/>
      <c r="O10" s="331"/>
    </row>
    <row r="11" spans="1:15" s="310" customFormat="1" ht="15.95" customHeight="1">
      <c r="A11" s="378" t="s">
        <v>96</v>
      </c>
      <c r="B11" s="331"/>
      <c r="C11" s="331"/>
      <c r="D11" s="331"/>
      <c r="E11" s="331"/>
      <c r="F11" s="331"/>
      <c r="G11" s="331"/>
      <c r="H11" s="331"/>
      <c r="I11" s="331"/>
      <c r="J11" s="331"/>
      <c r="K11" s="331"/>
      <c r="L11" s="331"/>
      <c r="M11" s="331"/>
      <c r="N11" s="331"/>
      <c r="O11" s="331"/>
    </row>
    <row r="12" spans="1:15" s="361" customFormat="1" ht="36" customHeight="1">
      <c r="A12" s="359" t="s">
        <v>47</v>
      </c>
      <c r="B12" s="316"/>
      <c r="C12" s="316"/>
      <c r="D12" s="316"/>
      <c r="E12" s="316"/>
      <c r="F12" s="316"/>
      <c r="G12" s="316"/>
      <c r="H12" s="316"/>
      <c r="I12" s="316"/>
      <c r="J12" s="316"/>
      <c r="K12" s="316"/>
      <c r="L12" s="316"/>
      <c r="M12" s="316"/>
      <c r="N12" s="316"/>
      <c r="O12" s="316"/>
    </row>
    <row r="13" spans="1:15" s="310" customFormat="1" ht="16.5" customHeight="1">
      <c r="A13" s="381" t="s">
        <v>174</v>
      </c>
      <c r="B13" s="331"/>
      <c r="C13" s="331"/>
      <c r="D13"/>
      <c r="E13"/>
      <c r="F13"/>
      <c r="G13"/>
      <c r="H13"/>
      <c r="I13"/>
      <c r="J13" s="331"/>
      <c r="K13" s="331"/>
      <c r="L13" s="331"/>
      <c r="M13" s="331"/>
      <c r="N13" s="331"/>
      <c r="O13" s="331"/>
    </row>
    <row r="14" spans="1:15" s="310" customFormat="1" ht="16.5" customHeight="1">
      <c r="A14" s="381" t="s">
        <v>178</v>
      </c>
      <c r="B14" s="331"/>
      <c r="C14" s="331"/>
      <c r="D14"/>
      <c r="E14"/>
      <c r="F14"/>
      <c r="G14"/>
      <c r="H14"/>
      <c r="I14"/>
      <c r="J14" s="331"/>
      <c r="K14" s="331"/>
      <c r="L14" s="331"/>
      <c r="M14" s="331"/>
      <c r="N14" s="331"/>
      <c r="O14" s="331"/>
    </row>
    <row r="15" spans="1:15" s="310" customFormat="1" ht="16.5" customHeight="1">
      <c r="A15" s="381" t="s">
        <v>175</v>
      </c>
      <c r="B15" s="331"/>
      <c r="C15" s="331"/>
      <c r="D15"/>
      <c r="E15"/>
      <c r="F15"/>
      <c r="G15"/>
      <c r="H15"/>
      <c r="I15"/>
      <c r="J15" s="331"/>
      <c r="K15" s="331"/>
      <c r="L15" s="331"/>
      <c r="M15" s="331"/>
      <c r="N15" s="331"/>
      <c r="O15" s="331"/>
    </row>
    <row r="16" spans="1:15" s="310" customFormat="1" ht="16.5" customHeight="1">
      <c r="A16" s="381" t="s">
        <v>176</v>
      </c>
      <c r="B16" s="331"/>
      <c r="C16" s="331"/>
      <c r="D16"/>
      <c r="E16"/>
      <c r="F16"/>
      <c r="G16"/>
      <c r="H16"/>
      <c r="I16"/>
      <c r="J16" s="331"/>
      <c r="K16" s="331"/>
      <c r="L16" s="331"/>
      <c r="M16" s="331"/>
      <c r="N16" s="331"/>
      <c r="O16" s="331"/>
    </row>
    <row r="17" spans="1:23" s="310" customFormat="1" ht="16.5" customHeight="1">
      <c r="A17" s="382" t="s">
        <v>177</v>
      </c>
      <c r="B17" s="331"/>
      <c r="C17" s="331"/>
      <c r="D17"/>
      <c r="E17"/>
      <c r="F17"/>
      <c r="G17"/>
      <c r="H17"/>
      <c r="I17"/>
      <c r="J17" s="331"/>
      <c r="K17" s="331"/>
      <c r="L17" s="331"/>
      <c r="M17" s="331"/>
      <c r="N17" s="331"/>
      <c r="O17" s="331"/>
    </row>
    <row r="18" spans="1:23" ht="36" customHeight="1">
      <c r="A18" s="279" t="s">
        <v>48</v>
      </c>
      <c r="B18" s="168"/>
      <c r="C18" s="168"/>
      <c r="D18" s="168"/>
      <c r="E18" s="168"/>
      <c r="F18" s="168"/>
      <c r="G18" s="168"/>
      <c r="H18" s="168"/>
      <c r="I18" s="168"/>
      <c r="J18" s="171"/>
      <c r="K18" s="171"/>
      <c r="L18" s="171"/>
      <c r="M18" s="171"/>
      <c r="N18" s="171"/>
      <c r="O18" s="171"/>
      <c r="P18" s="171"/>
      <c r="Q18" s="171"/>
      <c r="R18" s="171"/>
      <c r="S18" s="171"/>
      <c r="T18" s="171"/>
      <c r="U18" s="171"/>
      <c r="V18" s="171"/>
      <c r="W18" s="171"/>
    </row>
    <row r="19" spans="1:23" ht="15.95" customHeight="1">
      <c r="A19" s="383" t="s">
        <v>179</v>
      </c>
    </row>
    <row r="20" spans="1:23" ht="15.95" customHeight="1">
      <c r="A20" s="384" t="s">
        <v>180</v>
      </c>
      <c r="B20" s="171"/>
      <c r="C20" s="171"/>
      <c r="D20" s="171"/>
      <c r="E20" s="171"/>
      <c r="F20" s="171"/>
      <c r="G20" s="171"/>
      <c r="H20" s="171"/>
      <c r="I20" s="171"/>
      <c r="J20" s="171"/>
      <c r="K20" s="171"/>
      <c r="L20" s="171"/>
      <c r="M20" s="171"/>
      <c r="N20" s="171"/>
      <c r="O20" s="171"/>
      <c r="P20" s="171"/>
      <c r="Q20" s="171"/>
      <c r="R20" s="171"/>
      <c r="S20" s="171"/>
      <c r="T20" s="171"/>
      <c r="U20" s="171"/>
      <c r="V20" s="171"/>
      <c r="W20" s="171"/>
    </row>
    <row r="21" spans="1:23" ht="15.95" customHeight="1">
      <c r="A21" s="385" t="s">
        <v>86</v>
      </c>
      <c r="B21" s="171"/>
      <c r="C21" s="171"/>
      <c r="D21" s="171"/>
      <c r="E21" s="171"/>
      <c r="F21" s="171"/>
      <c r="G21" s="171"/>
      <c r="H21" s="171"/>
      <c r="I21" s="171"/>
      <c r="J21" s="171"/>
      <c r="K21" s="171"/>
      <c r="L21" s="171"/>
      <c r="M21" s="171"/>
      <c r="N21" s="171"/>
      <c r="O21" s="171"/>
      <c r="P21" s="171"/>
      <c r="Q21" s="171"/>
      <c r="R21" s="171"/>
      <c r="S21" s="171"/>
      <c r="T21" s="171"/>
      <c r="U21" s="171"/>
      <c r="V21" s="171"/>
      <c r="W21" s="171"/>
    </row>
    <row r="22" spans="1:23" ht="36" customHeight="1">
      <c r="A22" s="386" t="s">
        <v>181</v>
      </c>
    </row>
    <row r="23" spans="1:23" ht="15.95" customHeight="1">
      <c r="A23" s="384" t="s">
        <v>182</v>
      </c>
    </row>
    <row r="24" spans="1:23" ht="15.95" customHeight="1">
      <c r="A24" s="387" t="s">
        <v>81</v>
      </c>
    </row>
  </sheetData>
  <hyperlinks>
    <hyperlink ref="A13" r:id="rId1" xr:uid="{8E0BCCA1-85E3-49FD-AEAB-0C4A57CE2931}"/>
    <hyperlink ref="A14" r:id="rId2" xr:uid="{AEDDB8EF-1DAE-4C74-BF14-A0F132FE970C}"/>
    <hyperlink ref="A15" r:id="rId3" xr:uid="{61BFEB44-6D69-47F9-ABE0-515D7E5120BC}"/>
    <hyperlink ref="A17" r:id="rId4" xr:uid="{9CA685F0-2322-4237-8427-F6827D76A4BA}"/>
    <hyperlink ref="A16" r:id="rId5" xr:uid="{5A3E5607-BAA6-4CF6-BA92-6C930150E50F}"/>
    <hyperlink ref="A21" r:id="rId6" xr:uid="{F0DE4A6A-844B-4B7F-9525-BCE200A7A52C}"/>
    <hyperlink ref="A24" r:id="rId7" xr:uid="{A97F2DE5-78A9-49EC-9837-30E7B0D4942D}"/>
  </hyperlinks>
  <pageMargins left="0.7" right="0.7" top="0.75" bottom="0.75" header="0.3" footer="0.3"/>
  <pageSetup paperSize="9" orientation="portrait" verticalDpi="0"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D7369-67FB-4EC0-8444-E50EAE64A438}">
  <sheetPr>
    <tabColor theme="3"/>
  </sheetPr>
  <dimension ref="A1:D11"/>
  <sheetViews>
    <sheetView showGridLines="0" workbookViewId="0"/>
  </sheetViews>
  <sheetFormatPr defaultRowHeight="12.75"/>
  <sheetData>
    <row r="1" spans="1:4" ht="15.75">
      <c r="A1" s="353" t="s">
        <v>43</v>
      </c>
      <c r="B1" s="354"/>
      <c r="C1" s="354"/>
      <c r="D1" s="355"/>
    </row>
    <row r="2" spans="1:4" ht="15">
      <c r="A2" s="145" t="s">
        <v>44</v>
      </c>
      <c r="B2" s="145"/>
      <c r="C2" s="145"/>
    </row>
    <row r="3" spans="1:4" ht="15">
      <c r="A3" s="299" t="s">
        <v>49</v>
      </c>
      <c r="B3" s="145"/>
      <c r="C3" s="145"/>
    </row>
    <row r="4" spans="1:4" ht="15">
      <c r="A4" s="299" t="s">
        <v>192</v>
      </c>
      <c r="B4" s="145"/>
      <c r="C4" s="145"/>
    </row>
    <row r="5" spans="1:4" ht="15">
      <c r="A5" s="299" t="s">
        <v>50</v>
      </c>
      <c r="B5" s="145"/>
      <c r="C5" s="145"/>
    </row>
    <row r="6" spans="1:4" ht="15">
      <c r="A6" s="299" t="s">
        <v>193</v>
      </c>
      <c r="B6" s="145"/>
      <c r="C6" s="145"/>
    </row>
    <row r="7" spans="1:4" ht="15">
      <c r="A7" s="299" t="s">
        <v>65</v>
      </c>
      <c r="B7" s="145"/>
      <c r="C7" s="145"/>
    </row>
    <row r="8" spans="1:4" ht="15">
      <c r="A8" s="299" t="s">
        <v>66</v>
      </c>
      <c r="B8" s="145"/>
      <c r="C8" s="145"/>
    </row>
    <row r="9" spans="1:4" ht="15">
      <c r="A9" s="299" t="s">
        <v>51</v>
      </c>
      <c r="B9" s="145"/>
      <c r="C9" s="145"/>
      <c r="D9" s="282"/>
    </row>
    <row r="10" spans="1:4" ht="15">
      <c r="A10" s="145" t="s">
        <v>45</v>
      </c>
      <c r="B10" s="145"/>
      <c r="C10" s="145"/>
    </row>
    <row r="11" spans="1:4" ht="15">
      <c r="A11" s="282" t="s">
        <v>46</v>
      </c>
    </row>
  </sheetData>
  <hyperlinks>
    <hyperlink ref="A3" location="'2.2.1'!A1" display="Table 2.2.1 (standard): Average annual domestic standard electricity bills by home and non-home supplier" xr:uid="{00000000-0004-0000-0000-000001000000}"/>
    <hyperlink ref="A5" location="'2.2.1 (Economy 7)'!A1" display="Table 2.2.1 (E7): Average annual domestic Economy 7 electricity bills by home and non-home supplier" xr:uid="{00000000-0004-0000-0000-000002000000}"/>
    <hyperlink ref="A11" location="Methodology!A1" display="Methodology notes" xr:uid="{00000000-0004-0000-0000-000003000000}"/>
    <hyperlink ref="A9" location="'2.2.1 (Payment Methods)'!A1" display="Variation of payment methods" xr:uid="{00000000-0004-0000-0000-000009000000}"/>
    <hyperlink ref="A7" location="'2.2.1 (Fixed)'!A1" display="Fixed and Variable Bills (standard)" xr:uid="{00000000-0004-0000-0000-00000A000000}"/>
    <hyperlink ref="A8" location="'2.2.1 (Economy 7 Fixed)'!A1" display="Fixed and Varibale Bills (E7)" xr:uid="{00000000-0004-0000-0000-00000B000000}"/>
    <hyperlink ref="A4" location="'2.2.1 (Real)'!A1" display="Table 2.2.1 (standard): Average annual domestic standard electricity bills by home and non-home supplier in real terms" xr:uid="{5B88EB16-3F07-4861-A522-D03CBA5C6EC7}"/>
    <hyperlink ref="A6" location="'2.2.1 (Economy 7)'!A1" display="Table 2.2.1 (E7): Average annual domestic Economy 7 electricity bills by home and non-home supplier in real terms" xr:uid="{3BFA1700-8052-41CB-8DFE-0AE09D940B47}"/>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0" tint="-0.499984740745262"/>
  </sheetPr>
  <dimension ref="A1:AG291"/>
  <sheetViews>
    <sheetView workbookViewId="0"/>
  </sheetViews>
  <sheetFormatPr defaultRowHeight="12.75"/>
  <cols>
    <col min="9" max="10" width="17.5703125" bestFit="1" customWidth="1"/>
    <col min="11" max="11" width="13.5703125" bestFit="1" customWidth="1"/>
    <col min="12" max="13" width="11" bestFit="1" customWidth="1"/>
  </cols>
  <sheetData>
    <row r="1" spans="1:13" s="65" customFormat="1">
      <c r="A1" s="65">
        <v>2019</v>
      </c>
    </row>
    <row r="2" spans="1:13">
      <c r="A2" t="s">
        <v>87</v>
      </c>
      <c r="M2" t="s">
        <v>33</v>
      </c>
    </row>
    <row r="9" spans="1:13">
      <c r="J9" t="s">
        <v>6</v>
      </c>
      <c r="K9" t="s">
        <v>26</v>
      </c>
      <c r="L9" t="s">
        <v>1</v>
      </c>
    </row>
    <row r="10" spans="1:13">
      <c r="I10" t="s">
        <v>7</v>
      </c>
      <c r="J10" s="36">
        <f>'2.2.1'!B19</f>
        <v>753.4970265613008</v>
      </c>
      <c r="K10" s="36">
        <f>'2.2.1'!E19</f>
        <v>696.68421964194272</v>
      </c>
      <c r="L10" s="36">
        <f>'2.2.1'!H19</f>
        <v>693.3047535951398</v>
      </c>
    </row>
    <row r="11" spans="1:13">
      <c r="I11" t="s">
        <v>8</v>
      </c>
      <c r="J11" s="36">
        <f>'2.2.1'!C19</f>
        <v>752.75490003067614</v>
      </c>
      <c r="K11" s="36">
        <f>'2.2.1'!F19</f>
        <v>678.45924073699769</v>
      </c>
      <c r="L11" s="36">
        <f>'2.2.1'!I19</f>
        <v>701.32852876979757</v>
      </c>
    </row>
    <row r="23" spans="1:12">
      <c r="A23" t="s">
        <v>54</v>
      </c>
    </row>
    <row r="31" spans="1:12">
      <c r="J31" t="s">
        <v>6</v>
      </c>
      <c r="K31" t="s">
        <v>9</v>
      </c>
      <c r="L31" t="s">
        <v>1</v>
      </c>
    </row>
    <row r="32" spans="1:12">
      <c r="I32" t="s">
        <v>7</v>
      </c>
      <c r="J32" s="36">
        <f>'2.2.1 (Economy 7)'!B20</f>
        <v>929.86392452002315</v>
      </c>
      <c r="K32" s="36">
        <f>'2.2.1 (Economy 7)'!E20</f>
        <v>862.75118673548025</v>
      </c>
      <c r="L32" s="36">
        <f>'2.2.1 (Economy 7)'!H20</f>
        <v>818.22652248054737</v>
      </c>
    </row>
    <row r="33" spans="1:33">
      <c r="I33" t="s">
        <v>8</v>
      </c>
      <c r="J33" s="36">
        <f>'2.2.1 (Economy 7)'!C20</f>
        <v>922.00769903100615</v>
      </c>
      <c r="K33" s="36">
        <f>'2.2.1 (Economy 7)'!F20</f>
        <v>832.18078593167832</v>
      </c>
      <c r="L33" s="36">
        <f>'2.2.1 (Economy 7)'!I20</f>
        <v>815.11370736212984</v>
      </c>
    </row>
    <row r="43" spans="1:33">
      <c r="A43" s="137">
        <v>2018</v>
      </c>
      <c r="B43" s="65"/>
      <c r="C43" s="65"/>
      <c r="D43" s="65"/>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row>
    <row r="44" spans="1:33">
      <c r="A44" s="3" t="s">
        <v>37</v>
      </c>
      <c r="M44" s="64" t="s">
        <v>33</v>
      </c>
    </row>
    <row r="46" spans="1:33">
      <c r="A46" s="3"/>
      <c r="Y46" s="15"/>
    </row>
    <row r="47" spans="1:33">
      <c r="Y47" s="15"/>
    </row>
    <row r="48" spans="1:33">
      <c r="Y48" s="15"/>
    </row>
    <row r="51" spans="9:27">
      <c r="I51" s="72"/>
      <c r="J51" s="72" t="s">
        <v>6</v>
      </c>
      <c r="K51" s="140" t="s">
        <v>26</v>
      </c>
      <c r="L51" s="140" t="s">
        <v>1</v>
      </c>
    </row>
    <row r="52" spans="9:27">
      <c r="I52" s="72" t="s">
        <v>7</v>
      </c>
      <c r="J52" s="27">
        <v>748.5745183444086</v>
      </c>
      <c r="K52" s="27">
        <v>686.26497693891099</v>
      </c>
      <c r="L52" s="27">
        <v>648.92082261099347</v>
      </c>
    </row>
    <row r="53" spans="9:27">
      <c r="I53" s="72" t="s">
        <v>8</v>
      </c>
      <c r="J53" s="27">
        <v>716.50636660214343</v>
      </c>
      <c r="K53" s="27">
        <v>650.94554915828633</v>
      </c>
      <c r="L53" s="27">
        <v>650.8611471216559</v>
      </c>
    </row>
    <row r="54" spans="9:27">
      <c r="I54" s="72" t="s">
        <v>32</v>
      </c>
      <c r="J54" s="27">
        <v>728.36725319358698</v>
      </c>
      <c r="K54" s="27">
        <v>658.8163348868959</v>
      </c>
      <c r="L54" s="27">
        <v>650.386978559093</v>
      </c>
      <c r="M54" s="15"/>
      <c r="N54" s="15"/>
      <c r="O54" s="15"/>
      <c r="P54" s="15"/>
      <c r="Q54" s="15"/>
      <c r="X54" s="36"/>
      <c r="AA54" s="15"/>
    </row>
    <row r="55" spans="9:27">
      <c r="X55" s="36"/>
      <c r="AA55" s="15"/>
    </row>
    <row r="56" spans="9:27">
      <c r="P56" s="63"/>
      <c r="Q56" s="15"/>
      <c r="R56" s="15"/>
      <c r="S56" s="15"/>
      <c r="T56" s="15"/>
      <c r="U56" s="15"/>
      <c r="V56" s="15"/>
      <c r="W56" s="15"/>
      <c r="X56" s="36"/>
      <c r="Y56" s="15"/>
      <c r="Z56" s="15"/>
      <c r="AA56" s="15"/>
    </row>
    <row r="58" spans="9:27">
      <c r="N58" s="15"/>
      <c r="O58" s="15"/>
      <c r="P58" s="15"/>
    </row>
    <row r="65" spans="1:21">
      <c r="A65" s="3" t="s">
        <v>54</v>
      </c>
    </row>
    <row r="73" spans="1:21">
      <c r="I73" s="72"/>
      <c r="J73" s="72" t="s">
        <v>6</v>
      </c>
      <c r="K73" s="72" t="s">
        <v>9</v>
      </c>
      <c r="L73" s="72" t="s">
        <v>1</v>
      </c>
    </row>
    <row r="74" spans="1:21">
      <c r="I74" s="72" t="s">
        <v>7</v>
      </c>
      <c r="J74" s="15">
        <v>1008.533471955189</v>
      </c>
      <c r="K74" s="15">
        <v>941.09898849987917</v>
      </c>
      <c r="L74" s="15">
        <v>829.22994523496288</v>
      </c>
    </row>
    <row r="75" spans="1:21">
      <c r="I75" s="72" t="s">
        <v>8</v>
      </c>
      <c r="J75" s="15">
        <v>973.61447766499953</v>
      </c>
      <c r="K75" s="15">
        <v>884.54083121099336</v>
      </c>
      <c r="L75" s="15">
        <v>775.86115410973093</v>
      </c>
      <c r="M75" s="15"/>
      <c r="N75" s="15"/>
      <c r="O75" s="15"/>
      <c r="P75" s="15"/>
      <c r="Q75" s="15"/>
      <c r="R75" s="15"/>
      <c r="S75" s="15"/>
      <c r="T75" s="15"/>
      <c r="U75" s="15"/>
    </row>
    <row r="76" spans="1:21">
      <c r="I76" s="72" t="s">
        <v>32</v>
      </c>
      <c r="J76" s="27">
        <v>992.10906761052217</v>
      </c>
      <c r="K76" s="27">
        <v>902.99069307882542</v>
      </c>
      <c r="L76" s="15">
        <v>797.86184787096067</v>
      </c>
    </row>
    <row r="79" spans="1:21">
      <c r="J79" s="4"/>
      <c r="K79" s="11"/>
      <c r="L79" s="11"/>
      <c r="M79" s="11"/>
      <c r="N79" s="11"/>
      <c r="O79" s="11"/>
      <c r="P79" s="11"/>
      <c r="Q79" s="11"/>
      <c r="R79" s="11"/>
      <c r="S79" s="11"/>
      <c r="T79" s="11"/>
      <c r="U79" s="11"/>
    </row>
    <row r="80" spans="1:21">
      <c r="M80" s="15"/>
      <c r="Q80" s="15"/>
      <c r="U80" s="15"/>
    </row>
    <row r="85" spans="1:33">
      <c r="A85" s="137">
        <v>2017</v>
      </c>
      <c r="B85" s="65"/>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row>
    <row r="86" spans="1:33">
      <c r="A86" s="3" t="s">
        <v>37</v>
      </c>
      <c r="M86" s="64" t="s">
        <v>33</v>
      </c>
    </row>
    <row r="88" spans="1:33">
      <c r="A88" s="3"/>
    </row>
    <row r="93" spans="1:33">
      <c r="I93" s="72"/>
      <c r="J93" s="72" t="s">
        <v>6</v>
      </c>
      <c r="K93" s="140" t="s">
        <v>26</v>
      </c>
      <c r="L93" s="140" t="s">
        <v>1</v>
      </c>
    </row>
    <row r="94" spans="1:33">
      <c r="I94" s="72" t="s">
        <v>7</v>
      </c>
      <c r="J94" s="27">
        <v>697</v>
      </c>
      <c r="K94" s="27">
        <v>635</v>
      </c>
      <c r="L94" s="27">
        <v>626</v>
      </c>
    </row>
    <row r="95" spans="1:33">
      <c r="I95" s="72" t="s">
        <v>8</v>
      </c>
      <c r="J95" s="27">
        <v>654</v>
      </c>
      <c r="K95" s="27">
        <v>590</v>
      </c>
      <c r="L95" s="27">
        <v>616</v>
      </c>
    </row>
    <row r="96" spans="1:33">
      <c r="I96" s="72" t="s">
        <v>32</v>
      </c>
      <c r="J96" s="27">
        <v>670</v>
      </c>
      <c r="K96" s="27">
        <v>601</v>
      </c>
      <c r="L96" s="27">
        <v>619</v>
      </c>
      <c r="M96" s="15"/>
      <c r="N96" s="15"/>
      <c r="O96" s="15"/>
      <c r="P96" s="15"/>
      <c r="Q96" s="15"/>
      <c r="R96" s="15"/>
      <c r="S96" s="15"/>
      <c r="T96" s="15"/>
    </row>
    <row r="98" spans="1:27">
      <c r="P98" s="63"/>
      <c r="Q98" s="15"/>
      <c r="R98" s="15"/>
      <c r="S98" s="15"/>
      <c r="T98" s="15"/>
      <c r="U98" s="15"/>
      <c r="V98" s="15"/>
      <c r="W98" s="15"/>
      <c r="X98" s="15"/>
      <c r="Y98" s="15"/>
      <c r="Z98" s="15"/>
      <c r="AA98" s="15"/>
    </row>
    <row r="107" spans="1:27">
      <c r="A107" s="3" t="s">
        <v>54</v>
      </c>
    </row>
    <row r="115" spans="1:33">
      <c r="I115" s="72"/>
      <c r="J115" s="72" t="s">
        <v>6</v>
      </c>
      <c r="K115" s="72" t="s">
        <v>9</v>
      </c>
      <c r="L115" s="72" t="s">
        <v>1</v>
      </c>
    </row>
    <row r="116" spans="1:33">
      <c r="I116" s="72" t="s">
        <v>7</v>
      </c>
      <c r="J116" s="15">
        <v>932</v>
      </c>
      <c r="K116" s="15">
        <v>868</v>
      </c>
      <c r="L116" s="15">
        <v>818</v>
      </c>
    </row>
    <row r="117" spans="1:33">
      <c r="I117" s="72" t="s">
        <v>8</v>
      </c>
      <c r="J117" s="15">
        <v>902</v>
      </c>
      <c r="K117" s="15">
        <v>787</v>
      </c>
      <c r="L117" s="15">
        <v>779</v>
      </c>
      <c r="M117" s="15"/>
      <c r="N117" s="15"/>
      <c r="O117" s="15"/>
      <c r="P117" s="15"/>
      <c r="Q117" s="15"/>
      <c r="R117" s="15"/>
      <c r="S117" s="15"/>
      <c r="T117" s="15"/>
      <c r="U117" s="15"/>
    </row>
    <row r="118" spans="1:33">
      <c r="I118" s="72" t="s">
        <v>32</v>
      </c>
      <c r="J118" s="27">
        <v>917</v>
      </c>
      <c r="K118" s="27">
        <v>814</v>
      </c>
      <c r="L118" s="15">
        <v>798</v>
      </c>
    </row>
    <row r="121" spans="1:33">
      <c r="J121" s="4"/>
      <c r="K121" s="11"/>
      <c r="L121" s="11"/>
      <c r="M121" s="11"/>
      <c r="N121" s="11"/>
      <c r="O121" s="11"/>
      <c r="P121" s="11"/>
      <c r="Q121" s="11"/>
      <c r="R121" s="11"/>
      <c r="S121" s="11"/>
      <c r="T121" s="11"/>
      <c r="U121" s="11"/>
    </row>
    <row r="122" spans="1:33">
      <c r="M122" s="15"/>
      <c r="Q122" s="15"/>
      <c r="U122" s="15"/>
    </row>
    <row r="127" spans="1:33">
      <c r="A127" s="137">
        <v>2016</v>
      </c>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row>
    <row r="128" spans="1:33">
      <c r="A128" s="3" t="s">
        <v>37</v>
      </c>
      <c r="M128" s="64" t="s">
        <v>33</v>
      </c>
    </row>
    <row r="130" spans="1:27">
      <c r="A130" s="3"/>
    </row>
    <row r="135" spans="1:27">
      <c r="I135" s="72"/>
      <c r="J135" s="72" t="s">
        <v>6</v>
      </c>
      <c r="K135" s="140" t="s">
        <v>26</v>
      </c>
      <c r="L135" s="140" t="s">
        <v>1</v>
      </c>
    </row>
    <row r="136" spans="1:27">
      <c r="I136" s="72" t="s">
        <v>7</v>
      </c>
      <c r="J136" s="139">
        <v>641.50386720517861</v>
      </c>
      <c r="K136" s="139">
        <v>582.13675756826092</v>
      </c>
      <c r="L136" s="139">
        <v>640.02453401721948</v>
      </c>
    </row>
    <row r="137" spans="1:27">
      <c r="I137" s="72" t="s">
        <v>8</v>
      </c>
      <c r="J137" s="139">
        <v>611.45428790378526</v>
      </c>
      <c r="K137" s="139">
        <v>548.01599666457946</v>
      </c>
      <c r="L137" s="139">
        <v>612.04205153339808</v>
      </c>
    </row>
    <row r="138" spans="1:27">
      <c r="I138" s="72" t="s">
        <v>32</v>
      </c>
      <c r="J138" s="139">
        <v>624.10240300230623</v>
      </c>
      <c r="K138" s="139">
        <v>558.64914096874713</v>
      </c>
      <c r="L138" s="139">
        <v>622.52985761992784</v>
      </c>
      <c r="M138" s="15"/>
      <c r="N138" s="15"/>
      <c r="O138" s="15"/>
      <c r="P138" s="15"/>
      <c r="Q138" s="15"/>
      <c r="R138" s="15"/>
      <c r="S138" s="15"/>
      <c r="T138" s="15"/>
    </row>
    <row r="140" spans="1:27">
      <c r="P140" s="63"/>
      <c r="Q140" s="15"/>
      <c r="R140" s="15"/>
      <c r="S140" s="15"/>
      <c r="T140" s="15"/>
      <c r="U140" s="15"/>
      <c r="V140" s="15"/>
      <c r="W140" s="15"/>
      <c r="X140" s="15"/>
      <c r="Y140" s="15"/>
      <c r="Z140" s="15"/>
      <c r="AA140" s="15"/>
    </row>
    <row r="149" spans="1:21">
      <c r="A149" s="3" t="s">
        <v>54</v>
      </c>
    </row>
    <row r="157" spans="1:21">
      <c r="I157" s="72"/>
      <c r="J157" s="72" t="s">
        <v>6</v>
      </c>
      <c r="K157" s="72" t="s">
        <v>9</v>
      </c>
      <c r="L157" s="72" t="s">
        <v>1</v>
      </c>
    </row>
    <row r="158" spans="1:21">
      <c r="I158" s="72" t="s">
        <v>7</v>
      </c>
      <c r="J158" s="141">
        <v>851.33156568572463</v>
      </c>
      <c r="K158" s="141">
        <v>792.72745672156452</v>
      </c>
      <c r="L158" s="141">
        <v>851.99048735285805</v>
      </c>
    </row>
    <row r="159" spans="1:21">
      <c r="I159" s="72" t="s">
        <v>8</v>
      </c>
      <c r="J159" s="141">
        <v>834.14767231198664</v>
      </c>
      <c r="K159" s="141">
        <v>731.77152587592104</v>
      </c>
      <c r="L159" s="141">
        <v>838.58736317854209</v>
      </c>
      <c r="M159" s="15"/>
      <c r="N159" s="15"/>
      <c r="O159" s="15"/>
      <c r="P159" s="15"/>
      <c r="Q159" s="15"/>
      <c r="R159" s="15"/>
      <c r="S159" s="15"/>
      <c r="T159" s="15"/>
      <c r="U159" s="15"/>
    </row>
    <row r="160" spans="1:21">
      <c r="I160" s="72" t="s">
        <v>32</v>
      </c>
      <c r="J160" s="141">
        <v>843.89359854595386</v>
      </c>
      <c r="K160" s="141">
        <v>756.94833995152203</v>
      </c>
      <c r="L160" s="141">
        <v>844.93360624861748</v>
      </c>
    </row>
    <row r="163" spans="1:33">
      <c r="J163" s="4"/>
      <c r="K163" s="11"/>
      <c r="L163" s="11"/>
      <c r="M163" s="11"/>
      <c r="N163" s="11"/>
      <c r="O163" s="11"/>
      <c r="P163" s="11"/>
      <c r="Q163" s="11"/>
      <c r="R163" s="11"/>
      <c r="S163" s="11"/>
      <c r="T163" s="11"/>
      <c r="U163" s="11"/>
    </row>
    <row r="164" spans="1:33">
      <c r="M164" s="15"/>
      <c r="Q164" s="15"/>
      <c r="U164" s="15"/>
    </row>
    <row r="168" spans="1:33">
      <c r="A168" s="137">
        <v>2015</v>
      </c>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row>
    <row r="169" spans="1:33">
      <c r="A169" s="3" t="s">
        <v>37</v>
      </c>
      <c r="M169" s="64" t="s">
        <v>33</v>
      </c>
    </row>
    <row r="171" spans="1:33">
      <c r="A171" s="3"/>
    </row>
    <row r="176" spans="1:33">
      <c r="I176" s="72"/>
      <c r="J176" s="72" t="s">
        <v>6</v>
      </c>
      <c r="K176" s="140" t="s">
        <v>26</v>
      </c>
      <c r="L176" s="140" t="s">
        <v>1</v>
      </c>
    </row>
    <row r="177" spans="1:27">
      <c r="I177" s="72" t="s">
        <v>7</v>
      </c>
      <c r="J177" s="139">
        <v>636</v>
      </c>
      <c r="K177" s="139">
        <v>576</v>
      </c>
      <c r="L177" s="139">
        <v>638</v>
      </c>
    </row>
    <row r="178" spans="1:27">
      <c r="I178" s="72" t="s">
        <v>8</v>
      </c>
      <c r="J178" s="139">
        <v>601</v>
      </c>
      <c r="K178" s="139">
        <v>551</v>
      </c>
      <c r="L178" s="139">
        <v>606</v>
      </c>
    </row>
    <row r="179" spans="1:27">
      <c r="I179" s="72" t="s">
        <v>32</v>
      </c>
      <c r="J179" s="139">
        <v>615</v>
      </c>
      <c r="K179" s="139">
        <v>559</v>
      </c>
      <c r="L179" s="139">
        <v>618</v>
      </c>
      <c r="M179" s="15"/>
      <c r="N179" s="15"/>
      <c r="O179" s="15"/>
      <c r="P179" s="15"/>
      <c r="Q179" s="15"/>
      <c r="R179" s="15"/>
      <c r="S179" s="15"/>
      <c r="T179" s="15"/>
    </row>
    <row r="181" spans="1:27">
      <c r="P181" s="63"/>
      <c r="Q181" s="15"/>
      <c r="R181" s="15"/>
      <c r="S181" s="15"/>
      <c r="T181" s="15"/>
      <c r="U181" s="15"/>
      <c r="V181" s="15"/>
      <c r="W181" s="15"/>
      <c r="X181" s="15"/>
      <c r="Y181" s="15"/>
      <c r="Z181" s="15"/>
      <c r="AA181" s="15"/>
    </row>
    <row r="190" spans="1:27">
      <c r="A190" s="3" t="s">
        <v>54</v>
      </c>
    </row>
    <row r="198" spans="9:21">
      <c r="I198" s="72"/>
      <c r="J198" s="72" t="s">
        <v>6</v>
      </c>
      <c r="K198" s="72" t="s">
        <v>9</v>
      </c>
      <c r="L198" s="72" t="s">
        <v>1</v>
      </c>
    </row>
    <row r="199" spans="9:21">
      <c r="I199" s="72" t="s">
        <v>7</v>
      </c>
      <c r="J199" s="141">
        <v>842</v>
      </c>
      <c r="K199" s="141">
        <v>781</v>
      </c>
      <c r="L199" s="141">
        <v>842</v>
      </c>
    </row>
    <row r="200" spans="9:21">
      <c r="I200" s="72" t="s">
        <v>8</v>
      </c>
      <c r="J200" s="141">
        <v>826</v>
      </c>
      <c r="K200" s="141">
        <v>741</v>
      </c>
      <c r="L200" s="141">
        <v>831</v>
      </c>
      <c r="M200" s="15"/>
      <c r="N200" s="15"/>
      <c r="O200" s="15"/>
      <c r="P200" s="15"/>
      <c r="Q200" s="15"/>
      <c r="R200" s="15"/>
      <c r="S200" s="15"/>
      <c r="T200" s="15"/>
      <c r="U200" s="15"/>
    </row>
    <row r="201" spans="9:21">
      <c r="I201" s="72" t="s">
        <v>32</v>
      </c>
      <c r="J201" s="141">
        <v>835</v>
      </c>
      <c r="K201" s="141">
        <v>758</v>
      </c>
      <c r="L201" s="141">
        <v>836</v>
      </c>
    </row>
    <row r="204" spans="9:21">
      <c r="J204" s="4"/>
      <c r="K204" s="11"/>
      <c r="L204" s="11"/>
      <c r="M204" s="11"/>
      <c r="N204" s="11"/>
      <c r="O204" s="11"/>
      <c r="P204" s="11"/>
      <c r="Q204" s="11"/>
      <c r="R204" s="11"/>
      <c r="S204" s="11"/>
      <c r="T204" s="11"/>
      <c r="U204" s="11"/>
    </row>
    <row r="205" spans="9:21">
      <c r="M205" s="15"/>
      <c r="Q205" s="15"/>
      <c r="U205" s="15"/>
    </row>
    <row r="209" spans="1:27" s="65" customFormat="1">
      <c r="A209" s="65">
        <v>2014</v>
      </c>
    </row>
    <row r="210" spans="1:27">
      <c r="A210" s="3" t="s">
        <v>37</v>
      </c>
      <c r="M210" s="64" t="s">
        <v>33</v>
      </c>
    </row>
    <row r="212" spans="1:27">
      <c r="A212" s="3"/>
    </row>
    <row r="217" spans="1:27">
      <c r="I217" s="72"/>
      <c r="J217" s="72" t="s">
        <v>6</v>
      </c>
      <c r="K217" s="72" t="s">
        <v>9</v>
      </c>
      <c r="L217" s="72" t="s">
        <v>1</v>
      </c>
    </row>
    <row r="218" spans="1:27">
      <c r="I218" s="72" t="s">
        <v>7</v>
      </c>
      <c r="J218" s="47">
        <v>641.29427179129925</v>
      </c>
      <c r="K218" s="47">
        <v>590.29947411228</v>
      </c>
      <c r="L218" s="47">
        <v>645.80387742328458</v>
      </c>
    </row>
    <row r="219" spans="1:27">
      <c r="I219" s="72" t="s">
        <v>8</v>
      </c>
      <c r="J219" s="47">
        <v>601.63974326340997</v>
      </c>
      <c r="K219" s="47">
        <v>559.80904419004935</v>
      </c>
      <c r="L219" s="47">
        <v>608.45027936269651</v>
      </c>
    </row>
    <row r="220" spans="1:27">
      <c r="I220" s="72" t="s">
        <v>32</v>
      </c>
      <c r="J220" s="47">
        <v>618.70100493689404</v>
      </c>
      <c r="K220" s="47">
        <v>569.60800126430081</v>
      </c>
      <c r="L220" s="47">
        <v>622.92177929014952</v>
      </c>
      <c r="M220" s="15"/>
      <c r="N220" s="15"/>
      <c r="O220" s="15"/>
      <c r="P220" s="15"/>
      <c r="Q220" s="15"/>
      <c r="R220" s="15"/>
      <c r="S220" s="15"/>
      <c r="T220" s="15"/>
    </row>
    <row r="222" spans="1:27">
      <c r="P222" s="63"/>
      <c r="Q222" s="15"/>
      <c r="R222" s="15"/>
      <c r="S222" s="15"/>
      <c r="T222" s="15"/>
      <c r="U222" s="15"/>
      <c r="V222" s="15"/>
      <c r="W222" s="15"/>
      <c r="X222" s="15"/>
      <c r="Y222" s="15"/>
      <c r="Z222" s="15"/>
      <c r="AA222" s="15"/>
    </row>
    <row r="231" spans="1:12">
      <c r="A231" s="3" t="s">
        <v>34</v>
      </c>
    </row>
    <row r="239" spans="1:12">
      <c r="I239" s="72"/>
      <c r="J239" s="72" t="s">
        <v>6</v>
      </c>
      <c r="K239" s="72" t="s">
        <v>9</v>
      </c>
      <c r="L239" s="72" t="s">
        <v>1</v>
      </c>
    </row>
    <row r="240" spans="1:12">
      <c r="I240" s="72" t="s">
        <v>7</v>
      </c>
      <c r="J240" s="15">
        <v>845.78923491585476</v>
      </c>
      <c r="K240" s="15">
        <v>791.23670114262575</v>
      </c>
      <c r="L240" s="15">
        <v>846.43272792183939</v>
      </c>
    </row>
    <row r="241" spans="1:21">
      <c r="I241" s="72" t="s">
        <v>8</v>
      </c>
      <c r="J241" s="15">
        <v>829.7928760999099</v>
      </c>
      <c r="K241" s="15">
        <v>747.69566119304523</v>
      </c>
      <c r="L241" s="15">
        <v>834.04496385014227</v>
      </c>
      <c r="M241" s="15"/>
      <c r="N241" s="15"/>
      <c r="O241" s="15"/>
      <c r="P241" s="15"/>
      <c r="Q241" s="15"/>
      <c r="R241" s="15"/>
      <c r="S241" s="15"/>
      <c r="T241" s="15"/>
      <c r="U241" s="15"/>
    </row>
    <row r="242" spans="1:21">
      <c r="I242" s="72" t="s">
        <v>32</v>
      </c>
      <c r="J242" s="15">
        <v>838.84931946253209</v>
      </c>
      <c r="K242" s="15">
        <v>765.62398706390434</v>
      </c>
      <c r="L242" s="15">
        <v>839.95873979756016</v>
      </c>
    </row>
    <row r="245" spans="1:21">
      <c r="J245" s="4"/>
      <c r="K245" s="11"/>
      <c r="L245" s="11"/>
      <c r="M245" s="11"/>
      <c r="N245" s="11"/>
      <c r="O245" s="11"/>
      <c r="P245" s="11"/>
      <c r="Q245" s="11"/>
      <c r="R245" s="11"/>
      <c r="S245" s="11"/>
      <c r="T245" s="11"/>
      <c r="U245" s="11"/>
    </row>
    <row r="246" spans="1:21">
      <c r="J246" s="63"/>
      <c r="K246" s="15"/>
      <c r="L246" s="15"/>
      <c r="M246" s="15"/>
      <c r="N246" s="15"/>
      <c r="O246" s="15"/>
      <c r="P246" s="15"/>
      <c r="Q246" s="15"/>
      <c r="R246" s="15"/>
      <c r="S246" s="15"/>
      <c r="T246" s="15"/>
      <c r="U246" s="15"/>
    </row>
    <row r="250" spans="1:21" s="65" customFormat="1">
      <c r="A250" s="65">
        <v>2013</v>
      </c>
    </row>
    <row r="251" spans="1:21">
      <c r="A251" s="3" t="s">
        <v>37</v>
      </c>
      <c r="M251" s="64" t="s">
        <v>33</v>
      </c>
    </row>
    <row r="253" spans="1:21">
      <c r="A253" s="3"/>
    </row>
    <row r="258" spans="1:27">
      <c r="I258" s="72"/>
      <c r="J258" s="72" t="s">
        <v>6</v>
      </c>
      <c r="K258" s="72" t="s">
        <v>9</v>
      </c>
      <c r="L258" s="72" t="s">
        <v>1</v>
      </c>
    </row>
    <row r="259" spans="1:27">
      <c r="I259" s="72" t="s">
        <v>7</v>
      </c>
      <c r="J259">
        <v>621</v>
      </c>
      <c r="K259">
        <v>579</v>
      </c>
      <c r="L259">
        <v>625</v>
      </c>
    </row>
    <row r="260" spans="1:27">
      <c r="I260" s="72" t="s">
        <v>8</v>
      </c>
      <c r="J260">
        <v>588</v>
      </c>
      <c r="K260">
        <v>548</v>
      </c>
      <c r="L260">
        <v>594</v>
      </c>
    </row>
    <row r="261" spans="1:27">
      <c r="I261" s="72" t="s">
        <v>32</v>
      </c>
      <c r="J261">
        <v>602</v>
      </c>
      <c r="K261">
        <v>557</v>
      </c>
      <c r="L261">
        <v>605</v>
      </c>
      <c r="M261" s="15"/>
      <c r="N261" s="15"/>
      <c r="O261" s="15"/>
      <c r="P261" s="15"/>
      <c r="Q261" s="15"/>
      <c r="R261" s="15"/>
      <c r="S261" s="15"/>
      <c r="T261" s="15"/>
    </row>
    <row r="263" spans="1:27">
      <c r="P263" s="63"/>
      <c r="Q263" s="15"/>
      <c r="R263" s="15"/>
      <c r="S263" s="15"/>
      <c r="T263" s="15"/>
      <c r="U263" s="15"/>
      <c r="V263" s="15"/>
      <c r="W263" s="15"/>
      <c r="X263" s="15"/>
      <c r="Y263" s="15"/>
      <c r="Z263" s="15"/>
      <c r="AA263" s="15"/>
    </row>
    <row r="272" spans="1:27">
      <c r="A272" s="3" t="s">
        <v>34</v>
      </c>
    </row>
    <row r="280" spans="9:21">
      <c r="I280" s="72"/>
      <c r="J280" s="72" t="s">
        <v>6</v>
      </c>
      <c r="K280" s="72" t="s">
        <v>9</v>
      </c>
      <c r="L280" s="72" t="s">
        <v>1</v>
      </c>
    </row>
    <row r="281" spans="9:21">
      <c r="I281" s="72" t="s">
        <v>7</v>
      </c>
      <c r="J281">
        <v>816</v>
      </c>
      <c r="K281">
        <v>772</v>
      </c>
      <c r="L281">
        <v>813</v>
      </c>
    </row>
    <row r="282" spans="9:21">
      <c r="I282" s="72" t="s">
        <v>8</v>
      </c>
      <c r="J282">
        <v>801</v>
      </c>
      <c r="K282">
        <v>728</v>
      </c>
      <c r="L282">
        <v>807</v>
      </c>
      <c r="M282" s="15"/>
      <c r="N282" s="15"/>
      <c r="O282" s="15"/>
      <c r="P282" s="15"/>
      <c r="Q282" s="15"/>
      <c r="R282" s="15"/>
      <c r="S282" s="15"/>
      <c r="T282" s="15"/>
      <c r="U282" s="15"/>
    </row>
    <row r="283" spans="9:21">
      <c r="I283" s="72" t="s">
        <v>32</v>
      </c>
      <c r="J283">
        <v>809</v>
      </c>
      <c r="K283">
        <v>745</v>
      </c>
      <c r="L283">
        <v>810</v>
      </c>
    </row>
    <row r="286" spans="9:21">
      <c r="J286" s="4"/>
      <c r="K286" s="11"/>
      <c r="L286" s="11"/>
      <c r="M286" s="11"/>
      <c r="N286" s="11"/>
      <c r="O286" s="11"/>
      <c r="P286" s="11"/>
      <c r="Q286" s="11"/>
      <c r="R286" s="11"/>
      <c r="S286" s="11"/>
      <c r="T286" s="11"/>
      <c r="U286" s="11"/>
    </row>
    <row r="287" spans="9:21">
      <c r="J287" s="63"/>
      <c r="K287" s="15"/>
      <c r="L287" s="15"/>
      <c r="M287" s="15"/>
      <c r="N287" s="15"/>
      <c r="O287" s="15"/>
      <c r="P287" s="15"/>
      <c r="Q287" s="15"/>
      <c r="R287" s="15"/>
      <c r="S287" s="15"/>
      <c r="T287" s="15"/>
      <c r="U287" s="15"/>
    </row>
    <row r="291" s="65" customFormat="1"/>
  </sheetData>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E450D-1A7C-4DBD-8856-216DC689186C}">
  <sheetPr>
    <tabColor theme="4"/>
    <pageSetUpPr fitToPage="1"/>
  </sheetPr>
  <dimension ref="A1:N26"/>
  <sheetViews>
    <sheetView showGridLines="0" tabSelected="1" zoomScaleNormal="100" workbookViewId="0">
      <selection activeCell="G9" sqref="G9:G21"/>
    </sheetView>
  </sheetViews>
  <sheetFormatPr defaultColWidth="18.85546875" defaultRowHeight="12.75"/>
  <cols>
    <col min="1" max="13" width="14.5703125" style="310" customWidth="1"/>
    <col min="14" max="16384" width="18.85546875" style="310"/>
  </cols>
  <sheetData>
    <row r="1" spans="1:14" s="308" customFormat="1" ht="18" customHeight="1">
      <c r="A1" s="319" t="s">
        <v>162</v>
      </c>
      <c r="B1" s="307"/>
      <c r="C1" s="307"/>
      <c r="D1" s="307"/>
      <c r="E1" s="307"/>
      <c r="F1" s="307"/>
      <c r="G1" s="307"/>
      <c r="H1" s="307"/>
      <c r="I1" s="307"/>
      <c r="J1" s="307"/>
      <c r="K1" s="307"/>
      <c r="L1" s="307"/>
      <c r="M1" s="307"/>
    </row>
    <row r="2" spans="1:14" s="308" customFormat="1" ht="18" customHeight="1">
      <c r="A2" s="351" t="s">
        <v>169</v>
      </c>
      <c r="B2" s="307"/>
      <c r="C2" s="307"/>
      <c r="D2" s="307"/>
      <c r="E2" s="307"/>
      <c r="F2" s="307"/>
      <c r="G2" s="307"/>
      <c r="H2" s="307"/>
      <c r="I2" s="307"/>
      <c r="J2" s="307"/>
      <c r="K2" s="307"/>
      <c r="L2" s="307"/>
      <c r="M2" s="307"/>
    </row>
    <row r="3" spans="1:14" s="308" customFormat="1" ht="18" customHeight="1">
      <c r="A3" s="331" t="s">
        <v>91</v>
      </c>
    </row>
    <row r="4" spans="1:14" s="308" customFormat="1" ht="18" customHeight="1">
      <c r="A4" s="331" t="s">
        <v>92</v>
      </c>
    </row>
    <row r="5" spans="1:14" s="399" customFormat="1" ht="18" customHeight="1">
      <c r="A5" s="404" t="s">
        <v>171</v>
      </c>
      <c r="B5" s="405"/>
      <c r="C5" s="406"/>
      <c r="D5" s="406"/>
      <c r="E5" s="406"/>
      <c r="F5" s="406"/>
      <c r="G5" s="406"/>
      <c r="H5" s="406"/>
      <c r="I5" s="406"/>
      <c r="J5" s="406"/>
      <c r="K5" s="407"/>
      <c r="L5" s="407"/>
      <c r="M5" s="407"/>
    </row>
    <row r="6" spans="1:14" s="308" customFormat="1" ht="18" customHeight="1">
      <c r="A6" s="408" t="s">
        <v>158</v>
      </c>
      <c r="C6" s="409"/>
      <c r="D6" s="409"/>
      <c r="E6" s="409"/>
      <c r="F6" s="409"/>
      <c r="G6" s="409"/>
      <c r="H6" s="409"/>
      <c r="I6" s="409"/>
      <c r="J6" s="409"/>
      <c r="K6" s="409"/>
      <c r="L6" s="409"/>
      <c r="M6" s="409"/>
    </row>
    <row r="7" spans="1:14" s="308" customFormat="1" ht="18" customHeight="1">
      <c r="A7" s="410" t="s">
        <v>196</v>
      </c>
      <c r="C7" s="311"/>
      <c r="D7" s="311"/>
      <c r="E7" s="311"/>
      <c r="F7" s="311"/>
      <c r="G7" s="311"/>
      <c r="H7" s="311"/>
      <c r="I7" s="311"/>
      <c r="J7" s="311"/>
      <c r="K7" s="311"/>
      <c r="L7" s="311"/>
      <c r="M7" s="311"/>
    </row>
    <row r="8" spans="1:14" s="308" customFormat="1" ht="18" customHeight="1">
      <c r="A8" s="331" t="s">
        <v>160</v>
      </c>
      <c r="B8" s="411"/>
      <c r="C8" s="411"/>
      <c r="D8" s="312"/>
      <c r="E8" s="412"/>
      <c r="F8" s="412"/>
      <c r="G8" s="412"/>
    </row>
    <row r="9" spans="1:14" s="401" customFormat="1" ht="63.95" customHeight="1">
      <c r="A9" s="402" t="s">
        <v>137</v>
      </c>
      <c r="B9" s="400" t="s">
        <v>125</v>
      </c>
      <c r="C9" s="400" t="s">
        <v>126</v>
      </c>
      <c r="D9" s="400" t="s">
        <v>127</v>
      </c>
      <c r="E9" s="400" t="s">
        <v>128</v>
      </c>
      <c r="F9" s="400" t="s">
        <v>129</v>
      </c>
      <c r="G9" s="400" t="s">
        <v>130</v>
      </c>
      <c r="H9" s="400" t="s">
        <v>131</v>
      </c>
      <c r="I9" s="400" t="s">
        <v>132</v>
      </c>
      <c r="J9" s="400" t="s">
        <v>133</v>
      </c>
      <c r="K9" s="400" t="s">
        <v>134</v>
      </c>
      <c r="L9" s="400" t="s">
        <v>135</v>
      </c>
      <c r="M9" s="400" t="s">
        <v>136</v>
      </c>
    </row>
    <row r="10" spans="1:14" ht="14.25" customHeight="1">
      <c r="A10" s="394">
        <v>2010</v>
      </c>
      <c r="B10" s="364"/>
      <c r="C10" s="364"/>
      <c r="D10" s="313">
        <f>calc_new!E7</f>
        <v>469.60955915088164</v>
      </c>
      <c r="E10" s="364"/>
      <c r="F10" s="364"/>
      <c r="G10" s="313">
        <f>calc_new!H7</f>
        <v>431.30128350510694</v>
      </c>
      <c r="H10" s="364"/>
      <c r="I10" s="364"/>
      <c r="J10" s="313">
        <f>calc_new!K7</f>
        <v>481.33791315540867</v>
      </c>
      <c r="K10" s="364"/>
      <c r="L10" s="364"/>
      <c r="M10" s="313">
        <f>calc_new!N7</f>
        <v>451.44188552601173</v>
      </c>
      <c r="N10" s="308"/>
    </row>
    <row r="11" spans="1:14" ht="14.25" customHeight="1">
      <c r="A11" s="394">
        <v>2011</v>
      </c>
      <c r="B11" s="364"/>
      <c r="C11" s="364"/>
      <c r="D11" s="313">
        <f>calc_new!E8</f>
        <v>508.84691356289443</v>
      </c>
      <c r="E11" s="364"/>
      <c r="F11" s="364"/>
      <c r="G11" s="313">
        <f>calc_new!H8</f>
        <v>469.4226527395744</v>
      </c>
      <c r="H11" s="364"/>
      <c r="I11" s="364"/>
      <c r="J11" s="313">
        <f>calc_new!K8</f>
        <v>516.60233488922745</v>
      </c>
      <c r="K11" s="364"/>
      <c r="L11" s="364"/>
      <c r="M11" s="313">
        <f>calc_new!N8</f>
        <v>488.96319249579642</v>
      </c>
      <c r="N11" s="308"/>
    </row>
    <row r="12" spans="1:14" ht="14.25" customHeight="1">
      <c r="A12" s="394">
        <v>2012</v>
      </c>
      <c r="B12" s="364"/>
      <c r="C12" s="364"/>
      <c r="D12" s="313">
        <f>calc_new!E9</f>
        <v>539.13232526641809</v>
      </c>
      <c r="E12" s="364"/>
      <c r="F12" s="364"/>
      <c r="G12" s="313">
        <f>calc_new!H9</f>
        <v>496.85117585231609</v>
      </c>
      <c r="H12" s="364"/>
      <c r="I12" s="364"/>
      <c r="J12" s="313">
        <f>calc_new!K9</f>
        <v>541.10502683010657</v>
      </c>
      <c r="K12" s="364"/>
      <c r="L12" s="364"/>
      <c r="M12" s="313">
        <f>calc_new!N9</f>
        <v>516.48157444299397</v>
      </c>
      <c r="N12" s="308"/>
    </row>
    <row r="13" spans="1:14" ht="14.25" customHeight="1">
      <c r="A13" s="394">
        <v>2013</v>
      </c>
      <c r="B13" s="364"/>
      <c r="C13" s="364"/>
      <c r="D13" s="313">
        <f>calc_new!E10</f>
        <v>573.64797701155715</v>
      </c>
      <c r="E13" s="364"/>
      <c r="F13" s="364"/>
      <c r="G13" s="313">
        <f>calc_new!H10</f>
        <v>530.62759633564315</v>
      </c>
      <c r="H13" s="364"/>
      <c r="I13" s="364"/>
      <c r="J13" s="313">
        <f>calc_new!K10</f>
        <v>576.56559787224251</v>
      </c>
      <c r="K13" s="364"/>
      <c r="L13" s="364"/>
      <c r="M13" s="313">
        <f>calc_new!N10</f>
        <v>550.45498708607636</v>
      </c>
      <c r="N13" s="308"/>
    </row>
    <row r="14" spans="1:14" ht="14.25" customHeight="1">
      <c r="A14" s="394">
        <v>2014</v>
      </c>
      <c r="B14" s="364"/>
      <c r="C14" s="364"/>
      <c r="D14" s="313">
        <f>calc_new!E11</f>
        <v>589.32792604452629</v>
      </c>
      <c r="E14" s="364"/>
      <c r="F14" s="364"/>
      <c r="G14" s="313">
        <f>calc_new!H11</f>
        <v>542.12930138619276</v>
      </c>
      <c r="H14" s="364"/>
      <c r="I14" s="364"/>
      <c r="J14" s="313">
        <f>calc_new!K11</f>
        <v>592.83526483780463</v>
      </c>
      <c r="K14" s="364"/>
      <c r="L14" s="364"/>
      <c r="M14" s="313">
        <f>calc_new!N11</f>
        <v>563.58924415229069</v>
      </c>
      <c r="N14" s="308"/>
    </row>
    <row r="15" spans="1:14" ht="14.25" customHeight="1">
      <c r="A15" s="394">
        <v>2015</v>
      </c>
      <c r="B15" s="364"/>
      <c r="C15" s="364"/>
      <c r="D15" s="313">
        <f>calc_new!E12</f>
        <v>585.45720915892321</v>
      </c>
      <c r="E15" s="364"/>
      <c r="F15" s="364"/>
      <c r="G15" s="313">
        <f>calc_new!H12</f>
        <v>531.42441016226292</v>
      </c>
      <c r="H15" s="364"/>
      <c r="I15" s="364"/>
      <c r="J15" s="313">
        <f>calc_new!K12</f>
        <v>587.781380780105</v>
      </c>
      <c r="K15" s="364"/>
      <c r="L15" s="364"/>
      <c r="M15" s="313">
        <f>calc_new!N12</f>
        <v>555.1737330118516</v>
      </c>
      <c r="N15" s="308"/>
    </row>
    <row r="16" spans="1:14" ht="14.25" customHeight="1">
      <c r="A16" s="394">
        <v>2016</v>
      </c>
      <c r="B16" s="364"/>
      <c r="C16" s="364"/>
      <c r="D16" s="313">
        <f>calc_new!E13</f>
        <v>595.42825869031185</v>
      </c>
      <c r="E16" s="364"/>
      <c r="F16" s="364"/>
      <c r="G16" s="313">
        <f>calc_new!H13</f>
        <v>532.7432192726825</v>
      </c>
      <c r="H16" s="364"/>
      <c r="I16" s="364"/>
      <c r="J16" s="313">
        <f>calc_new!K13</f>
        <v>593.75993419624422</v>
      </c>
      <c r="K16" s="364"/>
      <c r="L16" s="364"/>
      <c r="M16" s="313">
        <f>calc_new!N13</f>
        <v>558.33161462667647</v>
      </c>
      <c r="N16" s="308"/>
    </row>
    <row r="17" spans="1:14" ht="14.25" customHeight="1">
      <c r="A17" s="394">
        <v>2017</v>
      </c>
      <c r="B17" s="313">
        <f>calc_new!C14</f>
        <v>664.45022552372643</v>
      </c>
      <c r="C17" s="313">
        <f>calc_new!D14</f>
        <v>628.34193292840644</v>
      </c>
      <c r="D17" s="313">
        <f>calc_new!E14</f>
        <v>641.76304396256523</v>
      </c>
      <c r="E17" s="313">
        <f>calc_new!F14</f>
        <v>604.3007327065701</v>
      </c>
      <c r="F17" s="313">
        <f>calc_new!G14</f>
        <v>566.79655560852621</v>
      </c>
      <c r="G17" s="313">
        <f>calc_new!H14</f>
        <v>575.83086355456044</v>
      </c>
      <c r="H17" s="313">
        <f>calc_new!I14</f>
        <v>597.67332666482719</v>
      </c>
      <c r="I17" s="313">
        <f>calc_new!J14</f>
        <v>589.91354838563132</v>
      </c>
      <c r="J17" s="313">
        <f>calc_new!K14</f>
        <v>591.86064996340394</v>
      </c>
      <c r="K17" s="313">
        <f>calc_new!L14</f>
        <v>621.58510540300313</v>
      </c>
      <c r="L17" s="313">
        <f>calc_new!M14</f>
        <v>582.78740852003398</v>
      </c>
      <c r="M17" s="313">
        <f>calc_new!N14</f>
        <v>593.33335331194257</v>
      </c>
      <c r="N17" s="308"/>
    </row>
    <row r="18" spans="1:14" ht="14.25" customHeight="1">
      <c r="A18" s="394">
        <v>2018</v>
      </c>
      <c r="B18" s="313">
        <f>calc_new!C15</f>
        <v>713.8739100761594</v>
      </c>
      <c r="C18" s="313">
        <f>calc_new!D15</f>
        <v>684.542305804075</v>
      </c>
      <c r="D18" s="313">
        <f>calc_new!E15</f>
        <v>695.39103434217407</v>
      </c>
      <c r="E18" s="313">
        <f>calc_new!F15</f>
        <v>653.41914400173198</v>
      </c>
      <c r="F18" s="313">
        <f>calc_new!G15</f>
        <v>620.52674700561715</v>
      </c>
      <c r="G18" s="313">
        <f>calc_new!H15</f>
        <v>627.79930858329965</v>
      </c>
      <c r="H18" s="313">
        <f>calc_new!I15</f>
        <v>619.63023594008428</v>
      </c>
      <c r="I18" s="313">
        <f>calc_new!J15</f>
        <v>625.07606714736869</v>
      </c>
      <c r="J18" s="313">
        <f>calc_new!K15</f>
        <v>623.74523728827512</v>
      </c>
      <c r="K18" s="313">
        <f>calc_new!L15</f>
        <v>666.05494211204268</v>
      </c>
      <c r="L18" s="313">
        <f>calc_new!M15</f>
        <v>632.55087251217356</v>
      </c>
      <c r="M18" s="313">
        <f>calc_new!N15</f>
        <v>641.12448055915524</v>
      </c>
      <c r="N18" s="308"/>
    </row>
    <row r="19" spans="1:14" ht="14.25" customHeight="1">
      <c r="A19" s="394">
        <v>2019</v>
      </c>
      <c r="B19" s="313">
        <f>calc_new!C16</f>
        <v>753.4970265613008</v>
      </c>
      <c r="C19" s="313">
        <f>calc_new!D16</f>
        <v>752.75490003067614</v>
      </c>
      <c r="D19" s="313">
        <f>calc_new!E16</f>
        <v>753.019817188871</v>
      </c>
      <c r="E19" s="313">
        <f>calc_new!F16</f>
        <v>696.68421964194272</v>
      </c>
      <c r="F19" s="313">
        <f>calc_new!G16</f>
        <v>678.45924073699769</v>
      </c>
      <c r="G19" s="313">
        <f>calc_new!H16</f>
        <v>681.98784748909918</v>
      </c>
      <c r="H19" s="313">
        <f>calc_new!I16</f>
        <v>693.3047535951398</v>
      </c>
      <c r="I19" s="313">
        <f>calc_new!J16</f>
        <v>701.32852876979757</v>
      </c>
      <c r="J19" s="313">
        <f>calc_new!K16</f>
        <v>699.30553785209588</v>
      </c>
      <c r="K19" s="313">
        <f>calc_new!L16</f>
        <v>712.66332146939055</v>
      </c>
      <c r="L19" s="313">
        <f>calc_new!M16</f>
        <v>693.75054517300896</v>
      </c>
      <c r="M19" s="313">
        <f>calc_new!N16</f>
        <v>698.17019158549306</v>
      </c>
      <c r="N19" s="308"/>
    </row>
    <row r="20" spans="1:14" ht="14.25" customHeight="1">
      <c r="A20" s="394">
        <v>2020</v>
      </c>
      <c r="B20" s="313">
        <f>calc_new!C17</f>
        <v>751.40889618468657</v>
      </c>
      <c r="C20" s="313">
        <f>calc_new!D17</f>
        <v>764.61075293935562</v>
      </c>
      <c r="D20" s="313">
        <f>calc_new!E17</f>
        <v>760.68562165123774</v>
      </c>
      <c r="E20" s="313">
        <f>calc_new!F17</f>
        <v>691.21553858353082</v>
      </c>
      <c r="F20" s="313">
        <f>calc_new!G17</f>
        <v>689.34625073598318</v>
      </c>
      <c r="G20" s="313">
        <f>calc_new!H17</f>
        <v>689.63468398133193</v>
      </c>
      <c r="H20" s="313">
        <f>calc_new!I17</f>
        <v>711.06778286629037</v>
      </c>
      <c r="I20" s="313">
        <f>calc_new!J17</f>
        <v>727.71693873971219</v>
      </c>
      <c r="J20" s="313">
        <f>calc_new!K17</f>
        <v>724.28092520376356</v>
      </c>
      <c r="K20" s="313">
        <f>calc_new!L17</f>
        <v>710.89489299027559</v>
      </c>
      <c r="L20" s="313">
        <f>calc_new!M17</f>
        <v>705.95951517298317</v>
      </c>
      <c r="M20" s="313">
        <f>calc_new!N17</f>
        <v>706.87966185205789</v>
      </c>
      <c r="N20" s="308"/>
    </row>
    <row r="21" spans="1:14">
      <c r="A21" s="417">
        <v>2021</v>
      </c>
      <c r="B21" s="313">
        <f>calc_new!C18</f>
        <v>810.36302102987202</v>
      </c>
      <c r="C21" s="313">
        <f>calc_new!D18</f>
        <v>822.62444308756346</v>
      </c>
      <c r="D21" s="313">
        <f>calc_new!E18</f>
        <v>819.6743267980554</v>
      </c>
      <c r="E21" s="313">
        <f>calc_new!F18</f>
        <v>754.21392883624969</v>
      </c>
      <c r="F21" s="313">
        <f>calc_new!G18</f>
        <v>753.9481915019212</v>
      </c>
      <c r="G21" s="313">
        <f>calc_new!H18</f>
        <v>753.98403331568466</v>
      </c>
      <c r="H21" s="313">
        <f>calc_new!I18</f>
        <v>756.51818346896448</v>
      </c>
      <c r="I21" s="313">
        <f>calc_new!J18</f>
        <v>761.81747406927366</v>
      </c>
      <c r="J21" s="313">
        <f>calc_new!K18</f>
        <v>760.83878996137764</v>
      </c>
      <c r="K21" s="313">
        <f>calc_new!L18</f>
        <v>768.62784948834246</v>
      </c>
      <c r="L21" s="313">
        <f>calc_new!M18</f>
        <v>765.35308701677343</v>
      </c>
      <c r="M21" s="313">
        <f>calc_new!N18</f>
        <v>765.87604857828831</v>
      </c>
    </row>
    <row r="24" spans="1:14">
      <c r="B24" s="315"/>
      <c r="C24" s="315"/>
      <c r="D24" s="315"/>
      <c r="E24" s="315"/>
      <c r="F24" s="315"/>
      <c r="G24" s="315"/>
      <c r="H24" s="315"/>
      <c r="I24" s="315"/>
      <c r="J24" s="315"/>
      <c r="K24" s="315"/>
      <c r="L24" s="315"/>
      <c r="M24" s="315"/>
    </row>
    <row r="26" spans="1:14">
      <c r="C26" s="315"/>
    </row>
  </sheetData>
  <hyperlinks>
    <hyperlink ref="A5" r:id="rId1" display="Further information on methodolgy can be found here. " xr:uid="{601A8BB7-37FE-4ED6-A344-03DF0D7A413B}"/>
  </hyperlinks>
  <printOptions horizontalCentered="1"/>
  <pageMargins left="0.78740157480314965" right="0" top="0.78740157480314965" bottom="0.78740157480314965" header="0.51181102362204722" footer="0.51181102362204722"/>
  <pageSetup paperSize="9" scale="79" orientation="portrait" r:id="rId2"/>
  <headerFooter alignWithMargins="0"/>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C5B8-6F93-46DA-81FB-931AB95B3D28}">
  <sheetPr>
    <tabColor theme="4"/>
  </sheetPr>
  <dimension ref="A1:N30"/>
  <sheetViews>
    <sheetView showGridLines="0" zoomScaleNormal="100" workbookViewId="0">
      <selection activeCell="J11" sqref="J11:J23"/>
    </sheetView>
  </sheetViews>
  <sheetFormatPr defaultColWidth="16.7109375" defaultRowHeight="12.75"/>
  <cols>
    <col min="1" max="13" width="14.5703125" style="134" customWidth="1"/>
    <col min="14" max="16384" width="16.7109375" style="134"/>
  </cols>
  <sheetData>
    <row r="1" spans="1:14" s="167" customFormat="1" ht="18" customHeight="1">
      <c r="A1" s="318" t="s">
        <v>161</v>
      </c>
      <c r="B1" s="236"/>
      <c r="C1" s="236"/>
      <c r="D1" s="236"/>
      <c r="E1" s="236"/>
      <c r="F1" s="236"/>
      <c r="G1" s="236"/>
      <c r="H1" s="236"/>
      <c r="I1" s="236"/>
      <c r="J1" s="236"/>
      <c r="K1" s="236"/>
      <c r="L1" s="236"/>
      <c r="M1" s="236"/>
    </row>
    <row r="2" spans="1:14" s="167" customFormat="1" ht="18" customHeight="1">
      <c r="A2" s="351" t="s">
        <v>170</v>
      </c>
      <c r="B2" s="236"/>
      <c r="C2" s="236"/>
      <c r="D2" s="236"/>
      <c r="E2" s="236"/>
      <c r="F2" s="236"/>
      <c r="G2" s="236"/>
      <c r="H2" s="236"/>
      <c r="I2" s="236"/>
      <c r="J2" s="236"/>
      <c r="K2" s="236"/>
      <c r="L2" s="236"/>
      <c r="M2" s="236"/>
    </row>
    <row r="3" spans="1:14" s="308" customFormat="1" ht="18" customHeight="1">
      <c r="A3" s="331" t="s">
        <v>91</v>
      </c>
    </row>
    <row r="4" spans="1:14" s="308" customFormat="1" ht="18" customHeight="1">
      <c r="A4" s="331" t="s">
        <v>92</v>
      </c>
    </row>
    <row r="5" spans="1:14" s="399" customFormat="1" ht="18" customHeight="1">
      <c r="A5" s="404" t="s">
        <v>159</v>
      </c>
      <c r="B5" s="405"/>
      <c r="C5" s="406"/>
      <c r="D5" s="406"/>
      <c r="E5" s="406"/>
      <c r="F5" s="406"/>
      <c r="G5" s="406"/>
      <c r="H5" s="406"/>
      <c r="I5" s="406"/>
      <c r="J5" s="406"/>
      <c r="K5" s="407"/>
      <c r="L5" s="407"/>
      <c r="M5" s="407"/>
    </row>
    <row r="6" spans="1:14" s="308" customFormat="1" ht="18" customHeight="1">
      <c r="A6" s="408" t="s">
        <v>93</v>
      </c>
      <c r="C6" s="409"/>
      <c r="D6" s="409"/>
      <c r="E6" s="409"/>
      <c r="F6" s="409"/>
      <c r="G6" s="409"/>
      <c r="H6" s="409"/>
      <c r="I6" s="409"/>
      <c r="J6" s="409"/>
      <c r="K6" s="409"/>
      <c r="L6" s="409"/>
      <c r="M6" s="409"/>
    </row>
    <row r="7" spans="1:14" s="308" customFormat="1" ht="18" customHeight="1">
      <c r="A7" s="408" t="s">
        <v>197</v>
      </c>
      <c r="C7" s="409"/>
      <c r="D7" s="409"/>
      <c r="E7" s="409"/>
      <c r="F7" s="409"/>
      <c r="G7" s="409"/>
      <c r="H7" s="409"/>
      <c r="I7" s="409"/>
      <c r="J7" s="409"/>
      <c r="K7" s="409"/>
      <c r="L7" s="409"/>
      <c r="M7" s="409"/>
    </row>
    <row r="8" spans="1:14" s="308" customFormat="1" ht="18" customHeight="1">
      <c r="A8" s="408" t="s">
        <v>158</v>
      </c>
      <c r="C8" s="409"/>
      <c r="D8" s="409"/>
      <c r="E8" s="409"/>
      <c r="F8" s="409"/>
      <c r="G8" s="409"/>
      <c r="H8" s="409"/>
      <c r="I8" s="409"/>
      <c r="J8" s="409"/>
      <c r="K8" s="409"/>
      <c r="L8" s="409"/>
      <c r="M8" s="409"/>
    </row>
    <row r="9" spans="1:14" s="308" customFormat="1" ht="18" customHeight="1">
      <c r="A9" s="410" t="s">
        <v>196</v>
      </c>
      <c r="C9" s="311"/>
      <c r="D9" s="311"/>
      <c r="E9" s="311"/>
      <c r="F9" s="311"/>
      <c r="G9" s="311"/>
      <c r="H9" s="311"/>
      <c r="I9" s="311"/>
      <c r="J9" s="311"/>
      <c r="K9" s="311"/>
      <c r="L9" s="311"/>
      <c r="M9" s="311"/>
    </row>
    <row r="10" spans="1:14" s="308" customFormat="1" ht="18" customHeight="1">
      <c r="A10" s="331" t="s">
        <v>160</v>
      </c>
      <c r="B10" s="411"/>
      <c r="C10" s="411"/>
      <c r="D10" s="312"/>
      <c r="E10" s="412"/>
      <c r="F10" s="412"/>
      <c r="G10" s="412"/>
    </row>
    <row r="11" spans="1:14" ht="63.95" customHeight="1">
      <c r="A11" s="365" t="s">
        <v>137</v>
      </c>
      <c r="B11" s="403" t="s">
        <v>125</v>
      </c>
      <c r="C11" s="403" t="s">
        <v>126</v>
      </c>
      <c r="D11" s="403" t="s">
        <v>127</v>
      </c>
      <c r="E11" s="403" t="s">
        <v>128</v>
      </c>
      <c r="F11" s="403" t="s">
        <v>129</v>
      </c>
      <c r="G11" s="403" t="s">
        <v>130</v>
      </c>
      <c r="H11" s="403" t="s">
        <v>131</v>
      </c>
      <c r="I11" s="403" t="s">
        <v>132</v>
      </c>
      <c r="J11" s="403" t="s">
        <v>133</v>
      </c>
      <c r="K11" s="403" t="s">
        <v>134</v>
      </c>
      <c r="L11" s="403" t="s">
        <v>135</v>
      </c>
      <c r="M11" s="403" t="s">
        <v>136</v>
      </c>
    </row>
    <row r="12" spans="1:14" ht="14.25" customHeight="1">
      <c r="A12" s="395">
        <v>2010</v>
      </c>
      <c r="B12" s="366"/>
      <c r="C12" s="366"/>
      <c r="D12" s="260">
        <f>calc_new!E23</f>
        <v>469.60955915088169</v>
      </c>
      <c r="E12" s="366"/>
      <c r="F12" s="366"/>
      <c r="G12" s="260">
        <f>calc_new!H23</f>
        <v>431.30128350510699</v>
      </c>
      <c r="H12" s="366"/>
      <c r="I12" s="366"/>
      <c r="J12" s="260">
        <f>calc_new!K23</f>
        <v>481.33791315540873</v>
      </c>
      <c r="K12" s="304"/>
      <c r="L12" s="304"/>
      <c r="M12" s="260">
        <f>calc_new!N23</f>
        <v>451.44188552601167</v>
      </c>
      <c r="N12" s="167"/>
    </row>
    <row r="13" spans="1:14" ht="14.25" customHeight="1">
      <c r="A13" s="395">
        <v>2011</v>
      </c>
      <c r="B13" s="366"/>
      <c r="C13" s="366"/>
      <c r="D13" s="260">
        <f>calc_new!E24</f>
        <v>498.3552246234533</v>
      </c>
      <c r="E13" s="366"/>
      <c r="F13" s="366"/>
      <c r="G13" s="260">
        <f>calc_new!H24</f>
        <v>459.74383515731512</v>
      </c>
      <c r="H13" s="366"/>
      <c r="I13" s="366"/>
      <c r="J13" s="260">
        <f>calc_new!K24</f>
        <v>505.95074035542893</v>
      </c>
      <c r="K13" s="304"/>
      <c r="L13" s="304"/>
      <c r="M13" s="260">
        <f>calc_new!N24</f>
        <v>478.88147718660468</v>
      </c>
      <c r="N13" s="167"/>
    </row>
    <row r="14" spans="1:14" ht="14.25" customHeight="1">
      <c r="A14" s="395">
        <v>2012</v>
      </c>
      <c r="B14" s="366"/>
      <c r="C14" s="366"/>
      <c r="D14" s="260">
        <f>calc_new!E25</f>
        <v>519.68223010460815</v>
      </c>
      <c r="E14" s="366"/>
      <c r="F14" s="366"/>
      <c r="G14" s="260">
        <f>calc_new!H25</f>
        <v>478.92644346531029</v>
      </c>
      <c r="H14" s="366"/>
      <c r="I14" s="366"/>
      <c r="J14" s="260">
        <f>calc_new!K25</f>
        <v>521.58376317896398</v>
      </c>
      <c r="K14" s="304"/>
      <c r="L14" s="304"/>
      <c r="M14" s="260">
        <f>calc_new!N25</f>
        <v>497.84864278326921</v>
      </c>
      <c r="N14" s="167"/>
    </row>
    <row r="15" spans="1:14" ht="14.25" customHeight="1">
      <c r="A15" s="395">
        <v>2013</v>
      </c>
      <c r="B15" s="366"/>
      <c r="C15" s="366"/>
      <c r="D15" s="260">
        <f>calc_new!E26</f>
        <v>540.75966961949439</v>
      </c>
      <c r="E15" s="366"/>
      <c r="F15" s="366"/>
      <c r="G15" s="260">
        <f>calc_new!H26</f>
        <v>500.20572752698439</v>
      </c>
      <c r="H15" s="366"/>
      <c r="I15" s="366"/>
      <c r="J15" s="260">
        <f>calc_new!K26</f>
        <v>543.51001783987579</v>
      </c>
      <c r="K15" s="304"/>
      <c r="L15" s="304"/>
      <c r="M15" s="260">
        <f>calc_new!N26</f>
        <v>518.89637702160451</v>
      </c>
      <c r="N15" s="167"/>
    </row>
    <row r="16" spans="1:14" ht="14.25" customHeight="1">
      <c r="A16" s="395">
        <v>2014</v>
      </c>
      <c r="B16" s="366"/>
      <c r="C16" s="366"/>
      <c r="D16" s="260">
        <f>calc_new!E27</f>
        <v>546.50257783955522</v>
      </c>
      <c r="E16" s="366"/>
      <c r="F16" s="366"/>
      <c r="G16" s="260">
        <f>calc_new!H27</f>
        <v>502.73378816181645</v>
      </c>
      <c r="H16" s="366"/>
      <c r="I16" s="366"/>
      <c r="J16" s="260">
        <f>calc_new!K27</f>
        <v>549.75504494178188</v>
      </c>
      <c r="K16" s="304"/>
      <c r="L16" s="304"/>
      <c r="M16" s="260">
        <f>calc_new!N27</f>
        <v>522.63427738634323</v>
      </c>
      <c r="N16" s="167"/>
    </row>
    <row r="17" spans="1:14" ht="14.25" customHeight="1">
      <c r="A17" s="395">
        <v>2015</v>
      </c>
      <c r="B17" s="366"/>
      <c r="C17" s="366"/>
      <c r="D17" s="260">
        <f>calc_new!E28</f>
        <v>540.56794150202961</v>
      </c>
      <c r="E17" s="366"/>
      <c r="F17" s="366"/>
      <c r="G17" s="260">
        <f>calc_new!H28</f>
        <v>490.67804610014559</v>
      </c>
      <c r="H17" s="366"/>
      <c r="I17" s="366"/>
      <c r="J17" s="260">
        <f>calc_new!K28</f>
        <v>542.71390989955705</v>
      </c>
      <c r="K17" s="304"/>
      <c r="L17" s="304"/>
      <c r="M17" s="260">
        <f>calc_new!N28</f>
        <v>512.60641654981976</v>
      </c>
      <c r="N17" s="167"/>
    </row>
    <row r="18" spans="1:14" ht="14.25" customHeight="1">
      <c r="A18" s="395">
        <v>2016</v>
      </c>
      <c r="B18" s="366"/>
      <c r="C18" s="366"/>
      <c r="D18" s="260">
        <f>calc_new!E29</f>
        <v>539.29148430107693</v>
      </c>
      <c r="E18" s="366"/>
      <c r="F18" s="366"/>
      <c r="G18" s="260">
        <f>calc_new!H29</f>
        <v>482.51636915057583</v>
      </c>
      <c r="H18" s="366"/>
      <c r="I18" s="366"/>
      <c r="J18" s="260">
        <f>calc_new!K29</f>
        <v>537.7804488747762</v>
      </c>
      <c r="K18" s="304"/>
      <c r="L18" s="304"/>
      <c r="M18" s="260">
        <f>calc_new!N29</f>
        <v>505.69229926462754</v>
      </c>
      <c r="N18" s="167"/>
    </row>
    <row r="19" spans="1:14" ht="14.25" customHeight="1">
      <c r="A19" s="395">
        <v>2017</v>
      </c>
      <c r="B19" s="260">
        <f>calc_new!C30</f>
        <v>591.16019024223328</v>
      </c>
      <c r="C19" s="260">
        <f>calc_new!D30</f>
        <v>559.03470619540838</v>
      </c>
      <c r="D19" s="260">
        <f>calc_new!E30</f>
        <v>570.97544494067984</v>
      </c>
      <c r="E19" s="260">
        <f>calc_new!F30</f>
        <v>537.64529288669871</v>
      </c>
      <c r="F19" s="260">
        <f>calc_new!G30</f>
        <v>504.27789286710708</v>
      </c>
      <c r="G19" s="260">
        <f>calc_new!H30</f>
        <v>512.31570066508766</v>
      </c>
      <c r="H19" s="260">
        <f>calc_new!I30</f>
        <v>531.74890145517929</v>
      </c>
      <c r="I19" s="260">
        <f>calc_new!J30</f>
        <v>524.84504044715379</v>
      </c>
      <c r="J19" s="260">
        <f>calc_new!K30</f>
        <v>526.57737327649363</v>
      </c>
      <c r="K19" s="260">
        <f>calc_new!L30</f>
        <v>553.02316869882168</v>
      </c>
      <c r="L19" s="260">
        <f>calc_new!M30</f>
        <v>518.5049264148065</v>
      </c>
      <c r="M19" s="260">
        <f>calc_new!N30</f>
        <v>527.88763484049002</v>
      </c>
      <c r="N19" s="167"/>
    </row>
    <row r="20" spans="1:14" ht="14.25" customHeight="1">
      <c r="A20" s="395">
        <v>2018</v>
      </c>
      <c r="B20" s="260">
        <f>calc_new!C31</f>
        <v>622.81856440317995</v>
      </c>
      <c r="C20" s="260">
        <f>calc_new!D31</f>
        <v>597.22823618620828</v>
      </c>
      <c r="D20" s="260">
        <f>calc_new!E31</f>
        <v>606.69319832914175</v>
      </c>
      <c r="E20" s="260">
        <f>calc_new!F31</f>
        <v>570.07486543008258</v>
      </c>
      <c r="F20" s="260">
        <f>calc_new!G31</f>
        <v>541.37792723449263</v>
      </c>
      <c r="G20" s="260">
        <f>calc_new!H31</f>
        <v>547.7228661619605</v>
      </c>
      <c r="H20" s="260">
        <f>calc_new!I31</f>
        <v>540.59576707017561</v>
      </c>
      <c r="I20" s="260">
        <f>calc_new!J31</f>
        <v>545.34697695000023</v>
      </c>
      <c r="J20" s="260">
        <f>calc_new!K31</f>
        <v>544.18589579742377</v>
      </c>
      <c r="K20" s="260">
        <f>calc_new!L31</f>
        <v>581.09895459775157</v>
      </c>
      <c r="L20" s="260">
        <f>calc_new!M31</f>
        <v>551.86836326317189</v>
      </c>
      <c r="M20" s="260">
        <f>calc_new!N31</f>
        <v>559.34839885518136</v>
      </c>
      <c r="N20" s="167"/>
    </row>
    <row r="21" spans="1:14" ht="14.25" customHeight="1">
      <c r="A21" s="395">
        <v>2019</v>
      </c>
      <c r="B21" s="260">
        <f>calc_new!C32</f>
        <v>644.23995770991223</v>
      </c>
      <c r="C21" s="260">
        <f>calc_new!D32</f>
        <v>643.60543952622811</v>
      </c>
      <c r="D21" s="260">
        <f>calc_new!E32</f>
        <v>643.8319436964847</v>
      </c>
      <c r="E21" s="260">
        <f>calc_new!F32</f>
        <v>595.66500779386104</v>
      </c>
      <c r="F21" s="260">
        <f>calc_new!G32</f>
        <v>580.08265083013305</v>
      </c>
      <c r="G21" s="260">
        <f>calc_new!H32</f>
        <v>583.09960960317983</v>
      </c>
      <c r="H21" s="260">
        <f>calc_new!I32</f>
        <v>592.77556432384449</v>
      </c>
      <c r="I21" s="260">
        <f>calc_new!J32</f>
        <v>599.6358920981769</v>
      </c>
      <c r="J21" s="260">
        <f>calc_new!K32</f>
        <v>597.90623486354195</v>
      </c>
      <c r="K21" s="260">
        <f>calc_new!L32</f>
        <v>609.32713985632893</v>
      </c>
      <c r="L21" s="260">
        <f>calc_new!M32</f>
        <v>593.15671612292272</v>
      </c>
      <c r="M21" s="260">
        <f>calc_new!N32</f>
        <v>596.93551380559654</v>
      </c>
      <c r="N21" s="167"/>
    </row>
    <row r="22" spans="1:14" ht="14.25" customHeight="1">
      <c r="A22" s="395">
        <v>2020</v>
      </c>
      <c r="B22" s="260">
        <f>calc_new!C33</f>
        <v>610.11833450893357</v>
      </c>
      <c r="C22" s="260">
        <f>calc_new!D33</f>
        <v>620.83779084819469</v>
      </c>
      <c r="D22" s="260">
        <f>calc_new!E33</f>
        <v>617.65071843476562</v>
      </c>
      <c r="E22" s="260">
        <f>calc_new!F33</f>
        <v>561.24338602936257</v>
      </c>
      <c r="F22" s="260">
        <f>calc_new!G33</f>
        <v>559.72558820443078</v>
      </c>
      <c r="G22" s="260">
        <f>calc_new!H33</f>
        <v>559.95978613868829</v>
      </c>
      <c r="H22" s="260">
        <f>calc_new!I33</f>
        <v>577.3627296777571</v>
      </c>
      <c r="I22" s="260">
        <f>calc_new!J33</f>
        <v>590.88127504506542</v>
      </c>
      <c r="J22" s="260">
        <f>calc_new!K33</f>
        <v>588.09134952442332</v>
      </c>
      <c r="K22" s="260">
        <f>calc_new!L33</f>
        <v>577.22234900919818</v>
      </c>
      <c r="L22" s="260">
        <f>calc_new!M33</f>
        <v>573.21499095242223</v>
      </c>
      <c r="M22" s="260">
        <f>calc_new!N33</f>
        <v>573.96211859782477</v>
      </c>
      <c r="N22" s="167"/>
    </row>
    <row r="23" spans="1:14" ht="12" customHeight="1">
      <c r="A23" s="397">
        <v>2021</v>
      </c>
      <c r="B23" s="260">
        <f>calc_new!C34</f>
        <v>656.11778691339077</v>
      </c>
      <c r="C23" s="260">
        <f>calc_new!D34</f>
        <v>666.04535874987391</v>
      </c>
      <c r="D23" s="260">
        <f>calc_new!E34</f>
        <v>663.65677027683466</v>
      </c>
      <c r="E23" s="260">
        <f>calc_new!F34</f>
        <v>610.65616397253177</v>
      </c>
      <c r="F23" s="260">
        <f>calc_new!G34</f>
        <v>610.44100732399875</v>
      </c>
      <c r="G23" s="260">
        <f>calc_new!H34</f>
        <v>610.47002697434709</v>
      </c>
      <c r="H23" s="260">
        <f>calc_new!I34</f>
        <v>612.52182468367869</v>
      </c>
      <c r="I23" s="260">
        <f>calc_new!J34</f>
        <v>616.81244349358803</v>
      </c>
      <c r="J23" s="260">
        <f>calc_new!K34</f>
        <v>616.02004300850183</v>
      </c>
      <c r="K23" s="260">
        <f>calc_new!L34</f>
        <v>622.32652586414099</v>
      </c>
      <c r="L23" s="260">
        <f>calc_new!M34</f>
        <v>619.6750846584672</v>
      </c>
      <c r="M23" s="260">
        <f>calc_new!N34</f>
        <v>620.09850524094372</v>
      </c>
    </row>
    <row r="24" spans="1:14">
      <c r="A24" s="147"/>
      <c r="B24" s="147"/>
      <c r="C24" s="147"/>
      <c r="D24" s="147"/>
      <c r="E24" s="147"/>
      <c r="F24" s="147"/>
      <c r="G24" s="147"/>
      <c r="H24" s="147"/>
      <c r="I24" s="147"/>
      <c r="J24" s="302"/>
      <c r="K24" s="147"/>
      <c r="L24" s="147"/>
      <c r="M24" s="147"/>
    </row>
    <row r="28" spans="1:14">
      <c r="B28" s="303"/>
      <c r="C28" s="303"/>
      <c r="D28" s="303"/>
      <c r="E28" s="303"/>
      <c r="F28" s="303"/>
      <c r="G28" s="303"/>
      <c r="H28" s="303"/>
      <c r="I28" s="303"/>
      <c r="J28" s="303"/>
      <c r="K28" s="303"/>
      <c r="L28" s="303"/>
      <c r="M28" s="303"/>
    </row>
    <row r="30" spans="1:14">
      <c r="C30" s="303"/>
    </row>
  </sheetData>
  <phoneticPr fontId="69" type="noConversion"/>
  <hyperlinks>
    <hyperlink ref="A5" r:id="rId1" xr:uid="{DC989EF2-BA05-4D19-BAFE-C70228663A31}"/>
  </hyperlinks>
  <pageMargins left="0.7" right="0.7" top="0.75" bottom="0.75" header="0.3" footer="0.3"/>
  <pageSetup paperSize="9" orientation="portrait" verticalDpi="0"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DCAE2-58A9-432B-A210-B3B10C8CB9B9}">
  <sheetPr>
    <tabColor theme="4"/>
    <pageSetUpPr fitToPage="1"/>
  </sheetPr>
  <dimension ref="A1:N27"/>
  <sheetViews>
    <sheetView showGridLines="0" zoomScaleNormal="100" workbookViewId="0"/>
  </sheetViews>
  <sheetFormatPr defaultColWidth="17.42578125" defaultRowHeight="12.75"/>
  <cols>
    <col min="1" max="13" width="14.5703125" style="310" customWidth="1"/>
    <col min="14" max="16384" width="17.42578125" style="310"/>
  </cols>
  <sheetData>
    <row r="1" spans="1:14" s="308" customFormat="1" ht="18" customHeight="1">
      <c r="A1" s="321" t="s">
        <v>163</v>
      </c>
      <c r="B1" s="322"/>
      <c r="C1" s="322"/>
      <c r="D1" s="322"/>
      <c r="E1" s="322"/>
      <c r="F1" s="322"/>
      <c r="G1" s="322"/>
      <c r="H1" s="322"/>
      <c r="I1" s="322"/>
      <c r="J1" s="322"/>
      <c r="K1" s="322"/>
      <c r="L1" s="322"/>
      <c r="M1" s="322"/>
    </row>
    <row r="2" spans="1:14" s="308" customFormat="1" ht="18" customHeight="1">
      <c r="A2" s="352" t="s">
        <v>169</v>
      </c>
      <c r="B2" s="322"/>
      <c r="C2" s="322"/>
      <c r="D2" s="322"/>
      <c r="E2" s="322"/>
      <c r="F2" s="322"/>
      <c r="G2" s="322"/>
      <c r="H2" s="322"/>
      <c r="I2" s="322"/>
      <c r="J2" s="322"/>
      <c r="K2" s="322"/>
      <c r="L2" s="322"/>
      <c r="M2" s="322"/>
    </row>
    <row r="3" spans="1:14" s="308" customFormat="1" ht="18" customHeight="1">
      <c r="A3" s="331" t="s">
        <v>91</v>
      </c>
      <c r="B3" s="322"/>
      <c r="C3" s="322"/>
      <c r="D3" s="322"/>
      <c r="E3" s="322"/>
      <c r="F3" s="322"/>
      <c r="G3" s="322"/>
      <c r="H3" s="322"/>
      <c r="I3" s="322"/>
      <c r="J3" s="322"/>
      <c r="K3" s="322"/>
      <c r="L3" s="322"/>
      <c r="M3" s="322"/>
    </row>
    <row r="4" spans="1:14" s="308" customFormat="1" ht="18" customHeight="1">
      <c r="A4" s="331" t="s">
        <v>90</v>
      </c>
      <c r="B4" s="322"/>
      <c r="C4" s="322"/>
      <c r="D4" s="322"/>
      <c r="E4" s="322"/>
      <c r="F4" s="322"/>
      <c r="G4" s="322"/>
      <c r="H4" s="322"/>
      <c r="I4" s="322"/>
      <c r="J4" s="322"/>
      <c r="K4" s="322"/>
      <c r="L4" s="322"/>
      <c r="M4" s="322"/>
    </row>
    <row r="5" spans="1:14" s="399" customFormat="1" ht="18" customHeight="1">
      <c r="A5" s="404" t="s">
        <v>159</v>
      </c>
      <c r="B5" s="398"/>
      <c r="C5" s="398"/>
      <c r="D5" s="398"/>
      <c r="E5" s="398"/>
      <c r="F5" s="398"/>
      <c r="G5" s="398"/>
      <c r="H5" s="398"/>
      <c r="I5" s="398"/>
      <c r="J5" s="398"/>
      <c r="K5" s="398"/>
      <c r="L5" s="398"/>
      <c r="M5" s="398"/>
    </row>
    <row r="6" spans="1:14" s="308" customFormat="1" ht="18" customHeight="1">
      <c r="A6" s="408" t="s">
        <v>158</v>
      </c>
      <c r="B6" s="322"/>
      <c r="C6" s="322"/>
      <c r="D6" s="322"/>
      <c r="E6" s="322"/>
      <c r="F6" s="322"/>
      <c r="G6" s="322"/>
      <c r="H6" s="322"/>
      <c r="I6" s="322"/>
      <c r="J6" s="322"/>
      <c r="K6" s="322"/>
      <c r="L6" s="322"/>
      <c r="M6" s="322"/>
    </row>
    <row r="7" spans="1:14" s="308" customFormat="1" ht="18" customHeight="1">
      <c r="A7" s="410" t="s">
        <v>196</v>
      </c>
      <c r="B7" s="322"/>
      <c r="C7" s="322"/>
      <c r="D7" s="322"/>
      <c r="E7" s="322"/>
      <c r="F7" s="322"/>
      <c r="G7" s="322"/>
      <c r="H7" s="322"/>
      <c r="I7" s="322"/>
      <c r="J7" s="322"/>
      <c r="K7" s="322"/>
      <c r="L7" s="322"/>
      <c r="M7" s="322"/>
    </row>
    <row r="8" spans="1:14" s="308" customFormat="1" ht="18" customHeight="1">
      <c r="A8" s="331" t="s">
        <v>160</v>
      </c>
      <c r="B8" s="322"/>
      <c r="C8" s="322"/>
      <c r="D8" s="322"/>
      <c r="E8" s="322"/>
      <c r="F8" s="322"/>
      <c r="G8" s="322"/>
      <c r="H8" s="322"/>
      <c r="I8" s="322"/>
      <c r="J8" s="322"/>
      <c r="K8" s="322"/>
      <c r="L8" s="322"/>
      <c r="M8" s="322"/>
    </row>
    <row r="9" spans="1:14" ht="63.95" customHeight="1">
      <c r="A9" s="363" t="s">
        <v>137</v>
      </c>
      <c r="B9" s="400" t="s">
        <v>125</v>
      </c>
      <c r="C9" s="400" t="s">
        <v>126</v>
      </c>
      <c r="D9" s="400" t="s">
        <v>127</v>
      </c>
      <c r="E9" s="400" t="s">
        <v>128</v>
      </c>
      <c r="F9" s="400" t="s">
        <v>129</v>
      </c>
      <c r="G9" s="400" t="s">
        <v>130</v>
      </c>
      <c r="H9" s="400" t="s">
        <v>131</v>
      </c>
      <c r="I9" s="400" t="s">
        <v>132</v>
      </c>
      <c r="J9" s="400" t="s">
        <v>133</v>
      </c>
      <c r="K9" s="400" t="s">
        <v>134</v>
      </c>
      <c r="L9" s="400" t="s">
        <v>135</v>
      </c>
      <c r="M9" s="400" t="s">
        <v>136</v>
      </c>
      <c r="N9" s="323"/>
    </row>
    <row r="10" spans="1:14" ht="15.95" customHeight="1">
      <c r="A10" s="364"/>
      <c r="B10" s="367"/>
      <c r="C10" s="367"/>
      <c r="D10" s="367"/>
      <c r="E10" s="367"/>
      <c r="F10" s="367"/>
      <c r="G10" s="367"/>
      <c r="H10" s="367"/>
      <c r="I10" s="367"/>
      <c r="J10" s="367"/>
      <c r="K10" s="364"/>
      <c r="L10" s="364"/>
      <c r="M10" s="364"/>
      <c r="N10" s="323"/>
    </row>
    <row r="11" spans="1:14" ht="14.25" customHeight="1">
      <c r="A11" s="394">
        <v>2010</v>
      </c>
      <c r="B11" s="364"/>
      <c r="C11" s="364"/>
      <c r="D11" s="313">
        <f>calc_new!S7</f>
        <v>564.5626328857461</v>
      </c>
      <c r="E11" s="364"/>
      <c r="F11" s="364"/>
      <c r="G11" s="313">
        <f>calc_new!V7</f>
        <v>517.71320218643086</v>
      </c>
      <c r="H11" s="364"/>
      <c r="I11" s="364"/>
      <c r="J11" s="313">
        <f>calc_new!Y7</f>
        <v>548.53783734237936</v>
      </c>
      <c r="K11" s="364"/>
      <c r="L11" s="364"/>
      <c r="M11" s="313">
        <f>calc_new!AB7</f>
        <v>538.95639161489464</v>
      </c>
      <c r="N11" s="323"/>
    </row>
    <row r="12" spans="1:14" ht="14.25" customHeight="1">
      <c r="A12" s="394">
        <v>2011</v>
      </c>
      <c r="B12" s="364"/>
      <c r="C12" s="364"/>
      <c r="D12" s="313">
        <f>calc_new!S8</f>
        <v>610.60899414079597</v>
      </c>
      <c r="E12" s="364"/>
      <c r="F12" s="364"/>
      <c r="G12" s="313">
        <f>calc_new!V8</f>
        <v>560.35884578938658</v>
      </c>
      <c r="H12" s="364"/>
      <c r="I12" s="364"/>
      <c r="J12" s="313">
        <f>calc_new!Y8</f>
        <v>602.85770322831331</v>
      </c>
      <c r="K12" s="364"/>
      <c r="L12" s="364"/>
      <c r="M12" s="313">
        <f>calc_new!AB8</f>
        <v>584.01142010064882</v>
      </c>
      <c r="N12" s="323"/>
    </row>
    <row r="13" spans="1:14" ht="14.25" customHeight="1">
      <c r="A13" s="394">
        <v>2012</v>
      </c>
      <c r="B13" s="364"/>
      <c r="C13" s="364"/>
      <c r="D13" s="313">
        <f>calc_new!S9</f>
        <v>654.20101668903442</v>
      </c>
      <c r="E13" s="364"/>
      <c r="F13" s="364"/>
      <c r="G13" s="313">
        <f>calc_new!V9</f>
        <v>596.79204026112359</v>
      </c>
      <c r="H13" s="364"/>
      <c r="I13" s="364"/>
      <c r="J13" s="313">
        <f>calc_new!Y9</f>
        <v>641.76972272489945</v>
      </c>
      <c r="K13" s="364"/>
      <c r="L13" s="364"/>
      <c r="M13" s="313">
        <f>calc_new!AB9</f>
        <v>622.83724396606499</v>
      </c>
      <c r="N13" s="323"/>
    </row>
    <row r="14" spans="1:14" ht="14.25" customHeight="1">
      <c r="A14" s="394">
        <v>2013</v>
      </c>
      <c r="B14" s="364"/>
      <c r="C14" s="364"/>
      <c r="D14" s="313">
        <f>calc_new!S10</f>
        <v>700.08112752409454</v>
      </c>
      <c r="E14" s="364"/>
      <c r="F14" s="364"/>
      <c r="G14" s="313">
        <f>calc_new!V10</f>
        <v>643.50094488977959</v>
      </c>
      <c r="H14" s="364"/>
      <c r="I14" s="364"/>
      <c r="J14" s="313">
        <f>calc_new!Y10</f>
        <v>699.04510882785178</v>
      </c>
      <c r="K14" s="364"/>
      <c r="L14" s="364"/>
      <c r="M14" s="313">
        <f>calc_new!AB10</f>
        <v>670.77089446541004</v>
      </c>
      <c r="N14" s="323"/>
    </row>
    <row r="15" spans="1:14" ht="14.25" customHeight="1">
      <c r="A15" s="394">
        <v>2014</v>
      </c>
      <c r="B15" s="364"/>
      <c r="C15" s="364"/>
      <c r="D15" s="313">
        <f>calc_new!S11</f>
        <v>724.46523471876378</v>
      </c>
      <c r="E15" s="364"/>
      <c r="F15" s="364"/>
      <c r="G15" s="313">
        <f>calc_new!V11</f>
        <v>659.88298015128453</v>
      </c>
      <c r="H15" s="364"/>
      <c r="I15" s="364"/>
      <c r="J15" s="313">
        <f>calc_new!Y11</f>
        <v>725.03781547023277</v>
      </c>
      <c r="K15" s="364"/>
      <c r="L15" s="364"/>
      <c r="M15" s="313">
        <f>calc_new!AB11</f>
        <v>691.52676639012543</v>
      </c>
      <c r="N15" s="323"/>
    </row>
    <row r="16" spans="1:14" ht="14.25" customHeight="1">
      <c r="A16" s="394">
        <v>2015</v>
      </c>
      <c r="B16" s="364"/>
      <c r="C16" s="364"/>
      <c r="D16" s="313">
        <f>calc_new!S12</f>
        <v>719.3328676338856</v>
      </c>
      <c r="E16" s="364"/>
      <c r="F16" s="364"/>
      <c r="G16" s="313">
        <f>calc_new!V12</f>
        <v>652.83484103635351</v>
      </c>
      <c r="H16" s="364"/>
      <c r="I16" s="364"/>
      <c r="J16" s="313">
        <f>calc_new!Y12</f>
        <v>721.84547070924168</v>
      </c>
      <c r="K16" s="364"/>
      <c r="L16" s="364"/>
      <c r="M16" s="313">
        <f>calc_new!AB12</f>
        <v>686.02318418782352</v>
      </c>
      <c r="N16" s="323"/>
    </row>
    <row r="17" spans="1:14" ht="14.25" customHeight="1">
      <c r="A17" s="394">
        <v>2016</v>
      </c>
      <c r="B17" s="364"/>
      <c r="C17" s="364"/>
      <c r="D17" s="313">
        <f>calc_new!S13</f>
        <v>730.5779019260425</v>
      </c>
      <c r="E17" s="364"/>
      <c r="F17" s="364"/>
      <c r="G17" s="313">
        <f>calc_new!V13</f>
        <v>653.97688222248212</v>
      </c>
      <c r="H17" s="364"/>
      <c r="I17" s="364"/>
      <c r="J17" s="313">
        <f>calc_new!Y13</f>
        <v>731.28399242388809</v>
      </c>
      <c r="K17" s="364"/>
      <c r="L17" s="364"/>
      <c r="M17" s="313">
        <f>calc_new!AB13</f>
        <v>690.8372011231229</v>
      </c>
      <c r="N17" s="323"/>
    </row>
    <row r="18" spans="1:14" ht="14.25" customHeight="1">
      <c r="A18" s="394">
        <v>2017</v>
      </c>
      <c r="B18" s="313">
        <f>calc_new!Q14</f>
        <v>806.33661358658901</v>
      </c>
      <c r="C18" s="313">
        <f>calc_new!R14</f>
        <v>783.54621967025093</v>
      </c>
      <c r="D18" s="313">
        <f>calc_new!S14</f>
        <v>795.30441035425645</v>
      </c>
      <c r="E18" s="313">
        <f>calc_new!T14</f>
        <v>749.34425726220536</v>
      </c>
      <c r="F18" s="313">
        <f>calc_new!U14</f>
        <v>690.35156305986288</v>
      </c>
      <c r="G18" s="313">
        <f>calc_new!V14</f>
        <v>709.35894388017914</v>
      </c>
      <c r="H18" s="313">
        <f>calc_new!W14</f>
        <v>710.13188790058393</v>
      </c>
      <c r="I18" s="313">
        <f>calc_new!X14</f>
        <v>671.48337930317393</v>
      </c>
      <c r="J18" s="313">
        <f>calc_new!Y14</f>
        <v>688.51249359424821</v>
      </c>
      <c r="K18" s="313">
        <f>calc_new!Z14</f>
        <v>758.03624861489777</v>
      </c>
      <c r="L18" s="313">
        <f>calc_new!AA14</f>
        <v>704.15649869816832</v>
      </c>
      <c r="M18" s="313">
        <f>calc_new!AB14</f>
        <v>725.22642707286082</v>
      </c>
      <c r="N18" s="323"/>
    </row>
    <row r="19" spans="1:14" ht="14.25" customHeight="1">
      <c r="A19" s="394">
        <v>2018</v>
      </c>
      <c r="B19" s="313">
        <f>calc_new!Q15</f>
        <v>871.64545826636595</v>
      </c>
      <c r="C19" s="313">
        <f>calc_new!R15</f>
        <v>848.23232862232487</v>
      </c>
      <c r="D19" s="313">
        <f>calc_new!S15</f>
        <v>860.55107130602119</v>
      </c>
      <c r="E19" s="313">
        <f>calc_new!T15</f>
        <v>810.3132370157075</v>
      </c>
      <c r="F19" s="313">
        <f>calc_new!U15</f>
        <v>760.72098947052018</v>
      </c>
      <c r="G19" s="313">
        <f>calc_new!V15</f>
        <v>776.87218891597922</v>
      </c>
      <c r="H19" s="313">
        <f>calc_new!W15</f>
        <v>721.41969511755133</v>
      </c>
      <c r="I19" s="313">
        <f>calc_new!X15</f>
        <v>715.21507330999646</v>
      </c>
      <c r="J19" s="313">
        <f>calc_new!Y15</f>
        <v>717.66703892615271</v>
      </c>
      <c r="K19" s="313">
        <f>calc_new!Z15</f>
        <v>807.71185032277981</v>
      </c>
      <c r="L19" s="313">
        <f>calc_new!AA15</f>
        <v>765.1049292501358</v>
      </c>
      <c r="M19" s="313">
        <f>calc_new!AB15</f>
        <v>781.48817349267586</v>
      </c>
      <c r="N19" s="323"/>
    </row>
    <row r="20" spans="1:14" ht="14.25" customHeight="1">
      <c r="A20" s="394">
        <v>2019</v>
      </c>
      <c r="B20" s="313">
        <f>calc_new!Q16</f>
        <v>929.86392452002315</v>
      </c>
      <c r="C20" s="313">
        <f>calc_new!R16</f>
        <v>922.00769903100615</v>
      </c>
      <c r="D20" s="313">
        <f>calc_new!S16</f>
        <v>925.48869305621065</v>
      </c>
      <c r="E20" s="313">
        <f>calc_new!T16</f>
        <v>862.75118673548025</v>
      </c>
      <c r="F20" s="313">
        <f>calc_new!U16</f>
        <v>832.18078593167832</v>
      </c>
      <c r="G20" s="313">
        <f>calc_new!V16</f>
        <v>839.51175223044856</v>
      </c>
      <c r="H20" s="313">
        <f>calc_new!W16</f>
        <v>818.22652248054737</v>
      </c>
      <c r="I20" s="313">
        <f>calc_new!X16</f>
        <v>815.11370736212984</v>
      </c>
      <c r="J20" s="313">
        <f>calc_new!Y16</f>
        <v>816.21309223052788</v>
      </c>
      <c r="K20" s="313">
        <f>calc_new!Z16</f>
        <v>871.46202601472453</v>
      </c>
      <c r="L20" s="313">
        <f>calc_new!AA16</f>
        <v>843.34409542767332</v>
      </c>
      <c r="M20" s="313">
        <f>calc_new!AB16</f>
        <v>851.92208384706362</v>
      </c>
      <c r="N20" s="323"/>
    </row>
    <row r="21" spans="1:14" ht="14.25" customHeight="1">
      <c r="A21" s="394">
        <v>2020</v>
      </c>
      <c r="B21" s="313">
        <f>calc_new!Q17</f>
        <v>929.08823827350136</v>
      </c>
      <c r="C21" s="313">
        <f>calc_new!R17</f>
        <v>923.20181030035974</v>
      </c>
      <c r="D21" s="313">
        <f>calc_new!S17</f>
        <v>925.09178009960681</v>
      </c>
      <c r="E21" s="313">
        <f>calc_new!T17</f>
        <v>866.92138987571229</v>
      </c>
      <c r="F21" s="313">
        <f>calc_new!U17</f>
        <v>845.18990737980357</v>
      </c>
      <c r="G21" s="313">
        <f>calc_new!V17</f>
        <v>848.44397136530176</v>
      </c>
      <c r="H21" s="313">
        <f>calc_new!W17</f>
        <v>883.54717561289851</v>
      </c>
      <c r="I21" s="313">
        <f>calc_new!X17</f>
        <v>857.01829180308061</v>
      </c>
      <c r="J21" s="313">
        <f>calc_new!Y17</f>
        <v>864.25007149797818</v>
      </c>
      <c r="K21" s="313">
        <f>calc_new!Z17</f>
        <v>889.37218881939009</v>
      </c>
      <c r="L21" s="313">
        <f>calc_new!AA17</f>
        <v>859.7630526957372</v>
      </c>
      <c r="M21" s="313">
        <f>calc_new!AB17</f>
        <v>865.84386311329786</v>
      </c>
      <c r="N21" s="323"/>
    </row>
    <row r="22" spans="1:14" ht="12" customHeight="1">
      <c r="A22" s="417">
        <v>2021</v>
      </c>
      <c r="B22" s="313">
        <f>calc_new!Q18</f>
        <v>999.3025128128578</v>
      </c>
      <c r="C22" s="313">
        <f>calc_new!R18</f>
        <v>1006.4863027716771</v>
      </c>
      <c r="D22" s="313">
        <f>calc_new!S18</f>
        <v>1003.787675465902</v>
      </c>
      <c r="E22" s="313">
        <f>calc_new!T18</f>
        <v>934.21561852631839</v>
      </c>
      <c r="F22" s="313">
        <f>calc_new!U18</f>
        <v>910.46203474477386</v>
      </c>
      <c r="G22" s="313">
        <f>calc_new!V18</f>
        <v>914.87002934951352</v>
      </c>
      <c r="H22" s="313">
        <f>calc_new!W18</f>
        <v>935.98635792347773</v>
      </c>
      <c r="I22" s="313">
        <f>calc_new!X18</f>
        <v>919.42685322497687</v>
      </c>
      <c r="J22" s="313">
        <f>calc_new!Y18</f>
        <v>924.15945559485147</v>
      </c>
      <c r="K22" s="313">
        <f>calc_new!Z18</f>
        <v>953.07655278388552</v>
      </c>
      <c r="L22" s="313">
        <f>calc_new!AA18</f>
        <v>926.3998324310985</v>
      </c>
      <c r="M22" s="313">
        <f>calc_new!AB18</f>
        <v>932.79782641203633</v>
      </c>
      <c r="N22" s="309"/>
    </row>
    <row r="23" spans="1:14">
      <c r="A23" s="309"/>
      <c r="B23" s="309"/>
      <c r="C23" s="309"/>
      <c r="D23" s="309"/>
      <c r="E23" s="309"/>
      <c r="F23" s="309"/>
      <c r="G23" s="309"/>
      <c r="H23" s="309"/>
      <c r="I23" s="309"/>
      <c r="J23" s="314"/>
      <c r="K23" s="309"/>
      <c r="L23" s="309"/>
      <c r="M23" s="324"/>
    </row>
    <row r="27" spans="1:14">
      <c r="B27" s="315"/>
      <c r="C27" s="315"/>
      <c r="D27" s="315"/>
      <c r="E27" s="315"/>
      <c r="F27" s="315"/>
      <c r="G27" s="315"/>
      <c r="H27" s="315"/>
      <c r="I27" s="315"/>
      <c r="J27" s="315"/>
      <c r="K27" s="315"/>
      <c r="L27" s="315"/>
      <c r="M27" s="315"/>
    </row>
  </sheetData>
  <hyperlinks>
    <hyperlink ref="A5" r:id="rId1" xr:uid="{3C6DDABB-276B-49FE-941E-38469802722B}"/>
  </hyperlinks>
  <pageMargins left="0.78740157480314965" right="0.78740157480314965" top="0.78740157480314965" bottom="0.78740157480314965" header="0.51181102362204722" footer="0.51181102362204722"/>
  <pageSetup paperSize="9" scale="75" orientation="portrait" horizontalDpi="4294967292" r:id="rId2"/>
  <headerFooter alignWithMargins="0"/>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AFB84-CCBC-4B56-A0D1-07BB2083FF57}">
  <sheetPr>
    <tabColor theme="4"/>
  </sheetPr>
  <dimension ref="A1:N29"/>
  <sheetViews>
    <sheetView showGridLines="0" zoomScaleNormal="100" workbookViewId="0"/>
  </sheetViews>
  <sheetFormatPr defaultColWidth="15.140625" defaultRowHeight="12.75"/>
  <cols>
    <col min="1" max="13" width="14.5703125" style="310" customWidth="1"/>
    <col min="14" max="16384" width="15.140625" style="310"/>
  </cols>
  <sheetData>
    <row r="1" spans="1:14" s="308" customFormat="1" ht="18" customHeight="1">
      <c r="A1" s="321" t="s">
        <v>164</v>
      </c>
      <c r="B1" s="322"/>
      <c r="C1" s="322"/>
      <c r="D1" s="322"/>
      <c r="E1" s="322"/>
      <c r="F1" s="322"/>
      <c r="G1" s="322"/>
      <c r="H1" s="322"/>
      <c r="I1" s="322"/>
      <c r="J1" s="322"/>
      <c r="K1" s="322"/>
      <c r="L1" s="322"/>
      <c r="M1" s="322"/>
    </row>
    <row r="2" spans="1:14" s="308" customFormat="1" ht="18" customHeight="1">
      <c r="A2" s="351" t="s">
        <v>170</v>
      </c>
      <c r="B2" s="322"/>
      <c r="C2" s="322"/>
      <c r="D2" s="322"/>
      <c r="E2" s="322"/>
      <c r="F2" s="322"/>
      <c r="G2" s="322"/>
      <c r="H2" s="322"/>
      <c r="I2" s="322"/>
      <c r="J2" s="322"/>
      <c r="K2" s="322"/>
      <c r="L2" s="322"/>
      <c r="M2" s="322"/>
    </row>
    <row r="3" spans="1:14" s="308" customFormat="1" ht="18" customHeight="1">
      <c r="A3" s="331" t="s">
        <v>91</v>
      </c>
      <c r="B3" s="322"/>
      <c r="C3" s="322"/>
      <c r="D3" s="322"/>
      <c r="E3" s="322"/>
      <c r="F3" s="322"/>
      <c r="G3" s="322"/>
      <c r="H3" s="322"/>
      <c r="I3" s="322"/>
      <c r="J3" s="322"/>
      <c r="K3" s="322"/>
      <c r="L3" s="322"/>
      <c r="M3" s="322"/>
    </row>
    <row r="4" spans="1:14" s="308" customFormat="1" ht="18" customHeight="1">
      <c r="A4" s="331" t="s">
        <v>90</v>
      </c>
      <c r="B4" s="322"/>
      <c r="C4" s="322"/>
      <c r="D4" s="322"/>
      <c r="E4" s="322"/>
      <c r="F4" s="322"/>
      <c r="G4" s="322"/>
      <c r="H4" s="322"/>
      <c r="I4" s="322"/>
      <c r="J4" s="322"/>
      <c r="K4" s="322"/>
      <c r="L4" s="322"/>
      <c r="M4" s="322"/>
    </row>
    <row r="5" spans="1:14" s="399" customFormat="1" ht="18" customHeight="1">
      <c r="A5" s="404" t="s">
        <v>159</v>
      </c>
      <c r="B5" s="398"/>
      <c r="C5" s="398"/>
      <c r="D5" s="398"/>
      <c r="E5" s="398"/>
      <c r="F5" s="398"/>
      <c r="G5" s="398"/>
      <c r="H5" s="398"/>
      <c r="I5" s="398"/>
      <c r="J5" s="398"/>
      <c r="K5" s="398"/>
      <c r="L5" s="398"/>
      <c r="M5" s="398"/>
    </row>
    <row r="6" spans="1:14" s="308" customFormat="1" ht="18" customHeight="1">
      <c r="A6" s="408" t="s">
        <v>93</v>
      </c>
      <c r="B6" s="322"/>
      <c r="C6" s="322"/>
      <c r="D6" s="322"/>
      <c r="E6" s="322"/>
      <c r="F6" s="322"/>
      <c r="G6" s="322"/>
      <c r="H6" s="322"/>
      <c r="I6" s="322"/>
      <c r="J6" s="322"/>
      <c r="K6" s="322"/>
      <c r="L6" s="322"/>
      <c r="M6" s="322"/>
    </row>
    <row r="7" spans="1:14" s="308" customFormat="1" ht="18" customHeight="1">
      <c r="A7" s="408" t="s">
        <v>197</v>
      </c>
      <c r="B7" s="322"/>
      <c r="C7" s="322"/>
      <c r="D7" s="322"/>
      <c r="E7" s="322"/>
      <c r="F7" s="322"/>
      <c r="G7" s="322"/>
      <c r="H7" s="322"/>
      <c r="I7" s="322"/>
      <c r="J7" s="322"/>
      <c r="K7" s="322"/>
      <c r="L7" s="322"/>
      <c r="M7" s="322"/>
    </row>
    <row r="8" spans="1:14" s="308" customFormat="1" ht="18" customHeight="1">
      <c r="A8" s="408" t="s">
        <v>158</v>
      </c>
      <c r="B8" s="322"/>
      <c r="C8" s="322"/>
      <c r="D8" s="322"/>
      <c r="E8" s="322"/>
      <c r="F8" s="322"/>
      <c r="G8" s="322"/>
      <c r="H8" s="322"/>
      <c r="I8" s="322"/>
      <c r="J8" s="322"/>
      <c r="K8" s="322"/>
      <c r="L8" s="322"/>
      <c r="M8" s="322"/>
    </row>
    <row r="9" spans="1:14" s="308" customFormat="1" ht="18" customHeight="1">
      <c r="A9" s="410" t="s">
        <v>196</v>
      </c>
      <c r="B9" s="322"/>
      <c r="C9" s="322"/>
      <c r="D9" s="322"/>
      <c r="E9" s="322"/>
      <c r="F9" s="322"/>
      <c r="G9" s="322"/>
      <c r="H9" s="322"/>
      <c r="I9" s="322"/>
      <c r="J9" s="322"/>
      <c r="K9" s="322"/>
      <c r="L9" s="322"/>
      <c r="M9" s="322"/>
    </row>
    <row r="10" spans="1:14" s="308" customFormat="1" ht="18" customHeight="1">
      <c r="A10" s="331" t="s">
        <v>160</v>
      </c>
      <c r="B10" s="325"/>
      <c r="C10" s="325"/>
      <c r="D10" s="325"/>
      <c r="E10" s="325"/>
      <c r="F10" s="325"/>
      <c r="G10" s="325"/>
      <c r="H10" s="325"/>
      <c r="I10" s="325"/>
      <c r="J10" s="325"/>
    </row>
    <row r="11" spans="1:14" ht="63.95" customHeight="1">
      <c r="A11" s="370" t="s">
        <v>137</v>
      </c>
      <c r="B11" s="413" t="s">
        <v>125</v>
      </c>
      <c r="C11" s="413" t="s">
        <v>126</v>
      </c>
      <c r="D11" s="413" t="s">
        <v>127</v>
      </c>
      <c r="E11" s="413" t="s">
        <v>128</v>
      </c>
      <c r="F11" s="413" t="s">
        <v>129</v>
      </c>
      <c r="G11" s="413" t="s">
        <v>130</v>
      </c>
      <c r="H11" s="413" t="s">
        <v>131</v>
      </c>
      <c r="I11" s="413" t="s">
        <v>132</v>
      </c>
      <c r="J11" s="413" t="s">
        <v>133</v>
      </c>
      <c r="K11" s="413" t="s">
        <v>134</v>
      </c>
      <c r="L11" s="413" t="s">
        <v>135</v>
      </c>
      <c r="M11" s="413" t="s">
        <v>136</v>
      </c>
      <c r="N11" s="323"/>
    </row>
    <row r="12" spans="1:14" ht="14.25" customHeight="1">
      <c r="A12" s="394">
        <v>2010</v>
      </c>
      <c r="B12" s="364"/>
      <c r="C12" s="364"/>
      <c r="D12" s="313">
        <f>calc_new!S23</f>
        <v>564.5626328857461</v>
      </c>
      <c r="E12" s="364"/>
      <c r="F12" s="364"/>
      <c r="G12" s="313">
        <f>calc_new!V23</f>
        <v>517.71320218643086</v>
      </c>
      <c r="H12" s="364"/>
      <c r="I12" s="364"/>
      <c r="J12" s="313">
        <f>calc_new!Y23</f>
        <v>548.53783734237936</v>
      </c>
      <c r="K12" s="364"/>
      <c r="L12" s="364"/>
      <c r="M12" s="313">
        <f>calc_new!AB23</f>
        <v>538.95639161489464</v>
      </c>
      <c r="N12" s="308"/>
    </row>
    <row r="13" spans="1:14" ht="14.25" customHeight="1">
      <c r="A13" s="394">
        <v>2011</v>
      </c>
      <c r="B13" s="364"/>
      <c r="C13" s="364"/>
      <c r="D13" s="313">
        <f>calc_new!S24</f>
        <v>598.01911797294451</v>
      </c>
      <c r="E13" s="364"/>
      <c r="F13" s="364"/>
      <c r="G13" s="313">
        <f>calc_new!V24</f>
        <v>548.80505515455388</v>
      </c>
      <c r="H13" s="364"/>
      <c r="I13" s="364"/>
      <c r="J13" s="313">
        <f>calc_new!Y24</f>
        <v>590.42764749164701</v>
      </c>
      <c r="K13" s="364"/>
      <c r="L13" s="364"/>
      <c r="M13" s="313">
        <f>calc_new!AB24</f>
        <v>571.96994752125397</v>
      </c>
      <c r="N13" s="308"/>
    </row>
    <row r="14" spans="1:14" ht="14.25" customHeight="1">
      <c r="A14" s="394">
        <v>2012</v>
      </c>
      <c r="B14" s="364"/>
      <c r="C14" s="364"/>
      <c r="D14" s="313">
        <f>calc_new!S25</f>
        <v>630.59962713542768</v>
      </c>
      <c r="E14" s="364"/>
      <c r="F14" s="364"/>
      <c r="G14" s="313">
        <f>calc_new!V25</f>
        <v>575.26177499803907</v>
      </c>
      <c r="H14" s="364"/>
      <c r="I14" s="364"/>
      <c r="J14" s="313">
        <f>calc_new!Y25</f>
        <v>618.61681277315552</v>
      </c>
      <c r="K14" s="364"/>
      <c r="L14" s="364"/>
      <c r="M14" s="313">
        <f>calc_new!AB25</f>
        <v>600.3673546685294</v>
      </c>
      <c r="N14" s="308"/>
    </row>
    <row r="15" spans="1:14" ht="14.25" customHeight="1">
      <c r="A15" s="394">
        <v>2013</v>
      </c>
      <c r="B15" s="364"/>
      <c r="C15" s="364"/>
      <c r="D15" s="313">
        <f>calc_new!S26</f>
        <v>659.94417203208468</v>
      </c>
      <c r="E15" s="364"/>
      <c r="F15" s="364"/>
      <c r="G15" s="313">
        <f>calc_new!V26</f>
        <v>606.60783669323212</v>
      </c>
      <c r="H15" s="364"/>
      <c r="I15" s="364"/>
      <c r="J15" s="313">
        <f>calc_new!Y26</f>
        <v>658.96755021809622</v>
      </c>
      <c r="K15" s="364"/>
      <c r="L15" s="364"/>
      <c r="M15" s="313">
        <f>calc_new!AB26</f>
        <v>632.3143492479885</v>
      </c>
      <c r="N15" s="308"/>
    </row>
    <row r="16" spans="1:14" ht="14.25" customHeight="1">
      <c r="A16" s="394">
        <v>2014</v>
      </c>
      <c r="B16" s="364"/>
      <c r="C16" s="364"/>
      <c r="D16" s="313">
        <f>calc_new!S27</f>
        <v>671.81971332379931</v>
      </c>
      <c r="E16" s="364"/>
      <c r="F16" s="364"/>
      <c r="G16" s="313">
        <f>calc_new!V27</f>
        <v>611.93052931599595</v>
      </c>
      <c r="H16" s="364"/>
      <c r="I16" s="364"/>
      <c r="J16" s="313">
        <f>calc_new!Y27</f>
        <v>672.35068571263446</v>
      </c>
      <c r="K16" s="364"/>
      <c r="L16" s="364"/>
      <c r="M16" s="313">
        <f>calc_new!AB27</f>
        <v>641.27482132706848</v>
      </c>
      <c r="N16" s="308"/>
    </row>
    <row r="17" spans="1:14" ht="14.25" customHeight="1">
      <c r="A17" s="394">
        <v>2015</v>
      </c>
      <c r="B17" s="364"/>
      <c r="C17" s="364"/>
      <c r="D17" s="313">
        <f>calc_new!S28</f>
        <v>664.17883566627665</v>
      </c>
      <c r="E17" s="364"/>
      <c r="F17" s="364"/>
      <c r="G17" s="313">
        <f>calc_new!V28</f>
        <v>602.7794698553804</v>
      </c>
      <c r="H17" s="364"/>
      <c r="I17" s="364"/>
      <c r="J17" s="313">
        <f>calc_new!Y28</f>
        <v>666.49878774989384</v>
      </c>
      <c r="K17" s="364"/>
      <c r="L17" s="364"/>
      <c r="M17" s="313">
        <f>calc_new!AB28</f>
        <v>633.42313442828197</v>
      </c>
      <c r="N17" s="308"/>
    </row>
    <row r="18" spans="1:14" ht="14.25" customHeight="1">
      <c r="A18" s="394">
        <v>2016</v>
      </c>
      <c r="B18" s="364"/>
      <c r="C18" s="364"/>
      <c r="D18" s="313">
        <f>calc_new!S29</f>
        <v>661.69926498598124</v>
      </c>
      <c r="E18" s="364"/>
      <c r="F18" s="364"/>
      <c r="G18" s="313">
        <f>calc_new!V29</f>
        <v>592.32016345362524</v>
      </c>
      <c r="H18" s="364"/>
      <c r="I18" s="364"/>
      <c r="J18" s="313">
        <f>calc_new!Y29</f>
        <v>662.33878551104272</v>
      </c>
      <c r="K18" s="364"/>
      <c r="L18" s="364"/>
      <c r="M18" s="313">
        <f>calc_new!AB29</f>
        <v>625.70530398333699</v>
      </c>
      <c r="N18" s="308"/>
    </row>
    <row r="19" spans="1:14" ht="14.25" customHeight="1">
      <c r="A19" s="394">
        <v>2017</v>
      </c>
      <c r="B19" s="313">
        <f>calc_new!Q30</f>
        <v>717.3962587060704</v>
      </c>
      <c r="C19" s="313">
        <f>calc_new!R30</f>
        <v>697.11968555469775</v>
      </c>
      <c r="D19" s="313">
        <f>calc_new!S30</f>
        <v>707.58092700612826</v>
      </c>
      <c r="E19" s="313">
        <f>calc_new!T30</f>
        <v>666.69026010321079</v>
      </c>
      <c r="F19" s="313">
        <f>calc_new!U30</f>
        <v>614.2045644289102</v>
      </c>
      <c r="G19" s="313">
        <f>calc_new!V30</f>
        <v>631.11539752086708</v>
      </c>
      <c r="H19" s="313">
        <f>calc_new!W30</f>
        <v>631.80308444849049</v>
      </c>
      <c r="I19" s="313">
        <f>calc_new!X30</f>
        <v>597.4175747182245</v>
      </c>
      <c r="J19" s="313">
        <f>calc_new!Y30</f>
        <v>612.56834757864965</v>
      </c>
      <c r="K19" s="313">
        <f>calc_new!Z30</f>
        <v>674.42350943364988</v>
      </c>
      <c r="L19" s="313">
        <f>calc_new!AA30</f>
        <v>626.48679124550881</v>
      </c>
      <c r="M19" s="313">
        <f>calc_new!AB30</f>
        <v>645.23266924796667</v>
      </c>
      <c r="N19" s="323"/>
    </row>
    <row r="20" spans="1:14" ht="14.25" customHeight="1">
      <c r="A20" s="394">
        <v>2018</v>
      </c>
      <c r="B20" s="313">
        <f>calc_new!Q31</f>
        <v>760.46619063034996</v>
      </c>
      <c r="C20" s="313">
        <f>calc_new!R31</f>
        <v>740.03942956335493</v>
      </c>
      <c r="D20" s="313">
        <f>calc_new!S31</f>
        <v>750.78690404760016</v>
      </c>
      <c r="E20" s="313">
        <f>calc_new!T31</f>
        <v>706.95695678411221</v>
      </c>
      <c r="F20" s="313">
        <f>calc_new!U31</f>
        <v>663.69025101764782</v>
      </c>
      <c r="G20" s="313">
        <f>calc_new!V31</f>
        <v>677.78134849302273</v>
      </c>
      <c r="H20" s="313">
        <f>calc_new!W31</f>
        <v>629.4018768627617</v>
      </c>
      <c r="I20" s="313">
        <f>calc_new!X31</f>
        <v>623.9886608980072</v>
      </c>
      <c r="J20" s="313">
        <f>calc_new!Y31</f>
        <v>626.12787579781696</v>
      </c>
      <c r="K20" s="313">
        <f>calc_new!Z31</f>
        <v>704.6873796183437</v>
      </c>
      <c r="L20" s="313">
        <f>calc_new!AA31</f>
        <v>667.51501480496552</v>
      </c>
      <c r="M20" s="313">
        <f>calc_new!AB31</f>
        <v>681.80855952677337</v>
      </c>
      <c r="N20" s="323"/>
    </row>
    <row r="21" spans="1:14" ht="14.25" customHeight="1">
      <c r="A21" s="394">
        <v>2019</v>
      </c>
      <c r="B21" s="313">
        <f>calc_new!Q32</f>
        <v>795.03365546461987</v>
      </c>
      <c r="C21" s="313">
        <f>calc_new!R32</f>
        <v>788.31658267151022</v>
      </c>
      <c r="D21" s="313">
        <f>calc_new!S32</f>
        <v>791.29283256306019</v>
      </c>
      <c r="E21" s="313">
        <f>calc_new!T32</f>
        <v>737.65226465883552</v>
      </c>
      <c r="F21" s="313">
        <f>calc_new!U32</f>
        <v>711.51457197158493</v>
      </c>
      <c r="G21" s="313">
        <f>calc_new!V32</f>
        <v>717.78254815703349</v>
      </c>
      <c r="H21" s="313">
        <f>calc_new!W32</f>
        <v>699.58367672086808</v>
      </c>
      <c r="I21" s="313">
        <f>calc_new!X32</f>
        <v>696.92221979462101</v>
      </c>
      <c r="J21" s="313">
        <f>calc_new!Y32</f>
        <v>697.86219385710137</v>
      </c>
      <c r="K21" s="313">
        <f>calc_new!Z32</f>
        <v>745.10003224258946</v>
      </c>
      <c r="L21" s="313">
        <f>calc_new!AA32</f>
        <v>721.05920159066068</v>
      </c>
      <c r="M21" s="313">
        <f>calc_new!AB32</f>
        <v>728.39338168923939</v>
      </c>
      <c r="N21" s="323"/>
    </row>
    <row r="22" spans="1:14" ht="14.25" customHeight="1">
      <c r="A22" s="394">
        <v>2020</v>
      </c>
      <c r="B22" s="313">
        <f>calc_new!Q33</f>
        <v>754.38788577762932</v>
      </c>
      <c r="C22" s="313">
        <f>calc_new!R33</f>
        <v>749.60830750883906</v>
      </c>
      <c r="D22" s="313">
        <f>calc_new!S33</f>
        <v>751.14289837147555</v>
      </c>
      <c r="E22" s="313">
        <f>calc_new!T33</f>
        <v>703.91053024096288</v>
      </c>
      <c r="F22" s="313">
        <f>calc_new!U33</f>
        <v>686.26530941095155</v>
      </c>
      <c r="G22" s="313">
        <f>calc_new!V33</f>
        <v>688.90749811712533</v>
      </c>
      <c r="H22" s="313">
        <f>calc_new!W33</f>
        <v>717.41009985662697</v>
      </c>
      <c r="I22" s="313">
        <f>calc_new!X33</f>
        <v>695.86955317344155</v>
      </c>
      <c r="J22" s="313">
        <f>calc_new!Y33</f>
        <v>701.74151104536691</v>
      </c>
      <c r="K22" s="313">
        <f>calc_new!Z33</f>
        <v>722.13981143454748</v>
      </c>
      <c r="L22" s="313">
        <f>calc_new!AA33</f>
        <v>698.09820518029937</v>
      </c>
      <c r="M22" s="313">
        <f>calc_new!AB33</f>
        <v>703.03561534840412</v>
      </c>
      <c r="N22" s="323"/>
    </row>
    <row r="23" spans="1:14" s="350" customFormat="1" ht="12" customHeight="1">
      <c r="A23" s="417">
        <v>2021</v>
      </c>
      <c r="B23" s="313">
        <f>calc_new!Q34</f>
        <v>809.09436406722875</v>
      </c>
      <c r="C23" s="313">
        <f>calc_new!R34</f>
        <v>814.91078491456824</v>
      </c>
      <c r="D23" s="313">
        <f>calc_new!S34</f>
        <v>812.72581678347183</v>
      </c>
      <c r="E23" s="313">
        <f>calc_new!T34</f>
        <v>756.39616840909309</v>
      </c>
      <c r="F23" s="313">
        <f>calc_new!U34</f>
        <v>737.16386335869481</v>
      </c>
      <c r="G23" s="313">
        <f>calc_new!V34</f>
        <v>740.73283626310047</v>
      </c>
      <c r="H23" s="313">
        <f>calc_new!W34</f>
        <v>757.82986365963404</v>
      </c>
      <c r="I23" s="313">
        <f>calc_new!X34</f>
        <v>744.42231013954108</v>
      </c>
      <c r="J23" s="313">
        <f>calc_new!Y34</f>
        <v>748.25410467196787</v>
      </c>
      <c r="K23" s="313">
        <f>calc_new!Z34</f>
        <v>771.66709529377101</v>
      </c>
      <c r="L23" s="313">
        <f>calc_new!AA34</f>
        <v>750.06804614449743</v>
      </c>
      <c r="M23" s="313">
        <f>calc_new!AB34</f>
        <v>755.2482401347454</v>
      </c>
      <c r="N23" s="368"/>
    </row>
    <row r="24" spans="1:14" s="350" customFormat="1">
      <c r="A24" s="368"/>
      <c r="B24" s="368"/>
      <c r="C24" s="368"/>
      <c r="D24" s="368"/>
      <c r="E24" s="368"/>
      <c r="F24" s="368"/>
      <c r="G24" s="368"/>
      <c r="H24" s="368"/>
      <c r="I24" s="368"/>
      <c r="J24" s="369"/>
      <c r="K24" s="368"/>
      <c r="L24" s="368"/>
      <c r="M24" s="419"/>
    </row>
    <row r="25" spans="1:14">
      <c r="A25" s="350"/>
      <c r="B25" s="350"/>
      <c r="C25" s="350"/>
      <c r="D25" s="350"/>
      <c r="E25" s="350"/>
      <c r="F25" s="350"/>
      <c r="G25" s="350"/>
      <c r="H25" s="350"/>
      <c r="I25" s="350"/>
      <c r="J25" s="350"/>
      <c r="K25" s="350"/>
      <c r="L25" s="350"/>
      <c r="M25" s="350"/>
    </row>
    <row r="29" spans="1:14">
      <c r="B29" s="315"/>
      <c r="C29" s="315"/>
      <c r="D29" s="315"/>
      <c r="E29" s="315"/>
      <c r="F29" s="315"/>
      <c r="G29" s="315"/>
      <c r="H29" s="315"/>
      <c r="I29" s="315"/>
      <c r="J29" s="315"/>
      <c r="K29" s="315"/>
      <c r="L29" s="315"/>
      <c r="M29" s="315"/>
    </row>
  </sheetData>
  <hyperlinks>
    <hyperlink ref="A5" r:id="rId1" xr:uid="{BD6C53CE-49D3-492B-8F16-92ADB10FE0DC}"/>
  </hyperlinks>
  <pageMargins left="0.7" right="0.7" top="0.75" bottom="0.75" header="0.3" footer="0.3"/>
  <pageSetup paperSize="9" orientation="portrait" verticalDpi="0"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7</vt:i4>
      </vt:variant>
    </vt:vector>
  </HeadingPairs>
  <TitlesOfParts>
    <vt:vector size="27" baseType="lpstr">
      <vt:lpstr>calc_new</vt:lpstr>
      <vt:lpstr>calc</vt:lpstr>
      <vt:lpstr>Cover Sheet</vt:lpstr>
      <vt:lpstr>Contents</vt:lpstr>
      <vt:lpstr>chart_data</vt:lpstr>
      <vt:lpstr>2.2.1</vt:lpstr>
      <vt:lpstr>2.2.1 (Real)</vt:lpstr>
      <vt:lpstr>2.2.1 (Economy 7)</vt:lpstr>
      <vt:lpstr>2.2.1 (Economy 7 Real)</vt:lpstr>
      <vt:lpstr>2.2.1 (Fixed)</vt:lpstr>
      <vt:lpstr>2.2.1 (Economy 7 Fixed)</vt:lpstr>
      <vt:lpstr>2.2.1 (Payment Methods)</vt:lpstr>
      <vt:lpstr>Charts</vt:lpstr>
      <vt:lpstr>Methodology</vt:lpstr>
      <vt:lpstr>Table 2.2.1 (St) 3,800 kWh</vt:lpstr>
      <vt:lpstr>Table 2.2.1 (E7) 6,000 kWh</vt:lpstr>
      <vt:lpstr>Fixed Bills (St) 3,800 kWh</vt:lpstr>
      <vt:lpstr>Fixed Bills (E7) 6,000 kWh</vt:lpstr>
      <vt:lpstr>Table 2.2.1 (St) 3,300kWh</vt:lpstr>
      <vt:lpstr>Table 2.2.1  (E7) 6,600kWh</vt:lpstr>
      <vt:lpstr>'2.2.1'!Print_Area</vt:lpstr>
      <vt:lpstr>'2.2.1 (Economy 7)'!Print_Area</vt:lpstr>
      <vt:lpstr>Methodology!Print_Area</vt:lpstr>
      <vt:lpstr>'Table 2.2.1  (E7) 6,600kWh'!Print_Area</vt:lpstr>
      <vt:lpstr>'Table 2.2.1 (E7) 6,000 kWh'!Print_Area</vt:lpstr>
      <vt:lpstr>'Table 2.2.1 (St) 3,300kWh'!Print_Area</vt:lpstr>
      <vt:lpstr>'Table 2.2.1 (St) 3,800 kWh'!Print_Area</vt:lpstr>
    </vt:vector>
  </TitlesOfParts>
  <Company>Public Trust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Colin Ramsay</cp:lastModifiedBy>
  <cp:lastPrinted>2019-03-25T14:50:38Z</cp:lastPrinted>
  <dcterms:created xsi:type="dcterms:W3CDTF">2001-04-18T12:39:26Z</dcterms:created>
  <dcterms:modified xsi:type="dcterms:W3CDTF">2022-04-21T08:23:39Z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2019-12-11T15:32:04Z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e0fa650a-e53b-4ff4-be20-0000bee2507b</vt:lpwstr>
  </property>
  <property fmtid="{D5CDD505-2E9C-101B-9397-08002B2CF9AE}" pid="8" name="MSIP_Label_ba62f585-b40f-4ab9-bafe-39150f03d124_ContentBits">
    <vt:lpwstr>0</vt:lpwstr>
  </property>
</Properties>
</file>