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Users\colin\Downloads\"/>
    </mc:Choice>
  </mc:AlternateContent>
  <xr:revisionPtr revIDLastSave="0" documentId="8_{89282AA7-7244-4805-9514-9511E9B43A73}" xr6:coauthVersionLast="47" xr6:coauthVersionMax="47" xr10:uidLastSave="{00000000-0000-0000-0000-000000000000}"/>
  <bookViews>
    <workbookView xWindow="-120" yWindow="-120" windowWidth="29040" windowHeight="15840" tabRatio="757" firstSheet="2" activeTab="7" xr2:uid="{00000000-000D-0000-FFFF-FFFF00000000}"/>
  </bookViews>
  <sheets>
    <sheet name="calc" sheetId="5" state="hidden" r:id="rId1"/>
    <sheet name="calc_new" sheetId="23" state="hidden" r:id="rId2"/>
    <sheet name="Cover sheet" sheetId="19" r:id="rId3"/>
    <sheet name="Contents" sheetId="26" r:id="rId4"/>
    <sheet name="Chart 2.3.1" sheetId="18" state="hidden" r:id="rId5"/>
    <sheet name="2.3.1 (Cash terms)" sheetId="22" r:id="rId6"/>
    <sheet name="To hide-Chart 2.3.1" sheetId="3" state="hidden" r:id="rId7"/>
    <sheet name="2.3.1 (Real terms)" sheetId="25" r:id="rId8"/>
    <sheet name="2.3.1 (Fixed)" sheetId="21" r:id="rId9"/>
    <sheet name="Methodology" sheetId="20" r:id="rId10"/>
    <sheet name="Table 2.3.1 15,000 kWh" sheetId="9" state="hidden" r:id="rId11"/>
    <sheet name="Fixed Bills 15,000 kWh" sheetId="24" state="hidden" r:id="rId12"/>
    <sheet name="Table 2.3.1 18,000kWh" sheetId="17" state="hidden" r:id="rId13"/>
  </sheets>
  <externalReferences>
    <externalReference r:id="rId14"/>
    <externalReference r:id="rId15"/>
  </externalReferences>
  <definedNames>
    <definedName name="INPUT_BOX" localSheetId="8">[1]Calculation!$C$1</definedName>
    <definedName name="INPUT_BOX" localSheetId="11">[1]Calculation!$C$1</definedName>
    <definedName name="INPUT_BOX" localSheetId="12">[1]Calculation!$C$1</definedName>
    <definedName name="INPUT_BOX">[2]Calculation!$C$1</definedName>
    <definedName name="_xlnm.Print_Area" localSheetId="5">'2.3.1 (Cash terms)'!$A$1:$N$25</definedName>
    <definedName name="_xlnm.Print_Area" localSheetId="10">'Table 2.3.1 15,000 kWh'!$A$1:$R$82</definedName>
    <definedName name="_xlnm.Print_Area" localSheetId="12">'Table 2.3.1 18,000kWh'!$A$1:$O$58</definedName>
    <definedName name="t25Q2" localSheetId="8">#REF!</definedName>
    <definedName name="t25Q2" localSheetId="11">#REF!</definedName>
    <definedName name="t25Q2" localSheetId="12">#REF!</definedName>
    <definedName name="t25Q2">#REF!</definedName>
    <definedName name="table_25_Q2" localSheetId="8">#REF!</definedName>
    <definedName name="table_25_Q2" localSheetId="11">#REF!</definedName>
    <definedName name="table_25_Q2" localSheetId="12">#REF!</definedName>
    <definedName name="table_25_Q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3" i="23" l="1"/>
  <c r="M26" i="25" s="1"/>
  <c r="Q32" i="23"/>
  <c r="M25" i="25" l="1"/>
  <c r="Q31" i="23"/>
  <c r="M24" i="25" s="1"/>
  <c r="B25" i="22" l="1"/>
  <c r="C25" i="22"/>
  <c r="D25" i="22"/>
  <c r="E25" i="22"/>
  <c r="F25" i="22"/>
  <c r="G25" i="22"/>
  <c r="H25" i="22"/>
  <c r="I25" i="22"/>
  <c r="J25" i="22"/>
  <c r="K25" i="22"/>
  <c r="L25" i="22"/>
  <c r="M25" i="22"/>
  <c r="O33" i="23" l="1"/>
  <c r="K26" i="25" s="1"/>
  <c r="P33" i="23"/>
  <c r="L26" i="25" s="1"/>
  <c r="K33" i="23"/>
  <c r="H26" i="25" s="1"/>
  <c r="L33" i="23"/>
  <c r="I26" i="25" s="1"/>
  <c r="M33" i="23"/>
  <c r="J26" i="25" s="1"/>
  <c r="G33" i="23"/>
  <c r="E26" i="25" s="1"/>
  <c r="H33" i="23"/>
  <c r="F26" i="25" s="1"/>
  <c r="I33" i="23"/>
  <c r="G26" i="25" s="1"/>
  <c r="D33" i="23"/>
  <c r="C26" i="25" s="1"/>
  <c r="E33" i="23"/>
  <c r="D26" i="25" s="1"/>
  <c r="C33" i="23"/>
  <c r="B26" i="25" s="1"/>
  <c r="C32" i="23" l="1"/>
  <c r="P20" i="23"/>
  <c r="Q20" i="23"/>
  <c r="P19" i="23"/>
  <c r="Q19" i="23"/>
  <c r="O20" i="23"/>
  <c r="O19" i="23"/>
  <c r="L20" i="23"/>
  <c r="M20" i="23"/>
  <c r="L19" i="23"/>
  <c r="M19" i="23"/>
  <c r="K20" i="23"/>
  <c r="K19" i="23"/>
  <c r="H20" i="23"/>
  <c r="I20" i="23"/>
  <c r="H19" i="23"/>
  <c r="I19" i="23"/>
  <c r="G20" i="23"/>
  <c r="G19" i="23"/>
  <c r="D20" i="23"/>
  <c r="E20" i="23"/>
  <c r="D19" i="23"/>
  <c r="E19" i="23"/>
  <c r="C20" i="23"/>
  <c r="C19" i="23"/>
  <c r="B24" i="22" l="1"/>
  <c r="M20" i="22" l="1"/>
  <c r="J20" i="22"/>
  <c r="G20" i="22"/>
  <c r="D20" i="22"/>
  <c r="M19" i="22"/>
  <c r="J19" i="22"/>
  <c r="G19" i="22"/>
  <c r="D19" i="22"/>
  <c r="M18" i="22"/>
  <c r="J18" i="22"/>
  <c r="G18" i="22"/>
  <c r="D18" i="22"/>
  <c r="M17" i="22"/>
  <c r="J17" i="22"/>
  <c r="G17" i="22"/>
  <c r="D17" i="22"/>
  <c r="M16" i="22"/>
  <c r="J16" i="22"/>
  <c r="G16" i="22"/>
  <c r="D16" i="22"/>
  <c r="M15" i="22"/>
  <c r="J15" i="22"/>
  <c r="G15" i="22"/>
  <c r="D15" i="22"/>
  <c r="M14" i="22"/>
  <c r="J14" i="22"/>
  <c r="G14" i="22"/>
  <c r="D14" i="22"/>
  <c r="Q28" i="23"/>
  <c r="M21" i="25" s="1"/>
  <c r="Q27" i="23"/>
  <c r="M20" i="25" s="1"/>
  <c r="Q26" i="23"/>
  <c r="M19" i="25" s="1"/>
  <c r="Q25" i="23"/>
  <c r="M18" i="25" s="1"/>
  <c r="Q24" i="23"/>
  <c r="M17" i="25" s="1"/>
  <c r="Q23" i="23"/>
  <c r="M16" i="25" s="1"/>
  <c r="Q22" i="23"/>
  <c r="M15" i="25" s="1"/>
  <c r="M28" i="23"/>
  <c r="J21" i="25" s="1"/>
  <c r="M27" i="23"/>
  <c r="J20" i="25" s="1"/>
  <c r="M26" i="23"/>
  <c r="J19" i="25" s="1"/>
  <c r="M25" i="23"/>
  <c r="J18" i="25" s="1"/>
  <c r="M24" i="23"/>
  <c r="J17" i="25" s="1"/>
  <c r="M23" i="23"/>
  <c r="J16" i="25" s="1"/>
  <c r="M22" i="23"/>
  <c r="J15" i="25" s="1"/>
  <c r="I29" i="23"/>
  <c r="G22" i="25" s="1"/>
  <c r="I28" i="23"/>
  <c r="G21" i="25" s="1"/>
  <c r="I27" i="23"/>
  <c r="G20" i="25" s="1"/>
  <c r="I26" i="23"/>
  <c r="G19" i="25" s="1"/>
  <c r="I25" i="23"/>
  <c r="G18" i="25" s="1"/>
  <c r="I24" i="23"/>
  <c r="G17" i="25" s="1"/>
  <c r="I23" i="23"/>
  <c r="G16" i="25" s="1"/>
  <c r="I22" i="23"/>
  <c r="G15" i="25" s="1"/>
  <c r="E28" i="23"/>
  <c r="D21" i="25" s="1"/>
  <c r="E27" i="23"/>
  <c r="D20" i="25" s="1"/>
  <c r="E26" i="23"/>
  <c r="D19" i="25" s="1"/>
  <c r="E25" i="23"/>
  <c r="D18" i="25" s="1"/>
  <c r="E24" i="23"/>
  <c r="D17" i="25" s="1"/>
  <c r="E23" i="23"/>
  <c r="D16" i="25" s="1"/>
  <c r="E22" i="23"/>
  <c r="D15" i="25" s="1"/>
  <c r="R67" i="23" l="1"/>
  <c r="C24" i="22" l="1"/>
  <c r="D24" i="22"/>
  <c r="E24" i="22"/>
  <c r="F24" i="22"/>
  <c r="G24" i="22"/>
  <c r="H24" i="22"/>
  <c r="I24" i="22"/>
  <c r="J24" i="22"/>
  <c r="K24" i="22"/>
  <c r="L24" i="22"/>
  <c r="M24" i="22"/>
  <c r="B25" i="25"/>
  <c r="C30" i="23"/>
  <c r="B23" i="25" s="1"/>
  <c r="D32" i="23"/>
  <c r="C25" i="25" s="1"/>
  <c r="E32" i="23"/>
  <c r="D25" i="25" s="1"/>
  <c r="G32" i="23"/>
  <c r="E25" i="25" s="1"/>
  <c r="H32" i="23"/>
  <c r="F25" i="25" s="1"/>
  <c r="I32" i="23"/>
  <c r="G25" i="25" s="1"/>
  <c r="K32" i="23"/>
  <c r="H25" i="25" s="1"/>
  <c r="L32" i="23"/>
  <c r="I25" i="25" s="1"/>
  <c r="M32" i="23"/>
  <c r="J25" i="25" s="1"/>
  <c r="O32" i="23"/>
  <c r="K25" i="25" s="1"/>
  <c r="P32" i="23"/>
  <c r="L25" i="25" s="1"/>
  <c r="E40" i="9" l="1"/>
  <c r="M40" i="9"/>
  <c r="E41" i="9"/>
  <c r="M41" i="9"/>
  <c r="E42" i="9"/>
  <c r="M42" i="9"/>
  <c r="E43" i="9"/>
  <c r="M43" i="9"/>
  <c r="E44" i="9"/>
  <c r="M44" i="9"/>
  <c r="E45" i="9"/>
  <c r="I45" i="9"/>
  <c r="M45" i="9"/>
  <c r="C7" i="9"/>
  <c r="D7" i="9"/>
  <c r="E7" i="9"/>
  <c r="G7" i="9"/>
  <c r="H7" i="9"/>
  <c r="I7" i="9"/>
  <c r="K7" i="9"/>
  <c r="L7" i="9"/>
  <c r="M7" i="9"/>
  <c r="C8" i="9"/>
  <c r="D8" i="9"/>
  <c r="E8" i="9"/>
  <c r="G8" i="9"/>
  <c r="H8" i="9"/>
  <c r="I8" i="9"/>
  <c r="K8" i="9"/>
  <c r="L8" i="9"/>
  <c r="M8" i="9"/>
  <c r="C9" i="9"/>
  <c r="D9" i="9"/>
  <c r="E9" i="9"/>
  <c r="G9" i="9"/>
  <c r="H9" i="9"/>
  <c r="I9" i="9"/>
  <c r="K9" i="9"/>
  <c r="L9" i="9"/>
  <c r="M9" i="9"/>
  <c r="C10" i="9"/>
  <c r="D10" i="9"/>
  <c r="E10" i="9"/>
  <c r="G10" i="9"/>
  <c r="H10" i="9"/>
  <c r="I10" i="9"/>
  <c r="K10" i="9"/>
  <c r="L10" i="9"/>
  <c r="M10" i="9"/>
  <c r="C11" i="9"/>
  <c r="D11" i="9"/>
  <c r="E11" i="9"/>
  <c r="G11" i="9"/>
  <c r="H11" i="9"/>
  <c r="I11" i="9"/>
  <c r="K11" i="9"/>
  <c r="L11" i="9"/>
  <c r="M11" i="9"/>
  <c r="C12" i="9"/>
  <c r="D12" i="9"/>
  <c r="E12" i="9"/>
  <c r="G12" i="9"/>
  <c r="H12" i="9"/>
  <c r="I12" i="9"/>
  <c r="K12" i="9"/>
  <c r="L12" i="9"/>
  <c r="M12" i="9"/>
  <c r="M23" i="22" l="1"/>
  <c r="M22" i="22" l="1"/>
  <c r="L22" i="22"/>
  <c r="K22" i="22"/>
  <c r="J22" i="22"/>
  <c r="I22" i="22"/>
  <c r="H22" i="22"/>
  <c r="G22" i="22"/>
  <c r="F22" i="22"/>
  <c r="E22" i="22"/>
  <c r="D22" i="22"/>
  <c r="C22" i="22"/>
  <c r="B22" i="22"/>
  <c r="M21" i="22"/>
  <c r="L21" i="22"/>
  <c r="K21" i="22"/>
  <c r="J21" i="22"/>
  <c r="I21" i="22"/>
  <c r="H21" i="22"/>
  <c r="G21" i="22"/>
  <c r="F21" i="22"/>
  <c r="E21" i="22"/>
  <c r="D21" i="22"/>
  <c r="C21" i="22"/>
  <c r="B21" i="22"/>
  <c r="L23" i="22"/>
  <c r="K23" i="22"/>
  <c r="J23" i="22"/>
  <c r="I23" i="22"/>
  <c r="H23" i="22"/>
  <c r="G23" i="22"/>
  <c r="F23" i="22"/>
  <c r="E23" i="22"/>
  <c r="D23" i="22"/>
  <c r="C23" i="22"/>
  <c r="B23" i="22"/>
  <c r="P31" i="23"/>
  <c r="O31" i="23"/>
  <c r="M31" i="23"/>
  <c r="L31" i="23"/>
  <c r="K31" i="23"/>
  <c r="I31" i="23"/>
  <c r="H31" i="23"/>
  <c r="G31" i="23"/>
  <c r="E31" i="23"/>
  <c r="D31" i="23"/>
  <c r="C31" i="23"/>
  <c r="Q30" i="23"/>
  <c r="M23" i="25" s="1"/>
  <c r="P30" i="23"/>
  <c r="L23" i="25" s="1"/>
  <c r="O30" i="23"/>
  <c r="K23" i="25" s="1"/>
  <c r="M30" i="23"/>
  <c r="J23" i="25" s="1"/>
  <c r="L30" i="23"/>
  <c r="I23" i="25" s="1"/>
  <c r="K30" i="23"/>
  <c r="H23" i="25" s="1"/>
  <c r="I30" i="23"/>
  <c r="G23" i="25" s="1"/>
  <c r="H30" i="23"/>
  <c r="F23" i="25" s="1"/>
  <c r="G30" i="23"/>
  <c r="E23" i="25" s="1"/>
  <c r="E30" i="23"/>
  <c r="D23" i="25" s="1"/>
  <c r="D30" i="23"/>
  <c r="C23" i="25" s="1"/>
  <c r="Q29" i="23"/>
  <c r="M22" i="25" s="1"/>
  <c r="P29" i="23"/>
  <c r="L22" i="25" s="1"/>
  <c r="O29" i="23"/>
  <c r="K22" i="25" s="1"/>
  <c r="M29" i="23"/>
  <c r="J22" i="25" s="1"/>
  <c r="L29" i="23"/>
  <c r="I22" i="25" s="1"/>
  <c r="K29" i="23"/>
  <c r="H22" i="25" s="1"/>
  <c r="H29" i="23"/>
  <c r="F22" i="25" s="1"/>
  <c r="G29" i="23"/>
  <c r="E22" i="25" s="1"/>
  <c r="E29" i="23"/>
  <c r="D22" i="25" s="1"/>
  <c r="D29" i="23"/>
  <c r="C22" i="25" s="1"/>
  <c r="C29" i="23"/>
  <c r="B22" i="25" s="1"/>
  <c r="K35" i="23" l="1"/>
  <c r="H24" i="25"/>
  <c r="D35" i="23"/>
  <c r="C24" i="25"/>
  <c r="O35" i="23"/>
  <c r="K24" i="25"/>
  <c r="M35" i="23"/>
  <c r="J24" i="25"/>
  <c r="E35" i="23"/>
  <c r="D24" i="25"/>
  <c r="P35" i="23"/>
  <c r="L24" i="25"/>
  <c r="G35" i="23"/>
  <c r="E24" i="25"/>
  <c r="H35" i="23"/>
  <c r="F24" i="25"/>
  <c r="L35" i="23"/>
  <c r="I24" i="25"/>
  <c r="C35" i="23"/>
  <c r="B24" i="25"/>
  <c r="I35" i="23"/>
  <c r="G24" i="25"/>
  <c r="M70" i="5"/>
  <c r="L70" i="5"/>
  <c r="K70" i="5"/>
  <c r="I70" i="5"/>
  <c r="H70" i="5"/>
  <c r="G70" i="5"/>
  <c r="E70" i="5"/>
  <c r="D70" i="5"/>
  <c r="C70" i="5"/>
  <c r="Q35" i="23" l="1"/>
  <c r="O36" i="9"/>
  <c r="P36" i="9"/>
  <c r="Q36" i="9"/>
  <c r="K36" i="9"/>
  <c r="L36" i="9"/>
  <c r="M36" i="9"/>
  <c r="G36" i="9"/>
  <c r="H36" i="9"/>
  <c r="I36" i="9"/>
  <c r="E36" i="9"/>
  <c r="D36" i="9"/>
  <c r="C34" i="9"/>
  <c r="C35" i="9"/>
  <c r="C36" i="9"/>
  <c r="P70" i="5" l="1"/>
  <c r="P69" i="9" s="1"/>
  <c r="O70" i="5"/>
  <c r="O69" i="9" s="1"/>
  <c r="P39" i="5"/>
  <c r="O39" i="5"/>
  <c r="Q39" i="5"/>
  <c r="Q38" i="5"/>
  <c r="L39" i="5"/>
  <c r="M39" i="5"/>
  <c r="K39" i="5"/>
  <c r="M38" i="5"/>
  <c r="L38" i="5"/>
  <c r="K38" i="5"/>
  <c r="I39" i="5"/>
  <c r="H39" i="5"/>
  <c r="G39" i="5"/>
  <c r="I38" i="5"/>
  <c r="H38" i="5"/>
  <c r="G38" i="5"/>
  <c r="E38" i="5"/>
  <c r="E39" i="5"/>
  <c r="D38" i="5"/>
  <c r="D39" i="5"/>
  <c r="C39" i="5"/>
  <c r="C38" i="5"/>
  <c r="K69" i="9" l="1"/>
  <c r="M69" i="9"/>
  <c r="C69" i="9"/>
  <c r="L69" i="9"/>
  <c r="H69" i="9"/>
  <c r="D69" i="9"/>
  <c r="I69" i="9"/>
  <c r="E69" i="9"/>
  <c r="G69" i="9"/>
  <c r="Q70" i="5"/>
  <c r="Q69" i="9" l="1"/>
  <c r="C38" i="9"/>
  <c r="D48" i="5"/>
  <c r="G49" i="5"/>
  <c r="E50" i="5"/>
  <c r="H52" i="5"/>
  <c r="G53" i="5"/>
  <c r="E54" i="5"/>
  <c r="E53" i="9" s="1"/>
  <c r="D55" i="5"/>
  <c r="I57" i="5"/>
  <c r="D58" i="5"/>
  <c r="M59" i="5"/>
  <c r="O62" i="5"/>
  <c r="L63" i="5"/>
  <c r="C63" i="5"/>
  <c r="D64" i="5"/>
  <c r="L65" i="5"/>
  <c r="C65" i="5"/>
  <c r="C67" i="5"/>
  <c r="H68" i="5"/>
  <c r="L69" i="5"/>
  <c r="L72" i="5" s="1"/>
  <c r="D47" i="5"/>
  <c r="H47" i="5"/>
  <c r="O38" i="5"/>
  <c r="M35" i="9"/>
  <c r="D38" i="9"/>
  <c r="P38" i="5"/>
  <c r="D34" i="9"/>
  <c r="E34" i="9"/>
  <c r="M34" i="3" s="1"/>
  <c r="G34" i="9"/>
  <c r="N32" i="3" s="1"/>
  <c r="H34" i="9"/>
  <c r="N33" i="3" s="1"/>
  <c r="I34" i="9"/>
  <c r="K34" i="9"/>
  <c r="O32" i="3" s="1"/>
  <c r="L34" i="9"/>
  <c r="O33" i="3" s="1"/>
  <c r="M34" i="9"/>
  <c r="O34" i="3" s="1"/>
  <c r="O34" i="9"/>
  <c r="P34" i="9"/>
  <c r="Q34" i="9"/>
  <c r="D35" i="9"/>
  <c r="E35" i="9"/>
  <c r="H35" i="9"/>
  <c r="I35" i="9"/>
  <c r="L35" i="9"/>
  <c r="P35" i="9"/>
  <c r="E38" i="9"/>
  <c r="H38" i="9"/>
  <c r="O38" i="9"/>
  <c r="P38" i="9"/>
  <c r="C33" i="9"/>
  <c r="D33" i="9"/>
  <c r="E33" i="9"/>
  <c r="G33" i="9"/>
  <c r="H33" i="9"/>
  <c r="I33" i="9"/>
  <c r="K33" i="9"/>
  <c r="L33" i="9"/>
  <c r="M33" i="9"/>
  <c r="O33" i="9"/>
  <c r="P33" i="9"/>
  <c r="Q33" i="9"/>
  <c r="M32" i="3"/>
  <c r="M33" i="3"/>
  <c r="N34" i="3"/>
  <c r="D68" i="5"/>
  <c r="E68" i="5"/>
  <c r="G68" i="5"/>
  <c r="L68" i="5"/>
  <c r="P68" i="5"/>
  <c r="Q68" i="5"/>
  <c r="Q32" i="5"/>
  <c r="Q31" i="9" s="1"/>
  <c r="E66" i="5"/>
  <c r="P66" i="5"/>
  <c r="C32" i="9"/>
  <c r="D32" i="9"/>
  <c r="E32" i="9"/>
  <c r="G32" i="9"/>
  <c r="H32" i="9"/>
  <c r="I32" i="9"/>
  <c r="K32" i="9"/>
  <c r="L32" i="9"/>
  <c r="M32" i="9"/>
  <c r="O32" i="9"/>
  <c r="P32" i="9"/>
  <c r="O27" i="9"/>
  <c r="P27" i="9"/>
  <c r="O28" i="9"/>
  <c r="P28" i="9"/>
  <c r="O29" i="9"/>
  <c r="P29" i="9"/>
  <c r="O30" i="9"/>
  <c r="P30" i="9"/>
  <c r="O31" i="9"/>
  <c r="P31" i="9"/>
  <c r="I31" i="9"/>
  <c r="E65" i="5"/>
  <c r="Q13" i="5"/>
  <c r="Q13" i="9" s="1"/>
  <c r="Q14" i="5"/>
  <c r="Q15" i="5"/>
  <c r="Q15" i="9" s="1"/>
  <c r="Q16" i="5"/>
  <c r="Q16" i="9" s="1"/>
  <c r="Q18" i="5"/>
  <c r="Q17" i="9" s="1"/>
  <c r="Q19" i="5"/>
  <c r="Q18" i="9" s="1"/>
  <c r="Q20" i="5"/>
  <c r="Q19" i="9" s="1"/>
  <c r="Q21" i="5"/>
  <c r="Q20" i="9" s="1"/>
  <c r="Q22" i="5"/>
  <c r="Q21" i="9" s="1"/>
  <c r="Q23" i="5"/>
  <c r="Q22" i="9" s="1"/>
  <c r="Q24" i="5"/>
  <c r="C30" i="9"/>
  <c r="M148" i="3" s="1"/>
  <c r="D30" i="9"/>
  <c r="M149" i="3" s="1"/>
  <c r="E30" i="9"/>
  <c r="M150" i="3" s="1"/>
  <c r="G30" i="9"/>
  <c r="N148" i="3" s="1"/>
  <c r="H30" i="9"/>
  <c r="N149" i="3" s="1"/>
  <c r="I30" i="9"/>
  <c r="N150" i="3" s="1"/>
  <c r="K30" i="9"/>
  <c r="O148" i="3" s="1"/>
  <c r="L30" i="9"/>
  <c r="O149" i="3" s="1"/>
  <c r="M30" i="9"/>
  <c r="O150" i="3" s="1"/>
  <c r="Q31" i="5"/>
  <c r="Q30" i="9" s="1"/>
  <c r="Q30" i="5"/>
  <c r="C29" i="9"/>
  <c r="D29" i="9"/>
  <c r="E29" i="9"/>
  <c r="G29" i="9"/>
  <c r="H29" i="9"/>
  <c r="I29" i="9"/>
  <c r="K29" i="9"/>
  <c r="L29" i="9"/>
  <c r="M29" i="9"/>
  <c r="G63" i="5"/>
  <c r="Q26" i="5"/>
  <c r="Q25" i="9" s="1"/>
  <c r="Q27" i="5"/>
  <c r="Q28" i="5"/>
  <c r="Q27" i="9" s="1"/>
  <c r="Q29" i="5"/>
  <c r="Q28" i="9" s="1"/>
  <c r="Q25" i="5"/>
  <c r="Q24" i="9" s="1"/>
  <c r="C28" i="9"/>
  <c r="D28" i="9"/>
  <c r="E28" i="9"/>
  <c r="G28" i="9"/>
  <c r="H28" i="9"/>
  <c r="I28" i="9"/>
  <c r="K28" i="9"/>
  <c r="L28" i="9"/>
  <c r="M28" i="9"/>
  <c r="I26" i="9"/>
  <c r="E26" i="9"/>
  <c r="M26" i="9"/>
  <c r="G26" i="9"/>
  <c r="K61" i="5"/>
  <c r="H61" i="5"/>
  <c r="E61" i="5"/>
  <c r="C27" i="9"/>
  <c r="C24" i="9"/>
  <c r="D27" i="9"/>
  <c r="E27" i="9"/>
  <c r="E24" i="9"/>
  <c r="G27" i="9"/>
  <c r="G24" i="9"/>
  <c r="H27" i="9"/>
  <c r="I27" i="9"/>
  <c r="I24" i="9"/>
  <c r="K27" i="9"/>
  <c r="L27" i="9"/>
  <c r="L24" i="9"/>
  <c r="M27" i="9"/>
  <c r="C25" i="9"/>
  <c r="D25" i="9"/>
  <c r="E25" i="9"/>
  <c r="I25" i="9"/>
  <c r="M25" i="9"/>
  <c r="G25" i="9"/>
  <c r="H25" i="9"/>
  <c r="K25" i="9"/>
  <c r="L25" i="9"/>
  <c r="C26" i="9"/>
  <c r="D26" i="9"/>
  <c r="H26" i="9"/>
  <c r="K26" i="9"/>
  <c r="L26" i="9"/>
  <c r="H50" i="5"/>
  <c r="D16" i="9"/>
  <c r="E16" i="9"/>
  <c r="G16" i="9"/>
  <c r="H16" i="9"/>
  <c r="I16" i="9"/>
  <c r="K16" i="9"/>
  <c r="L16" i="9"/>
  <c r="M16" i="9"/>
  <c r="C16" i="9"/>
  <c r="E20" i="9"/>
  <c r="E21" i="9"/>
  <c r="E22" i="9"/>
  <c r="E23" i="9"/>
  <c r="M24" i="9"/>
  <c r="H49" i="5"/>
  <c r="C49" i="5"/>
  <c r="D15" i="9"/>
  <c r="E15" i="9"/>
  <c r="G15" i="9"/>
  <c r="H15" i="9"/>
  <c r="I15" i="9"/>
  <c r="K15" i="9"/>
  <c r="L15" i="9"/>
  <c r="M15" i="9"/>
  <c r="D24" i="9"/>
  <c r="H24" i="9"/>
  <c r="K24" i="9"/>
  <c r="C15" i="9"/>
  <c r="D14" i="9"/>
  <c r="E14" i="9"/>
  <c r="G14" i="9"/>
  <c r="H14" i="9"/>
  <c r="I14" i="9"/>
  <c r="K14" i="9"/>
  <c r="L14" i="9"/>
  <c r="M14" i="9"/>
  <c r="C14" i="9"/>
  <c r="D23" i="9"/>
  <c r="G23" i="9"/>
  <c r="H23" i="9"/>
  <c r="I23" i="9"/>
  <c r="K23" i="9"/>
  <c r="L23" i="9"/>
  <c r="M23" i="9"/>
  <c r="C23" i="9"/>
  <c r="E41" i="5"/>
  <c r="M41" i="5"/>
  <c r="E42" i="5"/>
  <c r="M42" i="5"/>
  <c r="E43" i="5"/>
  <c r="M43" i="5"/>
  <c r="E44" i="5"/>
  <c r="M44" i="5"/>
  <c r="E45" i="5"/>
  <c r="M45" i="5"/>
  <c r="E46" i="5"/>
  <c r="I46" i="5"/>
  <c r="M46" i="5"/>
  <c r="M47" i="5"/>
  <c r="D51" i="5"/>
  <c r="D50" i="9" s="1"/>
  <c r="I51" i="5"/>
  <c r="I50" i="9" s="1"/>
  <c r="K51" i="5"/>
  <c r="L51" i="5"/>
  <c r="C52" i="5"/>
  <c r="C51" i="9" s="1"/>
  <c r="E52" i="5"/>
  <c r="E51" i="9" s="1"/>
  <c r="E53" i="5"/>
  <c r="H53" i="5"/>
  <c r="M53" i="5"/>
  <c r="M52" i="9" s="1"/>
  <c r="D54" i="5"/>
  <c r="I54" i="5"/>
  <c r="I53" i="9" s="1"/>
  <c r="K18" i="9"/>
  <c r="L18" i="9"/>
  <c r="M18" i="9"/>
  <c r="K19" i="9"/>
  <c r="L19" i="9"/>
  <c r="M19" i="9"/>
  <c r="K20" i="9"/>
  <c r="L20" i="9"/>
  <c r="M20" i="9"/>
  <c r="K21" i="9"/>
  <c r="L21" i="9"/>
  <c r="M21" i="9"/>
  <c r="K22" i="9"/>
  <c r="L22" i="9"/>
  <c r="M22" i="9"/>
  <c r="L17" i="9"/>
  <c r="M17" i="9"/>
  <c r="K17" i="9"/>
  <c r="G18" i="9"/>
  <c r="H18" i="9"/>
  <c r="I18" i="9"/>
  <c r="G19" i="9"/>
  <c r="H19" i="9"/>
  <c r="I19" i="9"/>
  <c r="G20" i="9"/>
  <c r="H20" i="9"/>
  <c r="I20" i="9"/>
  <c r="G21" i="9"/>
  <c r="H21" i="9"/>
  <c r="I21" i="9"/>
  <c r="G22" i="9"/>
  <c r="H22" i="9"/>
  <c r="I22" i="9"/>
  <c r="H17" i="9"/>
  <c r="I17" i="9"/>
  <c r="G17" i="9"/>
  <c r="C18" i="9"/>
  <c r="D18" i="9"/>
  <c r="E18" i="9"/>
  <c r="C19" i="9"/>
  <c r="D19" i="9"/>
  <c r="E19" i="9"/>
  <c r="C20" i="9"/>
  <c r="D20" i="9"/>
  <c r="C21" i="9"/>
  <c r="D21" i="9"/>
  <c r="C22" i="9"/>
  <c r="D22" i="9"/>
  <c r="D17" i="9"/>
  <c r="E17" i="9"/>
  <c r="C17" i="9"/>
  <c r="L13" i="9"/>
  <c r="M13" i="9"/>
  <c r="K13" i="9"/>
  <c r="H13" i="9"/>
  <c r="I13" i="9"/>
  <c r="G13" i="9"/>
  <c r="C13" i="9"/>
  <c r="D13" i="9"/>
  <c r="E13" i="9"/>
  <c r="I58" i="5"/>
  <c r="D57" i="5"/>
  <c r="G57" i="5"/>
  <c r="G56" i="9" s="1"/>
  <c r="L57" i="5"/>
  <c r="E56" i="5"/>
  <c r="K59" i="5"/>
  <c r="G60" i="5"/>
  <c r="D59" i="5"/>
  <c r="E57" i="5"/>
  <c r="E56" i="9" s="1"/>
  <c r="H57" i="5"/>
  <c r="K57" i="5"/>
  <c r="M57" i="5"/>
  <c r="G56" i="5"/>
  <c r="I56" i="5"/>
  <c r="I55" i="9" s="1"/>
  <c r="I60" i="5"/>
  <c r="D60" i="5"/>
  <c r="H60" i="5"/>
  <c r="E59" i="5"/>
  <c r="I65" i="5"/>
  <c r="C31" i="9"/>
  <c r="M31" i="9"/>
  <c r="K31" i="9"/>
  <c r="H31" i="9"/>
  <c r="E31" i="9"/>
  <c r="G31" i="9"/>
  <c r="L31" i="9"/>
  <c r="D31" i="9"/>
  <c r="Q66" i="5"/>
  <c r="Q32" i="9"/>
  <c r="M38" i="9"/>
  <c r="I38" i="9"/>
  <c r="O35" i="9"/>
  <c r="K35" i="9"/>
  <c r="Q29" i="9"/>
  <c r="P63" i="5"/>
  <c r="M54" i="5"/>
  <c r="H54" i="5"/>
  <c r="H53" i="9" s="1"/>
  <c r="C54" i="5"/>
  <c r="C53" i="9" s="1"/>
  <c r="K63" i="5"/>
  <c r="E63" i="5"/>
  <c r="Q35" i="9"/>
  <c r="L47" i="5"/>
  <c r="L46" i="9" s="1"/>
  <c r="G47" i="5"/>
  <c r="O63" i="5"/>
  <c r="L54" i="5"/>
  <c r="G54" i="5"/>
  <c r="G53" i="9" s="1"/>
  <c r="I63" i="5"/>
  <c r="D63" i="5"/>
  <c r="G35" i="9"/>
  <c r="K47" i="5"/>
  <c r="E47" i="5"/>
  <c r="C62" i="5"/>
  <c r="K54" i="5"/>
  <c r="K53" i="9" s="1"/>
  <c r="M63" i="5"/>
  <c r="H63" i="5"/>
  <c r="L38" i="9"/>
  <c r="I47" i="5"/>
  <c r="I46" i="9" s="1"/>
  <c r="G62" i="5"/>
  <c r="G38" i="9"/>
  <c r="L52" i="5"/>
  <c r="M48" i="5"/>
  <c r="H48" i="5"/>
  <c r="H47" i="9" s="1"/>
  <c r="D62" i="5"/>
  <c r="I62" i="5"/>
  <c r="E58" i="5"/>
  <c r="G52" i="5"/>
  <c r="C47" i="5"/>
  <c r="C46" i="9" s="1"/>
  <c r="P62" i="5"/>
  <c r="E55" i="5"/>
  <c r="E54" i="9" s="1"/>
  <c r="K52" i="5"/>
  <c r="L48" i="5"/>
  <c r="L47" i="9" s="1"/>
  <c r="G48" i="5"/>
  <c r="G47" i="9" s="1"/>
  <c r="H62" i="5"/>
  <c r="I52" i="5"/>
  <c r="K48" i="5"/>
  <c r="K47" i="9" s="1"/>
  <c r="E48" i="5"/>
  <c r="E47" i="9" s="1"/>
  <c r="K62" i="5"/>
  <c r="M62" i="5"/>
  <c r="M52" i="5"/>
  <c r="D52" i="5"/>
  <c r="D51" i="9" s="1"/>
  <c r="C48" i="5"/>
  <c r="I48" i="5"/>
  <c r="M66" i="5"/>
  <c r="K67" i="5"/>
  <c r="K65" i="5"/>
  <c r="H65" i="5"/>
  <c r="P65" i="5"/>
  <c r="L66" i="5"/>
  <c r="I68" i="5"/>
  <c r="M69" i="5"/>
  <c r="M72" i="5" s="1"/>
  <c r="M65" i="5"/>
  <c r="O65" i="5"/>
  <c r="K66" i="5"/>
  <c r="G65" i="5"/>
  <c r="D65" i="5"/>
  <c r="K58" i="5"/>
  <c r="G50" i="5"/>
  <c r="K50" i="5"/>
  <c r="E69" i="5"/>
  <c r="E72" i="5" s="1"/>
  <c r="C58" i="5"/>
  <c r="M58" i="5"/>
  <c r="C50" i="5"/>
  <c r="C49" i="9" s="1"/>
  <c r="L58" i="5"/>
  <c r="D53" i="9"/>
  <c r="H58" i="5"/>
  <c r="O69" i="5"/>
  <c r="G58" i="5"/>
  <c r="M50" i="5"/>
  <c r="D69" i="5"/>
  <c r="Q65" i="5" l="1"/>
  <c r="Q47" i="5"/>
  <c r="Q46" i="9" s="1"/>
  <c r="Q26" i="9"/>
  <c r="K46" i="9"/>
  <c r="M47" i="9"/>
  <c r="Q23" i="9"/>
  <c r="D72" i="5"/>
  <c r="O72" i="5"/>
  <c r="I51" i="9"/>
  <c r="M53" i="9"/>
  <c r="Q14" i="9"/>
  <c r="G49" i="9"/>
  <c r="L53" i="9"/>
  <c r="G51" i="9"/>
  <c r="L56" i="9"/>
  <c r="H48" i="9"/>
  <c r="K56" i="9"/>
  <c r="G46" i="9"/>
  <c r="K38" i="9"/>
  <c r="Q38" i="9"/>
  <c r="E46" i="9"/>
  <c r="D56" i="9"/>
  <c r="Q63" i="5"/>
  <c r="M51" i="9"/>
  <c r="K49" i="9"/>
  <c r="G52" i="9"/>
  <c r="I56" i="9"/>
  <c r="Q57" i="5"/>
  <c r="E49" i="9"/>
  <c r="C48" i="9"/>
  <c r="Q52" i="5"/>
  <c r="Q51" i="9" s="1"/>
  <c r="M46" i="9"/>
  <c r="L50" i="9"/>
  <c r="C57" i="5"/>
  <c r="L49" i="5"/>
  <c r="E49" i="5"/>
  <c r="L50" i="5"/>
  <c r="M68" i="5"/>
  <c r="O68" i="5"/>
  <c r="C69" i="5"/>
  <c r="C72" i="5" s="1"/>
  <c r="C71" i="9" s="1"/>
  <c r="Q58" i="5"/>
  <c r="C59" i="5"/>
  <c r="H59" i="5"/>
  <c r="L53" i="5"/>
  <c r="D53" i="5"/>
  <c r="D49" i="5"/>
  <c r="Q54" i="5"/>
  <c r="E52" i="9"/>
  <c r="L59" i="5"/>
  <c r="K53" i="5"/>
  <c r="K49" i="5"/>
  <c r="I50" i="5"/>
  <c r="Q50" i="5" s="1"/>
  <c r="K68" i="5"/>
  <c r="C68" i="5"/>
  <c r="E71" i="9"/>
  <c r="H56" i="9"/>
  <c r="E62" i="5"/>
  <c r="G64" i="5"/>
  <c r="L62" i="5"/>
  <c r="I59" i="5"/>
  <c r="G59" i="5"/>
  <c r="I53" i="5"/>
  <c r="C53" i="5"/>
  <c r="I49" i="5"/>
  <c r="H49" i="9"/>
  <c r="M64" i="5"/>
  <c r="D50" i="5"/>
  <c r="L64" i="5"/>
  <c r="E64" i="5"/>
  <c r="H69" i="5"/>
  <c r="H72" i="5" s="1"/>
  <c r="M49" i="5"/>
  <c r="M56" i="9"/>
  <c r="H52" i="9"/>
  <c r="H51" i="9"/>
  <c r="M49" i="9"/>
  <c r="C47" i="9"/>
  <c r="K51" i="9"/>
  <c r="D67" i="5"/>
  <c r="I66" i="5"/>
  <c r="H66" i="5"/>
  <c r="O66" i="5"/>
  <c r="D66" i="5"/>
  <c r="C66" i="5"/>
  <c r="G66" i="5"/>
  <c r="K56" i="5"/>
  <c r="M56" i="5"/>
  <c r="Q56" i="5" s="1"/>
  <c r="C56" i="5"/>
  <c r="D56" i="5"/>
  <c r="L56" i="5"/>
  <c r="H56" i="5"/>
  <c r="G51" i="5"/>
  <c r="M51" i="5"/>
  <c r="C51" i="5"/>
  <c r="H51" i="5"/>
  <c r="E51" i="5"/>
  <c r="I67" i="5"/>
  <c r="G48" i="9"/>
  <c r="H46" i="9"/>
  <c r="D54" i="9"/>
  <c r="L51" i="9"/>
  <c r="P67" i="5"/>
  <c r="G55" i="9"/>
  <c r="K50" i="9"/>
  <c r="D46" i="9"/>
  <c r="M55" i="5"/>
  <c r="C55" i="5"/>
  <c r="G55" i="5"/>
  <c r="H55" i="5"/>
  <c r="I55" i="5"/>
  <c r="L55" i="5"/>
  <c r="K55" i="5"/>
  <c r="E67" i="5"/>
  <c r="M67" i="5"/>
  <c r="L67" i="5"/>
  <c r="H67" i="5"/>
  <c r="O67" i="5"/>
  <c r="G67" i="5"/>
  <c r="Q67" i="5"/>
  <c r="I47" i="9"/>
  <c r="M61" i="5"/>
  <c r="C61" i="5"/>
  <c r="O61" i="5"/>
  <c r="G61" i="5"/>
  <c r="D61" i="5"/>
  <c r="P61" i="5"/>
  <c r="L61" i="5"/>
  <c r="I61" i="5"/>
  <c r="Q48" i="5"/>
  <c r="E55" i="9"/>
  <c r="K69" i="5"/>
  <c r="K72" i="5" s="1"/>
  <c r="Q69" i="5"/>
  <c r="Q72" i="5" s="1"/>
  <c r="G69" i="5"/>
  <c r="G72" i="5" s="1"/>
  <c r="P69" i="5"/>
  <c r="P72" i="5" s="1"/>
  <c r="I69" i="5"/>
  <c r="I72" i="5" s="1"/>
  <c r="P64" i="5"/>
  <c r="I64" i="5"/>
  <c r="H64" i="5"/>
  <c r="O64" i="5"/>
  <c r="C64" i="5"/>
  <c r="K64" i="5"/>
  <c r="M60" i="5"/>
  <c r="L60" i="5"/>
  <c r="K60" i="5"/>
  <c r="C60" i="5"/>
  <c r="E60" i="5"/>
  <c r="D47" i="9"/>
  <c r="Q64" i="5" l="1"/>
  <c r="I52" i="9"/>
  <c r="L48" i="9"/>
  <c r="D49" i="9"/>
  <c r="Q59" i="5"/>
  <c r="Q53" i="9"/>
  <c r="C56" i="9"/>
  <c r="M48" i="9"/>
  <c r="D48" i="9"/>
  <c r="D52" i="9"/>
  <c r="Q56" i="9"/>
  <c r="Q62" i="5"/>
  <c r="I49" i="9"/>
  <c r="L52" i="9"/>
  <c r="O71" i="9"/>
  <c r="I48" i="9"/>
  <c r="K48" i="9"/>
  <c r="Q49" i="5"/>
  <c r="E48" i="9"/>
  <c r="C52" i="9"/>
  <c r="K52" i="9"/>
  <c r="L49" i="9"/>
  <c r="Q53" i="5"/>
  <c r="Q55" i="9"/>
  <c r="D55" i="9"/>
  <c r="M71" i="9"/>
  <c r="Q47" i="9"/>
  <c r="Q55" i="5"/>
  <c r="I54" i="9"/>
  <c r="Q51" i="5"/>
  <c r="E50" i="9"/>
  <c r="C55" i="9"/>
  <c r="Q60" i="5"/>
  <c r="G54" i="9"/>
  <c r="C50" i="9"/>
  <c r="K55" i="9"/>
  <c r="Q49" i="9"/>
  <c r="L71" i="9"/>
  <c r="L54" i="9"/>
  <c r="Q61" i="5"/>
  <c r="C54" i="9"/>
  <c r="M50" i="9"/>
  <c r="H54" i="9"/>
  <c r="M54" i="9"/>
  <c r="G50" i="9"/>
  <c r="M55" i="9"/>
  <c r="P71" i="9"/>
  <c r="H55" i="9"/>
  <c r="H50" i="9"/>
  <c r="K54" i="9"/>
  <c r="D71" i="9"/>
  <c r="L55" i="9"/>
  <c r="Q52" i="9" l="1"/>
  <c r="Q48" i="9"/>
  <c r="H71" i="9"/>
  <c r="G71" i="9"/>
  <c r="Q71" i="9"/>
  <c r="Q50" i="9"/>
  <c r="K71" i="9"/>
  <c r="I71" i="9"/>
  <c r="Q54" i="9"/>
</calcChain>
</file>

<file path=xl/sharedStrings.xml><?xml version="1.0" encoding="utf-8"?>
<sst xmlns="http://schemas.openxmlformats.org/spreadsheetml/2006/main" count="676" uniqueCount="151">
  <si>
    <t>Prepayment</t>
  </si>
  <si>
    <t>..</t>
  </si>
  <si>
    <t xml:space="preserve">% Change </t>
  </si>
  <si>
    <t>Pounds</t>
  </si>
  <si>
    <t>Cash terms</t>
  </si>
  <si>
    <t>Standard credit</t>
  </si>
  <si>
    <t>Home suppliers</t>
  </si>
  <si>
    <t>Non-home suppliers</t>
  </si>
  <si>
    <t>Direct debit</t>
  </si>
  <si>
    <r>
      <t>Table 2.3.1 Average annual domestic gas bills</t>
    </r>
    <r>
      <rPr>
        <b/>
        <vertAlign val="superscript"/>
        <sz val="12"/>
        <rFont val="Arial"/>
        <family val="2"/>
      </rPr>
      <t>(1)(2)</t>
    </r>
    <r>
      <rPr>
        <b/>
        <sz val="12"/>
        <rFont val="Arial"/>
        <family val="2"/>
      </rPr>
      <t xml:space="preserve"> by home</t>
    </r>
    <r>
      <rPr>
        <b/>
        <vertAlign val="superscript"/>
        <sz val="12"/>
        <rFont val="Arial"/>
        <family val="2"/>
      </rPr>
      <t xml:space="preserve">(3) </t>
    </r>
    <r>
      <rPr>
        <b/>
        <sz val="12"/>
        <rFont val="Arial"/>
        <family val="2"/>
      </rPr>
      <t>and non-home supplier</t>
    </r>
    <r>
      <rPr>
        <b/>
        <vertAlign val="superscript"/>
        <sz val="12"/>
        <rFont val="Arial"/>
        <family val="2"/>
      </rPr>
      <t>(4)</t>
    </r>
  </si>
  <si>
    <r>
      <t>Direct debit</t>
    </r>
    <r>
      <rPr>
        <b/>
        <vertAlign val="superscript"/>
        <sz val="9"/>
        <rFont val="Arial"/>
        <family val="2"/>
      </rPr>
      <t>(5)</t>
    </r>
  </si>
  <si>
    <r>
      <t>Real terms</t>
    </r>
    <r>
      <rPr>
        <b/>
        <vertAlign val="superscript"/>
        <sz val="9"/>
        <rFont val="Arial"/>
        <family val="2"/>
      </rPr>
      <t xml:space="preserve"> (6)</t>
    </r>
  </si>
  <si>
    <t>GDP</t>
  </si>
  <si>
    <t>Annual</t>
  </si>
  <si>
    <t>Great Britain</t>
  </si>
  <si>
    <t>GB</t>
  </si>
  <si>
    <t>Notes for Table 2.3.1</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</si>
  <si>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</si>
  <si>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</si>
  <si>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Bill Calculation Methodology</t>
  </si>
  <si>
    <t>Consumption</t>
  </si>
  <si>
    <t>General Notes</t>
  </si>
  <si>
    <r>
      <t>Table 2.3.1 Average annual domestic gas bills</t>
    </r>
    <r>
      <rPr>
        <b/>
        <vertAlign val="superscript"/>
        <sz val="12"/>
        <rFont val="Arial"/>
        <family val="2"/>
      </rPr>
      <t>(1)(2)</t>
    </r>
    <r>
      <rPr>
        <b/>
        <sz val="12"/>
        <rFont val="Arial"/>
        <family val="2"/>
      </rPr>
      <t xml:space="preserve"> by home</t>
    </r>
    <r>
      <rPr>
        <b/>
        <vertAlign val="superscript"/>
        <sz val="12"/>
        <rFont val="Arial"/>
        <family val="2"/>
      </rPr>
      <t xml:space="preserve">(3) </t>
    </r>
    <r>
      <rPr>
        <b/>
        <sz val="12"/>
        <rFont val="Arial"/>
        <family val="2"/>
      </rPr>
      <t>and non-home supplier</t>
    </r>
    <r>
      <rPr>
        <b/>
        <vertAlign val="superscript"/>
        <sz val="12"/>
        <rFont val="Arial"/>
        <family val="2"/>
      </rPr>
      <t xml:space="preserve">(4) </t>
    </r>
  </si>
  <si>
    <t>Overall</t>
  </si>
  <si>
    <t>Home supp-liers</t>
  </si>
  <si>
    <r>
      <t>2007</t>
    </r>
    <r>
      <rPr>
        <vertAlign val="superscript"/>
        <sz val="9"/>
        <rFont val="Arial"/>
        <family val="2"/>
      </rPr>
      <t>(7)</t>
    </r>
  </si>
  <si>
    <t>All cons-umers</t>
  </si>
  <si>
    <t>All consumers</t>
  </si>
  <si>
    <t>Chart should be 7.2 x 11</t>
  </si>
  <si>
    <t>2012 bills - provisional</t>
  </si>
  <si>
    <t>2012 bills - final</t>
  </si>
  <si>
    <t xml:space="preserve">Bills reflect the prices of all suppliers and include standing charges. No allowances are made for introductory offers, loyalty or prompt-pay discounts, cancellation fees or non-cash benefits that may be available from suppliers. The bills shown relate to the total bill (including VAT) in cash terms received during the calendar year, for the payment type shown, including all changes made to tariff structure and prices. Averages are weighted by the number of domestic customers. </t>
  </si>
  <si>
    <t>2012-2013</t>
  </si>
  <si>
    <t>2013 bills - provisional</t>
  </si>
  <si>
    <t>2010=100</t>
  </si>
  <si>
    <r>
      <t>Table 2.3.1 Average annual domestic gas bills by home</t>
    </r>
    <r>
      <rPr>
        <b/>
        <vertAlign val="superscript"/>
        <sz val="12"/>
        <rFont val="Arial"/>
        <family val="2"/>
      </rPr>
      <t xml:space="preserve"> </t>
    </r>
    <r>
      <rPr>
        <b/>
        <sz val="12"/>
        <rFont val="Arial"/>
        <family val="2"/>
      </rPr>
      <t>and non-home supplier based on consumption of 15,000kWh/year</t>
    </r>
    <r>
      <rPr>
        <b/>
        <vertAlign val="superscript"/>
        <sz val="12"/>
        <rFont val="Arial"/>
        <family val="2"/>
      </rPr>
      <t>(1)</t>
    </r>
  </si>
  <si>
    <r>
      <t>Real terms</t>
    </r>
    <r>
      <rPr>
        <b/>
        <vertAlign val="superscript"/>
        <sz val="9"/>
        <rFont val="Arial"/>
        <family val="2"/>
      </rPr>
      <t xml:space="preserve"> (2)</t>
    </r>
  </si>
  <si>
    <r>
      <t>2007</t>
    </r>
    <r>
      <rPr>
        <vertAlign val="superscript"/>
        <sz val="9"/>
        <rFont val="Arial"/>
        <family val="2"/>
      </rPr>
      <t>(3)</t>
    </r>
  </si>
  <si>
    <t>Return to Contents Page</t>
  </si>
  <si>
    <t>2014 bills - final new consumption 15,000 kWh</t>
  </si>
  <si>
    <t>Changes to domestic bills methodology</t>
  </si>
  <si>
    <t>Contents</t>
  </si>
  <si>
    <t>Tables</t>
  </si>
  <si>
    <t>Methodology</t>
  </si>
  <si>
    <t>Methodology notes</t>
  </si>
  <si>
    <t>Data is shown in current (cash) and real terms. Real terms data has been deflated using the GDP deflator.</t>
  </si>
  <si>
    <t>Further information</t>
  </si>
  <si>
    <t>Contacts</t>
  </si>
  <si>
    <t>Average annual domestic gas bills by home and non-home supplier</t>
  </si>
  <si>
    <t>Return to Contents page</t>
  </si>
  <si>
    <t>Table 2.3.1: Average annual domestic gas bills by home and non-home supplier</t>
  </si>
  <si>
    <t>2015 bills - provisional</t>
  </si>
  <si>
    <t>2015 bills final - 15,000kWh</t>
  </si>
  <si>
    <t>All information received from suppliers is quality assured by BEIS prior to publication.</t>
  </si>
  <si>
    <t xml:space="preserve">From the March 2011 edition of 'Quarterly Energy Prices', the domestic price statistics found in Chapter 2 for 2007 onwards are calculated using a slightly different methodology to that previously used. BEIS sought users’ views about these changes and received no adverse views. </t>
  </si>
  <si>
    <t xml:space="preserve">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BEIS’ Energy Statistics team.  </t>
  </si>
  <si>
    <t>Fixed tariffs</t>
  </si>
  <si>
    <t>Variable tariffs</t>
  </si>
  <si>
    <t>All Tariffs</t>
  </si>
  <si>
    <r>
      <t xml:space="preserve">These are </t>
    </r>
    <r>
      <rPr>
        <b/>
        <sz val="12"/>
        <color indexed="10"/>
        <rFont val="Arial"/>
        <family val="2"/>
      </rPr>
      <t>experimental statistics</t>
    </r>
  </si>
  <si>
    <t>Average annual domestic gas bills for fixed and variable tariffs based on consumption of 15,000kWh/year</t>
  </si>
  <si>
    <t>Caveats</t>
  </si>
  <si>
    <t>The method used to calculate these figures does not allow BEIS to perfectly determine which tariffs are fixed/capped and which are not. The methodology is dependent on the tariff name explicitly specifying that it is fixed/capped. The comparison between fixed and variable tariffs should be treated with some caution.</t>
  </si>
  <si>
    <t>Note: p's indicate provisional data. A p in the date column indicates all data in the row is provisional.</t>
  </si>
  <si>
    <t>The tariffs that BEIS can identify as being explicitly fixed tariffs are used to calculate fixed tariff bills. All other tariffs are assumed to be variable.</t>
  </si>
  <si>
    <t>Note: r's indicate revised data. An r in the date column indicates all data in the row has been revised.</t>
  </si>
  <si>
    <t>2017 bills provisional - 15,000kWh</t>
  </si>
  <si>
    <t>Average annual domestic gas bills for Great Britain in 2017</t>
  </si>
  <si>
    <t>Table 2.1.2</t>
  </si>
  <si>
    <t xml:space="preserve">  </t>
  </si>
  <si>
    <t>newsdesk@beis.gov.uk</t>
  </si>
  <si>
    <t>2018-2019</t>
  </si>
  <si>
    <t>energyprices.stats@beis.gov.uk</t>
  </si>
  <si>
    <t>GDP updated 25/03/2020</t>
  </si>
  <si>
    <t>Average annual domestic gas bills for fixed and variable tariffs based on consumption of 13,600kWh/year</t>
  </si>
  <si>
    <t>2019-2020</t>
  </si>
  <si>
    <t xml:space="preserve">An average annual consumption of 13,600 kWh for gas is used. </t>
  </si>
  <si>
    <t>Prior to the March 2014 edition of 'Quarterly Energy Prices', domestic gas bill estimates were published based on standard household consumption levels of 18,000kWh. This had remained unchanged since BEIS started publishing such estimates in the 1990's. Following changes in typical household consumption in more recent years, BEIS has reviewed the available evidence, and decided to revise the level used to 15,000kWh. Bills are now based on updated fixed consumption levels of 13,600 kWh per year for gas. This change was made in March 2020.</t>
  </si>
  <si>
    <t>All bills are calculated using an annual consumption of 13,600 kWh.  Figures are inclusive of VAT.</t>
  </si>
  <si>
    <t>About this data</t>
  </si>
  <si>
    <t>Annual household bills data are presented by home and non-home supplier and payment type.</t>
  </si>
  <si>
    <t>Data in these tables shows annual gas bills for domestic consumers in Great Britain.</t>
  </si>
  <si>
    <t>Average bills on fixed and variable tariffs are experimental statistics calculated using the same consumption levels as in the main 2.3.1 table.</t>
  </si>
  <si>
    <t>GDP updated 18/3/2021</t>
  </si>
  <si>
    <t>Year</t>
  </si>
  <si>
    <t>Standard credit: Home suppliers (pounds)</t>
  </si>
  <si>
    <t>Standard credit: Non-home suppliers (pounds)</t>
  </si>
  <si>
    <t>Standard credit: All consumers (pounds)</t>
  </si>
  <si>
    <t>Direct debit: Home suppliers (pounds)</t>
  </si>
  <si>
    <t>Direct debit: Non-home suppliers (pounds)</t>
  </si>
  <si>
    <t>Direct debit: All consumers (pounds)</t>
  </si>
  <si>
    <t>Prepayment: Home suppliers (pounds)</t>
  </si>
  <si>
    <t>Prepayment: Non-home suppliers (pounds)</t>
  </si>
  <si>
    <t>Prepayment: All consumers (pounds)</t>
  </si>
  <si>
    <t>Overall: Home suppliers (pounds)</t>
  </si>
  <si>
    <t>Overall: Non-home suppliers (pounds)</t>
  </si>
  <si>
    <t>Overall: UK (pounds)</t>
  </si>
  <si>
    <t>Figures in real terms</t>
  </si>
  <si>
    <t>Figures in cash terms</t>
  </si>
  <si>
    <t>Standard credit: Fixed tariffs (pounds)</t>
  </si>
  <si>
    <t>Standard credit: Variable tariffs (pounds)</t>
  </si>
  <si>
    <t>Standard credit: All Tariffs (pounds)</t>
  </si>
  <si>
    <t>Direct debit: Fixed tariffs (pounds)</t>
  </si>
  <si>
    <t>Direct debit: Variable tariffs (pounds)</t>
  </si>
  <si>
    <t>Direct debit: All Tariffs (pounds)</t>
  </si>
  <si>
    <t>Prepayment: Fixed tariffs (pounds)</t>
  </si>
  <si>
    <t>Prepayment: Variable tariffs (pounds)</t>
  </si>
  <si>
    <t>Prepayment: All Tariffs (pounds)</t>
  </si>
  <si>
    <t>Overall: Fixed tariffs (pounds)</t>
  </si>
  <si>
    <t>Overall: Variable tariffs (pounds)</t>
  </si>
  <si>
    <t>Overall: All Tariffs (pounds)</t>
  </si>
  <si>
    <t xml:space="preserve">Bills up to (and including) 2006 relate to total bill received in the year, i.e. covering consumption from Q4 of the previous year to Q3 of the named year. </t>
  </si>
  <si>
    <t xml:space="preserve">Home supplier denotes British Gas Trading. </t>
  </si>
  <si>
    <t>Non-home suppliers are all other suppliers.</t>
  </si>
  <si>
    <t>Bills deflated to 2010 terms using the GDP (market prices) deflator.</t>
  </si>
  <si>
    <t xml:space="preserve">Bills from 2007 on are subject to a change in methodology.  Bills relate to the calendar year, i. e. covering consumption from Q1 to Q4 of the named year. The assumed gas consumption pattern has also been altered </t>
  </si>
  <si>
    <t>to more accurately reflect real consumption patterns. More information can be found in the methodology note at:</t>
  </si>
  <si>
    <t>Further information on methodolgy can be found here</t>
  </si>
  <si>
    <t>In the table r indicates revised data. An r in the date column indicates all data in the row has been revised.</t>
  </si>
  <si>
    <t>In the table p indicates provisional data. A p in the date column indicates all data in the row is provisional.</t>
  </si>
  <si>
    <t>Source: Department of Business, Energy and Industrial Strategy (BEIS)</t>
  </si>
  <si>
    <t>Table 2.3.1 Average annual domestic gas bills in cash terms by home and non-home supplier based on consumption of 13,600kWh/year, Great Britain</t>
  </si>
  <si>
    <t>Table 2.3.1 Average annual domestic gas bills in real terms by home and non-home supplier based on consumption of 13,600kWh/year, Great Britain</t>
  </si>
  <si>
    <t>The method used to calculate these figures does not allow BEIS to perfectly determine which tariffs are fixed/capped and which are not.</t>
  </si>
  <si>
    <t>The methodology is dependent on the tariff name explicitly specifying that it is fixed/capped. The comparison between fixed and variable tariffs should be treated with some caution.</t>
  </si>
  <si>
    <t>These are experimental statistics</t>
  </si>
  <si>
    <r>
      <t xml:space="preserve">Energy Prices </t>
    </r>
    <r>
      <rPr>
        <sz val="18"/>
        <rFont val="Arial"/>
        <family val="2"/>
      </rPr>
      <t>Domestic Prices</t>
    </r>
  </si>
  <si>
    <t>Quarterly Energy Prices Publication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</si>
  <si>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</si>
  <si>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</si>
  <si>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</si>
  <si>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</si>
  <si>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</si>
  <si>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</si>
  <si>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</si>
  <si>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t>Annual domestic energy bills webpage (opens in a new window)</t>
  </si>
  <si>
    <r>
      <t>Bills are based on</t>
    </r>
    <r>
      <rPr>
        <b/>
        <sz val="11"/>
        <rFont val="Arial"/>
        <family val="2"/>
      </rPr>
      <t xml:space="preserve"> fixed consumption levels</t>
    </r>
    <r>
      <rPr>
        <sz val="11"/>
        <rFont val="Arial"/>
        <family val="2"/>
      </rPr>
      <t xml:space="preserve"> of 13,600 kWh per year for gas.</t>
    </r>
  </si>
  <si>
    <r>
      <t xml:space="preserve">Note 1. </t>
    </r>
    <r>
      <rPr>
        <sz val="11"/>
        <rFont val="Arial"/>
        <family val="2"/>
      </rPr>
      <t>Provisional quarterly data is published three months in arrears. Any revised data is marked with an "r". Provisional annual data is published in the December edition of QEP, with the final data being published in March.</t>
    </r>
  </si>
  <si>
    <t>Note 2. Home supplier denotes British Gas Trading.</t>
  </si>
  <si>
    <r>
      <t xml:space="preserve">Note 3. </t>
    </r>
    <r>
      <rPr>
        <sz val="11"/>
        <rFont val="Arial"/>
        <family val="2"/>
      </rPr>
      <t>Non-home suppliers are all other suppliers.</t>
    </r>
  </si>
  <si>
    <t>Note 4. Most domestic tariffs have now moved from a two-tier pricing structure to a single unit price and standing charge structure. Under the two-tier price system, a higher unit price was charged up to the split level (a certain number of units of energy) and additional use beyond this was priced at the lower, second tier price. Under the new pricing system, a single unit price is charged for each unit of energy used and a standing charge is applied, expressed in pence per day.</t>
  </si>
  <si>
    <r>
      <t xml:space="preserve">Note 5. </t>
    </r>
    <r>
      <rPr>
        <sz val="11"/>
        <rFont val="Arial"/>
        <family val="2"/>
      </rPr>
      <t>Standard credit customers pay on receipt of their bill which is usually payment 3 months in arrears.</t>
    </r>
  </si>
  <si>
    <r>
      <t xml:space="preserve">Note 6. </t>
    </r>
    <r>
      <rPr>
        <sz val="11"/>
        <rFont val="Arial"/>
        <family val="2"/>
      </rPr>
      <t>Direct debit transfers an agreed or variable amount directly from the customer’s bank account to the energy supplier.</t>
    </r>
  </si>
  <si>
    <r>
      <t xml:space="preserve">Note 7. </t>
    </r>
    <r>
      <rPr>
        <sz val="11"/>
        <rFont val="Arial"/>
        <family val="2"/>
      </rPr>
      <t>Prepayment requires the customer to make advance payment before fuel can be used.</t>
    </r>
  </si>
  <si>
    <t>More details of these changes are set out in an article found in the September 2010 edition of BEIS’ Energy Trends publication which can be found here</t>
  </si>
  <si>
    <t>2021-2020</t>
  </si>
  <si>
    <t>Table 2.3.1: Average annual domestic gas bills in real terms by home and non-home supplier</t>
  </si>
  <si>
    <t>Table 2.3.1: Fixed and Variable Bills</t>
  </si>
  <si>
    <r>
      <t>Publication date:</t>
    </r>
    <r>
      <rPr>
        <sz val="11"/>
        <rFont val="Arial"/>
        <family val="2"/>
      </rPr>
      <t xml:space="preserve"> 31/03/2022</t>
    </r>
  </si>
  <si>
    <r>
      <t>Next update:</t>
    </r>
    <r>
      <rPr>
        <sz val="11"/>
        <rFont val="Arial"/>
        <family val="2"/>
      </rPr>
      <t xml:space="preserve"> 30/06/2022</t>
    </r>
  </si>
  <si>
    <r>
      <t>Data period:</t>
    </r>
    <r>
      <rPr>
        <sz val="11"/>
        <rFont val="Arial"/>
        <family val="2"/>
      </rPr>
      <t xml:space="preserve"> Finalised annual data for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</si>
</sst>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43" formatCode="_-* #,##0.00_-;\-* #,##0.00_-;_-* &quot;-&quot;??_-;_-@_-"/>
    <numFmt numFmtId="164" formatCode="0.0"/>
    <numFmt numFmtId="165" formatCode="0\ \ "/>
    <numFmt numFmtId="166" formatCode="\+0.0\ ;\-0.0\ "/>
    <numFmt numFmtId="167" formatCode="0\ "/>
    <numFmt numFmtId="168" formatCode="0.0%"/>
    <numFmt numFmtId="169" formatCode="_-* #,##0_-;\-* #,##0_-;_-* &quot;-&quot;??_-;_-@_-"/>
    <numFmt numFmtId="170" formatCode="_-[$€-2]* #,##0.00_-;\-[$€-2]* #,##0.00_-;_-[$€-2]* &quot;-&quot;??_-"/>
    <numFmt numFmtId="171" formatCode="0\ \ \ "/>
    <numFmt numFmtId="172" formatCode="dd\-mmm\-yyyy"/>
    <numFmt numFmtId="173" formatCode="&quot;£&quot;#,##0"/>
    <numFmt numFmtId="174" formatCode="\ \ 0\r"/>
    <numFmt numFmtId="175" formatCode="&quot;£&quot;#,##0.000"/>
    <numFmt numFmtId="176" formatCode="dd/mm/yy;@"/>
    <numFmt numFmtId="177" formatCode="0.00000000000000_ ;\-0.00000000000000\ "/>
    <numFmt numFmtId="178" formatCode="\ \ 0\[\r\]"/>
  </numFmts>
  <fonts count="48">
    <font>
      <sz val="10"/>
      <name val="Arial"/>
    </font>
    <font>
      <sz val="10"/>
      <name val="Arial"/>
      <family val="2"/>
    </font>
    <font>
      <b/>
      <sz val="12"/>
      <name val="Arial"/>
      <family val="2"/>
    </font>
    <font>
      <b/>
      <sz val="10"/>
      <name val="Arial"/>
      <family val="2"/>
    </font>
    <font>
      <b/>
      <vertAlign val="superscript"/>
      <sz val="12"/>
      <name val="Arial"/>
      <family val="2"/>
    </font>
    <font>
      <sz val="9"/>
      <name val="Arial"/>
      <family val="2"/>
    </font>
    <font>
      <b/>
      <sz val="9"/>
      <name val="Arial"/>
      <family val="2"/>
    </font>
    <font>
      <sz val="12"/>
      <name val="MS Sans Serif"/>
      <family val="2"/>
    </font>
    <font>
      <sz val="12"/>
      <name val="Arial"/>
      <family val="2"/>
    </font>
    <font>
      <b/>
      <vertAlign val="superscript"/>
      <sz val="9"/>
      <name val="Arial"/>
      <family val="2"/>
    </font>
    <font>
      <sz val="10"/>
      <name val="MS Sans Serif"/>
      <family val="2"/>
    </font>
    <font>
      <sz val="11"/>
      <name val="Arial"/>
      <family val="2"/>
    </font>
    <font>
      <sz val="10"/>
      <name val="Arial"/>
      <family val="2"/>
    </font>
    <font>
      <sz val="10"/>
      <name val="Times New Roman"/>
      <family val="1"/>
    </font>
    <font>
      <sz val="9"/>
      <color indexed="12"/>
      <name val="Arial"/>
      <family val="2"/>
    </font>
    <font>
      <b/>
      <u/>
      <sz val="12"/>
      <name val="Arial"/>
      <family val="2"/>
    </font>
    <font>
      <u/>
      <sz val="10"/>
      <color indexed="12"/>
      <name val="Arial"/>
      <family val="2"/>
    </font>
    <font>
      <vertAlign val="superscript"/>
      <sz val="9"/>
      <name val="Arial"/>
      <family val="2"/>
    </font>
    <font>
      <b/>
      <sz val="14"/>
      <name val="Arial"/>
      <family val="2"/>
    </font>
    <font>
      <sz val="10"/>
      <name val="Arial"/>
      <family val="2"/>
    </font>
    <font>
      <b/>
      <sz val="12"/>
      <color indexed="10"/>
      <name val="Arial"/>
      <family val="2"/>
    </font>
    <font>
      <b/>
      <sz val="11"/>
      <name val="Arial"/>
      <family val="2"/>
    </font>
    <font>
      <sz val="11"/>
      <name val="+mj-lt"/>
    </font>
    <font>
      <sz val="11"/>
      <color theme="1"/>
      <name val="Calibri"/>
      <family val="2"/>
      <scheme val="minor"/>
    </font>
    <font>
      <sz val="10"/>
      <color rgb="FFFF0000"/>
      <name val="Arial"/>
      <family val="2"/>
    </font>
    <font>
      <b/>
      <sz val="10"/>
      <color rgb="FFFF0000"/>
      <name val="Arial"/>
      <family val="2"/>
    </font>
    <font>
      <sz val="9"/>
      <color rgb="FFFF0000"/>
      <name val="Arial"/>
      <family val="2"/>
    </font>
    <font>
      <sz val="9"/>
      <color rgb="FF7030A0"/>
      <name val="Arial"/>
      <family val="2"/>
    </font>
    <font>
      <sz val="10"/>
      <color rgb="FF7030A0"/>
      <name val="Arial"/>
      <family val="2"/>
    </font>
    <font>
      <sz val="9"/>
      <color rgb="FF0070C0"/>
      <name val="Arial"/>
      <family val="2"/>
    </font>
    <font>
      <b/>
      <sz val="9"/>
      <color rgb="FF0070C0"/>
      <name val="Arial"/>
      <family val="2"/>
    </font>
    <font>
      <sz val="11"/>
      <color rgb="FFFF0000"/>
      <name val="Calibri"/>
      <family val="2"/>
      <scheme val="minor"/>
    </font>
    <font>
      <sz val="11"/>
      <color rgb="FFFF0000"/>
      <name val="Arial"/>
      <family val="2"/>
    </font>
    <font>
      <sz val="10"/>
      <color theme="1"/>
      <name val="Arial"/>
      <family val="2"/>
    </font>
    <font>
      <sz val="12"/>
      <color theme="3"/>
      <name val="Arial"/>
      <family val="2"/>
    </font>
    <font>
      <b/>
      <sz val="18"/>
      <name val="Arial"/>
      <family val="2"/>
    </font>
    <font>
      <sz val="18"/>
      <name val="Arial"/>
      <family val="2"/>
    </font>
    <font>
      <sz val="12"/>
      <color theme="0"/>
      <name val="Arial"/>
      <family val="2"/>
    </font>
    <font>
      <sz val="10"/>
      <color theme="0"/>
      <name val="Arial"/>
      <family val="2"/>
    </font>
    <font>
      <sz val="11"/>
      <name val="MS Sans Serif"/>
      <family val="2"/>
    </font>
    <font>
      <b/>
      <sz val="11"/>
      <color theme="5"/>
      <name val="Arial"/>
      <family val="2"/>
    </font>
    <font>
      <sz val="11"/>
      <color theme="3"/>
      <name val="Arial"/>
      <family val="2"/>
    </font>
    <font>
      <sz val="12"/>
      <color theme="3"/>
      <name val="Calibri"/>
      <family val="2"/>
      <scheme val="minor"/>
    </font>
    <font>
      <b/>
      <sz val="12"/>
      <color theme="3"/>
      <name val="Arial"/>
      <family val="2"/>
    </font>
    <font>
      <sz val="10"/>
      <color theme="3"/>
      <name val="MS Sans Serif"/>
      <family val="2"/>
    </font>
    <font>
      <b/>
      <sz val="9"/>
      <color theme="3"/>
      <name val="Arial"/>
      <family val="2"/>
    </font>
    <font>
      <sz val="10"/>
      <color theme="3"/>
      <name val="Arial"/>
      <family val="2"/>
    </font>
    <font>
      <sz val="8"/>
      <name val="Arial"/>
      <family val="2"/>
    </font>
  </fonts>
  <fills count="8">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s>
  <borders count="15">
    <border>
      <left/>
      <right/>
      <top/>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
      <left/>
      <right/>
      <top/>
      <bottom style="dashDot">
        <color indexed="64"/>
      </bottom>
      <diagonal/>
    </border>
    <border>
      <left/>
      <right/>
      <top style="double">
        <color indexed="64"/>
      </top>
      <bottom style="thin">
        <color indexed="64"/>
      </bottom>
      <diagonal/>
    </border>
    <border>
      <left/>
      <right/>
      <top style="thin">
        <color indexed="64"/>
      </top>
      <bottom/>
      <diagonal/>
    </border>
    <border>
      <left/>
      <right style="thin">
        <color indexed="64"/>
      </right>
      <top style="double">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bottom style="double">
        <color indexed="64"/>
      </bottom>
      <diagonal/>
    </border>
    <border>
      <left/>
      <right/>
      <top style="double">
        <color auto="1"/>
      </top>
      <bottom/>
      <diagonal/>
    </border>
    <border>
      <left/>
      <right/>
      <top style="double">
        <color auto="1"/>
      </top>
      <bottom style="thin">
        <color indexed="64"/>
      </bottom>
      <diagonal/>
    </border>
    <border>
      <left/>
      <right/>
      <top/>
      <bottom style="thick">
        <color theme="4"/>
      </bottom>
      <diagonal/>
    </border>
  </borders>
  <cellStyleXfs count="14">
    <xf numFmtId="0" fontId="0" fillId="0" borderId="0"/>
    <xf numFmtId="43" fontId="12" fillId="0" borderId="0" applyFont="0" applyFill="0" applyBorder="0" applyAlignment="0" applyProtection="0"/>
    <xf numFmtId="43" fontId="19" fillId="0" borderId="0" applyFont="0" applyFill="0" applyBorder="0" applyAlignment="0" applyProtection="0"/>
    <xf numFmtId="170" fontId="8" fillId="0" borderId="0" applyFont="0" applyFill="0" applyBorder="0" applyAlignment="0" applyProtection="0"/>
    <xf numFmtId="0" fontId="16" fillId="0" borderId="0" applyNumberFormat="0" applyFill="0" applyBorder="0" applyAlignment="0" applyProtection="0">
      <alignment vertical="top"/>
      <protection locked="0"/>
    </xf>
    <xf numFmtId="0" fontId="12" fillId="0" borderId="0"/>
    <xf numFmtId="0" fontId="23" fillId="0" borderId="0"/>
    <xf numFmtId="9" fontId="1" fillId="0" borderId="0" applyFont="0" applyFill="0" applyBorder="0" applyAlignment="0" applyProtection="0"/>
    <xf numFmtId="9" fontId="12" fillId="0" borderId="0" applyFont="0" applyFill="0" applyBorder="0" applyAlignment="0" applyProtection="0"/>
    <xf numFmtId="9" fontId="19" fillId="0" borderId="0" applyFont="0" applyFill="0" applyBorder="0" applyAlignment="0" applyProtection="0"/>
    <xf numFmtId="0" fontId="16" fillId="0" borderId="0" applyNumberFormat="0" applyFill="0" applyBorder="0" applyAlignment="0" applyProtection="0">
      <alignment vertical="top"/>
      <protection locked="0"/>
    </xf>
    <xf numFmtId="170" fontId="33" fillId="0" borderId="0"/>
    <xf numFmtId="0" fontId="1" fillId="0" borderId="0"/>
    <xf numFmtId="0" fontId="2" fillId="0" borderId="14" applyNumberFormat="0" applyFill="0" applyAlignment="0" applyProtection="0"/>
  </cellStyleXfs>
  <cellXfs count="313">
    <xf numFmtId="0" fontId="0" fillId="0" borderId="0" xfId="0"/>
    <xf numFmtId="0" fontId="0" fillId="0" borderId="1" xfId="0" applyBorder="1"/>
    <xf numFmtId="0" fontId="0" fillId="0" borderId="0" xfId="0" applyAlignment="1">
      <alignment horizontal="right"/>
    </xf>
    <xf numFmtId="0" fontId="3" fillId="0" borderId="0" xfId="0" applyFont="1"/>
    <xf numFmtId="0" fontId="5" fillId="0" borderId="0" xfId="0" applyFont="1"/>
    <xf numFmtId="0" fontId="6" fillId="0" borderId="0" xfId="0" applyFont="1" applyAlignment="1">
      <alignment horizontal="center"/>
    </xf>
    <xf numFmtId="0" fontId="5" fillId="0" borderId="2" xfId="0" applyFont="1" applyBorder="1" applyAlignment="1">
      <alignment horizontal="right" wrapText="1"/>
    </xf>
    <xf numFmtId="0" fontId="5" fillId="0" borderId="3" xfId="0" applyFont="1" applyBorder="1" applyAlignment="1">
      <alignment horizontal="right" wrapText="1"/>
    </xf>
    <xf numFmtId="0" fontId="6" fillId="0" borderId="0" xfId="0" applyFont="1"/>
    <xf numFmtId="0" fontId="5" fillId="0" borderId="0" xfId="0" applyFont="1" applyAlignment="1">
      <alignment horizontal="right"/>
    </xf>
    <xf numFmtId="0" fontId="0" fillId="2" borderId="0" xfId="0" applyFill="1"/>
    <xf numFmtId="1" fontId="5" fillId="0" borderId="0" xfId="0" applyNumberFormat="1" applyFont="1" applyAlignment="1">
      <alignment horizontal="right"/>
    </xf>
    <xf numFmtId="1" fontId="5" fillId="0" borderId="0" xfId="0" applyNumberFormat="1" applyFont="1" applyAlignment="1">
      <alignment horizontal="right" vertical="center"/>
    </xf>
    <xf numFmtId="0" fontId="5" fillId="0" borderId="3" xfId="0" applyFont="1" applyBorder="1"/>
    <xf numFmtId="0" fontId="5" fillId="0" borderId="1" xfId="0" applyFont="1" applyBorder="1"/>
    <xf numFmtId="0" fontId="5" fillId="0" borderId="0" xfId="0" applyFont="1" applyAlignment="1">
      <alignment horizontal="right" wrapText="1"/>
    </xf>
    <xf numFmtId="0" fontId="5" fillId="0" borderId="4" xfId="0" applyFont="1" applyBorder="1" applyAlignment="1">
      <alignment horizontal="right"/>
    </xf>
    <xf numFmtId="0" fontId="6" fillId="0" borderId="0" xfId="0" applyFont="1" applyAlignment="1">
      <alignment horizontal="right"/>
    </xf>
    <xf numFmtId="0" fontId="8" fillId="2" borderId="0" xfId="0" applyFont="1" applyFill="1" applyAlignment="1">
      <alignment vertical="center"/>
    </xf>
    <xf numFmtId="0" fontId="8" fillId="2" borderId="0" xfId="0" applyFont="1" applyFill="1" applyAlignment="1">
      <alignment horizontal="right" vertical="center"/>
    </xf>
    <xf numFmtId="0" fontId="10" fillId="2" borderId="0" xfId="0" applyFont="1" applyFill="1"/>
    <xf numFmtId="165" fontId="5" fillId="0" borderId="0" xfId="0" applyNumberFormat="1" applyFont="1" applyAlignment="1">
      <alignment horizontal="right"/>
    </xf>
    <xf numFmtId="164" fontId="5" fillId="0" borderId="0" xfId="0" applyNumberFormat="1" applyFont="1"/>
    <xf numFmtId="1" fontId="5" fillId="0" borderId="0" xfId="0" applyNumberFormat="1" applyFont="1" applyAlignment="1">
      <alignment horizontal="right" wrapText="1"/>
    </xf>
    <xf numFmtId="166" fontId="5" fillId="0" borderId="0" xfId="0" applyNumberFormat="1" applyFont="1" applyAlignment="1">
      <alignment horizontal="right"/>
    </xf>
    <xf numFmtId="166" fontId="5" fillId="0" borderId="3" xfId="0" applyNumberFormat="1" applyFont="1" applyBorder="1" applyAlignment="1">
      <alignment horizontal="right"/>
    </xf>
    <xf numFmtId="167" fontId="5" fillId="0" borderId="0" xfId="0" applyNumberFormat="1" applyFont="1" applyAlignment="1">
      <alignment horizontal="right"/>
    </xf>
    <xf numFmtId="1" fontId="5" fillId="0" borderId="0" xfId="0" applyNumberFormat="1" applyFont="1"/>
    <xf numFmtId="164" fontId="13" fillId="0" borderId="0" xfId="0" applyNumberFormat="1" applyFont="1"/>
    <xf numFmtId="0" fontId="6" fillId="0" borderId="0" xfId="0" applyFont="1" applyAlignment="1">
      <alignment horizontal="left"/>
    </xf>
    <xf numFmtId="0" fontId="14" fillId="0" borderId="0" xfId="0" applyFont="1" applyAlignment="1">
      <alignment horizontal="right"/>
    </xf>
    <xf numFmtId="164" fontId="13" fillId="0" borderId="0" xfId="0" applyNumberFormat="1" applyFont="1" applyAlignment="1">
      <alignment horizontal="right"/>
    </xf>
    <xf numFmtId="166" fontId="5" fillId="0" borderId="0" xfId="0" applyNumberFormat="1" applyFont="1"/>
    <xf numFmtId="1" fontId="0" fillId="0" borderId="0" xfId="0" applyNumberFormat="1" applyAlignment="1">
      <alignment horizontal="left"/>
    </xf>
    <xf numFmtId="0" fontId="3" fillId="2" borderId="0" xfId="0" applyFont="1" applyFill="1"/>
    <xf numFmtId="0" fontId="12" fillId="0" borderId="0" xfId="5"/>
    <xf numFmtId="0" fontId="5" fillId="0" borderId="0" xfId="5" applyFont="1"/>
    <xf numFmtId="0" fontId="3" fillId="0" borderId="0" xfId="5" applyFont="1"/>
    <xf numFmtId="1" fontId="14" fillId="0" borderId="0" xfId="0" applyNumberFormat="1" applyFont="1" applyAlignment="1">
      <alignment horizontal="right"/>
    </xf>
    <xf numFmtId="0" fontId="12" fillId="0" borderId="0" xfId="0" applyFont="1"/>
    <xf numFmtId="0" fontId="6" fillId="0" borderId="5" xfId="0" applyFont="1" applyBorder="1"/>
    <xf numFmtId="165" fontId="5" fillId="0" borderId="5" xfId="0" applyNumberFormat="1" applyFont="1" applyBorder="1" applyAlignment="1">
      <alignment horizontal="right"/>
    </xf>
    <xf numFmtId="1" fontId="5" fillId="0" borderId="5" xfId="0" applyNumberFormat="1" applyFont="1" applyBorder="1" applyAlignment="1">
      <alignment horizontal="right"/>
    </xf>
    <xf numFmtId="1" fontId="5" fillId="0" borderId="5" xfId="0" applyNumberFormat="1" applyFont="1" applyBorder="1"/>
    <xf numFmtId="167" fontId="5" fillId="0" borderId="5" xfId="0" applyNumberFormat="1" applyFont="1" applyBorder="1" applyAlignment="1">
      <alignment horizontal="right"/>
    </xf>
    <xf numFmtId="1" fontId="0" fillId="0" borderId="0" xfId="0" applyNumberFormat="1"/>
    <xf numFmtId="0" fontId="25" fillId="0" borderId="0" xfId="0" applyFont="1"/>
    <xf numFmtId="0" fontId="0" fillId="3" borderId="0" xfId="0" applyFill="1"/>
    <xf numFmtId="0" fontId="10" fillId="3" borderId="0" xfId="0" applyFont="1" applyFill="1"/>
    <xf numFmtId="0" fontId="5" fillId="3" borderId="0" xfId="0" applyFont="1" applyFill="1"/>
    <xf numFmtId="164" fontId="5" fillId="3" borderId="0" xfId="0" applyNumberFormat="1" applyFont="1" applyFill="1"/>
    <xf numFmtId="0" fontId="6" fillId="3" borderId="0" xfId="0" applyFont="1" applyFill="1" applyAlignment="1">
      <alignment horizontal="right"/>
    </xf>
    <xf numFmtId="0" fontId="14" fillId="3" borderId="0" xfId="0" applyFont="1" applyFill="1"/>
    <xf numFmtId="0" fontId="12" fillId="3" borderId="0" xfId="0" applyFont="1" applyFill="1"/>
    <xf numFmtId="164" fontId="26" fillId="3" borderId="0" xfId="0" applyNumberFormat="1" applyFont="1" applyFill="1"/>
    <xf numFmtId="1" fontId="27" fillId="0" borderId="0" xfId="0" applyNumberFormat="1" applyFont="1" applyAlignment="1">
      <alignment horizontal="right"/>
    </xf>
    <xf numFmtId="1" fontId="27" fillId="0" borderId="0" xfId="0" applyNumberFormat="1" applyFont="1" applyAlignment="1">
      <alignment horizontal="right" wrapText="1"/>
    </xf>
    <xf numFmtId="0" fontId="27" fillId="0" borderId="0" xfId="0" applyFont="1"/>
    <xf numFmtId="167" fontId="27" fillId="0" borderId="0" xfId="0" applyNumberFormat="1" applyFont="1" applyAlignment="1">
      <alignment horizontal="right"/>
    </xf>
    <xf numFmtId="1" fontId="27" fillId="0" borderId="5" xfId="0" applyNumberFormat="1" applyFont="1" applyBorder="1" applyAlignment="1">
      <alignment horizontal="right"/>
    </xf>
    <xf numFmtId="166" fontId="27" fillId="0" borderId="0" xfId="0" applyNumberFormat="1" applyFont="1" applyAlignment="1">
      <alignment horizontal="right"/>
    </xf>
    <xf numFmtId="0" fontId="28" fillId="0" borderId="0" xfId="0" applyFont="1"/>
    <xf numFmtId="0" fontId="8" fillId="2" borderId="1" xfId="5" applyFont="1" applyFill="1" applyBorder="1" applyAlignment="1">
      <alignment vertical="center"/>
    </xf>
    <xf numFmtId="0" fontId="8" fillId="2" borderId="0" xfId="5" applyFont="1" applyFill="1" applyAlignment="1">
      <alignment horizontal="right" vertical="center"/>
    </xf>
    <xf numFmtId="0" fontId="8" fillId="2" borderId="0" xfId="5" applyFont="1" applyFill="1" applyAlignment="1">
      <alignment vertical="center"/>
    </xf>
    <xf numFmtId="0" fontId="10" fillId="2" borderId="0" xfId="5" applyFont="1" applyFill="1"/>
    <xf numFmtId="0" fontId="6" fillId="0" borderId="0" xfId="5" applyFont="1" applyAlignment="1">
      <alignment horizontal="right"/>
    </xf>
    <xf numFmtId="0" fontId="12" fillId="0" borderId="1" xfId="5" applyBorder="1"/>
    <xf numFmtId="0" fontId="5" fillId="0" borderId="4" xfId="5" applyFont="1" applyBorder="1" applyAlignment="1">
      <alignment horizontal="right"/>
    </xf>
    <xf numFmtId="0" fontId="6" fillId="0" borderId="6" xfId="5" applyFont="1" applyBorder="1" applyAlignment="1">
      <alignment horizontal="center"/>
    </xf>
    <xf numFmtId="0" fontId="6" fillId="0" borderId="0" xfId="5" applyFont="1" applyAlignment="1">
      <alignment horizontal="center"/>
    </xf>
    <xf numFmtId="0" fontId="5" fillId="0" borderId="3" xfId="5" applyFont="1" applyBorder="1"/>
    <xf numFmtId="0" fontId="5" fillId="0" borderId="3" xfId="5" applyFont="1" applyBorder="1" applyAlignment="1">
      <alignment horizontal="right"/>
    </xf>
    <xf numFmtId="0" fontId="5" fillId="0" borderId="2" xfId="5" applyFont="1" applyBorder="1" applyAlignment="1">
      <alignment horizontal="right" wrapText="1"/>
    </xf>
    <xf numFmtId="0" fontId="5" fillId="0" borderId="3" xfId="5" applyFont="1" applyBorder="1" applyAlignment="1">
      <alignment horizontal="right" wrapText="1"/>
    </xf>
    <xf numFmtId="0" fontId="6" fillId="0" borderId="0" xfId="5" applyFont="1"/>
    <xf numFmtId="0" fontId="5" fillId="0" borderId="0" xfId="5" applyFont="1" applyAlignment="1">
      <alignment horizontal="right"/>
    </xf>
    <xf numFmtId="0" fontId="5" fillId="0" borderId="0" xfId="5" applyFont="1" applyAlignment="1">
      <alignment horizontal="right" wrapText="1"/>
    </xf>
    <xf numFmtId="171" fontId="5" fillId="2" borderId="0" xfId="5" applyNumberFormat="1" applyFont="1" applyFill="1" applyAlignment="1">
      <alignment horizontal="right"/>
    </xf>
    <xf numFmtId="167" fontId="5" fillId="0" borderId="0" xfId="5" applyNumberFormat="1" applyFont="1" applyAlignment="1">
      <alignment horizontal="right"/>
    </xf>
    <xf numFmtId="1" fontId="14" fillId="0" borderId="0" xfId="5" applyNumberFormat="1" applyFont="1" applyAlignment="1">
      <alignment horizontal="right"/>
    </xf>
    <xf numFmtId="167" fontId="5" fillId="0" borderId="0" xfId="5" applyNumberFormat="1" applyFont="1"/>
    <xf numFmtId="164" fontId="5" fillId="0" borderId="0" xfId="5" applyNumberFormat="1" applyFont="1"/>
    <xf numFmtId="1" fontId="5" fillId="0" borderId="0" xfId="8" applyNumberFormat="1" applyFont="1"/>
    <xf numFmtId="0" fontId="6" fillId="0" borderId="5" xfId="5" applyFont="1" applyBorder="1"/>
    <xf numFmtId="171" fontId="5" fillId="2" borderId="5" xfId="5" applyNumberFormat="1" applyFont="1" applyFill="1" applyBorder="1" applyAlignment="1">
      <alignment horizontal="right"/>
    </xf>
    <xf numFmtId="167" fontId="5" fillId="0" borderId="5" xfId="5" applyNumberFormat="1" applyFont="1" applyBorder="1" applyAlignment="1">
      <alignment horizontal="right"/>
    </xf>
    <xf numFmtId="167" fontId="5" fillId="0" borderId="5" xfId="5" applyNumberFormat="1" applyFont="1" applyBorder="1"/>
    <xf numFmtId="0" fontId="5" fillId="0" borderId="5" xfId="5" applyFont="1" applyBorder="1"/>
    <xf numFmtId="0" fontId="6" fillId="0" borderId="7" xfId="5" applyFont="1" applyBorder="1"/>
    <xf numFmtId="0" fontId="5" fillId="0" borderId="7" xfId="5" applyFont="1" applyBorder="1" applyAlignment="1">
      <alignment horizontal="right"/>
    </xf>
    <xf numFmtId="167" fontId="5" fillId="0" borderId="7" xfId="5" applyNumberFormat="1" applyFont="1" applyBorder="1" applyAlignment="1">
      <alignment horizontal="right"/>
    </xf>
    <xf numFmtId="167" fontId="5" fillId="0" borderId="7" xfId="5" applyNumberFormat="1" applyFont="1" applyBorder="1"/>
    <xf numFmtId="1" fontId="5" fillId="0" borderId="7" xfId="5" applyNumberFormat="1" applyFont="1" applyBorder="1" applyAlignment="1">
      <alignment horizontal="right"/>
    </xf>
    <xf numFmtId="166" fontId="5" fillId="0" borderId="3" xfId="5" applyNumberFormat="1" applyFont="1" applyBorder="1" applyAlignment="1">
      <alignment horizontal="right"/>
    </xf>
    <xf numFmtId="1" fontId="5" fillId="0" borderId="0" xfId="5" applyNumberFormat="1" applyFont="1" applyAlignment="1">
      <alignment horizontal="right"/>
    </xf>
    <xf numFmtId="0" fontId="14" fillId="0" borderId="7" xfId="5" applyFont="1" applyBorder="1" applyAlignment="1">
      <alignment horizontal="right"/>
    </xf>
    <xf numFmtId="0" fontId="5" fillId="0" borderId="1" xfId="5" applyFont="1" applyBorder="1"/>
    <xf numFmtId="166" fontId="5" fillId="0" borderId="1" xfId="5" applyNumberFormat="1" applyFont="1" applyBorder="1" applyAlignment="1">
      <alignment horizontal="right"/>
    </xf>
    <xf numFmtId="0" fontId="12" fillId="0" borderId="0" xfId="5" applyAlignment="1">
      <alignment horizontal="right"/>
    </xf>
    <xf numFmtId="0" fontId="0" fillId="4" borderId="0" xfId="0" applyFill="1"/>
    <xf numFmtId="0" fontId="16" fillId="4" borderId="0" xfId="4" applyFill="1" applyAlignment="1" applyProtection="1"/>
    <xf numFmtId="0" fontId="12" fillId="4" borderId="0" xfId="0" applyFont="1" applyFill="1"/>
    <xf numFmtId="0" fontId="15" fillId="4" borderId="0" xfId="0" applyFont="1" applyFill="1"/>
    <xf numFmtId="173" fontId="0" fillId="0" borderId="0" xfId="0" applyNumberFormat="1" applyAlignment="1">
      <alignment horizontal="left"/>
    </xf>
    <xf numFmtId="165" fontId="5" fillId="5" borderId="0" xfId="0" applyNumberFormat="1" applyFont="1" applyFill="1" applyAlignment="1">
      <alignment horizontal="right"/>
    </xf>
    <xf numFmtId="167" fontId="5" fillId="5" borderId="0" xfId="0" applyNumberFormat="1" applyFont="1" applyFill="1" applyAlignment="1">
      <alignment horizontal="right"/>
    </xf>
    <xf numFmtId="1" fontId="5" fillId="5" borderId="0" xfId="0" applyNumberFormat="1" applyFont="1" applyFill="1" applyAlignment="1">
      <alignment horizontal="right"/>
    </xf>
    <xf numFmtId="167" fontId="5" fillId="6" borderId="0" xfId="0" applyNumberFormat="1" applyFont="1" applyFill="1" applyAlignment="1">
      <alignment horizontal="right"/>
    </xf>
    <xf numFmtId="0" fontId="8" fillId="4" borderId="0" xfId="0" applyFont="1" applyFill="1" applyAlignment="1">
      <alignment vertical="center"/>
    </xf>
    <xf numFmtId="0" fontId="5" fillId="4" borderId="0" xfId="0" applyFont="1" applyFill="1" applyAlignment="1">
      <alignment vertical="center" readingOrder="1"/>
    </xf>
    <xf numFmtId="167" fontId="14" fillId="0" borderId="0" xfId="0" applyNumberFormat="1" applyFont="1" applyAlignment="1">
      <alignment horizontal="right"/>
    </xf>
    <xf numFmtId="1" fontId="29" fillId="0" borderId="0" xfId="0" applyNumberFormat="1" applyFont="1"/>
    <xf numFmtId="1" fontId="30" fillId="0" borderId="0" xfId="0" applyNumberFormat="1" applyFont="1"/>
    <xf numFmtId="0" fontId="12" fillId="0" borderId="0" xfId="0" applyFont="1" applyAlignment="1">
      <alignment vertical="center" readingOrder="1"/>
    </xf>
    <xf numFmtId="173" fontId="12" fillId="0" borderId="0" xfId="0" applyNumberFormat="1" applyFont="1" applyAlignment="1">
      <alignment horizontal="left"/>
    </xf>
    <xf numFmtId="175" fontId="0" fillId="0" borderId="0" xfId="0" applyNumberFormat="1"/>
    <xf numFmtId="0" fontId="31" fillId="4" borderId="0" xfId="6" applyFont="1" applyFill="1"/>
    <xf numFmtId="0" fontId="11" fillId="4" borderId="0" xfId="6" applyFont="1" applyFill="1" applyAlignment="1">
      <alignment vertical="center" wrapText="1" readingOrder="1"/>
    </xf>
    <xf numFmtId="176" fontId="5" fillId="0" borderId="0" xfId="0" applyNumberFormat="1" applyFont="1"/>
    <xf numFmtId="0" fontId="0" fillId="4" borderId="0" xfId="0" applyFill="1" applyAlignment="1">
      <alignment vertical="center"/>
    </xf>
    <xf numFmtId="0" fontId="0" fillId="0" borderId="0" xfId="0" applyAlignment="1">
      <alignment vertical="center"/>
    </xf>
    <xf numFmtId="0" fontId="12" fillId="0" borderId="0" xfId="0" applyFont="1" applyAlignment="1">
      <alignment vertical="center"/>
    </xf>
    <xf numFmtId="0" fontId="10" fillId="2" borderId="0" xfId="0" applyFont="1" applyFill="1" applyAlignment="1">
      <alignment vertical="center"/>
    </xf>
    <xf numFmtId="0" fontId="6" fillId="0" borderId="0" xfId="0" applyFont="1" applyAlignment="1">
      <alignment horizontal="right" vertical="center"/>
    </xf>
    <xf numFmtId="0" fontId="5" fillId="0" borderId="0" xfId="0" applyFont="1" applyAlignment="1">
      <alignment vertical="center"/>
    </xf>
    <xf numFmtId="0" fontId="5" fillId="0" borderId="3" xfId="0" applyFont="1" applyBorder="1" applyAlignment="1">
      <alignment vertical="center"/>
    </xf>
    <xf numFmtId="0" fontId="5" fillId="0" borderId="3" xfId="0" applyFont="1" applyBorder="1" applyAlignment="1">
      <alignment horizontal="right" vertical="center"/>
    </xf>
    <xf numFmtId="0" fontId="5" fillId="0" borderId="2" xfId="0" applyFont="1" applyBorder="1" applyAlignment="1">
      <alignment horizontal="right" vertical="center" wrapText="1"/>
    </xf>
    <xf numFmtId="0" fontId="5" fillId="0" borderId="3" xfId="0" applyFont="1" applyBorder="1" applyAlignment="1">
      <alignment horizontal="right" vertical="center" wrapText="1"/>
    </xf>
    <xf numFmtId="0" fontId="6" fillId="0" borderId="0" xfId="0" applyFont="1" applyAlignment="1">
      <alignment vertical="center"/>
    </xf>
    <xf numFmtId="0" fontId="5" fillId="0" borderId="0" xfId="0" applyFont="1" applyAlignment="1">
      <alignment horizontal="right" vertical="center"/>
    </xf>
    <xf numFmtId="0" fontId="5" fillId="0" borderId="0" xfId="0" applyFont="1" applyAlignment="1">
      <alignment horizontal="right" vertical="center" wrapText="1"/>
    </xf>
    <xf numFmtId="171" fontId="5" fillId="2" borderId="0" xfId="0" applyNumberFormat="1" applyFont="1" applyFill="1" applyAlignment="1">
      <alignment horizontal="right" vertical="center"/>
    </xf>
    <xf numFmtId="167" fontId="5" fillId="0" borderId="0" xfId="0" applyNumberFormat="1" applyFont="1" applyAlignment="1">
      <alignment horizontal="right" vertical="center"/>
    </xf>
    <xf numFmtId="1" fontId="14" fillId="0" borderId="0" xfId="0" applyNumberFormat="1" applyFont="1" applyAlignment="1">
      <alignment horizontal="right" vertical="center"/>
    </xf>
    <xf numFmtId="1" fontId="5" fillId="0" borderId="0" xfId="7" applyNumberFormat="1" applyFont="1" applyAlignment="1">
      <alignment vertical="center"/>
    </xf>
    <xf numFmtId="167" fontId="5" fillId="0" borderId="0" xfId="0" applyNumberFormat="1" applyFont="1" applyAlignment="1">
      <alignment vertical="center"/>
    </xf>
    <xf numFmtId="0" fontId="6" fillId="0" borderId="5" xfId="0" applyFont="1" applyBorder="1" applyAlignment="1">
      <alignment vertical="center"/>
    </xf>
    <xf numFmtId="171" fontId="5" fillId="2" borderId="5" xfId="0" applyNumberFormat="1" applyFont="1" applyFill="1" applyBorder="1" applyAlignment="1">
      <alignment horizontal="right" vertical="center"/>
    </xf>
    <xf numFmtId="167" fontId="5" fillId="0" borderId="5" xfId="0" applyNumberFormat="1" applyFont="1" applyBorder="1" applyAlignment="1">
      <alignment horizontal="right" vertical="center"/>
    </xf>
    <xf numFmtId="167" fontId="5" fillId="0" borderId="5" xfId="0" applyNumberFormat="1" applyFont="1" applyBorder="1" applyAlignment="1">
      <alignment vertical="center"/>
    </xf>
    <xf numFmtId="0" fontId="6" fillId="0" borderId="7" xfId="0" applyFont="1" applyBorder="1" applyAlignment="1">
      <alignment vertical="center"/>
    </xf>
    <xf numFmtId="0" fontId="5" fillId="0" borderId="7" xfId="0" applyFont="1" applyBorder="1" applyAlignment="1">
      <alignment horizontal="right" vertical="center"/>
    </xf>
    <xf numFmtId="1" fontId="5" fillId="0" borderId="7" xfId="0" applyNumberFormat="1" applyFont="1" applyBorder="1" applyAlignment="1">
      <alignment horizontal="right" vertical="center"/>
    </xf>
    <xf numFmtId="166" fontId="5" fillId="0" borderId="3" xfId="0" applyNumberFormat="1" applyFont="1" applyBorder="1" applyAlignment="1">
      <alignment horizontal="right" vertical="center"/>
    </xf>
    <xf numFmtId="0" fontId="14" fillId="0" borderId="7" xfId="0" applyFont="1" applyBorder="1" applyAlignment="1">
      <alignment horizontal="right" vertical="center"/>
    </xf>
    <xf numFmtId="0" fontId="5" fillId="0" borderId="1" xfId="0" applyFont="1" applyBorder="1" applyAlignment="1">
      <alignment vertical="center"/>
    </xf>
    <xf numFmtId="166" fontId="5" fillId="0" borderId="1" xfId="0" applyNumberFormat="1" applyFont="1" applyBorder="1" applyAlignment="1">
      <alignment horizontal="right" vertical="center"/>
    </xf>
    <xf numFmtId="0" fontId="0" fillId="0" borderId="0" xfId="0" applyAlignment="1">
      <alignment horizontal="right" vertical="center"/>
    </xf>
    <xf numFmtId="0" fontId="16" fillId="0" borderId="0" xfId="4" applyAlignment="1" applyProtection="1">
      <alignment vertical="center"/>
    </xf>
    <xf numFmtId="0" fontId="2" fillId="4" borderId="0" xfId="5" applyFont="1" applyFill="1" applyAlignment="1">
      <alignment vertical="center"/>
    </xf>
    <xf numFmtId="0" fontId="24" fillId="4" borderId="0" xfId="5" applyFont="1" applyFill="1" applyAlignment="1">
      <alignment vertical="center"/>
    </xf>
    <xf numFmtId="0" fontId="31" fillId="4" borderId="0" xfId="6" applyFont="1" applyFill="1" applyAlignment="1">
      <alignment vertical="center"/>
    </xf>
    <xf numFmtId="0" fontId="11" fillId="4" borderId="0" xfId="5" applyFont="1" applyFill="1" applyAlignment="1">
      <alignment vertical="center" wrapText="1"/>
    </xf>
    <xf numFmtId="0" fontId="32" fillId="4" borderId="0" xfId="5" applyFont="1" applyFill="1" applyAlignment="1">
      <alignment vertical="center" wrapText="1"/>
    </xf>
    <xf numFmtId="0" fontId="11" fillId="4" borderId="0" xfId="5" applyFont="1" applyFill="1" applyAlignment="1">
      <alignment vertical="center"/>
    </xf>
    <xf numFmtId="0" fontId="32" fillId="4" borderId="0" xfId="5" applyFont="1" applyFill="1" applyAlignment="1">
      <alignment vertical="center"/>
    </xf>
    <xf numFmtId="0" fontId="22" fillId="4" borderId="0" xfId="6" applyFont="1" applyFill="1" applyAlignment="1">
      <alignment horizontal="left" vertical="center" wrapText="1"/>
    </xf>
    <xf numFmtId="0" fontId="22" fillId="4" borderId="0" xfId="6" applyFont="1" applyFill="1" applyAlignment="1">
      <alignment horizontal="left" vertical="center"/>
    </xf>
    <xf numFmtId="0" fontId="22" fillId="4" borderId="0" xfId="6" applyFont="1" applyFill="1" applyAlignment="1">
      <alignment horizontal="left" vertical="center" readingOrder="1"/>
    </xf>
    <xf numFmtId="0" fontId="12" fillId="4" borderId="0" xfId="0" applyFont="1" applyFill="1" applyAlignment="1">
      <alignment vertical="center"/>
    </xf>
    <xf numFmtId="0" fontId="5" fillId="4" borderId="0" xfId="0" applyFont="1" applyFill="1" applyAlignment="1">
      <alignment vertical="center"/>
    </xf>
    <xf numFmtId="0" fontId="16" fillId="4" borderId="0" xfId="4" applyFill="1" applyAlignment="1" applyProtection="1">
      <alignment vertical="center"/>
    </xf>
    <xf numFmtId="0" fontId="2" fillId="4" borderId="0" xfId="0" applyFont="1" applyFill="1" applyAlignment="1">
      <alignment horizontal="left" vertical="center" wrapText="1"/>
    </xf>
    <xf numFmtId="0" fontId="2" fillId="4" borderId="0" xfId="0" applyFont="1" applyFill="1" applyAlignment="1">
      <alignment horizontal="center" vertical="center" wrapText="1"/>
    </xf>
    <xf numFmtId="0" fontId="0" fillId="4" borderId="1" xfId="0" applyFill="1" applyBorder="1" applyAlignment="1">
      <alignment vertical="center"/>
    </xf>
    <xf numFmtId="0" fontId="6" fillId="4" borderId="1" xfId="0" applyFont="1" applyFill="1" applyBorder="1" applyAlignment="1">
      <alignment horizontal="right" vertical="center"/>
    </xf>
    <xf numFmtId="0" fontId="6" fillId="4" borderId="0" xfId="0" applyFont="1" applyFill="1" applyAlignment="1">
      <alignment horizontal="right" vertical="center"/>
    </xf>
    <xf numFmtId="0" fontId="5" fillId="4" borderId="8" xfId="0" applyFont="1" applyFill="1" applyBorder="1" applyAlignment="1">
      <alignment vertical="center"/>
    </xf>
    <xf numFmtId="0" fontId="6" fillId="4" borderId="0" xfId="0" applyFont="1" applyFill="1" applyAlignment="1">
      <alignment horizontal="center" vertical="center"/>
    </xf>
    <xf numFmtId="0" fontId="6" fillId="4" borderId="0" xfId="0" applyFont="1" applyFill="1" applyAlignment="1">
      <alignment vertical="center"/>
    </xf>
    <xf numFmtId="0" fontId="5" fillId="4" borderId="3" xfId="0" applyFont="1" applyFill="1" applyBorder="1" applyAlignment="1">
      <alignment vertical="center"/>
    </xf>
    <xf numFmtId="0" fontId="5" fillId="4" borderId="9" xfId="0" applyFont="1" applyFill="1" applyBorder="1" applyAlignment="1">
      <alignment vertical="center"/>
    </xf>
    <xf numFmtId="0" fontId="5" fillId="4" borderId="2" xfId="0" applyFont="1" applyFill="1" applyBorder="1" applyAlignment="1">
      <alignment horizontal="right" vertical="center" wrapText="1"/>
    </xf>
    <xf numFmtId="0" fontId="5" fillId="4" borderId="3" xfId="0" applyFont="1" applyFill="1" applyBorder="1" applyAlignment="1">
      <alignment horizontal="right" vertical="center" wrapText="1"/>
    </xf>
    <xf numFmtId="0" fontId="5" fillId="4" borderId="0" xfId="0" applyFont="1" applyFill="1" applyAlignment="1">
      <alignment horizontal="right" vertical="center" wrapText="1"/>
    </xf>
    <xf numFmtId="0" fontId="5" fillId="4" borderId="10" xfId="0" applyFont="1" applyFill="1" applyBorder="1" applyAlignment="1">
      <alignment vertical="center"/>
    </xf>
    <xf numFmtId="167" fontId="5" fillId="4" borderId="0" xfId="0" applyNumberFormat="1" applyFont="1" applyFill="1" applyAlignment="1">
      <alignment horizontal="right" vertical="center"/>
    </xf>
    <xf numFmtId="171" fontId="5" fillId="4" borderId="10" xfId="0" applyNumberFormat="1" applyFont="1" applyFill="1" applyBorder="1" applyAlignment="1">
      <alignment horizontal="left" vertical="center"/>
    </xf>
    <xf numFmtId="167" fontId="5" fillId="4" borderId="0" xfId="9" applyNumberFormat="1" applyFont="1" applyFill="1" applyAlignment="1">
      <alignment horizontal="right" vertical="center"/>
    </xf>
    <xf numFmtId="9" fontId="5" fillId="4" borderId="0" xfId="9" applyFont="1" applyFill="1" applyAlignment="1">
      <alignment vertical="center"/>
    </xf>
    <xf numFmtId="169" fontId="5" fillId="4" borderId="0" xfId="2" applyNumberFormat="1" applyFont="1" applyFill="1" applyAlignment="1">
      <alignment vertical="center"/>
    </xf>
    <xf numFmtId="0" fontId="6" fillId="4" borderId="1" xfId="0" applyFont="1" applyFill="1" applyBorder="1" applyAlignment="1">
      <alignment vertical="center"/>
    </xf>
    <xf numFmtId="171" fontId="5" fillId="2" borderId="11" xfId="0" applyNumberFormat="1" applyFont="1" applyFill="1" applyBorder="1" applyAlignment="1">
      <alignment horizontal="left" vertical="center"/>
    </xf>
    <xf numFmtId="167" fontId="5" fillId="4" borderId="1" xfId="0" applyNumberFormat="1" applyFont="1" applyFill="1" applyBorder="1" applyAlignment="1">
      <alignment horizontal="right" vertical="center"/>
    </xf>
    <xf numFmtId="0" fontId="2" fillId="4" borderId="0" xfId="0" applyFont="1" applyFill="1" applyAlignment="1">
      <alignment vertical="center"/>
    </xf>
    <xf numFmtId="49" fontId="5" fillId="4" borderId="0" xfId="0" applyNumberFormat="1" applyFont="1" applyFill="1" applyAlignment="1">
      <alignment horizontal="right" vertical="center"/>
    </xf>
    <xf numFmtId="0" fontId="5" fillId="4" borderId="0" xfId="0" applyFont="1" applyFill="1" applyAlignment="1">
      <alignment horizontal="right" vertical="center"/>
    </xf>
    <xf numFmtId="168" fontId="19" fillId="4" borderId="0" xfId="9" applyNumberFormat="1" applyFill="1" applyAlignment="1">
      <alignment vertical="center"/>
    </xf>
    <xf numFmtId="1" fontId="5" fillId="0" borderId="0" xfId="0" applyNumberFormat="1" applyFont="1" applyAlignment="1">
      <alignment vertical="center"/>
    </xf>
    <xf numFmtId="10" fontId="5" fillId="0" borderId="0" xfId="7" applyNumberFormat="1" applyFont="1" applyAlignment="1">
      <alignment vertical="center"/>
    </xf>
    <xf numFmtId="0" fontId="5" fillId="0" borderId="5" xfId="0" applyFont="1" applyBorder="1" applyAlignment="1">
      <alignment vertical="center"/>
    </xf>
    <xf numFmtId="2" fontId="5" fillId="0" borderId="0" xfId="7" applyNumberFormat="1" applyFont="1" applyAlignment="1">
      <alignment vertical="center"/>
    </xf>
    <xf numFmtId="174" fontId="5" fillId="2" borderId="0" xfId="0" applyNumberFormat="1" applyFont="1" applyFill="1" applyAlignment="1" applyProtection="1">
      <alignment horizontal="right" vertical="center"/>
      <protection hidden="1"/>
    </xf>
    <xf numFmtId="1" fontId="26" fillId="0" borderId="0" xfId="7" applyNumberFormat="1" applyFont="1" applyAlignment="1">
      <alignment vertical="center"/>
    </xf>
    <xf numFmtId="1" fontId="26" fillId="0" borderId="0" xfId="0" applyNumberFormat="1" applyFont="1" applyAlignment="1">
      <alignment vertical="center"/>
    </xf>
    <xf numFmtId="0" fontId="26" fillId="0" borderId="0" xfId="0" applyFont="1" applyAlignment="1">
      <alignment vertical="center"/>
    </xf>
    <xf numFmtId="168" fontId="5" fillId="0" borderId="0" xfId="7" applyNumberFormat="1" applyFont="1" applyAlignment="1">
      <alignment vertical="center"/>
    </xf>
    <xf numFmtId="164" fontId="5" fillId="0" borderId="0" xfId="0" applyNumberFormat="1" applyFont="1" applyAlignment="1">
      <alignment vertical="center"/>
    </xf>
    <xf numFmtId="0" fontId="5" fillId="0" borderId="12" xfId="0" applyFont="1" applyBorder="1" applyAlignment="1">
      <alignment vertical="center"/>
    </xf>
    <xf numFmtId="0" fontId="5" fillId="0" borderId="12" xfId="0" applyFont="1" applyBorder="1" applyAlignment="1">
      <alignment horizontal="right" vertical="center"/>
    </xf>
    <xf numFmtId="0" fontId="6" fillId="0" borderId="13" xfId="0" applyFont="1" applyBorder="1" applyAlignment="1">
      <alignment horizontal="center" vertical="center"/>
    </xf>
    <xf numFmtId="0" fontId="6" fillId="0" borderId="12" xfId="0" applyFont="1" applyBorder="1" applyAlignment="1">
      <alignment horizontal="center" vertical="center"/>
    </xf>
    <xf numFmtId="177" fontId="5" fillId="0" borderId="0" xfId="0" applyNumberFormat="1" applyFont="1" applyAlignment="1">
      <alignment vertical="center"/>
    </xf>
    <xf numFmtId="164" fontId="26" fillId="7" borderId="0" xfId="0" applyNumberFormat="1" applyFont="1" applyFill="1"/>
    <xf numFmtId="1" fontId="5" fillId="0" borderId="7" xfId="0" applyNumberFormat="1" applyFont="1" applyBorder="1" applyAlignment="1">
      <alignment vertical="center"/>
    </xf>
    <xf numFmtId="0" fontId="2" fillId="4" borderId="0" xfId="0" applyFont="1" applyFill="1" applyAlignment="1">
      <alignment horizontal="left" vertical="center"/>
    </xf>
    <xf numFmtId="167" fontId="8" fillId="2" borderId="0" xfId="0" applyNumberFormat="1" applyFont="1" applyFill="1" applyAlignment="1">
      <alignment vertical="center"/>
    </xf>
    <xf numFmtId="0" fontId="5" fillId="4" borderId="0" xfId="0" applyFont="1" applyFill="1" applyAlignment="1">
      <alignment horizontal="left" vertical="center" wrapText="1"/>
    </xf>
    <xf numFmtId="0" fontId="5" fillId="0" borderId="5" xfId="0" applyFont="1" applyBorder="1" applyAlignment="1">
      <alignment horizontal="right" vertical="center"/>
    </xf>
    <xf numFmtId="0" fontId="11" fillId="4" borderId="0" xfId="0" applyFont="1" applyFill="1" applyAlignment="1">
      <alignment vertical="center"/>
    </xf>
    <xf numFmtId="0" fontId="11" fillId="4" borderId="0" xfId="0" applyFont="1" applyFill="1"/>
    <xf numFmtId="1" fontId="5" fillId="0" borderId="0" xfId="7" applyNumberFormat="1" applyFont="1"/>
    <xf numFmtId="0" fontId="8" fillId="0" borderId="0" xfId="0" applyFont="1" applyAlignment="1">
      <alignment vertical="center"/>
    </xf>
    <xf numFmtId="0" fontId="18" fillId="0" borderId="0" xfId="0" applyFont="1" applyAlignment="1">
      <alignment vertical="center"/>
    </xf>
    <xf numFmtId="0" fontId="8" fillId="0" borderId="0" xfId="0" applyFont="1"/>
    <xf numFmtId="0" fontId="2" fillId="0" borderId="0" xfId="0" applyFont="1" applyFill="1" applyAlignment="1">
      <alignment vertical="top" wrapText="1"/>
    </xf>
    <xf numFmtId="0" fontId="0" fillId="0" borderId="0" xfId="0" applyFill="1" applyAlignment="1">
      <alignment vertical="center"/>
    </xf>
    <xf numFmtId="0" fontId="0" fillId="0" borderId="0" xfId="0" applyFill="1"/>
    <xf numFmtId="0" fontId="8" fillId="0" borderId="0" xfId="0" applyFont="1" applyFill="1" applyBorder="1" applyAlignment="1">
      <alignment horizontal="left" vertical="center"/>
    </xf>
    <xf numFmtId="0" fontId="8" fillId="0" borderId="0" xfId="0" applyFont="1" applyFill="1" applyBorder="1" applyAlignment="1">
      <alignment vertical="center"/>
    </xf>
    <xf numFmtId="0" fontId="10" fillId="0" borderId="0" xfId="0" applyFont="1" applyFill="1" applyBorder="1" applyAlignment="1">
      <alignment vertical="center"/>
    </xf>
    <xf numFmtId="0" fontId="6" fillId="0" borderId="0" xfId="0" applyFont="1" applyFill="1" applyBorder="1" applyAlignment="1">
      <alignment horizontal="right" vertical="center"/>
    </xf>
    <xf numFmtId="0" fontId="0" fillId="0" borderId="0" xfId="0" applyFill="1" applyBorder="1" applyAlignment="1">
      <alignment vertical="center"/>
    </xf>
    <xf numFmtId="0" fontId="6" fillId="0" borderId="0" xfId="0" applyFont="1" applyFill="1" applyAlignment="1">
      <alignment wrapText="1"/>
    </xf>
    <xf numFmtId="0" fontId="5" fillId="0" borderId="0" xfId="0" applyFont="1" applyFill="1" applyBorder="1" applyAlignment="1">
      <alignment vertical="center"/>
    </xf>
    <xf numFmtId="171" fontId="5" fillId="0" borderId="0" xfId="0" applyNumberFormat="1" applyFont="1" applyFill="1" applyBorder="1" applyAlignment="1">
      <alignment horizontal="right" vertical="center"/>
    </xf>
    <xf numFmtId="0" fontId="5" fillId="0" borderId="0" xfId="0" applyFont="1" applyFill="1" applyBorder="1" applyAlignment="1">
      <alignment horizontal="right" vertical="center"/>
    </xf>
    <xf numFmtId="167" fontId="5" fillId="0" borderId="0" xfId="0" applyNumberFormat="1" applyFont="1" applyFill="1" applyBorder="1" applyAlignment="1">
      <alignment horizontal="right" vertical="center"/>
    </xf>
    <xf numFmtId="168" fontId="5" fillId="0" borderId="0" xfId="7" applyNumberFormat="1" applyFont="1" applyFill="1" applyBorder="1" applyAlignment="1">
      <alignment vertical="center"/>
    </xf>
    <xf numFmtId="0" fontId="0" fillId="0" borderId="0" xfId="0" applyFill="1" applyBorder="1"/>
    <xf numFmtId="0" fontId="12" fillId="0" borderId="0" xfId="0" applyFont="1" applyFill="1" applyBorder="1" applyAlignment="1">
      <alignment vertical="center"/>
    </xf>
    <xf numFmtId="0" fontId="8" fillId="0" borderId="0" xfId="0" applyFont="1" applyAlignment="1">
      <alignment horizontal="left"/>
    </xf>
    <xf numFmtId="0" fontId="8" fillId="0" borderId="0" xfId="0" applyFont="1" applyAlignment="1">
      <alignment horizontal="left" readingOrder="1"/>
    </xf>
    <xf numFmtId="0" fontId="8" fillId="0" borderId="0" xfId="0" applyFont="1" applyFill="1" applyBorder="1" applyAlignment="1">
      <alignment horizontal="left"/>
    </xf>
    <xf numFmtId="0" fontId="8" fillId="0" borderId="0" xfId="0" applyFont="1" applyAlignment="1"/>
    <xf numFmtId="0" fontId="8" fillId="0" borderId="0" xfId="0" applyFont="1" applyFill="1" applyAlignment="1">
      <alignment horizontal="left"/>
    </xf>
    <xf numFmtId="0" fontId="8" fillId="0" borderId="0" xfId="0" applyFont="1" applyFill="1" applyAlignment="1">
      <alignment horizontal="left" readingOrder="1"/>
    </xf>
    <xf numFmtId="0" fontId="8" fillId="0" borderId="0" xfId="0" applyFont="1" applyFill="1" applyAlignment="1"/>
    <xf numFmtId="0" fontId="2" fillId="0" borderId="0" xfId="13" applyFill="1" applyBorder="1" applyAlignment="1">
      <alignment vertical="top"/>
    </xf>
    <xf numFmtId="0" fontId="8" fillId="0" borderId="0" xfId="13" applyFont="1" applyFill="1" applyBorder="1" applyAlignment="1">
      <alignment horizontal="left" vertical="center"/>
    </xf>
    <xf numFmtId="0" fontId="2" fillId="0" borderId="0" xfId="0" applyFont="1" applyFill="1" applyBorder="1" applyAlignment="1">
      <alignment horizontal="left" vertical="center"/>
    </xf>
    <xf numFmtId="0" fontId="8" fillId="0" borderId="0" xfId="0" applyFont="1" applyFill="1" applyBorder="1" applyAlignment="1">
      <alignment vertical="center" wrapText="1"/>
    </xf>
    <xf numFmtId="0" fontId="8" fillId="0" borderId="0" xfId="0" applyFont="1" applyFill="1" applyBorder="1" applyAlignment="1">
      <alignment horizontal="left" readingOrder="1"/>
    </xf>
    <xf numFmtId="0" fontId="8" fillId="0" borderId="0" xfId="0" applyFont="1" applyFill="1" applyBorder="1"/>
    <xf numFmtId="0" fontId="5" fillId="0" borderId="0" xfId="0" applyFont="1" applyFill="1" applyBorder="1" applyAlignment="1">
      <alignment horizontal="right" vertical="center" wrapText="1"/>
    </xf>
    <xf numFmtId="171" fontId="5" fillId="0" borderId="0" xfId="0" applyNumberFormat="1" applyFont="1" applyFill="1" applyBorder="1" applyAlignment="1">
      <alignment horizontal="left" vertical="center"/>
    </xf>
    <xf numFmtId="167" fontId="5" fillId="0" borderId="0" xfId="9" applyNumberFormat="1" applyFont="1" applyFill="1" applyBorder="1" applyAlignment="1">
      <alignment horizontal="right" vertical="center"/>
    </xf>
    <xf numFmtId="169" fontId="5" fillId="0" borderId="0" xfId="2" applyNumberFormat="1" applyFont="1" applyFill="1" applyBorder="1" applyAlignment="1">
      <alignment vertical="center"/>
    </xf>
    <xf numFmtId="0" fontId="12" fillId="0" borderId="0" xfId="0" applyFont="1" applyFill="1" applyBorder="1"/>
    <xf numFmtId="0" fontId="3" fillId="0" borderId="0" xfId="0" applyFont="1" applyFill="1" applyBorder="1" applyAlignment="1">
      <alignment wrapText="1"/>
    </xf>
    <xf numFmtId="0" fontId="2" fillId="0" borderId="0" xfId="13" applyFill="1" applyBorder="1" applyAlignment="1">
      <alignment horizontal="left" vertical="center"/>
    </xf>
    <xf numFmtId="0" fontId="8" fillId="0" borderId="0" xfId="0" applyFont="1" applyFill="1" applyAlignment="1">
      <alignment vertical="center"/>
    </xf>
    <xf numFmtId="0" fontId="2" fillId="0" borderId="0" xfId="0" applyFont="1" applyFill="1" applyAlignment="1">
      <alignment vertical="center"/>
    </xf>
    <xf numFmtId="0" fontId="7" fillId="0" borderId="0" xfId="0" applyFont="1" applyFill="1" applyAlignment="1">
      <alignment vertical="center"/>
    </xf>
    <xf numFmtId="0" fontId="8" fillId="0" borderId="0" xfId="0" applyFont="1" applyFill="1" applyAlignment="1">
      <alignment horizontal="left" vertical="center"/>
    </xf>
    <xf numFmtId="0" fontId="34" fillId="0" borderId="0" xfId="4" applyFont="1" applyFill="1" applyAlignment="1" applyProtection="1">
      <alignment horizontal="left" vertical="center"/>
    </xf>
    <xf numFmtId="0" fontId="2" fillId="4" borderId="0" xfId="0" applyFont="1" applyFill="1"/>
    <xf numFmtId="0" fontId="35" fillId="0" borderId="0" xfId="0" applyFont="1" applyAlignment="1">
      <alignment vertical="center"/>
    </xf>
    <xf numFmtId="0" fontId="37" fillId="0" borderId="0" xfId="0" applyFont="1" applyAlignment="1">
      <alignment vertical="center"/>
    </xf>
    <xf numFmtId="0" fontId="38" fillId="0" borderId="0" xfId="0" applyFont="1" applyAlignment="1">
      <alignment vertical="center"/>
    </xf>
    <xf numFmtId="0" fontId="21" fillId="0" borderId="0" xfId="0" applyFont="1"/>
    <xf numFmtId="0" fontId="39" fillId="0" borderId="0" xfId="0" applyFont="1"/>
    <xf numFmtId="172" fontId="11" fillId="0" borderId="0" xfId="0" applyNumberFormat="1" applyFont="1" applyAlignment="1">
      <alignment horizontal="left"/>
    </xf>
    <xf numFmtId="0" fontId="40" fillId="0" borderId="0" xfId="0" applyFont="1" applyAlignment="1">
      <alignment horizontal="left"/>
    </xf>
    <xf numFmtId="0" fontId="11" fillId="0" borderId="0" xfId="0" applyFont="1"/>
    <xf numFmtId="0" fontId="21" fillId="0" borderId="0" xfId="0" applyFont="1" applyAlignment="1">
      <alignment vertical="center"/>
    </xf>
    <xf numFmtId="0" fontId="39" fillId="0" borderId="0" xfId="0" applyFont="1" applyAlignment="1">
      <alignment vertical="center"/>
    </xf>
    <xf numFmtId="0" fontId="11" fillId="0" borderId="0" xfId="0" applyFont="1" applyAlignment="1">
      <alignment horizontal="left" vertical="center"/>
    </xf>
    <xf numFmtId="0" fontId="11" fillId="0" borderId="0" xfId="0" applyFont="1" applyAlignment="1">
      <alignment vertical="center"/>
    </xf>
    <xf numFmtId="172" fontId="11" fillId="0" borderId="0" xfId="0" applyNumberFormat="1" applyFont="1" applyAlignment="1">
      <alignment horizontal="left" vertical="center"/>
    </xf>
    <xf numFmtId="0" fontId="2" fillId="0" borderId="0" xfId="0" applyFont="1"/>
    <xf numFmtId="0" fontId="41" fillId="0" borderId="0" xfId="4" applyFont="1" applyFill="1" applyAlignment="1" applyProtection="1">
      <alignment horizontal="left" vertical="center"/>
    </xf>
    <xf numFmtId="0" fontId="41" fillId="0" borderId="0" xfId="4" applyFont="1" applyFill="1" applyAlignment="1" applyProtection="1">
      <alignment vertical="center"/>
    </xf>
    <xf numFmtId="0" fontId="8" fillId="4" borderId="0" xfId="0" applyFont="1" applyFill="1" applyAlignment="1">
      <alignment horizontal="left" vertical="center"/>
    </xf>
    <xf numFmtId="0" fontId="41" fillId="0" borderId="0" xfId="10" applyFont="1" applyAlignment="1" applyProtection="1">
      <alignment horizontal="left" vertical="center"/>
    </xf>
    <xf numFmtId="0" fontId="41" fillId="0" borderId="0" xfId="4" applyFont="1" applyAlignment="1" applyProtection="1">
      <alignment horizontal="left" vertical="center"/>
    </xf>
    <xf numFmtId="0" fontId="11" fillId="4" borderId="0" xfId="6" applyFont="1" applyFill="1" applyAlignment="1">
      <alignment horizontal="left" vertical="center"/>
    </xf>
    <xf numFmtId="0" fontId="11" fillId="4" borderId="0" xfId="6" applyFont="1" applyFill="1" applyAlignment="1">
      <alignment horizontal="left" vertical="center" wrapText="1"/>
    </xf>
    <xf numFmtId="0" fontId="11" fillId="4" borderId="0" xfId="6" applyFont="1" applyFill="1" applyAlignment="1">
      <alignment wrapText="1"/>
    </xf>
    <xf numFmtId="0" fontId="31" fillId="4" borderId="0" xfId="6" applyFont="1" applyFill="1" applyAlignment="1">
      <alignment wrapText="1"/>
    </xf>
    <xf numFmtId="0" fontId="34" fillId="4" borderId="0" xfId="4" applyFont="1" applyFill="1" applyAlignment="1" applyProtection="1">
      <alignment vertical="center"/>
    </xf>
    <xf numFmtId="0" fontId="42" fillId="4" borderId="0" xfId="6" applyFont="1" applyFill="1" applyAlignment="1">
      <alignment vertical="center"/>
    </xf>
    <xf numFmtId="0" fontId="43" fillId="4" borderId="0" xfId="4" applyFont="1" applyFill="1" applyAlignment="1" applyProtection="1">
      <alignment vertical="center"/>
    </xf>
    <xf numFmtId="0" fontId="21" fillId="4" borderId="0" xfId="5" applyFont="1" applyFill="1" applyAlignment="1"/>
    <xf numFmtId="0" fontId="31" fillId="4" borderId="0" xfId="6" applyFont="1" applyFill="1" applyAlignment="1"/>
    <xf numFmtId="0" fontId="24" fillId="4" borderId="0" xfId="5" applyFont="1" applyFill="1" applyAlignment="1"/>
    <xf numFmtId="0" fontId="26" fillId="4" borderId="0" xfId="5" applyFont="1" applyFill="1" applyAlignment="1"/>
    <xf numFmtId="0" fontId="2" fillId="4" borderId="0" xfId="6" applyFont="1" applyFill="1" applyAlignment="1"/>
    <xf numFmtId="0" fontId="34" fillId="0" borderId="0" xfId="4" quotePrefix="1" applyFont="1" applyFill="1" applyAlignment="1" applyProtection="1"/>
    <xf numFmtId="0" fontId="34" fillId="0" borderId="0" xfId="0" applyFont="1" applyFill="1" applyBorder="1" applyAlignment="1">
      <alignment vertical="center"/>
    </xf>
    <xf numFmtId="0" fontId="44" fillId="0" borderId="0" xfId="0" applyFont="1" applyFill="1" applyBorder="1" applyAlignment="1">
      <alignment vertical="center"/>
    </xf>
    <xf numFmtId="0" fontId="45" fillId="0" borderId="0" xfId="0" applyFont="1" applyFill="1" applyBorder="1" applyAlignment="1">
      <alignment horizontal="right" vertical="center"/>
    </xf>
    <xf numFmtId="0" fontId="46" fillId="0" borderId="0" xfId="0" applyFont="1" applyFill="1" applyBorder="1" applyAlignment="1">
      <alignment vertical="center"/>
    </xf>
    <xf numFmtId="0" fontId="46" fillId="0" borderId="0" xfId="0" applyFont="1" applyFill="1"/>
    <xf numFmtId="178" fontId="5" fillId="0" borderId="0" xfId="0" applyNumberFormat="1" applyFont="1" applyFill="1" applyBorder="1" applyAlignment="1">
      <alignment horizontal="right" vertical="center"/>
    </xf>
    <xf numFmtId="0" fontId="2" fillId="0" borderId="0" xfId="0" applyFont="1" applyAlignment="1">
      <alignment horizontal="left" wrapText="1"/>
    </xf>
    <xf numFmtId="0" fontId="0" fillId="0" borderId="0" xfId="0" applyAlignment="1">
      <alignment horizontal="left" wrapText="1"/>
    </xf>
    <xf numFmtId="0" fontId="6" fillId="0" borderId="6" xfId="0" applyFont="1" applyBorder="1" applyAlignment="1">
      <alignment horizontal="center"/>
    </xf>
    <xf numFmtId="0" fontId="6" fillId="0" borderId="3" xfId="0" applyFont="1" applyBorder="1" applyAlignment="1">
      <alignment horizontal="center"/>
    </xf>
    <xf numFmtId="0" fontId="6" fillId="0" borderId="13" xfId="0" applyFont="1" applyBorder="1" applyAlignment="1">
      <alignment horizontal="center" vertical="center"/>
    </xf>
    <xf numFmtId="0" fontId="2" fillId="0" borderId="0" xfId="0" applyFont="1" applyAlignment="1">
      <alignment vertical="center" wrapText="1"/>
    </xf>
    <xf numFmtId="0" fontId="0" fillId="0" borderId="0" xfId="0" applyAlignment="1">
      <alignment vertical="center" wrapText="1"/>
    </xf>
    <xf numFmtId="0" fontId="5" fillId="4" borderId="0" xfId="0" applyFont="1" applyFill="1" applyAlignment="1">
      <alignment horizontal="left" vertical="center" wrapText="1"/>
    </xf>
    <xf numFmtId="0" fontId="8" fillId="4" borderId="0" xfId="0" applyFont="1" applyFill="1" applyAlignment="1">
      <alignment horizontal="center" vertical="center" wrapText="1"/>
    </xf>
    <xf numFmtId="0" fontId="6" fillId="4" borderId="3" xfId="0" applyFont="1" applyFill="1" applyBorder="1" applyAlignment="1">
      <alignment horizontal="center" vertical="center"/>
    </xf>
    <xf numFmtId="0" fontId="6" fillId="4" borderId="6" xfId="0" applyFont="1" applyFill="1" applyBorder="1" applyAlignment="1">
      <alignment horizontal="center" vertical="center"/>
    </xf>
    <xf numFmtId="0" fontId="0" fillId="4" borderId="6" xfId="0" applyFill="1" applyBorder="1" applyAlignment="1">
      <alignment horizontal="center" vertical="center"/>
    </xf>
    <xf numFmtId="0" fontId="2" fillId="0" borderId="0" xfId="5" applyFont="1" applyAlignment="1">
      <alignment wrapText="1"/>
    </xf>
    <xf numFmtId="0" fontId="12" fillId="0" borderId="0" xfId="5" applyAlignment="1">
      <alignment wrapText="1"/>
    </xf>
    <xf numFmtId="0" fontId="6" fillId="0" borderId="6" xfId="5" applyFont="1" applyBorder="1" applyAlignment="1">
      <alignment horizontal="center"/>
    </xf>
    <xf numFmtId="0" fontId="6" fillId="0" borderId="3" xfId="5" applyFont="1" applyBorder="1" applyAlignment="1">
      <alignment horizontal="center"/>
    </xf>
  </cellXfs>
  <cellStyles count="14">
    <cellStyle name="Comma 2" xfId="1" xr:uid="{00000000-0005-0000-0000-000000000000}"/>
    <cellStyle name="Comma 3" xfId="2" xr:uid="{00000000-0005-0000-0000-000001000000}"/>
    <cellStyle name="Euro" xfId="3" xr:uid="{00000000-0005-0000-0000-000002000000}"/>
    <cellStyle name="Heading 1" xfId="13" builtinId="16" customBuiltin="1"/>
    <cellStyle name="Hyperlink" xfId="4" builtinId="8"/>
    <cellStyle name="Hyperlink 2" xfId="10" xr:uid="{5D627559-7412-4339-B6F1-861B4F3EC379}"/>
    <cellStyle name="Normal" xfId="0" builtinId="0"/>
    <cellStyle name="Normal 2" xfId="5" xr:uid="{00000000-0005-0000-0000-000005000000}"/>
    <cellStyle name="Normal 2 3" xfId="12" xr:uid="{0EA0A493-BA26-4F27-B059-16FC507297CA}"/>
    <cellStyle name="Normal 3" xfId="6" xr:uid="{00000000-0005-0000-0000-000006000000}"/>
    <cellStyle name="Normal 6" xfId="11" xr:uid="{D7165319-26B0-434D-9714-30AA44A8EFB8}"/>
    <cellStyle name="Percent" xfId="7" builtinId="5"/>
    <cellStyle name="Percent 2" xfId="8" xr:uid="{00000000-0005-0000-0000-000009000000}"/>
    <cellStyle name="Percent 3" xfId="9" xr:uid="{00000000-0005-0000-0000-00000A000000}"/>
  </cellStyles>
  <dxfs count="45">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1" formatCode="0\ \ \ "/>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1"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9"/>
        <color auto="1"/>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1" formatCode="0\ \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9"/>
        <color auto="1"/>
        <name val="Arial"/>
        <scheme val="none"/>
      </font>
      <fill>
        <patternFill patternType="none">
          <fgColor indexed="64"/>
          <bgColor auto="1"/>
        </patternFill>
      </fill>
      <alignment horizontal="general" vertical="bottom" textRotation="0" wrapText="1" indent="0" justifyLastLine="0" shrinkToFit="0" readingOrder="0"/>
    </dxf>
  </dxfs>
  <tableStyles count="1" defaultTableStyle="TableStyleMedium9" defaultPivotStyle="PivotStyleLight16">
    <tableStyle name="Invisible" pivot="0" table="0" count="0" xr9:uid="{3A976C76-5719-4E79-B582-DF5DDD6A020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'To hide-Chart 2.3.1'!$L$32</c:f>
              <c:strCache>
                <c:ptCount val="1"/>
                <c:pt idx="0">
                  <c:v>Home suppliers</c:v>
                </c:pt>
              </c:strCache>
            </c:strRef>
          </c:tx>
          <c:spPr>
            <a:solidFill>
              <a:schemeClr val="tx2">
                <a:lumMod val="75000"/>
              </a:schemeClr>
            </a:solidFill>
          </c:spPr>
          <c:invertIfNegative val="0"/>
          <c:dPt>
            <c:idx val="0"/>
            <c:invertIfNegative val="0"/>
            <c:bubble3D val="0"/>
            <c:extLst>
              <c:ext xmlns:c16="http://schemas.microsoft.com/office/drawing/2014/chart" uri="{C3380CC4-5D6E-409C-BE32-E72D297353CC}">
                <c16:uniqueId val="{00000000-A209-45E9-84E6-FA61FED3018D}"/>
              </c:ext>
            </c:extLst>
          </c:dPt>
          <c:dPt>
            <c:idx val="1"/>
            <c:invertIfNegative val="0"/>
            <c:bubble3D val="0"/>
            <c:extLst>
              <c:ext xmlns:c16="http://schemas.microsoft.com/office/drawing/2014/chart" uri="{C3380CC4-5D6E-409C-BE32-E72D297353CC}">
                <c16:uniqueId val="{00000001-A209-45E9-84E6-FA61FED3018D}"/>
              </c:ext>
            </c:extLst>
          </c:dPt>
          <c:dPt>
            <c:idx val="2"/>
            <c:invertIfNegative val="0"/>
            <c:bubble3D val="0"/>
            <c:extLst>
              <c:ext xmlns:c16="http://schemas.microsoft.com/office/drawing/2014/chart" uri="{C3380CC4-5D6E-409C-BE32-E72D297353CC}">
                <c16:uniqueId val="{00000002-A209-45E9-84E6-FA61FED3018D}"/>
              </c:ext>
            </c:extLst>
          </c:dPt>
          <c:dLbls>
            <c:spPr>
              <a:noFill/>
              <a:ln w="25400">
                <a:noFill/>
              </a:ln>
            </c:spPr>
            <c:txPr>
              <a:bodyPr wrap="square" lIns="38100" tIns="19050" rIns="38100" bIns="19050" anchor="ctr">
                <a:spAutoFit/>
              </a:bodyPr>
              <a:lstStyle/>
              <a:p>
                <a:pPr>
                  <a:defRPr sz="14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 hide-Chart 2.3.1'!$M$31:$O$31</c:f>
              <c:strCache>
                <c:ptCount val="3"/>
                <c:pt idx="0">
                  <c:v>Standard credit</c:v>
                </c:pt>
                <c:pt idx="1">
                  <c:v>Direct debit</c:v>
                </c:pt>
                <c:pt idx="2">
                  <c:v>Prepayment</c:v>
                </c:pt>
              </c:strCache>
            </c:strRef>
          </c:cat>
          <c:val>
            <c:numRef>
              <c:f>'To hide-Chart 2.3.1'!$M$32:$O$32</c:f>
              <c:numCache>
                <c:formatCode>"£"#,##0</c:formatCode>
                <c:ptCount val="3"/>
                <c:pt idx="0">
                  <c:v>695</c:v>
                </c:pt>
                <c:pt idx="1">
                  <c:v>641</c:v>
                </c:pt>
                <c:pt idx="2">
                  <c:v>639</c:v>
                </c:pt>
              </c:numCache>
            </c:numRef>
          </c:val>
          <c:extLst>
            <c:ext xmlns:c16="http://schemas.microsoft.com/office/drawing/2014/chart" uri="{C3380CC4-5D6E-409C-BE32-E72D297353CC}">
              <c16:uniqueId val="{00000003-A209-45E9-84E6-FA61FED3018D}"/>
            </c:ext>
          </c:extLst>
        </c:ser>
        <c:ser>
          <c:idx val="1"/>
          <c:order val="1"/>
          <c:tx>
            <c:strRef>
              <c:f>'To hide-Chart 2.3.1'!$L$33</c:f>
              <c:strCache>
                <c:ptCount val="1"/>
                <c:pt idx="0">
                  <c:v>Non-home suppliers</c:v>
                </c:pt>
              </c:strCache>
            </c:strRef>
          </c:tx>
          <c:spPr>
            <a:solidFill>
              <a:srgbClr val="4F81BD"/>
            </a:solidFill>
          </c:spPr>
          <c:invertIfNegative val="0"/>
          <c:dPt>
            <c:idx val="0"/>
            <c:invertIfNegative val="0"/>
            <c:bubble3D val="0"/>
            <c:extLst>
              <c:ext xmlns:c16="http://schemas.microsoft.com/office/drawing/2014/chart" uri="{C3380CC4-5D6E-409C-BE32-E72D297353CC}">
                <c16:uniqueId val="{00000004-A209-45E9-84E6-FA61FED3018D}"/>
              </c:ext>
            </c:extLst>
          </c:dPt>
          <c:dPt>
            <c:idx val="1"/>
            <c:invertIfNegative val="0"/>
            <c:bubble3D val="0"/>
            <c:extLst>
              <c:ext xmlns:c16="http://schemas.microsoft.com/office/drawing/2014/chart" uri="{C3380CC4-5D6E-409C-BE32-E72D297353CC}">
                <c16:uniqueId val="{00000005-A209-45E9-84E6-FA61FED3018D}"/>
              </c:ext>
            </c:extLst>
          </c:dPt>
          <c:dPt>
            <c:idx val="2"/>
            <c:invertIfNegative val="0"/>
            <c:bubble3D val="0"/>
            <c:extLst>
              <c:ext xmlns:c16="http://schemas.microsoft.com/office/drawing/2014/chart" uri="{C3380CC4-5D6E-409C-BE32-E72D297353CC}">
                <c16:uniqueId val="{00000006-A209-45E9-84E6-FA61FED3018D}"/>
              </c:ext>
            </c:extLst>
          </c:dPt>
          <c:dLbls>
            <c:spPr>
              <a:noFill/>
              <a:ln w="25400">
                <a:noFill/>
              </a:ln>
            </c:spPr>
            <c:txPr>
              <a:bodyPr wrap="square" lIns="38100" tIns="19050" rIns="38100" bIns="19050" anchor="ctr">
                <a:spAutoFit/>
              </a:bodyPr>
              <a:lstStyle/>
              <a:p>
                <a:pPr>
                  <a:defRPr sz="14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 hide-Chart 2.3.1'!$M$31:$O$31</c:f>
              <c:strCache>
                <c:ptCount val="3"/>
                <c:pt idx="0">
                  <c:v>Standard credit</c:v>
                </c:pt>
                <c:pt idx="1">
                  <c:v>Direct debit</c:v>
                </c:pt>
                <c:pt idx="2">
                  <c:v>Prepayment</c:v>
                </c:pt>
              </c:strCache>
            </c:strRef>
          </c:cat>
          <c:val>
            <c:numRef>
              <c:f>'To hide-Chart 2.3.1'!$M$33:$O$33</c:f>
              <c:numCache>
                <c:formatCode>"£"#,##0</c:formatCode>
                <c:ptCount val="3"/>
                <c:pt idx="0">
                  <c:v>692</c:v>
                </c:pt>
                <c:pt idx="1">
                  <c:v>595</c:v>
                </c:pt>
                <c:pt idx="2">
                  <c:v>628</c:v>
                </c:pt>
              </c:numCache>
            </c:numRef>
          </c:val>
          <c:extLst>
            <c:ext xmlns:c16="http://schemas.microsoft.com/office/drawing/2014/chart" uri="{C3380CC4-5D6E-409C-BE32-E72D297353CC}">
              <c16:uniqueId val="{00000007-A209-45E9-84E6-FA61FED3018D}"/>
            </c:ext>
          </c:extLst>
        </c:ser>
        <c:dLbls>
          <c:showLegendKey val="0"/>
          <c:showVal val="0"/>
          <c:showCatName val="0"/>
          <c:showSerName val="0"/>
          <c:showPercent val="0"/>
          <c:showBubbleSize val="0"/>
        </c:dLbls>
        <c:gapWidth val="120"/>
        <c:overlap val="-20"/>
        <c:axId val="963150088"/>
        <c:axId val="1"/>
      </c:barChart>
      <c:catAx>
        <c:axId val="963150088"/>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4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quot;£&quot;#,##0" sourceLinked="1"/>
        <c:majorTickMark val="out"/>
        <c:minorTickMark val="none"/>
        <c:tickLblPos val="nextTo"/>
        <c:crossAx val="963150088"/>
        <c:crosses val="autoZero"/>
        <c:crossBetween val="between"/>
      </c:valAx>
    </c:plotArea>
    <c:legend>
      <c:legendPos val="r"/>
      <c:layout>
        <c:manualLayout>
          <c:xMode val="edge"/>
          <c:yMode val="edge"/>
          <c:x val="5.464490594565749E-2"/>
          <c:y val="3.2467532467532464E-2"/>
          <c:w val="0.85792502334682263"/>
          <c:h val="9.0909090909090912E-2"/>
        </c:manualLayout>
      </c:layout>
      <c:overlay val="0"/>
      <c:txPr>
        <a:bodyPr/>
        <a:lstStyle/>
        <a:p>
          <a:pPr>
            <a:defRPr sz="645"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4629012719564"/>
          <c:y val="6.3977921877412386E-2"/>
          <c:w val="0.83411602089729553"/>
          <c:h val="0.82345294156662463"/>
        </c:manualLayout>
      </c:layout>
      <c:lineChart>
        <c:grouping val="standard"/>
        <c:varyColors val="0"/>
        <c:ser>
          <c:idx val="0"/>
          <c:order val="0"/>
          <c:tx>
            <c:strRef>
              <c:f>'To hide-Chart 2.3.1'!$L$32</c:f>
              <c:strCache>
                <c:ptCount val="1"/>
                <c:pt idx="0">
                  <c:v>Home suppliers</c:v>
                </c:pt>
              </c:strCache>
            </c:strRef>
          </c:tx>
          <c:spPr>
            <a:ln>
              <a:noFill/>
            </a:ln>
          </c:spPr>
          <c:marker>
            <c:symbol val="diamond"/>
            <c:size val="10"/>
          </c:marker>
          <c:cat>
            <c:strRef>
              <c:f>'To hide-Chart 2.3.1'!$M$31:$O$31</c:f>
              <c:strCache>
                <c:ptCount val="3"/>
                <c:pt idx="0">
                  <c:v>Standard credit</c:v>
                </c:pt>
                <c:pt idx="1">
                  <c:v>Direct debit</c:v>
                </c:pt>
                <c:pt idx="2">
                  <c:v>Prepayment</c:v>
                </c:pt>
              </c:strCache>
            </c:strRef>
          </c:cat>
          <c:val>
            <c:numRef>
              <c:f>'To hide-Chart 2.3.1'!$M$32:$O$32</c:f>
              <c:numCache>
                <c:formatCode>"£"#,##0</c:formatCode>
                <c:ptCount val="3"/>
                <c:pt idx="0">
                  <c:v>695</c:v>
                </c:pt>
                <c:pt idx="1">
                  <c:v>641</c:v>
                </c:pt>
                <c:pt idx="2">
                  <c:v>639</c:v>
                </c:pt>
              </c:numCache>
            </c:numRef>
          </c:val>
          <c:smooth val="0"/>
          <c:extLst>
            <c:ext xmlns:c16="http://schemas.microsoft.com/office/drawing/2014/chart" uri="{C3380CC4-5D6E-409C-BE32-E72D297353CC}">
              <c16:uniqueId val="{00000000-02D1-4B94-9272-74DCAF3B7F3F}"/>
            </c:ext>
          </c:extLst>
        </c:ser>
        <c:ser>
          <c:idx val="1"/>
          <c:order val="1"/>
          <c:tx>
            <c:strRef>
              <c:f>'To hide-Chart 2.3.1'!$L$33</c:f>
              <c:strCache>
                <c:ptCount val="1"/>
                <c:pt idx="0">
                  <c:v>Non-home suppliers</c:v>
                </c:pt>
              </c:strCache>
            </c:strRef>
          </c:tx>
          <c:spPr>
            <a:ln>
              <a:noFill/>
            </a:ln>
          </c:spPr>
          <c:marker>
            <c:symbol val="square"/>
            <c:size val="10"/>
          </c:marker>
          <c:cat>
            <c:strRef>
              <c:f>'To hide-Chart 2.3.1'!$M$31:$O$31</c:f>
              <c:strCache>
                <c:ptCount val="3"/>
                <c:pt idx="0">
                  <c:v>Standard credit</c:v>
                </c:pt>
                <c:pt idx="1">
                  <c:v>Direct debit</c:v>
                </c:pt>
                <c:pt idx="2">
                  <c:v>Prepayment</c:v>
                </c:pt>
              </c:strCache>
            </c:strRef>
          </c:cat>
          <c:val>
            <c:numRef>
              <c:f>'To hide-Chart 2.3.1'!$M$33:$O$33</c:f>
              <c:numCache>
                <c:formatCode>"£"#,##0</c:formatCode>
                <c:ptCount val="3"/>
                <c:pt idx="0">
                  <c:v>692</c:v>
                </c:pt>
                <c:pt idx="1">
                  <c:v>595</c:v>
                </c:pt>
                <c:pt idx="2">
                  <c:v>628</c:v>
                </c:pt>
              </c:numCache>
            </c:numRef>
          </c:val>
          <c:smooth val="0"/>
          <c:extLst>
            <c:ext xmlns:c16="http://schemas.microsoft.com/office/drawing/2014/chart" uri="{C3380CC4-5D6E-409C-BE32-E72D297353CC}">
              <c16:uniqueId val="{00000001-02D1-4B94-9272-74DCAF3B7F3F}"/>
            </c:ext>
          </c:extLst>
        </c:ser>
        <c:ser>
          <c:idx val="2"/>
          <c:order val="2"/>
          <c:tx>
            <c:strRef>
              <c:f>'To hide-Chart 2.3.1'!$L$34</c:f>
              <c:strCache>
                <c:ptCount val="1"/>
                <c:pt idx="0">
                  <c:v>All consumers</c:v>
                </c:pt>
              </c:strCache>
            </c:strRef>
          </c:tx>
          <c:spPr>
            <a:ln>
              <a:noFill/>
            </a:ln>
          </c:spPr>
          <c:marker>
            <c:symbol val="triangle"/>
            <c:size val="10"/>
          </c:marker>
          <c:cat>
            <c:strRef>
              <c:f>'To hide-Chart 2.3.1'!$M$31:$O$31</c:f>
              <c:strCache>
                <c:ptCount val="3"/>
                <c:pt idx="0">
                  <c:v>Standard credit</c:v>
                </c:pt>
                <c:pt idx="1">
                  <c:v>Direct debit</c:v>
                </c:pt>
                <c:pt idx="2">
                  <c:v>Prepayment</c:v>
                </c:pt>
              </c:strCache>
            </c:strRef>
          </c:cat>
          <c:val>
            <c:numRef>
              <c:f>'To hide-Chart 2.3.1'!$M$34:$O$34</c:f>
              <c:numCache>
                <c:formatCode>"£"#,##0</c:formatCode>
                <c:ptCount val="3"/>
                <c:pt idx="0">
                  <c:v>693</c:v>
                </c:pt>
                <c:pt idx="1">
                  <c:v>608</c:v>
                </c:pt>
                <c:pt idx="2">
                  <c:v>631</c:v>
                </c:pt>
              </c:numCache>
            </c:numRef>
          </c:val>
          <c:smooth val="0"/>
          <c:extLst>
            <c:ext xmlns:c16="http://schemas.microsoft.com/office/drawing/2014/chart" uri="{C3380CC4-5D6E-409C-BE32-E72D297353CC}">
              <c16:uniqueId val="{00000002-02D1-4B94-9272-74DCAF3B7F3F}"/>
            </c:ext>
          </c:extLst>
        </c:ser>
        <c:dLbls>
          <c:showLegendKey val="0"/>
          <c:showVal val="0"/>
          <c:showCatName val="0"/>
          <c:showSerName val="0"/>
          <c:showPercent val="0"/>
          <c:showBubbleSize val="0"/>
        </c:dLbls>
        <c:marker val="1"/>
        <c:smooth val="0"/>
        <c:axId val="665149304"/>
        <c:axId val="1"/>
      </c:lineChart>
      <c:catAx>
        <c:axId val="6651493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800"/>
          <c:min val="500"/>
        </c:scaling>
        <c:delete val="0"/>
        <c:axPos val="l"/>
        <c:majorGridlines>
          <c:spPr>
            <a:ln>
              <a:prstDash val="sysDot"/>
            </a:ln>
          </c:spPr>
        </c:majorGridlines>
        <c:title>
          <c:tx>
            <c:rich>
              <a:bodyPr/>
              <a:lstStyle/>
              <a:p>
                <a:pPr>
                  <a:defRPr sz="800" b="1" i="0" u="none" strike="noStrike" baseline="0">
                    <a:solidFill>
                      <a:srgbClr val="000000"/>
                    </a:solidFill>
                    <a:latin typeface="Arial"/>
                    <a:ea typeface="Arial"/>
                    <a:cs typeface="Arial"/>
                  </a:defRPr>
                </a:pPr>
                <a:r>
                  <a:rPr lang="en-GB"/>
                  <a:t>Average bill (£s)</a:t>
                </a:r>
              </a:p>
            </c:rich>
          </c:tx>
          <c:layout>
            <c:manualLayout>
              <c:xMode val="edge"/>
              <c:yMode val="edge"/>
              <c:x val="9.8658685014530907E-3"/>
              <c:y val="0.35463739122722299"/>
            </c:manualLayout>
          </c:layout>
          <c:overlay val="0"/>
          <c:spPr>
            <a:noFill/>
            <a:ln w="25400">
              <a:noFill/>
            </a:ln>
          </c:spPr>
        </c:title>
        <c:numFmt formatCode="&quot;£&quot;#,##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65149304"/>
        <c:crosses val="autoZero"/>
        <c:crossBetween val="between"/>
        <c:majorUnit val="50"/>
      </c:valAx>
      <c:spPr>
        <a:noFill/>
        <a:ln w="25400">
          <a:noFill/>
        </a:ln>
      </c:spPr>
    </c:plotArea>
    <c:legend>
      <c:legendPos val="r"/>
      <c:layout>
        <c:manualLayout>
          <c:xMode val="edge"/>
          <c:yMode val="edge"/>
          <c:x val="0.19554455445544555"/>
          <c:y val="0.78927498381743821"/>
          <c:w val="0.76485148514851486"/>
          <c:h val="0.11494295880836479"/>
        </c:manualLayout>
      </c:layout>
      <c:overlay val="0"/>
      <c:spPr>
        <a:solidFill>
          <a:sysClr val="window" lastClr="FFFFFF"/>
        </a:solidFill>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000000000000011" l="0.70000000000000007" r="0.70000000000000007" t="0.75000000000000011" header="0.30000000000000004" footer="0.30000000000000004"/>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'To hide-Chart 2.3.1'!$L$58</c:f>
              <c:strCache>
                <c:ptCount val="1"/>
                <c:pt idx="0">
                  <c:v>Home suppliers</c:v>
                </c:pt>
              </c:strCache>
            </c:strRef>
          </c:tx>
          <c:spPr>
            <a:solidFill>
              <a:schemeClr val="tx2">
                <a:lumMod val="75000"/>
              </a:schemeClr>
            </a:solidFill>
          </c:spPr>
          <c:invertIfNegative val="0"/>
          <c:dPt>
            <c:idx val="0"/>
            <c:invertIfNegative val="0"/>
            <c:bubble3D val="0"/>
            <c:extLst>
              <c:ext xmlns:c16="http://schemas.microsoft.com/office/drawing/2014/chart" uri="{C3380CC4-5D6E-409C-BE32-E72D297353CC}">
                <c16:uniqueId val="{00000000-4B5B-4776-9ACD-AEC1CE6B1FF5}"/>
              </c:ext>
            </c:extLst>
          </c:dPt>
          <c:dPt>
            <c:idx val="1"/>
            <c:invertIfNegative val="0"/>
            <c:bubble3D val="0"/>
            <c:extLst>
              <c:ext xmlns:c16="http://schemas.microsoft.com/office/drawing/2014/chart" uri="{C3380CC4-5D6E-409C-BE32-E72D297353CC}">
                <c16:uniqueId val="{00000001-4B5B-4776-9ACD-AEC1CE6B1FF5}"/>
              </c:ext>
            </c:extLst>
          </c:dPt>
          <c:dPt>
            <c:idx val="2"/>
            <c:invertIfNegative val="0"/>
            <c:bubble3D val="0"/>
            <c:extLst>
              <c:ext xmlns:c16="http://schemas.microsoft.com/office/drawing/2014/chart" uri="{C3380CC4-5D6E-409C-BE32-E72D297353CC}">
                <c16:uniqueId val="{00000002-4B5B-4776-9ACD-AEC1CE6B1FF5}"/>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 hide-Chart 2.3.1'!$M$57:$O$57</c:f>
              <c:strCache>
                <c:ptCount val="3"/>
                <c:pt idx="0">
                  <c:v>Standard credit</c:v>
                </c:pt>
                <c:pt idx="1">
                  <c:v>Direct debit</c:v>
                </c:pt>
                <c:pt idx="2">
                  <c:v>Prepayment</c:v>
                </c:pt>
              </c:strCache>
            </c:strRef>
          </c:cat>
          <c:val>
            <c:numRef>
              <c:f>'To hide-Chart 2.3.1'!$M$58:$O$58</c:f>
              <c:numCache>
                <c:formatCode>"£"#,##0</c:formatCode>
                <c:ptCount val="3"/>
                <c:pt idx="0">
                  <c:v>780</c:v>
                </c:pt>
                <c:pt idx="1">
                  <c:v>722</c:v>
                </c:pt>
                <c:pt idx="2">
                  <c:v>778</c:v>
                </c:pt>
              </c:numCache>
            </c:numRef>
          </c:val>
          <c:extLst>
            <c:ext xmlns:c16="http://schemas.microsoft.com/office/drawing/2014/chart" uri="{C3380CC4-5D6E-409C-BE32-E72D297353CC}">
              <c16:uniqueId val="{00000003-4B5B-4776-9ACD-AEC1CE6B1FF5}"/>
            </c:ext>
          </c:extLst>
        </c:ser>
        <c:ser>
          <c:idx val="1"/>
          <c:order val="1"/>
          <c:tx>
            <c:strRef>
              <c:f>'To hide-Chart 2.3.1'!$L$59</c:f>
              <c:strCache>
                <c:ptCount val="1"/>
                <c:pt idx="0">
                  <c:v>Non-home suppliers</c:v>
                </c:pt>
              </c:strCache>
            </c:strRef>
          </c:tx>
          <c:spPr>
            <a:solidFill>
              <a:srgbClr val="4F81BD"/>
            </a:solidFill>
          </c:spPr>
          <c:invertIfNegative val="0"/>
          <c:dPt>
            <c:idx val="0"/>
            <c:invertIfNegative val="0"/>
            <c:bubble3D val="0"/>
            <c:extLst>
              <c:ext xmlns:c16="http://schemas.microsoft.com/office/drawing/2014/chart" uri="{C3380CC4-5D6E-409C-BE32-E72D297353CC}">
                <c16:uniqueId val="{00000004-4B5B-4776-9ACD-AEC1CE6B1FF5}"/>
              </c:ext>
            </c:extLst>
          </c:dPt>
          <c:dPt>
            <c:idx val="1"/>
            <c:invertIfNegative val="0"/>
            <c:bubble3D val="0"/>
            <c:extLst>
              <c:ext xmlns:c16="http://schemas.microsoft.com/office/drawing/2014/chart" uri="{C3380CC4-5D6E-409C-BE32-E72D297353CC}">
                <c16:uniqueId val="{00000005-4B5B-4776-9ACD-AEC1CE6B1FF5}"/>
              </c:ext>
            </c:extLst>
          </c:dPt>
          <c:dPt>
            <c:idx val="2"/>
            <c:invertIfNegative val="0"/>
            <c:bubble3D val="0"/>
            <c:extLst>
              <c:ext xmlns:c16="http://schemas.microsoft.com/office/drawing/2014/chart" uri="{C3380CC4-5D6E-409C-BE32-E72D297353CC}">
                <c16:uniqueId val="{00000006-4B5B-4776-9ACD-AEC1CE6B1FF5}"/>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 hide-Chart 2.3.1'!$M$57:$O$57</c:f>
              <c:strCache>
                <c:ptCount val="3"/>
                <c:pt idx="0">
                  <c:v>Standard credit</c:v>
                </c:pt>
                <c:pt idx="1">
                  <c:v>Direct debit</c:v>
                </c:pt>
                <c:pt idx="2">
                  <c:v>Prepayment</c:v>
                </c:pt>
              </c:strCache>
            </c:strRef>
          </c:cat>
          <c:val>
            <c:numRef>
              <c:f>'To hide-Chart 2.3.1'!$M$59:$O$59</c:f>
              <c:numCache>
                <c:formatCode>"£"#,##0</c:formatCode>
                <c:ptCount val="3"/>
                <c:pt idx="0">
                  <c:v>737</c:v>
                </c:pt>
                <c:pt idx="1">
                  <c:v>659</c:v>
                </c:pt>
                <c:pt idx="2">
                  <c:v>746</c:v>
                </c:pt>
              </c:numCache>
            </c:numRef>
          </c:val>
          <c:extLst>
            <c:ext xmlns:c16="http://schemas.microsoft.com/office/drawing/2014/chart" uri="{C3380CC4-5D6E-409C-BE32-E72D297353CC}">
              <c16:uniqueId val="{00000007-4B5B-4776-9ACD-AEC1CE6B1FF5}"/>
            </c:ext>
          </c:extLst>
        </c:ser>
        <c:dLbls>
          <c:showLegendKey val="0"/>
          <c:showVal val="0"/>
          <c:showCatName val="0"/>
          <c:showSerName val="0"/>
          <c:showPercent val="0"/>
          <c:showBubbleSize val="0"/>
        </c:dLbls>
        <c:gapWidth val="120"/>
        <c:overlap val="-20"/>
        <c:axId val="832743824"/>
        <c:axId val="1"/>
      </c:barChart>
      <c:catAx>
        <c:axId val="832743824"/>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quot;£&quot;#,##0" sourceLinked="1"/>
        <c:majorTickMark val="out"/>
        <c:minorTickMark val="none"/>
        <c:tickLblPos val="nextTo"/>
        <c:crossAx val="832743824"/>
        <c:crosses val="autoZero"/>
        <c:crossBetween val="between"/>
      </c:valAx>
    </c:plotArea>
    <c:legend>
      <c:legendPos val="r"/>
      <c:layout>
        <c:manualLayout>
          <c:xMode val="edge"/>
          <c:yMode val="edge"/>
          <c:x val="5.7692307692307696E-2"/>
          <c:y val="2.2304832713754646E-2"/>
          <c:w val="0.82451923076923073"/>
          <c:h val="9.6654275092936809E-2"/>
        </c:manualLayout>
      </c:layout>
      <c:overlay val="0"/>
      <c:txPr>
        <a:bodyPr/>
        <a:lstStyle/>
        <a:p>
          <a:pPr>
            <a:defRPr sz="550"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'To hide-Chart 2.3.1'!$L$32</c:f>
              <c:strCache>
                <c:ptCount val="1"/>
                <c:pt idx="0">
                  <c:v>Home suppliers</c:v>
                </c:pt>
              </c:strCache>
            </c:strRef>
          </c:tx>
          <c:spPr>
            <a:solidFill>
              <a:schemeClr val="tx2">
                <a:lumMod val="75000"/>
              </a:schemeClr>
            </a:solidFill>
          </c:spPr>
          <c:invertIfNegative val="0"/>
          <c:dPt>
            <c:idx val="0"/>
            <c:invertIfNegative val="0"/>
            <c:bubble3D val="0"/>
            <c:extLst>
              <c:ext xmlns:c16="http://schemas.microsoft.com/office/drawing/2014/chart" uri="{C3380CC4-5D6E-409C-BE32-E72D297353CC}">
                <c16:uniqueId val="{00000000-14CD-4DD8-ABCE-C85E77F99162}"/>
              </c:ext>
            </c:extLst>
          </c:dPt>
          <c:dPt>
            <c:idx val="1"/>
            <c:invertIfNegative val="0"/>
            <c:bubble3D val="0"/>
            <c:extLst>
              <c:ext xmlns:c16="http://schemas.microsoft.com/office/drawing/2014/chart" uri="{C3380CC4-5D6E-409C-BE32-E72D297353CC}">
                <c16:uniqueId val="{00000001-14CD-4DD8-ABCE-C85E77F99162}"/>
              </c:ext>
            </c:extLst>
          </c:dPt>
          <c:dPt>
            <c:idx val="2"/>
            <c:invertIfNegative val="0"/>
            <c:bubble3D val="0"/>
            <c:extLst>
              <c:ext xmlns:c16="http://schemas.microsoft.com/office/drawing/2014/chart" uri="{C3380CC4-5D6E-409C-BE32-E72D297353CC}">
                <c16:uniqueId val="{00000002-14CD-4DD8-ABCE-C85E77F99162}"/>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 hide-Chart 2.3.1'!$M$31:$O$31</c:f>
              <c:strCache>
                <c:ptCount val="3"/>
                <c:pt idx="0">
                  <c:v>Standard credit</c:v>
                </c:pt>
                <c:pt idx="1">
                  <c:v>Direct debit</c:v>
                </c:pt>
                <c:pt idx="2">
                  <c:v>Prepayment</c:v>
                </c:pt>
              </c:strCache>
            </c:strRef>
          </c:cat>
          <c:val>
            <c:numRef>
              <c:f>'To hide-Chart 2.3.1'!$M$32:$O$32</c:f>
              <c:numCache>
                <c:formatCode>"£"#,##0</c:formatCode>
                <c:ptCount val="3"/>
                <c:pt idx="0">
                  <c:v>695</c:v>
                </c:pt>
                <c:pt idx="1">
                  <c:v>641</c:v>
                </c:pt>
                <c:pt idx="2">
                  <c:v>639</c:v>
                </c:pt>
              </c:numCache>
            </c:numRef>
          </c:val>
          <c:extLst>
            <c:ext xmlns:c16="http://schemas.microsoft.com/office/drawing/2014/chart" uri="{C3380CC4-5D6E-409C-BE32-E72D297353CC}">
              <c16:uniqueId val="{00000003-14CD-4DD8-ABCE-C85E77F99162}"/>
            </c:ext>
          </c:extLst>
        </c:ser>
        <c:ser>
          <c:idx val="1"/>
          <c:order val="1"/>
          <c:tx>
            <c:strRef>
              <c:f>'To hide-Chart 2.3.1'!$L$33</c:f>
              <c:strCache>
                <c:ptCount val="1"/>
                <c:pt idx="0">
                  <c:v>Non-home suppliers</c:v>
                </c:pt>
              </c:strCache>
            </c:strRef>
          </c:tx>
          <c:spPr>
            <a:solidFill>
              <a:srgbClr val="4F81BD"/>
            </a:solidFill>
          </c:spPr>
          <c:invertIfNegative val="0"/>
          <c:dPt>
            <c:idx val="0"/>
            <c:invertIfNegative val="0"/>
            <c:bubble3D val="0"/>
            <c:extLst>
              <c:ext xmlns:c16="http://schemas.microsoft.com/office/drawing/2014/chart" uri="{C3380CC4-5D6E-409C-BE32-E72D297353CC}">
                <c16:uniqueId val="{00000004-14CD-4DD8-ABCE-C85E77F99162}"/>
              </c:ext>
            </c:extLst>
          </c:dPt>
          <c:dPt>
            <c:idx val="1"/>
            <c:invertIfNegative val="0"/>
            <c:bubble3D val="0"/>
            <c:extLst>
              <c:ext xmlns:c16="http://schemas.microsoft.com/office/drawing/2014/chart" uri="{C3380CC4-5D6E-409C-BE32-E72D297353CC}">
                <c16:uniqueId val="{00000005-14CD-4DD8-ABCE-C85E77F99162}"/>
              </c:ext>
            </c:extLst>
          </c:dPt>
          <c:dPt>
            <c:idx val="2"/>
            <c:invertIfNegative val="0"/>
            <c:bubble3D val="0"/>
            <c:extLst>
              <c:ext xmlns:c16="http://schemas.microsoft.com/office/drawing/2014/chart" uri="{C3380CC4-5D6E-409C-BE32-E72D297353CC}">
                <c16:uniqueId val="{00000006-14CD-4DD8-ABCE-C85E77F99162}"/>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 hide-Chart 2.3.1'!$M$31:$O$31</c:f>
              <c:strCache>
                <c:ptCount val="3"/>
                <c:pt idx="0">
                  <c:v>Standard credit</c:v>
                </c:pt>
                <c:pt idx="1">
                  <c:v>Direct debit</c:v>
                </c:pt>
                <c:pt idx="2">
                  <c:v>Prepayment</c:v>
                </c:pt>
              </c:strCache>
            </c:strRef>
          </c:cat>
          <c:val>
            <c:numRef>
              <c:f>'To hide-Chart 2.3.1'!$M$33:$O$33</c:f>
              <c:numCache>
                <c:formatCode>"£"#,##0</c:formatCode>
                <c:ptCount val="3"/>
                <c:pt idx="0">
                  <c:v>692</c:v>
                </c:pt>
                <c:pt idx="1">
                  <c:v>595</c:v>
                </c:pt>
                <c:pt idx="2">
                  <c:v>628</c:v>
                </c:pt>
              </c:numCache>
            </c:numRef>
          </c:val>
          <c:extLst>
            <c:ext xmlns:c16="http://schemas.microsoft.com/office/drawing/2014/chart" uri="{C3380CC4-5D6E-409C-BE32-E72D297353CC}">
              <c16:uniqueId val="{00000007-14CD-4DD8-ABCE-C85E77F99162}"/>
            </c:ext>
          </c:extLst>
        </c:ser>
        <c:dLbls>
          <c:showLegendKey val="0"/>
          <c:showVal val="0"/>
          <c:showCatName val="0"/>
          <c:showSerName val="0"/>
          <c:showPercent val="0"/>
          <c:showBubbleSize val="0"/>
        </c:dLbls>
        <c:gapWidth val="120"/>
        <c:overlap val="-20"/>
        <c:axId val="665160456"/>
        <c:axId val="1"/>
      </c:barChart>
      <c:catAx>
        <c:axId val="665160456"/>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quot;£&quot;#,##0" sourceLinked="1"/>
        <c:majorTickMark val="out"/>
        <c:minorTickMark val="none"/>
        <c:tickLblPos val="nextTo"/>
        <c:crossAx val="665160456"/>
        <c:crosses val="autoZero"/>
        <c:crossBetween val="between"/>
      </c:valAx>
    </c:plotArea>
    <c:legend>
      <c:legendPos val="r"/>
      <c:layout>
        <c:manualLayout>
          <c:xMode val="edge"/>
          <c:yMode val="edge"/>
          <c:x val="5.5288461538461536E-2"/>
          <c:y val="2.2304832713754646E-2"/>
          <c:w val="0.82451923076923073"/>
          <c:h val="9.6654275092936809E-2"/>
        </c:manualLayout>
      </c:layout>
      <c:overlay val="0"/>
      <c:txPr>
        <a:bodyPr/>
        <a:lstStyle/>
        <a:p>
          <a:pPr>
            <a:defRPr sz="550"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'To hide-Chart 2.3.1'!$L$32</c:f>
              <c:strCache>
                <c:ptCount val="1"/>
                <c:pt idx="0">
                  <c:v>Home suppliers</c:v>
                </c:pt>
              </c:strCache>
            </c:strRef>
          </c:tx>
          <c:spPr>
            <a:solidFill>
              <a:schemeClr val="tx2">
                <a:lumMod val="75000"/>
              </a:schemeClr>
            </a:solidFill>
          </c:spPr>
          <c:invertIfNegative val="0"/>
          <c:dPt>
            <c:idx val="0"/>
            <c:invertIfNegative val="0"/>
            <c:bubble3D val="0"/>
            <c:extLst>
              <c:ext xmlns:c16="http://schemas.microsoft.com/office/drawing/2014/chart" uri="{C3380CC4-5D6E-409C-BE32-E72D297353CC}">
                <c16:uniqueId val="{00000000-51B4-4FA3-8154-CDA2E5A3E6E1}"/>
              </c:ext>
            </c:extLst>
          </c:dPt>
          <c:dPt>
            <c:idx val="1"/>
            <c:invertIfNegative val="0"/>
            <c:bubble3D val="0"/>
            <c:extLst>
              <c:ext xmlns:c16="http://schemas.microsoft.com/office/drawing/2014/chart" uri="{C3380CC4-5D6E-409C-BE32-E72D297353CC}">
                <c16:uniqueId val="{00000001-51B4-4FA3-8154-CDA2E5A3E6E1}"/>
              </c:ext>
            </c:extLst>
          </c:dPt>
          <c:dPt>
            <c:idx val="2"/>
            <c:invertIfNegative val="0"/>
            <c:bubble3D val="0"/>
            <c:extLst>
              <c:ext xmlns:c16="http://schemas.microsoft.com/office/drawing/2014/chart" uri="{C3380CC4-5D6E-409C-BE32-E72D297353CC}">
                <c16:uniqueId val="{00000002-51B4-4FA3-8154-CDA2E5A3E6E1}"/>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 hide-Chart 2.3.1'!$M$31:$O$31</c:f>
              <c:strCache>
                <c:ptCount val="3"/>
                <c:pt idx="0">
                  <c:v>Standard credit</c:v>
                </c:pt>
                <c:pt idx="1">
                  <c:v>Direct debit</c:v>
                </c:pt>
                <c:pt idx="2">
                  <c:v>Prepayment</c:v>
                </c:pt>
              </c:strCache>
            </c:strRef>
          </c:cat>
          <c:val>
            <c:numRef>
              <c:f>'To hide-Chart 2.3.1'!$M$32:$O$32</c:f>
              <c:numCache>
                <c:formatCode>"£"#,##0</c:formatCode>
                <c:ptCount val="3"/>
                <c:pt idx="0">
                  <c:v>695</c:v>
                </c:pt>
                <c:pt idx="1">
                  <c:v>641</c:v>
                </c:pt>
                <c:pt idx="2">
                  <c:v>639</c:v>
                </c:pt>
              </c:numCache>
            </c:numRef>
          </c:val>
          <c:extLst>
            <c:ext xmlns:c16="http://schemas.microsoft.com/office/drawing/2014/chart" uri="{C3380CC4-5D6E-409C-BE32-E72D297353CC}">
              <c16:uniqueId val="{00000003-51B4-4FA3-8154-CDA2E5A3E6E1}"/>
            </c:ext>
          </c:extLst>
        </c:ser>
        <c:ser>
          <c:idx val="1"/>
          <c:order val="1"/>
          <c:tx>
            <c:strRef>
              <c:f>'To hide-Chart 2.3.1'!$L$33</c:f>
              <c:strCache>
                <c:ptCount val="1"/>
                <c:pt idx="0">
                  <c:v>Non-home suppliers</c:v>
                </c:pt>
              </c:strCache>
            </c:strRef>
          </c:tx>
          <c:spPr>
            <a:solidFill>
              <a:srgbClr val="4F81BD"/>
            </a:solidFill>
          </c:spPr>
          <c:invertIfNegative val="0"/>
          <c:dPt>
            <c:idx val="0"/>
            <c:invertIfNegative val="0"/>
            <c:bubble3D val="0"/>
            <c:extLst>
              <c:ext xmlns:c16="http://schemas.microsoft.com/office/drawing/2014/chart" uri="{C3380CC4-5D6E-409C-BE32-E72D297353CC}">
                <c16:uniqueId val="{00000004-51B4-4FA3-8154-CDA2E5A3E6E1}"/>
              </c:ext>
            </c:extLst>
          </c:dPt>
          <c:dPt>
            <c:idx val="1"/>
            <c:invertIfNegative val="0"/>
            <c:bubble3D val="0"/>
            <c:extLst>
              <c:ext xmlns:c16="http://schemas.microsoft.com/office/drawing/2014/chart" uri="{C3380CC4-5D6E-409C-BE32-E72D297353CC}">
                <c16:uniqueId val="{00000005-51B4-4FA3-8154-CDA2E5A3E6E1}"/>
              </c:ext>
            </c:extLst>
          </c:dPt>
          <c:dPt>
            <c:idx val="2"/>
            <c:invertIfNegative val="0"/>
            <c:bubble3D val="0"/>
            <c:extLst>
              <c:ext xmlns:c16="http://schemas.microsoft.com/office/drawing/2014/chart" uri="{C3380CC4-5D6E-409C-BE32-E72D297353CC}">
                <c16:uniqueId val="{00000006-51B4-4FA3-8154-CDA2E5A3E6E1}"/>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 hide-Chart 2.3.1'!$M$31:$O$31</c:f>
              <c:strCache>
                <c:ptCount val="3"/>
                <c:pt idx="0">
                  <c:v>Standard credit</c:v>
                </c:pt>
                <c:pt idx="1">
                  <c:v>Direct debit</c:v>
                </c:pt>
                <c:pt idx="2">
                  <c:v>Prepayment</c:v>
                </c:pt>
              </c:strCache>
            </c:strRef>
          </c:cat>
          <c:val>
            <c:numRef>
              <c:f>'To hide-Chart 2.3.1'!$M$33:$O$33</c:f>
              <c:numCache>
                <c:formatCode>"£"#,##0</c:formatCode>
                <c:ptCount val="3"/>
                <c:pt idx="0">
                  <c:v>692</c:v>
                </c:pt>
                <c:pt idx="1">
                  <c:v>595</c:v>
                </c:pt>
                <c:pt idx="2">
                  <c:v>628</c:v>
                </c:pt>
              </c:numCache>
            </c:numRef>
          </c:val>
          <c:extLst>
            <c:ext xmlns:c16="http://schemas.microsoft.com/office/drawing/2014/chart" uri="{C3380CC4-5D6E-409C-BE32-E72D297353CC}">
              <c16:uniqueId val="{00000007-51B4-4FA3-8154-CDA2E5A3E6E1}"/>
            </c:ext>
          </c:extLst>
        </c:ser>
        <c:dLbls>
          <c:showLegendKey val="0"/>
          <c:showVal val="0"/>
          <c:showCatName val="0"/>
          <c:showSerName val="0"/>
          <c:showPercent val="0"/>
          <c:showBubbleSize val="0"/>
        </c:dLbls>
        <c:gapWidth val="120"/>
        <c:overlap val="-20"/>
        <c:axId val="665162424"/>
        <c:axId val="1"/>
      </c:barChart>
      <c:catAx>
        <c:axId val="665162424"/>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quot;£&quot;#,##0" sourceLinked="1"/>
        <c:majorTickMark val="out"/>
        <c:minorTickMark val="none"/>
        <c:tickLblPos val="nextTo"/>
        <c:crossAx val="665162424"/>
        <c:crosses val="autoZero"/>
        <c:crossBetween val="between"/>
      </c:valAx>
    </c:plotArea>
    <c:legend>
      <c:legendPos val="r"/>
      <c:layout>
        <c:manualLayout>
          <c:xMode val="edge"/>
          <c:yMode val="edge"/>
          <c:x val="5.7692307692307696E-2"/>
          <c:y val="2.2304832713754646E-2"/>
          <c:w val="0.82451923076923073"/>
          <c:h val="9.6654275092936809E-2"/>
        </c:manualLayout>
      </c:layout>
      <c:overlay val="0"/>
      <c:txPr>
        <a:bodyPr/>
        <a:lstStyle/>
        <a:p>
          <a:pPr>
            <a:defRPr sz="550"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31410681417263"/>
          <c:y val="0.17454545454545456"/>
          <c:w val="0.83088434169237724"/>
          <c:h val="0.71272727272727276"/>
        </c:manualLayout>
      </c:layout>
      <c:barChart>
        <c:barDir val="col"/>
        <c:grouping val="clustered"/>
        <c:varyColors val="0"/>
        <c:ser>
          <c:idx val="0"/>
          <c:order val="0"/>
          <c:tx>
            <c:strRef>
              <c:f>'To hide-Chart 2.3.1'!$L$213</c:f>
              <c:strCache>
                <c:ptCount val="1"/>
                <c:pt idx="0">
                  <c:v>Home suppliers</c:v>
                </c:pt>
              </c:strCache>
            </c:strRef>
          </c:tx>
          <c:spPr>
            <a:solidFill>
              <a:srgbClr val="0000FF"/>
            </a:solidFill>
            <a:ln w="12700">
              <a:solidFill>
                <a:srgbClr val="000000"/>
              </a:solidFill>
              <a:prstDash val="solid"/>
            </a:ln>
          </c:spPr>
          <c:invertIfNegative val="0"/>
          <c:cat>
            <c:strRef>
              <c:f>'To hide-Chart 2.3.1'!$M$212:$O$212</c:f>
              <c:strCache>
                <c:ptCount val="3"/>
                <c:pt idx="0">
                  <c:v>Standard credit</c:v>
                </c:pt>
                <c:pt idx="1">
                  <c:v>Direct debit</c:v>
                </c:pt>
                <c:pt idx="2">
                  <c:v>Prepayment</c:v>
                </c:pt>
              </c:strCache>
            </c:strRef>
          </c:cat>
          <c:val>
            <c:numRef>
              <c:f>'To hide-Chart 2.3.1'!$M$213:$O$213</c:f>
              <c:numCache>
                <c:formatCode>0</c:formatCode>
                <c:ptCount val="3"/>
                <c:pt idx="0">
                  <c:v>861</c:v>
                </c:pt>
                <c:pt idx="1">
                  <c:v>831</c:v>
                </c:pt>
                <c:pt idx="2">
                  <c:v>859</c:v>
                </c:pt>
              </c:numCache>
            </c:numRef>
          </c:val>
          <c:extLst>
            <c:ext xmlns:c16="http://schemas.microsoft.com/office/drawing/2014/chart" uri="{C3380CC4-5D6E-409C-BE32-E72D297353CC}">
              <c16:uniqueId val="{00000000-609D-426A-B708-8E530D3D63C3}"/>
            </c:ext>
          </c:extLst>
        </c:ser>
        <c:ser>
          <c:idx val="1"/>
          <c:order val="1"/>
          <c:tx>
            <c:strRef>
              <c:f>'To hide-Chart 2.3.1'!$L$214</c:f>
              <c:strCache>
                <c:ptCount val="1"/>
                <c:pt idx="0">
                  <c:v>Non-home suppliers</c:v>
                </c:pt>
              </c:strCache>
            </c:strRef>
          </c:tx>
          <c:spPr>
            <a:solidFill>
              <a:srgbClr val="FFFFFF"/>
            </a:solidFill>
            <a:ln w="12700">
              <a:solidFill>
                <a:srgbClr val="000000"/>
              </a:solidFill>
              <a:prstDash val="solid"/>
            </a:ln>
          </c:spPr>
          <c:invertIfNegative val="0"/>
          <c:cat>
            <c:strRef>
              <c:f>'To hide-Chart 2.3.1'!$M$212:$O$212</c:f>
              <c:strCache>
                <c:ptCount val="3"/>
                <c:pt idx="0">
                  <c:v>Standard credit</c:v>
                </c:pt>
                <c:pt idx="1">
                  <c:v>Direct debit</c:v>
                </c:pt>
                <c:pt idx="2">
                  <c:v>Prepayment</c:v>
                </c:pt>
              </c:strCache>
            </c:strRef>
          </c:cat>
          <c:val>
            <c:numRef>
              <c:f>'To hide-Chart 2.3.1'!$M$214:$O$214</c:f>
              <c:numCache>
                <c:formatCode>0</c:formatCode>
                <c:ptCount val="3"/>
                <c:pt idx="0">
                  <c:v>803</c:v>
                </c:pt>
                <c:pt idx="1">
                  <c:v>741</c:v>
                </c:pt>
                <c:pt idx="2">
                  <c:v>801</c:v>
                </c:pt>
              </c:numCache>
            </c:numRef>
          </c:val>
          <c:extLst>
            <c:ext xmlns:c16="http://schemas.microsoft.com/office/drawing/2014/chart" uri="{C3380CC4-5D6E-409C-BE32-E72D297353CC}">
              <c16:uniqueId val="{00000001-609D-426A-B708-8E530D3D63C3}"/>
            </c:ext>
          </c:extLst>
        </c:ser>
        <c:ser>
          <c:idx val="2"/>
          <c:order val="2"/>
          <c:tx>
            <c:strRef>
              <c:f>'To hide-Chart 2.3.1'!$L$215</c:f>
              <c:strCache>
                <c:ptCount val="1"/>
                <c:pt idx="0">
                  <c:v>All consumers</c:v>
                </c:pt>
              </c:strCache>
            </c:strRef>
          </c:tx>
          <c:spPr>
            <a:solidFill>
              <a:srgbClr val="99CCFF"/>
            </a:solidFill>
            <a:ln w="12700">
              <a:solidFill>
                <a:srgbClr val="000000"/>
              </a:solidFill>
              <a:prstDash val="solid"/>
            </a:ln>
          </c:spPr>
          <c:invertIfNegative val="0"/>
          <c:cat>
            <c:strRef>
              <c:f>'To hide-Chart 2.3.1'!$M$212:$O$212</c:f>
              <c:strCache>
                <c:ptCount val="3"/>
                <c:pt idx="0">
                  <c:v>Standard credit</c:v>
                </c:pt>
                <c:pt idx="1">
                  <c:v>Direct debit</c:v>
                </c:pt>
                <c:pt idx="2">
                  <c:v>Prepayment</c:v>
                </c:pt>
              </c:strCache>
            </c:strRef>
          </c:cat>
          <c:val>
            <c:numRef>
              <c:f>'To hide-Chart 2.3.1'!$M$215:$O$215</c:f>
              <c:numCache>
                <c:formatCode>0</c:formatCode>
                <c:ptCount val="3"/>
                <c:pt idx="0">
                  <c:v>836</c:v>
                </c:pt>
                <c:pt idx="1">
                  <c:v>770</c:v>
                </c:pt>
                <c:pt idx="2">
                  <c:v>827</c:v>
                </c:pt>
              </c:numCache>
            </c:numRef>
          </c:val>
          <c:extLst>
            <c:ext xmlns:c16="http://schemas.microsoft.com/office/drawing/2014/chart" uri="{C3380CC4-5D6E-409C-BE32-E72D297353CC}">
              <c16:uniqueId val="{00000002-609D-426A-B708-8E530D3D63C3}"/>
            </c:ext>
          </c:extLst>
        </c:ser>
        <c:dLbls>
          <c:showLegendKey val="0"/>
          <c:showVal val="0"/>
          <c:showCatName val="0"/>
          <c:showSerName val="0"/>
          <c:showPercent val="0"/>
          <c:showBubbleSize val="0"/>
        </c:dLbls>
        <c:gapWidth val="30"/>
        <c:axId val="963162880"/>
        <c:axId val="1"/>
      </c:barChart>
      <c:catAx>
        <c:axId val="9631628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800"/>
          <c:min val="0"/>
        </c:scaling>
        <c:delete val="0"/>
        <c:axPos val="l"/>
        <c:title>
          <c:tx>
            <c:rich>
              <a:bodyPr/>
              <a:lstStyle/>
              <a:p>
                <a:pPr>
                  <a:defRPr sz="800" b="1" i="0" u="none" strike="noStrike" baseline="0">
                    <a:solidFill>
                      <a:srgbClr val="000000"/>
                    </a:solidFill>
                    <a:latin typeface="Arial"/>
                    <a:ea typeface="Arial"/>
                    <a:cs typeface="Arial"/>
                  </a:defRPr>
                </a:pPr>
                <a:r>
                  <a:rPr lang="en-GB"/>
                  <a:t>Average bill (£s)</a:t>
                </a:r>
              </a:p>
            </c:rich>
          </c:tx>
          <c:layout>
            <c:manualLayout>
              <c:xMode val="edge"/>
              <c:yMode val="edge"/>
              <c:x val="1.2254901960784314E-2"/>
              <c:y val="0.3636364657747151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63162880"/>
        <c:crosses val="autoZero"/>
        <c:crossBetween val="between"/>
        <c:majorUnit val="100"/>
      </c:valAx>
      <c:spPr>
        <a:noFill/>
        <a:ln w="25400">
          <a:noFill/>
        </a:ln>
      </c:spPr>
    </c:plotArea>
    <c:legend>
      <c:legendPos val="r"/>
      <c:layout>
        <c:manualLayout>
          <c:xMode val="edge"/>
          <c:yMode val="edge"/>
          <c:x val="0.10049043660586274"/>
          <c:y val="6.9090909090909092E-2"/>
          <c:w val="0.86519814931389138"/>
          <c:h val="7.2727272727272724E-2"/>
        </c:manualLayout>
      </c:layout>
      <c:overlay val="0"/>
      <c:spPr>
        <a:noFill/>
        <a:ln w="25400">
          <a:noFill/>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5.3719008264462811E-2"/>
          <c:w val="0"/>
          <c:h val="0.83471074380165289"/>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'To hide-Chart 2.3.1'!$A$211:$A$213</c:f>
              <c:numCache>
                <c:formatCode>General</c:formatCode>
                <c:ptCount val="3"/>
              </c:numCache>
            </c:numRef>
          </c:cat>
          <c:val>
            <c:numRef>
              <c:f>(#REF!,#REF!,#REF!)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FFE6-4916-84BF-92EC982DCE97}"/>
            </c:ext>
          </c:extLst>
        </c:ser>
        <c:ser>
          <c:idx val="1"/>
          <c:order val="1"/>
          <c:spPr>
            <a:solidFill>
              <a:srgbClr val="FF99CC"/>
            </a:solidFill>
            <a:ln w="12700">
              <a:solidFill>
                <a:srgbClr val="000000"/>
              </a:solidFill>
              <a:prstDash val="solid"/>
            </a:ln>
          </c:spPr>
          <c:invertIfNegative val="0"/>
          <c:cat>
            <c:numRef>
              <c:f>'To hide-Chart 2.3.1'!$A$211:$A$213</c:f>
              <c:numCache>
                <c:formatCode>General</c:formatCode>
                <c:ptCount val="3"/>
              </c:numCache>
            </c:numRef>
          </c:cat>
          <c:val>
            <c:numRef>
              <c:f>(#REF!,#REF!,#REF!)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FFE6-4916-84BF-92EC982DCE97}"/>
            </c:ext>
          </c:extLst>
        </c:ser>
        <c:ser>
          <c:idx val="2"/>
          <c:order val="2"/>
          <c:spPr>
            <a:solidFill>
              <a:srgbClr val="FFFF99"/>
            </a:solidFill>
            <a:ln w="12700">
              <a:solidFill>
                <a:srgbClr val="000000"/>
              </a:solidFill>
              <a:prstDash val="solid"/>
            </a:ln>
          </c:spPr>
          <c:invertIfNegative val="0"/>
          <c:cat>
            <c:numRef>
              <c:f>'To hide-Chart 2.3.1'!$A$211:$A$213</c:f>
              <c:numCache>
                <c:formatCode>General</c:formatCode>
                <c:ptCount val="3"/>
              </c:numCache>
            </c:numRef>
          </c:cat>
          <c:val>
            <c:numRef>
              <c:f>(#REF!,#REF!,#REF!)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FFE6-4916-84BF-92EC982DCE97}"/>
            </c:ext>
          </c:extLst>
        </c:ser>
        <c:dLbls>
          <c:showLegendKey val="0"/>
          <c:showVal val="0"/>
          <c:showCatName val="0"/>
          <c:showSerName val="0"/>
          <c:showPercent val="0"/>
          <c:showBubbleSize val="0"/>
        </c:dLbls>
        <c:gapWidth val="30"/>
        <c:axId val="963166816"/>
        <c:axId val="1"/>
      </c:barChart>
      <c:catAx>
        <c:axId val="9631668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Univers 55"/>
                <a:ea typeface="Univers 55"/>
                <a:cs typeface="Univers 55"/>
              </a:defRPr>
            </a:pPr>
            <a:endParaRPr lang="en-US"/>
          </a:p>
        </c:txPr>
        <c:crossAx val="1"/>
        <c:crosses val="autoZero"/>
        <c:auto val="1"/>
        <c:lblAlgn val="ctr"/>
        <c:lblOffset val="100"/>
        <c:tickLblSkip val="2"/>
        <c:tickMarkSkip val="1"/>
        <c:noMultiLvlLbl val="0"/>
      </c:catAx>
      <c:valAx>
        <c:axId val="1"/>
        <c:scaling>
          <c:orientation val="minMax"/>
          <c:min val="0"/>
        </c:scaling>
        <c:delete val="0"/>
        <c:axPos val="l"/>
        <c:title>
          <c:tx>
            <c:rich>
              <a:bodyPr/>
              <a:lstStyle/>
              <a:p>
                <a:pPr>
                  <a:defRPr sz="800" b="0" i="0" u="none" strike="noStrike" baseline="0">
                    <a:solidFill>
                      <a:srgbClr val="000000"/>
                    </a:solidFill>
                    <a:latin typeface="Univers 55"/>
                    <a:ea typeface="Univers 55"/>
                    <a:cs typeface="Univers 55"/>
                  </a:defRPr>
                </a:pPr>
                <a:r>
                  <a:rPr lang="en-GB"/>
                  <a:t>Average bill (£s)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63166816"/>
        <c:crosses val="autoZero"/>
        <c:crossBetween val="between"/>
        <c:majorUnit val="50"/>
      </c:valAx>
      <c:spPr>
        <a:noFill/>
        <a:ln w="25400">
          <a:noFill/>
        </a:ln>
      </c:spPr>
    </c:plotArea>
    <c:legend>
      <c:legendPos val="r"/>
      <c:overlay val="0"/>
      <c:spPr>
        <a:noFill/>
        <a:ln w="25400">
          <a:noFill/>
        </a:ln>
      </c:spPr>
      <c:txPr>
        <a:bodyPr/>
        <a:lstStyle/>
        <a:p>
          <a:pPr>
            <a:defRPr sz="570" b="0" i="0" u="none" strike="noStrike" baseline="0">
              <a:solidFill>
                <a:srgbClr val="000000"/>
              </a:solidFill>
              <a:latin typeface="Univers 55"/>
              <a:ea typeface="Univers 55"/>
              <a:cs typeface="Univers 55"/>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4629012719564"/>
          <c:y val="6.3977921877412386E-2"/>
          <c:w val="0.83411602089729553"/>
          <c:h val="0.82345294156662463"/>
        </c:manualLayout>
      </c:layout>
      <c:lineChart>
        <c:grouping val="standard"/>
        <c:varyColors val="0"/>
        <c:ser>
          <c:idx val="0"/>
          <c:order val="0"/>
          <c:tx>
            <c:strRef>
              <c:f>'To hide-Chart 2.3.1'!$L$116</c:f>
              <c:strCache>
                <c:ptCount val="1"/>
                <c:pt idx="0">
                  <c:v>Home suppliers</c:v>
                </c:pt>
              </c:strCache>
            </c:strRef>
          </c:tx>
          <c:spPr>
            <a:ln>
              <a:noFill/>
            </a:ln>
          </c:spPr>
          <c:marker>
            <c:symbol val="diamond"/>
            <c:size val="10"/>
          </c:marker>
          <c:cat>
            <c:strRef>
              <c:f>'To hide-Chart 2.3.1'!$M$115:$O$115</c:f>
              <c:strCache>
                <c:ptCount val="3"/>
                <c:pt idx="0">
                  <c:v>Standard credit</c:v>
                </c:pt>
                <c:pt idx="1">
                  <c:v>Direct debit</c:v>
                </c:pt>
                <c:pt idx="2">
                  <c:v>Prepayment</c:v>
                </c:pt>
              </c:strCache>
            </c:strRef>
          </c:cat>
          <c:val>
            <c:numRef>
              <c:f>'To hide-Chart 2.3.1'!$M$116:$O$116</c:f>
              <c:numCache>
                <c:formatCode>0</c:formatCode>
                <c:ptCount val="3"/>
                <c:pt idx="0">
                  <c:v>821</c:v>
                </c:pt>
                <c:pt idx="1">
                  <c:v>765</c:v>
                </c:pt>
                <c:pt idx="2">
                  <c:v>823</c:v>
                </c:pt>
              </c:numCache>
            </c:numRef>
          </c:val>
          <c:smooth val="0"/>
          <c:extLst>
            <c:ext xmlns:c16="http://schemas.microsoft.com/office/drawing/2014/chart" uri="{C3380CC4-5D6E-409C-BE32-E72D297353CC}">
              <c16:uniqueId val="{00000000-7FBC-44F9-9270-1163DDCF730A}"/>
            </c:ext>
          </c:extLst>
        </c:ser>
        <c:ser>
          <c:idx val="1"/>
          <c:order val="1"/>
          <c:tx>
            <c:strRef>
              <c:f>'To hide-Chart 2.3.1'!$L$117</c:f>
              <c:strCache>
                <c:ptCount val="1"/>
                <c:pt idx="0">
                  <c:v>Non-home suppliers</c:v>
                </c:pt>
              </c:strCache>
            </c:strRef>
          </c:tx>
          <c:spPr>
            <a:ln>
              <a:noFill/>
            </a:ln>
          </c:spPr>
          <c:marker>
            <c:symbol val="square"/>
            <c:size val="10"/>
          </c:marker>
          <c:cat>
            <c:strRef>
              <c:f>'To hide-Chart 2.3.1'!$M$115:$O$115</c:f>
              <c:strCache>
                <c:ptCount val="3"/>
                <c:pt idx="0">
                  <c:v>Standard credit</c:v>
                </c:pt>
                <c:pt idx="1">
                  <c:v>Direct debit</c:v>
                </c:pt>
                <c:pt idx="2">
                  <c:v>Prepayment</c:v>
                </c:pt>
              </c:strCache>
            </c:strRef>
          </c:cat>
          <c:val>
            <c:numRef>
              <c:f>'To hide-Chart 2.3.1'!$M$117:$O$117</c:f>
              <c:numCache>
                <c:formatCode>0</c:formatCode>
                <c:ptCount val="3"/>
                <c:pt idx="0">
                  <c:v>765</c:v>
                </c:pt>
                <c:pt idx="1">
                  <c:v>700</c:v>
                </c:pt>
                <c:pt idx="2">
                  <c:v>769</c:v>
                </c:pt>
              </c:numCache>
            </c:numRef>
          </c:val>
          <c:smooth val="0"/>
          <c:extLst>
            <c:ext xmlns:c16="http://schemas.microsoft.com/office/drawing/2014/chart" uri="{C3380CC4-5D6E-409C-BE32-E72D297353CC}">
              <c16:uniqueId val="{00000001-7FBC-44F9-9270-1163DDCF730A}"/>
            </c:ext>
          </c:extLst>
        </c:ser>
        <c:ser>
          <c:idx val="2"/>
          <c:order val="2"/>
          <c:tx>
            <c:strRef>
              <c:f>'To hide-Chart 2.3.1'!$L$118</c:f>
              <c:strCache>
                <c:ptCount val="1"/>
                <c:pt idx="0">
                  <c:v>All consumers</c:v>
                </c:pt>
              </c:strCache>
            </c:strRef>
          </c:tx>
          <c:spPr>
            <a:ln>
              <a:noFill/>
            </a:ln>
          </c:spPr>
          <c:marker>
            <c:symbol val="triangle"/>
            <c:size val="10"/>
          </c:marker>
          <c:cat>
            <c:strRef>
              <c:f>'To hide-Chart 2.3.1'!$M$115:$O$115</c:f>
              <c:strCache>
                <c:ptCount val="3"/>
                <c:pt idx="0">
                  <c:v>Standard credit</c:v>
                </c:pt>
                <c:pt idx="1">
                  <c:v>Direct debit</c:v>
                </c:pt>
                <c:pt idx="2">
                  <c:v>Prepayment</c:v>
                </c:pt>
              </c:strCache>
            </c:strRef>
          </c:cat>
          <c:val>
            <c:numRef>
              <c:f>'To hide-Chart 2.3.1'!$M$118:$O$118</c:f>
              <c:numCache>
                <c:formatCode>0</c:formatCode>
                <c:ptCount val="3"/>
                <c:pt idx="0">
                  <c:v>796</c:v>
                </c:pt>
                <c:pt idx="1">
                  <c:v>721</c:v>
                </c:pt>
                <c:pt idx="2">
                  <c:v>793</c:v>
                </c:pt>
              </c:numCache>
            </c:numRef>
          </c:val>
          <c:smooth val="0"/>
          <c:extLst>
            <c:ext xmlns:c16="http://schemas.microsoft.com/office/drawing/2014/chart" uri="{C3380CC4-5D6E-409C-BE32-E72D297353CC}">
              <c16:uniqueId val="{00000002-7FBC-44F9-9270-1163DDCF730A}"/>
            </c:ext>
          </c:extLst>
        </c:ser>
        <c:dLbls>
          <c:showLegendKey val="0"/>
          <c:showVal val="0"/>
          <c:showCatName val="0"/>
          <c:showSerName val="0"/>
          <c:showPercent val="0"/>
          <c:showBubbleSize val="0"/>
        </c:dLbls>
        <c:marker val="1"/>
        <c:smooth val="0"/>
        <c:axId val="963163864"/>
        <c:axId val="1"/>
      </c:lineChart>
      <c:catAx>
        <c:axId val="963163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850"/>
          <c:min val="650"/>
        </c:scaling>
        <c:delete val="0"/>
        <c:axPos val="l"/>
        <c:majorGridlines>
          <c:spPr>
            <a:ln>
              <a:prstDash val="sysDot"/>
            </a:ln>
          </c:spPr>
        </c:majorGridlines>
        <c:title>
          <c:tx>
            <c:rich>
              <a:bodyPr/>
              <a:lstStyle/>
              <a:p>
                <a:pPr>
                  <a:defRPr sz="800" b="1" i="0" u="none" strike="noStrike" baseline="0">
                    <a:solidFill>
                      <a:srgbClr val="000000"/>
                    </a:solidFill>
                    <a:latin typeface="Arial"/>
                    <a:ea typeface="Arial"/>
                    <a:cs typeface="Arial"/>
                  </a:defRPr>
                </a:pPr>
                <a:r>
                  <a:rPr lang="en-GB"/>
                  <a:t>Average bill (£s)</a:t>
                </a:r>
              </a:p>
            </c:rich>
          </c:tx>
          <c:layout>
            <c:manualLayout>
              <c:xMode val="edge"/>
              <c:yMode val="edge"/>
              <c:x val="9.8658616289564582E-3"/>
              <c:y val="0.354637755707672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63163864"/>
        <c:crosses val="autoZero"/>
        <c:crossBetween val="between"/>
        <c:majorUnit val="50"/>
      </c:valAx>
      <c:spPr>
        <a:solidFill>
          <a:schemeClr val="bg1"/>
        </a:solidFill>
        <a:ln w="25400">
          <a:noFill/>
        </a:ln>
      </c:spPr>
    </c:plotArea>
    <c:legend>
      <c:legendPos val="r"/>
      <c:layout>
        <c:manualLayout>
          <c:xMode val="edge"/>
          <c:yMode val="edge"/>
          <c:x val="0.19851140677269935"/>
          <c:y val="0.78846153846153844"/>
          <c:w val="0.76675030865955129"/>
          <c:h val="0.11538461538461539"/>
        </c:manualLayout>
      </c:layout>
      <c:overlay val="0"/>
      <c:spPr>
        <a:solidFill>
          <a:sysClr val="window" lastClr="FFFFFF"/>
        </a:solidFill>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000000000000011" l="0.70000000000000007" r="0.70000000000000007" t="0.75000000000000011" header="0.30000000000000004" footer="0.30000000000000004"/>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31410681417263"/>
          <c:y val="0.17454545454545456"/>
          <c:w val="0.83088434169237724"/>
          <c:h val="0.71272727272727276"/>
        </c:manualLayout>
      </c:layout>
      <c:barChart>
        <c:barDir val="col"/>
        <c:grouping val="clustered"/>
        <c:varyColors val="0"/>
        <c:ser>
          <c:idx val="0"/>
          <c:order val="0"/>
          <c:tx>
            <c:strRef>
              <c:f>'To hide-Chart 2.3.1'!$L$180</c:f>
              <c:strCache>
                <c:ptCount val="1"/>
                <c:pt idx="0">
                  <c:v>Home suppliers</c:v>
                </c:pt>
              </c:strCache>
            </c:strRef>
          </c:tx>
          <c:spPr>
            <a:solidFill>
              <a:srgbClr val="0000FF"/>
            </a:solidFill>
            <a:ln w="12700">
              <a:solidFill>
                <a:srgbClr val="000000"/>
              </a:solidFill>
              <a:prstDash val="solid"/>
            </a:ln>
          </c:spPr>
          <c:invertIfNegative val="0"/>
          <c:cat>
            <c:strRef>
              <c:f>'To hide-Chart 2.3.1'!$M$179:$O$179</c:f>
              <c:strCache>
                <c:ptCount val="3"/>
                <c:pt idx="0">
                  <c:v>Standard credit</c:v>
                </c:pt>
                <c:pt idx="1">
                  <c:v>Direct debit</c:v>
                </c:pt>
                <c:pt idx="2">
                  <c:v>Prepayment</c:v>
                </c:pt>
              </c:strCache>
            </c:strRef>
          </c:cat>
          <c:val>
            <c:numRef>
              <c:f>'To hide-Chart 2.3.1'!$M$180:$O$180</c:f>
              <c:numCache>
                <c:formatCode>General</c:formatCode>
                <c:ptCount val="3"/>
                <c:pt idx="0">
                  <c:v>865</c:v>
                </c:pt>
                <c:pt idx="1">
                  <c:v>835</c:v>
                </c:pt>
                <c:pt idx="2">
                  <c:v>862</c:v>
                </c:pt>
              </c:numCache>
            </c:numRef>
          </c:val>
          <c:extLst>
            <c:ext xmlns:c16="http://schemas.microsoft.com/office/drawing/2014/chart" uri="{C3380CC4-5D6E-409C-BE32-E72D297353CC}">
              <c16:uniqueId val="{00000000-19AC-4BD8-9E05-835E8F567230}"/>
            </c:ext>
          </c:extLst>
        </c:ser>
        <c:ser>
          <c:idx val="1"/>
          <c:order val="1"/>
          <c:tx>
            <c:strRef>
              <c:f>'To hide-Chart 2.3.1'!$L$181</c:f>
              <c:strCache>
                <c:ptCount val="1"/>
                <c:pt idx="0">
                  <c:v>Non-home suppliers</c:v>
                </c:pt>
              </c:strCache>
            </c:strRef>
          </c:tx>
          <c:spPr>
            <a:solidFill>
              <a:srgbClr val="FFFFFF"/>
            </a:solidFill>
            <a:ln w="12700">
              <a:solidFill>
                <a:srgbClr val="000000"/>
              </a:solidFill>
              <a:prstDash val="solid"/>
            </a:ln>
          </c:spPr>
          <c:invertIfNegative val="0"/>
          <c:cat>
            <c:strRef>
              <c:f>'To hide-Chart 2.3.1'!$M$179:$O$179</c:f>
              <c:strCache>
                <c:ptCount val="3"/>
                <c:pt idx="0">
                  <c:v>Standard credit</c:v>
                </c:pt>
                <c:pt idx="1">
                  <c:v>Direct debit</c:v>
                </c:pt>
                <c:pt idx="2">
                  <c:v>Prepayment</c:v>
                </c:pt>
              </c:strCache>
            </c:strRef>
          </c:cat>
          <c:val>
            <c:numRef>
              <c:f>'To hide-Chart 2.3.1'!$M$181:$O$181</c:f>
              <c:numCache>
                <c:formatCode>General</c:formatCode>
                <c:ptCount val="3"/>
                <c:pt idx="0">
                  <c:v>804</c:v>
                </c:pt>
                <c:pt idx="1">
                  <c:v>743</c:v>
                </c:pt>
                <c:pt idx="2">
                  <c:v>802</c:v>
                </c:pt>
              </c:numCache>
            </c:numRef>
          </c:val>
          <c:extLst>
            <c:ext xmlns:c16="http://schemas.microsoft.com/office/drawing/2014/chart" uri="{C3380CC4-5D6E-409C-BE32-E72D297353CC}">
              <c16:uniqueId val="{00000001-19AC-4BD8-9E05-835E8F567230}"/>
            </c:ext>
          </c:extLst>
        </c:ser>
        <c:ser>
          <c:idx val="2"/>
          <c:order val="2"/>
          <c:tx>
            <c:strRef>
              <c:f>'To hide-Chart 2.3.1'!$L$182</c:f>
              <c:strCache>
                <c:ptCount val="1"/>
                <c:pt idx="0">
                  <c:v>All consumers</c:v>
                </c:pt>
              </c:strCache>
            </c:strRef>
          </c:tx>
          <c:spPr>
            <a:solidFill>
              <a:srgbClr val="99CCFF"/>
            </a:solidFill>
            <a:ln w="12700">
              <a:solidFill>
                <a:srgbClr val="000000"/>
              </a:solidFill>
              <a:prstDash val="solid"/>
            </a:ln>
          </c:spPr>
          <c:invertIfNegative val="0"/>
          <c:cat>
            <c:strRef>
              <c:f>'To hide-Chart 2.3.1'!$M$179:$O$179</c:f>
              <c:strCache>
                <c:ptCount val="3"/>
                <c:pt idx="0">
                  <c:v>Standard credit</c:v>
                </c:pt>
                <c:pt idx="1">
                  <c:v>Direct debit</c:v>
                </c:pt>
                <c:pt idx="2">
                  <c:v>Prepayment</c:v>
                </c:pt>
              </c:strCache>
            </c:strRef>
          </c:cat>
          <c:val>
            <c:numRef>
              <c:f>'To hide-Chart 2.3.1'!$M$182:$O$182</c:f>
              <c:numCache>
                <c:formatCode>General</c:formatCode>
                <c:ptCount val="3"/>
                <c:pt idx="0">
                  <c:v>839</c:v>
                </c:pt>
                <c:pt idx="1">
                  <c:v>773</c:v>
                </c:pt>
                <c:pt idx="2">
                  <c:v>828</c:v>
                </c:pt>
              </c:numCache>
            </c:numRef>
          </c:val>
          <c:extLst>
            <c:ext xmlns:c16="http://schemas.microsoft.com/office/drawing/2014/chart" uri="{C3380CC4-5D6E-409C-BE32-E72D297353CC}">
              <c16:uniqueId val="{00000002-19AC-4BD8-9E05-835E8F567230}"/>
            </c:ext>
          </c:extLst>
        </c:ser>
        <c:dLbls>
          <c:showLegendKey val="0"/>
          <c:showVal val="0"/>
          <c:showCatName val="0"/>
          <c:showSerName val="0"/>
          <c:showPercent val="0"/>
          <c:showBubbleSize val="0"/>
        </c:dLbls>
        <c:gapWidth val="30"/>
        <c:axId val="963165176"/>
        <c:axId val="1"/>
      </c:barChart>
      <c:catAx>
        <c:axId val="963165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800"/>
          <c:min val="0"/>
        </c:scaling>
        <c:delete val="0"/>
        <c:axPos val="l"/>
        <c:title>
          <c:tx>
            <c:rich>
              <a:bodyPr/>
              <a:lstStyle/>
              <a:p>
                <a:pPr>
                  <a:defRPr sz="800" b="1" i="0" u="none" strike="noStrike" baseline="0">
                    <a:solidFill>
                      <a:srgbClr val="000000"/>
                    </a:solidFill>
                    <a:latin typeface="Arial"/>
                    <a:ea typeface="Arial"/>
                    <a:cs typeface="Arial"/>
                  </a:defRPr>
                </a:pPr>
                <a:r>
                  <a:rPr lang="en-GB"/>
                  <a:t>Average bill (£s)</a:t>
                </a:r>
              </a:p>
            </c:rich>
          </c:tx>
          <c:layout>
            <c:manualLayout>
              <c:xMode val="edge"/>
              <c:yMode val="edge"/>
              <c:x val="1.2254901960784314E-2"/>
              <c:y val="0.3636364657747151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63165176"/>
        <c:crosses val="autoZero"/>
        <c:crossBetween val="between"/>
        <c:majorUnit val="100"/>
      </c:valAx>
      <c:spPr>
        <a:noFill/>
        <a:ln w="25400">
          <a:noFill/>
        </a:ln>
      </c:spPr>
    </c:plotArea>
    <c:legend>
      <c:legendPos val="r"/>
      <c:layout>
        <c:manualLayout>
          <c:xMode val="edge"/>
          <c:yMode val="edge"/>
          <c:x val="9.5588464088503577E-2"/>
          <c:y val="6.9090909090909092E-2"/>
          <c:w val="0.86519814931389138"/>
          <c:h val="7.2727272727272724E-2"/>
        </c:manualLayout>
      </c:layout>
      <c:overlay val="0"/>
      <c:spPr>
        <a:noFill/>
        <a:ln w="25400">
          <a:noFill/>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4629012719564"/>
          <c:y val="6.3977921877412386E-2"/>
          <c:w val="0.83411602089729553"/>
          <c:h val="0.82345294156662463"/>
        </c:manualLayout>
      </c:layout>
      <c:lineChart>
        <c:grouping val="standard"/>
        <c:varyColors val="0"/>
        <c:ser>
          <c:idx val="0"/>
          <c:order val="0"/>
          <c:tx>
            <c:strRef>
              <c:f>'To hide-Chart 2.3.1'!$L$238</c:f>
              <c:strCache>
                <c:ptCount val="1"/>
                <c:pt idx="0">
                  <c:v>Home suppliers</c:v>
                </c:pt>
              </c:strCache>
            </c:strRef>
          </c:tx>
          <c:spPr>
            <a:ln>
              <a:noFill/>
            </a:ln>
          </c:spPr>
          <c:marker>
            <c:symbol val="diamond"/>
            <c:size val="10"/>
          </c:marker>
          <c:cat>
            <c:strRef>
              <c:f>'To hide-Chart 2.3.1'!$M$237:$O$237</c:f>
              <c:strCache>
                <c:ptCount val="3"/>
                <c:pt idx="0">
                  <c:v>Standard credit</c:v>
                </c:pt>
                <c:pt idx="1">
                  <c:v>Direct debit</c:v>
                </c:pt>
                <c:pt idx="2">
                  <c:v>Prepayment</c:v>
                </c:pt>
              </c:strCache>
            </c:strRef>
          </c:cat>
          <c:val>
            <c:numRef>
              <c:f>'To hide-Chart 2.3.1'!$M$238:$O$238</c:f>
              <c:numCache>
                <c:formatCode>0</c:formatCode>
                <c:ptCount val="3"/>
                <c:pt idx="0" formatCode="General">
                  <c:v>861</c:v>
                </c:pt>
                <c:pt idx="1">
                  <c:v>831</c:v>
                </c:pt>
                <c:pt idx="2">
                  <c:v>859</c:v>
                </c:pt>
              </c:numCache>
            </c:numRef>
          </c:val>
          <c:smooth val="0"/>
          <c:extLst>
            <c:ext xmlns:c16="http://schemas.microsoft.com/office/drawing/2014/chart" uri="{C3380CC4-5D6E-409C-BE32-E72D297353CC}">
              <c16:uniqueId val="{00000000-3385-4837-BB5A-C7AE9DFA7DCB}"/>
            </c:ext>
          </c:extLst>
        </c:ser>
        <c:ser>
          <c:idx val="1"/>
          <c:order val="1"/>
          <c:tx>
            <c:strRef>
              <c:f>'To hide-Chart 2.3.1'!$L$239</c:f>
              <c:strCache>
                <c:ptCount val="1"/>
                <c:pt idx="0">
                  <c:v>Non-home suppliers</c:v>
                </c:pt>
              </c:strCache>
            </c:strRef>
          </c:tx>
          <c:spPr>
            <a:ln>
              <a:noFill/>
            </a:ln>
          </c:spPr>
          <c:marker>
            <c:symbol val="square"/>
            <c:size val="10"/>
          </c:marker>
          <c:cat>
            <c:strRef>
              <c:f>'To hide-Chart 2.3.1'!$M$237:$O$237</c:f>
              <c:strCache>
                <c:ptCount val="3"/>
                <c:pt idx="0">
                  <c:v>Standard credit</c:v>
                </c:pt>
                <c:pt idx="1">
                  <c:v>Direct debit</c:v>
                </c:pt>
                <c:pt idx="2">
                  <c:v>Prepayment</c:v>
                </c:pt>
              </c:strCache>
            </c:strRef>
          </c:cat>
          <c:val>
            <c:numRef>
              <c:f>'To hide-Chart 2.3.1'!$M$239:$O$239</c:f>
              <c:numCache>
                <c:formatCode>0</c:formatCode>
                <c:ptCount val="3"/>
                <c:pt idx="0">
                  <c:v>803</c:v>
                </c:pt>
                <c:pt idx="1">
                  <c:v>741</c:v>
                </c:pt>
                <c:pt idx="2">
                  <c:v>801</c:v>
                </c:pt>
              </c:numCache>
            </c:numRef>
          </c:val>
          <c:smooth val="0"/>
          <c:extLst>
            <c:ext xmlns:c16="http://schemas.microsoft.com/office/drawing/2014/chart" uri="{C3380CC4-5D6E-409C-BE32-E72D297353CC}">
              <c16:uniqueId val="{00000001-3385-4837-BB5A-C7AE9DFA7DCB}"/>
            </c:ext>
          </c:extLst>
        </c:ser>
        <c:ser>
          <c:idx val="2"/>
          <c:order val="2"/>
          <c:tx>
            <c:strRef>
              <c:f>'To hide-Chart 2.3.1'!$L$240</c:f>
              <c:strCache>
                <c:ptCount val="1"/>
                <c:pt idx="0">
                  <c:v>All consumers</c:v>
                </c:pt>
              </c:strCache>
            </c:strRef>
          </c:tx>
          <c:spPr>
            <a:ln>
              <a:noFill/>
            </a:ln>
          </c:spPr>
          <c:marker>
            <c:symbol val="triangle"/>
            <c:size val="10"/>
          </c:marker>
          <c:cat>
            <c:strRef>
              <c:f>'To hide-Chart 2.3.1'!$M$237:$O$237</c:f>
              <c:strCache>
                <c:ptCount val="3"/>
                <c:pt idx="0">
                  <c:v>Standard credit</c:v>
                </c:pt>
                <c:pt idx="1">
                  <c:v>Direct debit</c:v>
                </c:pt>
                <c:pt idx="2">
                  <c:v>Prepayment</c:v>
                </c:pt>
              </c:strCache>
            </c:strRef>
          </c:cat>
          <c:val>
            <c:numRef>
              <c:f>'To hide-Chart 2.3.1'!$M$240:$O$240</c:f>
              <c:numCache>
                <c:formatCode>0</c:formatCode>
                <c:ptCount val="3"/>
                <c:pt idx="0">
                  <c:v>836</c:v>
                </c:pt>
                <c:pt idx="1">
                  <c:v>770</c:v>
                </c:pt>
                <c:pt idx="2">
                  <c:v>827</c:v>
                </c:pt>
              </c:numCache>
            </c:numRef>
          </c:val>
          <c:smooth val="0"/>
          <c:extLst>
            <c:ext xmlns:c16="http://schemas.microsoft.com/office/drawing/2014/chart" uri="{C3380CC4-5D6E-409C-BE32-E72D297353CC}">
              <c16:uniqueId val="{00000002-3385-4837-BB5A-C7AE9DFA7DCB}"/>
            </c:ext>
          </c:extLst>
        </c:ser>
        <c:dLbls>
          <c:showLegendKey val="0"/>
          <c:showVal val="0"/>
          <c:showCatName val="0"/>
          <c:showSerName val="0"/>
          <c:showPercent val="0"/>
          <c:showBubbleSize val="0"/>
        </c:dLbls>
        <c:marker val="1"/>
        <c:smooth val="0"/>
        <c:axId val="665157504"/>
        <c:axId val="1"/>
      </c:lineChart>
      <c:catAx>
        <c:axId val="665157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in val="650"/>
        </c:scaling>
        <c:delete val="0"/>
        <c:axPos val="l"/>
        <c:majorGridlines>
          <c:spPr>
            <a:ln>
              <a:prstDash val="sysDot"/>
            </a:ln>
          </c:spPr>
        </c:majorGridlines>
        <c:title>
          <c:tx>
            <c:rich>
              <a:bodyPr/>
              <a:lstStyle/>
              <a:p>
                <a:pPr>
                  <a:defRPr sz="800" b="1" i="0" u="none" strike="noStrike" baseline="0">
                    <a:solidFill>
                      <a:srgbClr val="000000"/>
                    </a:solidFill>
                    <a:latin typeface="Arial"/>
                    <a:ea typeface="Arial"/>
                    <a:cs typeface="Arial"/>
                  </a:defRPr>
                </a:pPr>
                <a:r>
                  <a:rPr lang="en-GB"/>
                  <a:t>Average bill (£s)</a:t>
                </a:r>
              </a:p>
            </c:rich>
          </c:tx>
          <c:layout>
            <c:manualLayout>
              <c:xMode val="edge"/>
              <c:yMode val="edge"/>
              <c:x val="9.865856837179417E-3"/>
              <c:y val="0.354637719563900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65157504"/>
        <c:crosses val="autoZero"/>
        <c:crossBetween val="between"/>
        <c:majorUnit val="50"/>
      </c:valAx>
      <c:spPr>
        <a:solidFill>
          <a:schemeClr val="bg1"/>
        </a:solidFill>
        <a:ln w="25400">
          <a:noFill/>
        </a:ln>
      </c:spPr>
    </c:plotArea>
    <c:legend>
      <c:legendPos val="r"/>
      <c:layout>
        <c:manualLayout>
          <c:xMode val="edge"/>
          <c:yMode val="edge"/>
          <c:x val="0.18115984761814902"/>
          <c:y val="0.75"/>
          <c:w val="0.77053321853586043"/>
          <c:h val="0.11764705882352941"/>
        </c:manualLayout>
      </c:layout>
      <c:overlay val="0"/>
      <c:spPr>
        <a:solidFill>
          <a:sysClr val="window" lastClr="FFFFFF"/>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000000000000011" l="0.70000000000000007" r="0.70000000000000007" t="0.75000000000000011" header="0.30000000000000004" footer="0.30000000000000004"/>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31410681417263"/>
          <c:y val="0.17454545454545456"/>
          <c:w val="0.83088434169237724"/>
          <c:h val="0.71272727272727276"/>
        </c:manualLayout>
      </c:layout>
      <c:barChart>
        <c:barDir val="col"/>
        <c:grouping val="clustered"/>
        <c:varyColors val="0"/>
        <c:ser>
          <c:idx val="0"/>
          <c:order val="0"/>
          <c:tx>
            <c:strRef>
              <c:f>'To hide-Chart 2.3.1'!$L$148</c:f>
              <c:strCache>
                <c:ptCount val="1"/>
                <c:pt idx="0">
                  <c:v>Home suppliers</c:v>
                </c:pt>
              </c:strCache>
            </c:strRef>
          </c:tx>
          <c:spPr>
            <a:solidFill>
              <a:srgbClr val="0000FF"/>
            </a:solidFill>
            <a:ln w="12700">
              <a:solidFill>
                <a:srgbClr val="000000"/>
              </a:solidFill>
              <a:prstDash val="solid"/>
            </a:ln>
          </c:spPr>
          <c:invertIfNegative val="0"/>
          <c:cat>
            <c:strRef>
              <c:f>'To hide-Chart 2.3.1'!$M$147:$O$147</c:f>
              <c:strCache>
                <c:ptCount val="3"/>
                <c:pt idx="0">
                  <c:v>Standard credit</c:v>
                </c:pt>
                <c:pt idx="1">
                  <c:v>Direct debit</c:v>
                </c:pt>
                <c:pt idx="2">
                  <c:v>Prepayment</c:v>
                </c:pt>
              </c:strCache>
            </c:strRef>
          </c:cat>
          <c:val>
            <c:numRef>
              <c:f>'To hide-Chart 2.3.1'!$M$148:$O$148</c:f>
              <c:numCache>
                <c:formatCode>0</c:formatCode>
                <c:ptCount val="3"/>
                <c:pt idx="0">
                  <c:v>791</c:v>
                </c:pt>
                <c:pt idx="1">
                  <c:v>752</c:v>
                </c:pt>
                <c:pt idx="2">
                  <c:v>784</c:v>
                </c:pt>
              </c:numCache>
            </c:numRef>
          </c:val>
          <c:extLst>
            <c:ext xmlns:c16="http://schemas.microsoft.com/office/drawing/2014/chart" uri="{C3380CC4-5D6E-409C-BE32-E72D297353CC}">
              <c16:uniqueId val="{00000000-D7D7-40AB-993C-EA63E726D25C}"/>
            </c:ext>
          </c:extLst>
        </c:ser>
        <c:ser>
          <c:idx val="1"/>
          <c:order val="1"/>
          <c:tx>
            <c:strRef>
              <c:f>'To hide-Chart 2.3.1'!$L$149</c:f>
              <c:strCache>
                <c:ptCount val="1"/>
                <c:pt idx="0">
                  <c:v>Non-home suppliers</c:v>
                </c:pt>
              </c:strCache>
            </c:strRef>
          </c:tx>
          <c:spPr>
            <a:solidFill>
              <a:srgbClr val="FFFFFF"/>
            </a:solidFill>
            <a:ln w="12700">
              <a:solidFill>
                <a:srgbClr val="000000"/>
              </a:solidFill>
              <a:prstDash val="solid"/>
            </a:ln>
          </c:spPr>
          <c:invertIfNegative val="0"/>
          <c:cat>
            <c:strRef>
              <c:f>'To hide-Chart 2.3.1'!$M$147:$O$147</c:f>
              <c:strCache>
                <c:ptCount val="3"/>
                <c:pt idx="0">
                  <c:v>Standard credit</c:v>
                </c:pt>
                <c:pt idx="1">
                  <c:v>Direct debit</c:v>
                </c:pt>
                <c:pt idx="2">
                  <c:v>Prepayment</c:v>
                </c:pt>
              </c:strCache>
            </c:strRef>
          </c:cat>
          <c:val>
            <c:numRef>
              <c:f>'To hide-Chart 2.3.1'!$M$149:$O$149</c:f>
              <c:numCache>
                <c:formatCode>0</c:formatCode>
                <c:ptCount val="3"/>
                <c:pt idx="0">
                  <c:v>736</c:v>
                </c:pt>
                <c:pt idx="1">
                  <c:v>677</c:v>
                </c:pt>
                <c:pt idx="2">
                  <c:v>738</c:v>
                </c:pt>
              </c:numCache>
            </c:numRef>
          </c:val>
          <c:extLst>
            <c:ext xmlns:c16="http://schemas.microsoft.com/office/drawing/2014/chart" uri="{C3380CC4-5D6E-409C-BE32-E72D297353CC}">
              <c16:uniqueId val="{00000001-D7D7-40AB-993C-EA63E726D25C}"/>
            </c:ext>
          </c:extLst>
        </c:ser>
        <c:ser>
          <c:idx val="2"/>
          <c:order val="2"/>
          <c:tx>
            <c:strRef>
              <c:f>'To hide-Chart 2.3.1'!$L$150</c:f>
              <c:strCache>
                <c:ptCount val="1"/>
                <c:pt idx="0">
                  <c:v>All consumers</c:v>
                </c:pt>
              </c:strCache>
            </c:strRef>
          </c:tx>
          <c:spPr>
            <a:solidFill>
              <a:srgbClr val="99CCFF"/>
            </a:solidFill>
            <a:ln w="12700">
              <a:solidFill>
                <a:srgbClr val="000000"/>
              </a:solidFill>
              <a:prstDash val="solid"/>
            </a:ln>
          </c:spPr>
          <c:invertIfNegative val="0"/>
          <c:cat>
            <c:strRef>
              <c:f>'To hide-Chart 2.3.1'!$M$147:$O$147</c:f>
              <c:strCache>
                <c:ptCount val="3"/>
                <c:pt idx="0">
                  <c:v>Standard credit</c:v>
                </c:pt>
                <c:pt idx="1">
                  <c:v>Direct debit</c:v>
                </c:pt>
                <c:pt idx="2">
                  <c:v>Prepayment</c:v>
                </c:pt>
              </c:strCache>
            </c:strRef>
          </c:cat>
          <c:val>
            <c:numRef>
              <c:f>'To hide-Chart 2.3.1'!$M$150:$O$150</c:f>
              <c:numCache>
                <c:formatCode>0</c:formatCode>
                <c:ptCount val="3"/>
                <c:pt idx="0">
                  <c:v>767</c:v>
                </c:pt>
                <c:pt idx="1">
                  <c:v>701</c:v>
                </c:pt>
                <c:pt idx="2">
                  <c:v>758</c:v>
                </c:pt>
              </c:numCache>
            </c:numRef>
          </c:val>
          <c:extLst>
            <c:ext xmlns:c16="http://schemas.microsoft.com/office/drawing/2014/chart" uri="{C3380CC4-5D6E-409C-BE32-E72D297353CC}">
              <c16:uniqueId val="{00000002-D7D7-40AB-993C-EA63E726D25C}"/>
            </c:ext>
          </c:extLst>
        </c:ser>
        <c:dLbls>
          <c:showLegendKey val="0"/>
          <c:showVal val="0"/>
          <c:showCatName val="0"/>
          <c:showSerName val="0"/>
          <c:showPercent val="0"/>
          <c:showBubbleSize val="0"/>
        </c:dLbls>
        <c:gapWidth val="30"/>
        <c:axId val="665154552"/>
        <c:axId val="1"/>
      </c:barChart>
      <c:catAx>
        <c:axId val="665154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950"/>
          <c:min val="0"/>
        </c:scaling>
        <c:delete val="0"/>
        <c:axPos val="l"/>
        <c:title>
          <c:tx>
            <c:rich>
              <a:bodyPr/>
              <a:lstStyle/>
              <a:p>
                <a:pPr>
                  <a:defRPr sz="800" b="1" i="0" u="none" strike="noStrike" baseline="0">
                    <a:solidFill>
                      <a:srgbClr val="000000"/>
                    </a:solidFill>
                    <a:latin typeface="Arial"/>
                    <a:ea typeface="Arial"/>
                    <a:cs typeface="Arial"/>
                  </a:defRPr>
                </a:pPr>
                <a:r>
                  <a:rPr lang="en-GB"/>
                  <a:t>Average bill (£s)</a:t>
                </a:r>
              </a:p>
            </c:rich>
          </c:tx>
          <c:layout>
            <c:manualLayout>
              <c:xMode val="edge"/>
              <c:yMode val="edge"/>
              <c:x val="1.2254901960784314E-2"/>
              <c:y val="0.3636364657747151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65154552"/>
        <c:crosses val="autoZero"/>
        <c:crossBetween val="between"/>
        <c:majorUnit val="100"/>
      </c:valAx>
      <c:spPr>
        <a:noFill/>
        <a:ln w="25400">
          <a:noFill/>
        </a:ln>
      </c:spPr>
    </c:plotArea>
    <c:legend>
      <c:legendPos val="r"/>
      <c:layout>
        <c:manualLayout>
          <c:xMode val="edge"/>
          <c:yMode val="edge"/>
          <c:x val="9.5588464088503577E-2"/>
          <c:y val="6.9090909090909092E-2"/>
          <c:w val="0.86519814931389138"/>
          <c:h val="7.2727272727272724E-2"/>
        </c:manualLayout>
      </c:layout>
      <c:overlay val="0"/>
      <c:spPr>
        <a:noFill/>
        <a:ln w="25400">
          <a:noFill/>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31410681417263"/>
          <c:y val="0.17454545454545456"/>
          <c:w val="0.83088434169237724"/>
          <c:h val="0.71272727272727276"/>
        </c:manualLayout>
      </c:layout>
      <c:barChart>
        <c:barDir val="col"/>
        <c:grouping val="clustered"/>
        <c:varyColors val="0"/>
        <c:ser>
          <c:idx val="0"/>
          <c:order val="0"/>
          <c:tx>
            <c:strRef>
              <c:f>'To hide-Chart 2.3.1'!$L$116</c:f>
              <c:strCache>
                <c:ptCount val="1"/>
                <c:pt idx="0">
                  <c:v>Home suppliers</c:v>
                </c:pt>
              </c:strCache>
            </c:strRef>
          </c:tx>
          <c:spPr>
            <a:solidFill>
              <a:srgbClr val="0000FF"/>
            </a:solidFill>
            <a:ln w="12700">
              <a:solidFill>
                <a:srgbClr val="000000"/>
              </a:solidFill>
              <a:prstDash val="solid"/>
            </a:ln>
          </c:spPr>
          <c:invertIfNegative val="0"/>
          <c:cat>
            <c:strRef>
              <c:f>'To hide-Chart 2.3.1'!$M$115:$O$115</c:f>
              <c:strCache>
                <c:ptCount val="3"/>
                <c:pt idx="0">
                  <c:v>Standard credit</c:v>
                </c:pt>
                <c:pt idx="1">
                  <c:v>Direct debit</c:v>
                </c:pt>
                <c:pt idx="2">
                  <c:v>Prepayment</c:v>
                </c:pt>
              </c:strCache>
            </c:strRef>
          </c:cat>
          <c:val>
            <c:numRef>
              <c:f>'To hide-Chart 2.3.1'!$M$116:$O$116</c:f>
              <c:numCache>
                <c:formatCode>0</c:formatCode>
                <c:ptCount val="3"/>
                <c:pt idx="0">
                  <c:v>821</c:v>
                </c:pt>
                <c:pt idx="1">
                  <c:v>765</c:v>
                </c:pt>
                <c:pt idx="2">
                  <c:v>823</c:v>
                </c:pt>
              </c:numCache>
            </c:numRef>
          </c:val>
          <c:extLst>
            <c:ext xmlns:c16="http://schemas.microsoft.com/office/drawing/2014/chart" uri="{C3380CC4-5D6E-409C-BE32-E72D297353CC}">
              <c16:uniqueId val="{00000000-2E81-4125-8162-0C0898B13244}"/>
            </c:ext>
          </c:extLst>
        </c:ser>
        <c:ser>
          <c:idx val="1"/>
          <c:order val="1"/>
          <c:tx>
            <c:strRef>
              <c:f>'To hide-Chart 2.3.1'!$L$117</c:f>
              <c:strCache>
                <c:ptCount val="1"/>
                <c:pt idx="0">
                  <c:v>Non-home suppliers</c:v>
                </c:pt>
              </c:strCache>
            </c:strRef>
          </c:tx>
          <c:spPr>
            <a:solidFill>
              <a:srgbClr val="FFFFFF"/>
            </a:solidFill>
            <a:ln w="12700">
              <a:solidFill>
                <a:srgbClr val="000000"/>
              </a:solidFill>
              <a:prstDash val="solid"/>
            </a:ln>
          </c:spPr>
          <c:invertIfNegative val="0"/>
          <c:cat>
            <c:strRef>
              <c:f>'To hide-Chart 2.3.1'!$M$115:$O$115</c:f>
              <c:strCache>
                <c:ptCount val="3"/>
                <c:pt idx="0">
                  <c:v>Standard credit</c:v>
                </c:pt>
                <c:pt idx="1">
                  <c:v>Direct debit</c:v>
                </c:pt>
                <c:pt idx="2">
                  <c:v>Prepayment</c:v>
                </c:pt>
              </c:strCache>
            </c:strRef>
          </c:cat>
          <c:val>
            <c:numRef>
              <c:f>'To hide-Chart 2.3.1'!$M$117:$O$117</c:f>
              <c:numCache>
                <c:formatCode>0</c:formatCode>
                <c:ptCount val="3"/>
                <c:pt idx="0">
                  <c:v>765</c:v>
                </c:pt>
                <c:pt idx="1">
                  <c:v>700</c:v>
                </c:pt>
                <c:pt idx="2">
                  <c:v>769</c:v>
                </c:pt>
              </c:numCache>
            </c:numRef>
          </c:val>
          <c:extLst>
            <c:ext xmlns:c16="http://schemas.microsoft.com/office/drawing/2014/chart" uri="{C3380CC4-5D6E-409C-BE32-E72D297353CC}">
              <c16:uniqueId val="{00000001-2E81-4125-8162-0C0898B13244}"/>
            </c:ext>
          </c:extLst>
        </c:ser>
        <c:ser>
          <c:idx val="2"/>
          <c:order val="2"/>
          <c:tx>
            <c:strRef>
              <c:f>'To hide-Chart 2.3.1'!$L$118</c:f>
              <c:strCache>
                <c:ptCount val="1"/>
                <c:pt idx="0">
                  <c:v>All consumers</c:v>
                </c:pt>
              </c:strCache>
            </c:strRef>
          </c:tx>
          <c:spPr>
            <a:solidFill>
              <a:srgbClr val="99CCFF"/>
            </a:solidFill>
            <a:ln w="12700">
              <a:solidFill>
                <a:srgbClr val="000000"/>
              </a:solidFill>
              <a:prstDash val="solid"/>
            </a:ln>
          </c:spPr>
          <c:invertIfNegative val="0"/>
          <c:cat>
            <c:strRef>
              <c:f>'To hide-Chart 2.3.1'!$M$115:$O$115</c:f>
              <c:strCache>
                <c:ptCount val="3"/>
                <c:pt idx="0">
                  <c:v>Standard credit</c:v>
                </c:pt>
                <c:pt idx="1">
                  <c:v>Direct debit</c:v>
                </c:pt>
                <c:pt idx="2">
                  <c:v>Prepayment</c:v>
                </c:pt>
              </c:strCache>
            </c:strRef>
          </c:cat>
          <c:val>
            <c:numRef>
              <c:f>'To hide-Chart 2.3.1'!$M$118:$O$118</c:f>
              <c:numCache>
                <c:formatCode>0</c:formatCode>
                <c:ptCount val="3"/>
                <c:pt idx="0">
                  <c:v>796</c:v>
                </c:pt>
                <c:pt idx="1">
                  <c:v>721</c:v>
                </c:pt>
                <c:pt idx="2">
                  <c:v>793</c:v>
                </c:pt>
              </c:numCache>
            </c:numRef>
          </c:val>
          <c:extLst>
            <c:ext xmlns:c16="http://schemas.microsoft.com/office/drawing/2014/chart" uri="{C3380CC4-5D6E-409C-BE32-E72D297353CC}">
              <c16:uniqueId val="{00000002-2E81-4125-8162-0C0898B13244}"/>
            </c:ext>
          </c:extLst>
        </c:ser>
        <c:dLbls>
          <c:showLegendKey val="0"/>
          <c:showVal val="0"/>
          <c:showCatName val="0"/>
          <c:showSerName val="0"/>
          <c:showPercent val="0"/>
          <c:showBubbleSize val="0"/>
        </c:dLbls>
        <c:gapWidth val="30"/>
        <c:axId val="665154224"/>
        <c:axId val="1"/>
      </c:barChart>
      <c:catAx>
        <c:axId val="6651542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950"/>
          <c:min val="0"/>
        </c:scaling>
        <c:delete val="0"/>
        <c:axPos val="l"/>
        <c:title>
          <c:tx>
            <c:rich>
              <a:bodyPr/>
              <a:lstStyle/>
              <a:p>
                <a:pPr>
                  <a:defRPr sz="800" b="1" i="0" u="none" strike="noStrike" baseline="0">
                    <a:solidFill>
                      <a:srgbClr val="000000"/>
                    </a:solidFill>
                    <a:latin typeface="Arial"/>
                    <a:ea typeface="Arial"/>
                    <a:cs typeface="Arial"/>
                  </a:defRPr>
                </a:pPr>
                <a:r>
                  <a:rPr lang="en-GB"/>
                  <a:t>Average bill (£s)</a:t>
                </a:r>
              </a:p>
            </c:rich>
          </c:tx>
          <c:layout>
            <c:manualLayout>
              <c:xMode val="edge"/>
              <c:yMode val="edge"/>
              <c:x val="1.2254901960784314E-2"/>
              <c:y val="0.3636364657747151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65154224"/>
        <c:crosses val="autoZero"/>
        <c:crossBetween val="between"/>
        <c:majorUnit val="100"/>
      </c:valAx>
      <c:spPr>
        <a:noFill/>
        <a:ln w="25400">
          <a:noFill/>
        </a:ln>
      </c:spPr>
    </c:plotArea>
    <c:legend>
      <c:legendPos val="r"/>
      <c:layout>
        <c:manualLayout>
          <c:xMode val="edge"/>
          <c:yMode val="edge"/>
          <c:x val="9.5588464088503577E-2"/>
          <c:y val="6.9090909090909092E-2"/>
          <c:w val="0.86519814931389138"/>
          <c:h val="7.2727272727272724E-2"/>
        </c:manualLayout>
      </c:layout>
      <c:overlay val="0"/>
      <c:spPr>
        <a:noFill/>
        <a:ln w="25400">
          <a:noFill/>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31410681417263"/>
          <c:y val="0.17454545454545456"/>
          <c:w val="0.83088434169237724"/>
          <c:h val="0.71272727272727276"/>
        </c:manualLayout>
      </c:layout>
      <c:barChart>
        <c:barDir val="col"/>
        <c:grouping val="clustered"/>
        <c:varyColors val="0"/>
        <c:ser>
          <c:idx val="0"/>
          <c:order val="0"/>
          <c:tx>
            <c:strRef>
              <c:f>'To hide-Chart 2.3.1'!$L$87</c:f>
              <c:strCache>
                <c:ptCount val="1"/>
                <c:pt idx="0">
                  <c:v>Home suppliers</c:v>
                </c:pt>
              </c:strCache>
            </c:strRef>
          </c:tx>
          <c:spPr>
            <a:solidFill>
              <a:srgbClr val="0000FF"/>
            </a:solidFill>
            <a:ln w="12700">
              <a:solidFill>
                <a:srgbClr val="000000"/>
              </a:solidFill>
              <a:prstDash val="solid"/>
            </a:ln>
          </c:spPr>
          <c:invertIfNegative val="0"/>
          <c:cat>
            <c:strRef>
              <c:f>'To hide-Chart 2.3.1'!$M$86:$O$86</c:f>
              <c:strCache>
                <c:ptCount val="3"/>
                <c:pt idx="0">
                  <c:v>Standard credit</c:v>
                </c:pt>
                <c:pt idx="1">
                  <c:v>Direct debit</c:v>
                </c:pt>
                <c:pt idx="2">
                  <c:v>Prepayment</c:v>
                </c:pt>
              </c:strCache>
            </c:strRef>
          </c:cat>
          <c:val>
            <c:numRef>
              <c:f>'To hide-Chart 2.3.1'!$M$87:$O$87</c:f>
              <c:numCache>
                <c:formatCode>0</c:formatCode>
                <c:ptCount val="3"/>
                <c:pt idx="0">
                  <c:v>780</c:v>
                </c:pt>
                <c:pt idx="1">
                  <c:v>724</c:v>
                </c:pt>
                <c:pt idx="2">
                  <c:v>778</c:v>
                </c:pt>
              </c:numCache>
            </c:numRef>
          </c:val>
          <c:extLst>
            <c:ext xmlns:c16="http://schemas.microsoft.com/office/drawing/2014/chart" uri="{C3380CC4-5D6E-409C-BE32-E72D297353CC}">
              <c16:uniqueId val="{00000000-0A56-4175-8DB5-1857885A18E9}"/>
            </c:ext>
          </c:extLst>
        </c:ser>
        <c:ser>
          <c:idx val="1"/>
          <c:order val="1"/>
          <c:tx>
            <c:strRef>
              <c:f>'To hide-Chart 2.3.1'!$L$88</c:f>
              <c:strCache>
                <c:ptCount val="1"/>
                <c:pt idx="0">
                  <c:v>Non-home suppliers</c:v>
                </c:pt>
              </c:strCache>
            </c:strRef>
          </c:tx>
          <c:spPr>
            <a:solidFill>
              <a:srgbClr val="FFFFFF"/>
            </a:solidFill>
            <a:ln w="12700">
              <a:solidFill>
                <a:srgbClr val="000000"/>
              </a:solidFill>
              <a:prstDash val="solid"/>
            </a:ln>
          </c:spPr>
          <c:invertIfNegative val="0"/>
          <c:cat>
            <c:strRef>
              <c:f>'To hide-Chart 2.3.1'!$M$86:$O$86</c:f>
              <c:strCache>
                <c:ptCount val="3"/>
                <c:pt idx="0">
                  <c:v>Standard credit</c:v>
                </c:pt>
                <c:pt idx="1">
                  <c:v>Direct debit</c:v>
                </c:pt>
                <c:pt idx="2">
                  <c:v>Prepayment</c:v>
                </c:pt>
              </c:strCache>
            </c:strRef>
          </c:cat>
          <c:val>
            <c:numRef>
              <c:f>'To hide-Chart 2.3.1'!$M$88:$O$88</c:f>
              <c:numCache>
                <c:formatCode>0</c:formatCode>
                <c:ptCount val="3"/>
                <c:pt idx="0">
                  <c:v>737</c:v>
                </c:pt>
                <c:pt idx="1">
                  <c:v>661</c:v>
                </c:pt>
                <c:pt idx="2">
                  <c:v>746</c:v>
                </c:pt>
              </c:numCache>
            </c:numRef>
          </c:val>
          <c:extLst>
            <c:ext xmlns:c16="http://schemas.microsoft.com/office/drawing/2014/chart" uri="{C3380CC4-5D6E-409C-BE32-E72D297353CC}">
              <c16:uniqueId val="{00000001-0A56-4175-8DB5-1857885A18E9}"/>
            </c:ext>
          </c:extLst>
        </c:ser>
        <c:ser>
          <c:idx val="2"/>
          <c:order val="2"/>
          <c:tx>
            <c:strRef>
              <c:f>'To hide-Chart 2.3.1'!$L$89</c:f>
              <c:strCache>
                <c:ptCount val="1"/>
                <c:pt idx="0">
                  <c:v>All consumers</c:v>
                </c:pt>
              </c:strCache>
            </c:strRef>
          </c:tx>
          <c:spPr>
            <a:solidFill>
              <a:srgbClr val="99CCFF"/>
            </a:solidFill>
            <a:ln w="12700">
              <a:solidFill>
                <a:srgbClr val="000000"/>
              </a:solidFill>
              <a:prstDash val="solid"/>
            </a:ln>
          </c:spPr>
          <c:invertIfNegative val="0"/>
          <c:cat>
            <c:strRef>
              <c:f>'To hide-Chart 2.3.1'!$M$86:$O$86</c:f>
              <c:strCache>
                <c:ptCount val="3"/>
                <c:pt idx="0">
                  <c:v>Standard credit</c:v>
                </c:pt>
                <c:pt idx="1">
                  <c:v>Direct debit</c:v>
                </c:pt>
                <c:pt idx="2">
                  <c:v>Prepayment</c:v>
                </c:pt>
              </c:strCache>
            </c:strRef>
          </c:cat>
          <c:val>
            <c:numRef>
              <c:f>'To hide-Chart 2.3.1'!$M$89:$O$89</c:f>
              <c:numCache>
                <c:formatCode>0</c:formatCode>
                <c:ptCount val="3"/>
                <c:pt idx="0">
                  <c:v>761</c:v>
                </c:pt>
                <c:pt idx="1">
                  <c:v>682</c:v>
                </c:pt>
                <c:pt idx="2">
                  <c:v>760</c:v>
                </c:pt>
              </c:numCache>
            </c:numRef>
          </c:val>
          <c:extLst>
            <c:ext xmlns:c16="http://schemas.microsoft.com/office/drawing/2014/chart" uri="{C3380CC4-5D6E-409C-BE32-E72D297353CC}">
              <c16:uniqueId val="{00000002-0A56-4175-8DB5-1857885A18E9}"/>
            </c:ext>
          </c:extLst>
        </c:ser>
        <c:dLbls>
          <c:showLegendKey val="0"/>
          <c:showVal val="0"/>
          <c:showCatName val="0"/>
          <c:showSerName val="0"/>
          <c:showPercent val="0"/>
          <c:showBubbleSize val="0"/>
        </c:dLbls>
        <c:gapWidth val="30"/>
        <c:axId val="665153896"/>
        <c:axId val="1"/>
      </c:barChart>
      <c:catAx>
        <c:axId val="665153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950"/>
          <c:min val="0"/>
        </c:scaling>
        <c:delete val="0"/>
        <c:axPos val="l"/>
        <c:title>
          <c:tx>
            <c:rich>
              <a:bodyPr/>
              <a:lstStyle/>
              <a:p>
                <a:pPr>
                  <a:defRPr sz="800" b="1" i="0" u="none" strike="noStrike" baseline="0">
                    <a:solidFill>
                      <a:srgbClr val="000000"/>
                    </a:solidFill>
                    <a:latin typeface="Arial"/>
                    <a:ea typeface="Arial"/>
                    <a:cs typeface="Arial"/>
                  </a:defRPr>
                </a:pPr>
                <a:r>
                  <a:rPr lang="en-GB"/>
                  <a:t>Average bill (£s)</a:t>
                </a:r>
              </a:p>
            </c:rich>
          </c:tx>
          <c:layout>
            <c:manualLayout>
              <c:xMode val="edge"/>
              <c:yMode val="edge"/>
              <c:x val="1.2254901960784314E-2"/>
              <c:y val="0.3636364657747151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65153896"/>
        <c:crosses val="autoZero"/>
        <c:crossBetween val="between"/>
        <c:majorUnit val="100"/>
      </c:valAx>
      <c:spPr>
        <a:noFill/>
        <a:ln w="25400">
          <a:noFill/>
        </a:ln>
      </c:spPr>
    </c:plotArea>
    <c:legend>
      <c:legendPos val="r"/>
      <c:layout>
        <c:manualLayout>
          <c:xMode val="edge"/>
          <c:yMode val="edge"/>
          <c:x val="9.5588464088503577E-2"/>
          <c:y val="6.9090909090909092E-2"/>
          <c:w val="0.86519814931389138"/>
          <c:h val="7.2727272727272724E-2"/>
        </c:manualLayout>
      </c:layout>
      <c:overlay val="0"/>
      <c:spPr>
        <a:noFill/>
        <a:ln w="25400">
          <a:noFill/>
        </a:ln>
      </c:spPr>
      <c:txPr>
        <a:bodyPr/>
        <a:lstStyle/>
        <a:p>
          <a:pPr>
            <a:defRPr sz="1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0.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drawing1.xml><?xml version="1.0" encoding="utf-8"?>
<xdr:wsDr xmlns:xdr="http://schemas.openxmlformats.org/drawingml/2006/spreadsheetDrawing" xmlns:a="http://schemas.openxmlformats.org/drawingml/2006/main">
  <xdr:twoCellAnchor>
    <xdr:from>
      <xdr:col>0</xdr:col>
      <xdr:colOff>38100</xdr:colOff>
      <xdr:row>73</xdr:row>
      <xdr:rowOff>47625</xdr:rowOff>
    </xdr:from>
    <xdr:to>
      <xdr:col>17</xdr:col>
      <xdr:colOff>201968</xdr:colOff>
      <xdr:row>83</xdr:row>
      <xdr:rowOff>107755</xdr:rowOff>
    </xdr:to>
    <xdr:sp macro="" textlink="">
      <xdr:nvSpPr>
        <xdr:cNvPr id="6145" name="Text Box 1">
          <a:extLst>
            <a:ext uri="{FF2B5EF4-FFF2-40B4-BE49-F238E27FC236}">
              <a16:creationId xmlns:a16="http://schemas.microsoft.com/office/drawing/2014/main" id="{EC39C6BB-12FD-47E6-891A-3CD88180AEEE}"/>
            </a:ext>
          </a:extLst>
        </xdr:cNvPr>
        <xdr:cNvSpPr txBox="1">
          <a:spLocks noChangeArrowheads="1"/>
        </xdr:cNvSpPr>
      </xdr:nvSpPr>
      <xdr:spPr bwMode="auto">
        <a:xfrm>
          <a:off x="38100" y="9964831"/>
          <a:ext cx="5957047" cy="1666875"/>
        </a:xfrm>
        <a:prstGeom prst="rect">
          <a:avLst/>
        </a:prstGeom>
        <a:solidFill>
          <a:srgbClr val="FFFFFF"/>
        </a:solidFill>
        <a:ln w="9525">
          <a:noFill/>
          <a:miter lim="800000"/>
          <a:headEnd/>
          <a:tailEnd/>
        </a:ln>
        <a:effectLst/>
      </xdr:spPr>
      <xdr:txBody>
        <a:bodyPr vertOverflow="clip" wrap="square" lIns="27432" tIns="22860" rIns="0" bIns="0" anchor="t" upright="1"/>
        <a:lstStyle/>
        <a:p>
          <a:pPr rtl="0"/>
          <a:r>
            <a:rPr lang="en-GB" sz="900" b="0" i="0">
              <a:latin typeface="Arial" pitchFamily="34" charset="0"/>
              <a:ea typeface="+mn-ea"/>
              <a:cs typeface="Arial" pitchFamily="34" charset="0"/>
            </a:rPr>
            <a:t>(1) Bills upto</a:t>
          </a:r>
          <a:r>
            <a:rPr lang="en-GB" sz="900" b="0" i="0" baseline="0">
              <a:latin typeface="Arial" pitchFamily="34" charset="0"/>
              <a:ea typeface="+mn-ea"/>
              <a:cs typeface="Arial" pitchFamily="34" charset="0"/>
            </a:rPr>
            <a:t> (and including) 2006</a:t>
          </a:r>
          <a:r>
            <a:rPr lang="en-GB" sz="900" b="0" i="0">
              <a:latin typeface="Arial" pitchFamily="34" charset="0"/>
              <a:ea typeface="+mn-ea"/>
              <a:cs typeface="Arial" pitchFamily="34" charset="0"/>
            </a:rPr>
            <a:t> relate to total bill received in the year, e.g. covering consumption from Q4 of the previous year</a:t>
          </a:r>
          <a:endParaRPr lang="en-GB" sz="900">
            <a:latin typeface="Arial" pitchFamily="34" charset="0"/>
            <a:cs typeface="Arial" pitchFamily="34" charset="0"/>
          </a:endParaRPr>
        </a:p>
        <a:p>
          <a:pPr rtl="0"/>
          <a:r>
            <a:rPr lang="en-GB" sz="900" b="0" i="0" baseline="0">
              <a:latin typeface="Arial" pitchFamily="34" charset="0"/>
              <a:ea typeface="+mn-ea"/>
              <a:cs typeface="Arial" pitchFamily="34" charset="0"/>
            </a:rPr>
            <a:t>     </a:t>
          </a:r>
          <a:r>
            <a:rPr lang="en-GB" sz="900" b="0" i="0">
              <a:latin typeface="Arial" pitchFamily="34" charset="0"/>
              <a:ea typeface="+mn-ea"/>
              <a:cs typeface="Arial" pitchFamily="34" charset="0"/>
            </a:rPr>
            <a:t>to Q3 of the named year.   Bills to 1995 for home supplier only (i.e. British Gas).</a:t>
          </a:r>
          <a:endParaRPr lang="en-GB" sz="900">
            <a:latin typeface="Arial" pitchFamily="34" charset="0"/>
            <a:cs typeface="Arial" pitchFamily="34" charset="0"/>
          </a:endParaRPr>
        </a:p>
        <a:p>
          <a:pPr rtl="0"/>
          <a:r>
            <a:rPr lang="en-GB" sz="900" b="0" i="0">
              <a:latin typeface="Arial" pitchFamily="34" charset="0"/>
              <a:ea typeface="+mn-ea"/>
              <a:cs typeface="Arial" pitchFamily="34" charset="0"/>
            </a:rPr>
            <a:t>(2) All bills are calculated using an annual consumption of 18,000 kWh.  Figures are inclusive of VAT.</a:t>
          </a:r>
          <a:endParaRPr lang="en-GB" sz="900">
            <a:latin typeface="Arial" pitchFamily="34" charset="0"/>
            <a:cs typeface="Arial" pitchFamily="34" charset="0"/>
          </a:endParaRPr>
        </a:p>
        <a:p>
          <a:pPr rtl="0"/>
          <a:r>
            <a:rPr lang="en-GB" sz="900" b="0" i="0">
              <a:latin typeface="Arial" pitchFamily="34" charset="0"/>
              <a:ea typeface="+mn-ea"/>
              <a:cs typeface="Arial" pitchFamily="34" charset="0"/>
            </a:rPr>
            <a:t>(3) Home supplier denotes British Gas Trading.</a:t>
          </a:r>
          <a:endParaRPr lang="en-GB" sz="900">
            <a:latin typeface="Arial" pitchFamily="34" charset="0"/>
            <a:cs typeface="Arial" pitchFamily="34" charset="0"/>
          </a:endParaRPr>
        </a:p>
        <a:p>
          <a:pPr rtl="0">
            <a:lnSpc>
              <a:spcPts val="900"/>
            </a:lnSpc>
          </a:pPr>
          <a:r>
            <a:rPr lang="en-GB" sz="900" b="0" i="0">
              <a:latin typeface="Arial" pitchFamily="34" charset="0"/>
              <a:ea typeface="+mn-ea"/>
              <a:cs typeface="Arial" pitchFamily="34" charset="0"/>
            </a:rPr>
            <a:t>(4) Non-home suppliers are all other suppliers.</a:t>
          </a:r>
          <a:endParaRPr lang="en-GB" sz="900">
            <a:latin typeface="Arial" pitchFamily="34" charset="0"/>
            <a:cs typeface="Arial" pitchFamily="34" charset="0"/>
          </a:endParaRPr>
        </a:p>
        <a:p>
          <a:pPr rtl="0">
            <a:lnSpc>
              <a:spcPts val="900"/>
            </a:lnSpc>
          </a:pPr>
          <a:r>
            <a:rPr lang="en-GB" sz="900" b="0" i="0">
              <a:latin typeface="Arial" pitchFamily="34" charset="0"/>
              <a:ea typeface="+mn-ea"/>
              <a:cs typeface="Arial" pitchFamily="34" charset="0"/>
            </a:rPr>
            <a:t>(5) Direct debit as a payment method not widely available for earlier years.</a:t>
          </a:r>
          <a:endParaRPr lang="en-GB" sz="900">
            <a:latin typeface="Arial" pitchFamily="34" charset="0"/>
            <a:cs typeface="Arial" pitchFamily="34" charset="0"/>
          </a:endParaRPr>
        </a:p>
        <a:p>
          <a:pPr rtl="0"/>
          <a:r>
            <a:rPr lang="en-GB" sz="900" b="0" i="0">
              <a:latin typeface="Arial" pitchFamily="34" charset="0"/>
              <a:ea typeface="+mn-ea"/>
              <a:cs typeface="Arial" pitchFamily="34" charset="0"/>
            </a:rPr>
            <a:t>(6) Bills deflated to 2010 terms using the GDP (market prices) deflator.</a:t>
          </a:r>
          <a:endParaRPr lang="en-GB" sz="900">
            <a:latin typeface="Arial" pitchFamily="34" charset="0"/>
            <a:cs typeface="Arial" pitchFamily="34" charset="0"/>
          </a:endParaRPr>
        </a:p>
        <a:p>
          <a:pPr rtl="0">
            <a:lnSpc>
              <a:spcPts val="800"/>
            </a:lnSpc>
          </a:pPr>
          <a:r>
            <a:rPr lang="en-GB" sz="900" b="0" i="0">
              <a:latin typeface="Arial" pitchFamily="34" charset="0"/>
              <a:ea typeface="+mn-ea"/>
              <a:cs typeface="Arial" pitchFamily="34" charset="0"/>
            </a:rPr>
            <a:t>(7) Bills after (and including) 2007 are subject to a change in methodology.</a:t>
          </a:r>
          <a:r>
            <a:rPr lang="en-GB" sz="900" b="0" i="0" baseline="0">
              <a:latin typeface="Arial" pitchFamily="34" charset="0"/>
              <a:ea typeface="+mn-ea"/>
              <a:cs typeface="Arial" pitchFamily="34" charset="0"/>
            </a:rPr>
            <a:t>  Bills relate to the calendar year, e.g.</a:t>
          </a:r>
        </a:p>
        <a:p>
          <a:pPr rtl="0">
            <a:lnSpc>
              <a:spcPts val="900"/>
            </a:lnSpc>
          </a:pPr>
          <a:r>
            <a:rPr lang="en-GB" sz="900" b="0" i="0" baseline="0">
              <a:latin typeface="Arial" pitchFamily="34" charset="0"/>
              <a:ea typeface="+mn-ea"/>
              <a:cs typeface="Arial" pitchFamily="34" charset="0"/>
            </a:rPr>
            <a:t>     covering consumption from Q1 to Q4 of the named year. The assumed gas consumption pattern has also been</a:t>
          </a:r>
        </a:p>
        <a:p>
          <a:pPr rtl="0"/>
          <a:r>
            <a:rPr lang="en-GB" sz="900" b="0" i="0" baseline="0">
              <a:latin typeface="Arial" pitchFamily="34" charset="0"/>
              <a:ea typeface="+mn-ea"/>
              <a:cs typeface="Arial" pitchFamily="34" charset="0"/>
            </a:rPr>
            <a:t>     altered to more accurately reflect real consumption patterns. More information can be found in the methodology</a:t>
          </a:r>
        </a:p>
        <a:p>
          <a:pPr rtl="0">
            <a:lnSpc>
              <a:spcPts val="800"/>
            </a:lnSpc>
          </a:pPr>
          <a:r>
            <a:rPr lang="en-GB" sz="900" b="0" i="0" baseline="0">
              <a:latin typeface="Arial" pitchFamily="34" charset="0"/>
              <a:ea typeface="+mn-ea"/>
              <a:cs typeface="Arial" pitchFamily="34" charset="0"/>
            </a:rPr>
            <a:t>     note at: </a:t>
          </a:r>
          <a:r>
            <a:rPr lang="en-GB" sz="900" b="0" i="0" u="sng">
              <a:latin typeface="Arial" pitchFamily="34" charset="0"/>
              <a:ea typeface="+mn-ea"/>
              <a:cs typeface="Arial" pitchFamily="34" charset="0"/>
            </a:rPr>
            <a:t>http://www.decc.gov.uk/en/content/cms/statistics/prices/prices.aspx </a:t>
          </a:r>
          <a:r>
            <a:rPr lang="en-GB" sz="900" b="0" i="0" baseline="0">
              <a:latin typeface="Arial" pitchFamily="34" charset="0"/>
              <a:ea typeface="+mn-ea"/>
              <a:cs typeface="Arial" pitchFamily="34" charset="0"/>
            </a:rPr>
            <a:t> </a:t>
          </a:r>
          <a:endParaRPr lang="en-GB" sz="900" b="0" i="0">
            <a:latin typeface="Arial" pitchFamily="34" charset="0"/>
            <a:ea typeface="+mn-ea"/>
            <a:cs typeface="Arial" pitchFamily="34" charset="0"/>
          </a:endParaRPr>
        </a:p>
        <a:p>
          <a:pPr algn="l" rtl="0">
            <a:defRPr sz="1000"/>
          </a:pPr>
          <a:endParaRPr lang="en-GB" sz="900" b="0" i="0" strike="noStrike">
            <a:solidFill>
              <a:srgbClr val="000000"/>
            </a:solidFill>
            <a:latin typeface="Arial"/>
            <a:cs typeface="Arial"/>
          </a:endParaRPr>
        </a:p>
        <a:p>
          <a:pPr algn="l" rtl="0">
            <a:lnSpc>
              <a:spcPts val="800"/>
            </a:lnSpc>
            <a:defRPr sz="1000"/>
          </a:pPr>
          <a:endParaRPr lang="en-GB" sz="900" b="0" i="0" strike="noStrike">
            <a:solidFill>
              <a:srgbClr val="000000"/>
            </a:solidFill>
            <a:latin typeface="Arial"/>
            <a:cs typeface="Arial"/>
          </a:endParaRPr>
        </a:p>
        <a:p>
          <a:pPr algn="l" rtl="0">
            <a:lnSpc>
              <a:spcPts val="800"/>
            </a:lnSpc>
            <a:defRPr sz="1000"/>
          </a:pPr>
          <a:endParaRPr lang="en-GB" sz="900" b="0" i="0" strike="noStrike">
            <a:solidFill>
              <a:srgbClr val="000000"/>
            </a:solidFill>
            <a:latin typeface="Arial"/>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46</xdr:row>
      <xdr:rowOff>11429</xdr:rowOff>
    </xdr:from>
    <xdr:to>
      <xdr:col>15</xdr:col>
      <xdr:colOff>193043</xdr:colOff>
      <xdr:row>58</xdr:row>
      <xdr:rowOff>82664</xdr:rowOff>
    </xdr:to>
    <xdr:sp macro="" textlink="">
      <xdr:nvSpPr>
        <xdr:cNvPr id="2" name="Text Box 1">
          <a:hlinkClick xmlns:r="http://schemas.openxmlformats.org/officeDocument/2006/relationships" r:id="rId1"/>
          <a:extLst>
            <a:ext uri="{FF2B5EF4-FFF2-40B4-BE49-F238E27FC236}">
              <a16:creationId xmlns:a16="http://schemas.microsoft.com/office/drawing/2014/main" id="{AEA908E2-57F5-4950-8E48-4FBCAA3DED19}"/>
            </a:ext>
          </a:extLst>
        </xdr:cNvPr>
        <xdr:cNvSpPr txBox="1">
          <a:spLocks noChangeArrowheads="1"/>
        </xdr:cNvSpPr>
      </xdr:nvSpPr>
      <xdr:spPr bwMode="auto">
        <a:xfrm>
          <a:off x="0" y="7248524"/>
          <a:ext cx="5953125" cy="1838325"/>
        </a:xfrm>
        <a:prstGeom prst="rect">
          <a:avLst/>
        </a:prstGeom>
        <a:solidFill>
          <a:srgbClr val="FFFFFF"/>
        </a:solidFill>
        <a:ln w="9525">
          <a:noFill/>
          <a:miter lim="800000"/>
          <a:headEnd/>
          <a:tailEnd/>
        </a:ln>
      </xdr:spPr>
      <xdr:txBody>
        <a:bodyPr vertOverflow="clip" wrap="square" lIns="27432" tIns="22860" rIns="0" bIns="0" anchor="t" upright="1"/>
        <a:lstStyle/>
        <a:p>
          <a:pPr algn="l" rtl="0">
            <a:lnSpc>
              <a:spcPct val="100000"/>
            </a:lnSpc>
            <a:spcBef>
              <a:spcPts val="0"/>
            </a:spcBef>
            <a:spcAft>
              <a:spcPts val="0"/>
            </a:spcAft>
            <a:defRPr sz="1000"/>
          </a:pPr>
          <a:r>
            <a:rPr lang="en-GB" sz="850" b="0" i="0" u="none" strike="noStrike" baseline="0">
              <a:solidFill>
                <a:srgbClr val="000000"/>
              </a:solidFill>
              <a:latin typeface="Arial"/>
              <a:cs typeface="Arial"/>
            </a:rPr>
            <a:t>(1</a:t>
          </a:r>
          <a:r>
            <a:rPr lang="en-GB" sz="900" b="0" i="0" u="none" strike="noStrike" baseline="0">
              <a:solidFill>
                <a:srgbClr val="000000"/>
              </a:solidFill>
              <a:latin typeface="Arial"/>
              <a:cs typeface="Arial"/>
            </a:rPr>
            <a:t>) </a:t>
          </a:r>
          <a:r>
            <a:rPr lang="en-GB" sz="900" b="0" i="0" u="none" strike="noStrike" baseline="0">
              <a:solidFill>
                <a:sysClr val="windowText" lastClr="000000"/>
              </a:solidFill>
              <a:latin typeface="Arial"/>
              <a:cs typeface="Arial"/>
            </a:rPr>
            <a:t>Bills up to (and including) 2006 relate to total bill received in the year, i.e. covering consumption from Q4 of the</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      previous year to Q3 of the named year. </a:t>
          </a:r>
        </a:p>
        <a:p>
          <a:pPr algn="l" rtl="0">
            <a:lnSpc>
              <a:spcPct val="100000"/>
            </a:lnSpc>
            <a:spcBef>
              <a:spcPts val="0"/>
            </a:spcBef>
            <a:spcAft>
              <a:spcPts val="0"/>
            </a:spcAft>
            <a:defRPr sz="1000"/>
          </a:pPr>
          <a:r>
            <a:rPr lang="en-GB" sz="900" b="0" i="0" u="none" strike="noStrike" baseline="0">
              <a:solidFill>
                <a:sysClr val="windowText" lastClr="000000"/>
              </a:solidFill>
              <a:latin typeface="Arial"/>
              <a:cs typeface="Arial"/>
            </a:rPr>
            <a:t>(2) All bills are calculated using an annual consumption of 18,000 kWh.  Figures are inclusive of VAT.</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(3) Home supplier denotes British Gas Trading. </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(4) Non-home suppliers are all other suppliers.</a:t>
          </a:r>
        </a:p>
        <a:p>
          <a:pPr algn="l" rtl="0">
            <a:lnSpc>
              <a:spcPct val="100000"/>
            </a:lnSpc>
            <a:spcBef>
              <a:spcPts val="0"/>
            </a:spcBef>
            <a:spcAft>
              <a:spcPts val="0"/>
            </a:spcAft>
            <a:defRPr sz="1000"/>
          </a:pPr>
          <a:r>
            <a:rPr lang="en-GB" sz="900" b="0" i="0" u="none" strike="noStrike" baseline="0">
              <a:solidFill>
                <a:sysClr val="windowText" lastClr="000000"/>
              </a:solidFill>
              <a:latin typeface="Arial"/>
              <a:cs typeface="Arial"/>
            </a:rPr>
            <a:t>(5) Direct debit as a payment method not widely available for earlier years.</a:t>
          </a:r>
        </a:p>
        <a:p>
          <a:pPr algn="l" rtl="0">
            <a:lnSpc>
              <a:spcPts val="900"/>
            </a:lnSpc>
            <a:spcBef>
              <a:spcPts val="0"/>
            </a:spcBef>
            <a:spcAft>
              <a:spcPts val="0"/>
            </a:spcAft>
            <a:defRPr sz="1000"/>
          </a:pPr>
          <a:r>
            <a:rPr lang="en-GB" sz="900" b="0" i="0" u="none" strike="noStrike" baseline="0">
              <a:solidFill>
                <a:sysClr val="windowText" lastClr="000000"/>
              </a:solidFill>
              <a:latin typeface="Arial"/>
              <a:cs typeface="Arial"/>
            </a:rPr>
            <a:t>(6) Bills deflated to 2005 terms using the GDP (market prices) deflator.</a:t>
          </a:r>
        </a:p>
        <a:p>
          <a:pPr algn="l" rtl="0">
            <a:lnSpc>
              <a:spcPct val="100000"/>
            </a:lnSpc>
            <a:spcBef>
              <a:spcPts val="0"/>
            </a:spcBef>
            <a:spcAft>
              <a:spcPts val="0"/>
            </a:spcAft>
            <a:defRPr sz="1000"/>
          </a:pPr>
          <a:r>
            <a:rPr lang="en-GB" sz="900" b="0" i="0" u="none" strike="noStrike" baseline="0">
              <a:solidFill>
                <a:sysClr val="windowText" lastClr="000000"/>
              </a:solidFill>
              <a:latin typeface="Arial"/>
              <a:cs typeface="Arial"/>
            </a:rPr>
            <a:t>(7) </a:t>
          </a:r>
          <a:r>
            <a:rPr lang="en-GB" sz="900" b="0" i="0" u="none" strike="noStrike" baseline="0">
              <a:solidFill>
                <a:sysClr val="windowText" lastClr="000000"/>
              </a:solidFill>
              <a:latin typeface="Arial" pitchFamily="34" charset="0"/>
              <a:cs typeface="Arial" pitchFamily="34" charset="0"/>
            </a:rPr>
            <a:t>Bills from 2007 on are subject to a change in methodology.  Bills relate to the calendar year, i. e. covering</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consumption from Q1 to Q4 of the named year. The assumed gas consumption pattern has also been altered </a:t>
          </a:r>
        </a:p>
        <a:p>
          <a:pPr algn="l" rtl="0">
            <a:lnSpc>
              <a:spcPts val="800"/>
            </a:lnSpc>
            <a:spcBef>
              <a:spcPts val="0"/>
            </a:spcBef>
            <a:spcAft>
              <a:spcPts val="0"/>
            </a:spcAft>
            <a:defRPr sz="1000"/>
          </a:pPr>
          <a:r>
            <a:rPr lang="en-GB" sz="900" b="0" i="0" u="none" strike="noStrike" baseline="0">
              <a:solidFill>
                <a:sysClr val="windowText" lastClr="000000"/>
              </a:solidFill>
              <a:latin typeface="Arial" pitchFamily="34" charset="0"/>
              <a:cs typeface="Arial" pitchFamily="34" charset="0"/>
            </a:rPr>
            <a:t>     to more accurately reflect real consumption patterns. More information can be found in the methodology note at:</a:t>
          </a:r>
        </a:p>
        <a:p>
          <a:pPr rtl="0">
            <a:lnSpc>
              <a:spcPct val="100000"/>
            </a:lnSpc>
          </a:pPr>
          <a:r>
            <a:rPr lang="en-GB" sz="900" b="0" i="0" u="none" strike="noStrike" baseline="0">
              <a:solidFill>
                <a:sysClr val="windowText" lastClr="000000"/>
              </a:solidFill>
              <a:latin typeface="Arial" pitchFamily="34" charset="0"/>
              <a:cs typeface="Arial" pitchFamily="34" charset="0"/>
            </a:rPr>
            <a:t>    </a:t>
          </a:r>
          <a:r>
            <a:rPr lang="en-GB" sz="900" b="0" i="0" u="none" strike="noStrike" baseline="0">
              <a:solidFill>
                <a:srgbClr val="0000FF"/>
              </a:solidFill>
              <a:latin typeface="Arial" pitchFamily="34" charset="0"/>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endParaRPr lang="en-GB" sz="900">
            <a:solidFill>
              <a:srgbClr val="0000FF"/>
            </a:solidFill>
            <a:effectLst/>
            <a:latin typeface="Arial" pitchFamily="34" charset="0"/>
            <a:cs typeface="Arial" pitchFamily="34" charset="0"/>
          </a:endParaRPr>
        </a:p>
        <a:p>
          <a:pPr marL="0" marR="0" indent="0" algn="l" defTabSz="914400" rtl="0" eaLnBrk="1" fontAlgn="auto" latinLnBrk="0" hangingPunct="1">
            <a:lnSpc>
              <a:spcPts val="600"/>
            </a:lnSpc>
            <a:spcBef>
              <a:spcPts val="0"/>
            </a:spcBef>
            <a:spcAft>
              <a:spcPts val="0"/>
            </a:spcAft>
            <a:buClrTx/>
            <a:buSzTx/>
            <a:buFontTx/>
            <a:buNone/>
            <a:tabLst/>
            <a:defRPr sz="1000"/>
          </a:pPr>
          <a:r>
            <a:rPr lang="en-GB" sz="900">
              <a:latin typeface="Arial" pitchFamily="34" charset="0"/>
              <a:ea typeface="+mn-ea"/>
              <a:cs typeface="Arial" pitchFamily="34" charset="0"/>
            </a:rPr>
            <a:t> </a:t>
          </a:r>
          <a:endParaRPr lang="en-GB" sz="900" b="0" i="0" u="sng" baseline="0">
            <a:latin typeface="Arial" pitchFamily="34" charset="0"/>
            <a:ea typeface="+mn-ea"/>
            <a:cs typeface="Arial" pitchFamily="34" charset="0"/>
          </a:endParaRPr>
        </a:p>
        <a:p>
          <a:pPr algn="l" rtl="0">
            <a:lnSpc>
              <a:spcPts val="500"/>
            </a:lnSpc>
            <a:defRPr sz="1000"/>
          </a:pPr>
          <a:endParaRPr lang="en-GB" sz="900" b="0" i="0" u="none" strike="noStrike" baseline="0">
            <a:solidFill>
              <a:srgbClr val="0000FF"/>
            </a:solidFill>
            <a:latin typeface="Arial"/>
            <a:cs typeface="Arial"/>
          </a:endParaRPr>
        </a:p>
        <a:p>
          <a:pPr algn="l" rtl="0">
            <a:lnSpc>
              <a:spcPts val="500"/>
            </a:lnSpc>
            <a:defRPr sz="1000"/>
          </a:pPr>
          <a:endParaRPr lang="en-GB" sz="900" b="0" i="0" u="none" strike="noStrike" baseline="0">
            <a:solidFill>
              <a:srgbClr val="0000FF"/>
            </a:solidFill>
            <a:latin typeface="Arial"/>
            <a:cs typeface="Arial"/>
          </a:endParaRPr>
        </a:p>
        <a:p>
          <a:pPr algn="l" rtl="0">
            <a:lnSpc>
              <a:spcPts val="400"/>
            </a:lnSpc>
            <a:defRPr sz="1000"/>
          </a:pPr>
          <a:endParaRPr lang="en-GB" sz="900" b="0" i="0" u="none" strike="noStrike" baseline="0">
            <a:solidFill>
              <a:srgbClr val="0000FF"/>
            </a:solidFill>
            <a:latin typeface="Arial"/>
            <a:cs typeface="Arial"/>
          </a:endParaRPr>
        </a:p>
        <a:p>
          <a:pPr marL="0" marR="0" indent="0" algn="l" defTabSz="914400" rtl="0" eaLnBrk="1" fontAlgn="auto" latinLnBrk="0" hangingPunct="1">
            <a:lnSpc>
              <a:spcPts val="400"/>
            </a:lnSpc>
            <a:spcBef>
              <a:spcPts val="0"/>
            </a:spcBef>
            <a:spcAft>
              <a:spcPts val="0"/>
            </a:spcAft>
            <a:buClrTx/>
            <a:buSzTx/>
            <a:buFontTx/>
            <a:buNone/>
            <a:tabLst/>
            <a:defRPr sz="1000"/>
          </a:pPr>
          <a:endParaRPr lang="en-GB" sz="900" b="0" i="0" u="none" strike="noStrike" baseline="0">
            <a:solidFill>
              <a:sysClr val="windowText" lastClr="000000"/>
            </a:solidFill>
            <a:latin typeface="Arial"/>
            <a:ea typeface="+mn-ea"/>
            <a:cs typeface="Arial"/>
          </a:endParaRPr>
        </a:p>
        <a:p>
          <a:pPr algn="l" rtl="0">
            <a:lnSpc>
              <a:spcPts val="400"/>
            </a:lnSpc>
            <a:defRPr sz="1000"/>
          </a:pPr>
          <a:endParaRPr lang="en-GB" sz="900" b="0" i="0" u="none" strike="noStrike" baseline="0">
            <a:solidFill>
              <a:srgbClr val="000000"/>
            </a:solidFill>
            <a:latin typeface="Arial"/>
            <a:cs typeface="Arial"/>
          </a:endParaRPr>
        </a:p>
        <a:p>
          <a:pPr algn="l" rtl="0">
            <a:lnSpc>
              <a:spcPts val="500"/>
            </a:lnSpc>
            <a:defRPr sz="1000"/>
          </a:pPr>
          <a:endParaRPr lang="en-GB" sz="9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36</xdr:row>
      <xdr:rowOff>47625</xdr:rowOff>
    </xdr:from>
    <xdr:to>
      <xdr:col>17</xdr:col>
      <xdr:colOff>201968</xdr:colOff>
      <xdr:row>46</xdr:row>
      <xdr:rowOff>107755</xdr:rowOff>
    </xdr:to>
    <xdr:sp macro="" textlink="">
      <xdr:nvSpPr>
        <xdr:cNvPr id="2" name="Text Box 1">
          <a:extLst>
            <a:ext uri="{FF2B5EF4-FFF2-40B4-BE49-F238E27FC236}">
              <a16:creationId xmlns:a16="http://schemas.microsoft.com/office/drawing/2014/main" id="{56639C4C-9D9E-407D-A448-6F3DB0DCFB19}"/>
            </a:ext>
          </a:extLst>
        </xdr:cNvPr>
        <xdr:cNvSpPr txBox="1">
          <a:spLocks noChangeArrowheads="1"/>
        </xdr:cNvSpPr>
      </xdr:nvSpPr>
      <xdr:spPr bwMode="auto">
        <a:xfrm>
          <a:off x="38100" y="12753975"/>
          <a:ext cx="8698268" cy="1679380"/>
        </a:xfrm>
        <a:prstGeom prst="rect">
          <a:avLst/>
        </a:prstGeom>
        <a:solidFill>
          <a:srgbClr val="FFFFFF"/>
        </a:solidFill>
        <a:ln w="9525">
          <a:noFill/>
          <a:miter lim="800000"/>
          <a:headEnd/>
          <a:tailEnd/>
        </a:ln>
        <a:effectLst/>
      </xdr:spPr>
      <xdr:txBody>
        <a:bodyPr vertOverflow="clip" wrap="square" lIns="27432" tIns="22860" rIns="0" bIns="0" anchor="t" upright="1"/>
        <a:lstStyle/>
        <a:p>
          <a:pPr rtl="0"/>
          <a:r>
            <a:rPr lang="en-GB" sz="900" b="0" i="0">
              <a:latin typeface="Arial" pitchFamily="34" charset="0"/>
              <a:ea typeface="+mn-ea"/>
              <a:cs typeface="Arial" pitchFamily="34" charset="0"/>
            </a:rPr>
            <a:t>(1) Bills upto</a:t>
          </a:r>
          <a:r>
            <a:rPr lang="en-GB" sz="900" b="0" i="0" baseline="0">
              <a:latin typeface="Arial" pitchFamily="34" charset="0"/>
              <a:ea typeface="+mn-ea"/>
              <a:cs typeface="Arial" pitchFamily="34" charset="0"/>
            </a:rPr>
            <a:t> (and including) 2006</a:t>
          </a:r>
          <a:r>
            <a:rPr lang="en-GB" sz="900" b="0" i="0">
              <a:latin typeface="Arial" pitchFamily="34" charset="0"/>
              <a:ea typeface="+mn-ea"/>
              <a:cs typeface="Arial" pitchFamily="34" charset="0"/>
            </a:rPr>
            <a:t> relate to total bill received in the year, e.g. covering consumption from Q4 of the previous year</a:t>
          </a:r>
          <a:endParaRPr lang="en-GB" sz="900">
            <a:latin typeface="Arial" pitchFamily="34" charset="0"/>
            <a:cs typeface="Arial" pitchFamily="34" charset="0"/>
          </a:endParaRPr>
        </a:p>
        <a:p>
          <a:pPr rtl="0"/>
          <a:r>
            <a:rPr lang="en-GB" sz="900" b="0" i="0" baseline="0">
              <a:latin typeface="Arial" pitchFamily="34" charset="0"/>
              <a:ea typeface="+mn-ea"/>
              <a:cs typeface="Arial" pitchFamily="34" charset="0"/>
            </a:rPr>
            <a:t>     </a:t>
          </a:r>
          <a:r>
            <a:rPr lang="en-GB" sz="900" b="0" i="0">
              <a:latin typeface="Arial" pitchFamily="34" charset="0"/>
              <a:ea typeface="+mn-ea"/>
              <a:cs typeface="Arial" pitchFamily="34" charset="0"/>
            </a:rPr>
            <a:t>to Q3 of the named year.   Bills to 1995 for home supplier only (i.e. British Gas).</a:t>
          </a:r>
          <a:endParaRPr lang="en-GB" sz="900">
            <a:latin typeface="Arial" pitchFamily="34" charset="0"/>
            <a:cs typeface="Arial" pitchFamily="34" charset="0"/>
          </a:endParaRPr>
        </a:p>
        <a:p>
          <a:pPr rtl="0"/>
          <a:r>
            <a:rPr lang="en-GB" sz="900" b="0" i="0">
              <a:latin typeface="Arial" pitchFamily="34" charset="0"/>
              <a:ea typeface="+mn-ea"/>
              <a:cs typeface="Arial" pitchFamily="34" charset="0"/>
            </a:rPr>
            <a:t>(2) All bills are calculated using an annual consumption of 15,600 kWh.  Figures are inclusive of VAT.</a:t>
          </a:r>
          <a:endParaRPr lang="en-GB" sz="900">
            <a:latin typeface="Arial" pitchFamily="34" charset="0"/>
            <a:cs typeface="Arial" pitchFamily="34" charset="0"/>
          </a:endParaRPr>
        </a:p>
        <a:p>
          <a:pPr rtl="0"/>
          <a:r>
            <a:rPr lang="en-GB" sz="900" b="0" i="0">
              <a:latin typeface="Arial" pitchFamily="34" charset="0"/>
              <a:ea typeface="+mn-ea"/>
              <a:cs typeface="Arial" pitchFamily="34" charset="0"/>
            </a:rPr>
            <a:t>(3) Home supplier denotes British Gas Trading.</a:t>
          </a:r>
          <a:endParaRPr lang="en-GB" sz="900">
            <a:latin typeface="Arial" pitchFamily="34" charset="0"/>
            <a:cs typeface="Arial" pitchFamily="34" charset="0"/>
          </a:endParaRPr>
        </a:p>
        <a:p>
          <a:pPr rtl="0">
            <a:lnSpc>
              <a:spcPts val="900"/>
            </a:lnSpc>
          </a:pPr>
          <a:r>
            <a:rPr lang="en-GB" sz="900" b="0" i="0">
              <a:latin typeface="Arial" pitchFamily="34" charset="0"/>
              <a:ea typeface="+mn-ea"/>
              <a:cs typeface="Arial" pitchFamily="34" charset="0"/>
            </a:rPr>
            <a:t>(4) Non-home suppliers are all other suppliers.</a:t>
          </a:r>
          <a:endParaRPr lang="en-GB" sz="900">
            <a:latin typeface="Arial" pitchFamily="34" charset="0"/>
            <a:cs typeface="Arial" pitchFamily="34" charset="0"/>
          </a:endParaRPr>
        </a:p>
        <a:p>
          <a:pPr rtl="0">
            <a:lnSpc>
              <a:spcPts val="900"/>
            </a:lnSpc>
          </a:pPr>
          <a:r>
            <a:rPr lang="en-GB" sz="900" b="0" i="0">
              <a:latin typeface="Arial" pitchFamily="34" charset="0"/>
              <a:ea typeface="+mn-ea"/>
              <a:cs typeface="Arial" pitchFamily="34" charset="0"/>
            </a:rPr>
            <a:t>(5) Direct debit as a payment method not widely available for earlier years.</a:t>
          </a:r>
          <a:endParaRPr lang="en-GB" sz="900">
            <a:latin typeface="Arial" pitchFamily="34" charset="0"/>
            <a:cs typeface="Arial" pitchFamily="34" charset="0"/>
          </a:endParaRPr>
        </a:p>
        <a:p>
          <a:pPr rtl="0"/>
          <a:r>
            <a:rPr lang="en-GB" sz="900" b="0" i="0">
              <a:latin typeface="Arial" pitchFamily="34" charset="0"/>
              <a:ea typeface="+mn-ea"/>
              <a:cs typeface="Arial" pitchFamily="34" charset="0"/>
            </a:rPr>
            <a:t>(6) Bills deflated to 2010 terms using the GDP (market prices) deflator.</a:t>
          </a:r>
          <a:endParaRPr lang="en-GB" sz="900">
            <a:latin typeface="Arial" pitchFamily="34" charset="0"/>
            <a:cs typeface="Arial" pitchFamily="34" charset="0"/>
          </a:endParaRPr>
        </a:p>
        <a:p>
          <a:pPr rtl="0">
            <a:lnSpc>
              <a:spcPts val="800"/>
            </a:lnSpc>
          </a:pPr>
          <a:r>
            <a:rPr lang="en-GB" sz="900" b="0" i="0">
              <a:latin typeface="Arial" pitchFamily="34" charset="0"/>
              <a:ea typeface="+mn-ea"/>
              <a:cs typeface="Arial" pitchFamily="34" charset="0"/>
            </a:rPr>
            <a:t>(7) Bills after (and including) 2007 are subject to a change in methodology.</a:t>
          </a:r>
          <a:r>
            <a:rPr lang="en-GB" sz="900" b="0" i="0" baseline="0">
              <a:latin typeface="Arial" pitchFamily="34" charset="0"/>
              <a:ea typeface="+mn-ea"/>
              <a:cs typeface="Arial" pitchFamily="34" charset="0"/>
            </a:rPr>
            <a:t>  Bills relate to the calendar year, e.g.</a:t>
          </a:r>
        </a:p>
        <a:p>
          <a:pPr rtl="0">
            <a:lnSpc>
              <a:spcPts val="900"/>
            </a:lnSpc>
          </a:pPr>
          <a:r>
            <a:rPr lang="en-GB" sz="900" b="0" i="0" baseline="0">
              <a:latin typeface="Arial" pitchFamily="34" charset="0"/>
              <a:ea typeface="+mn-ea"/>
              <a:cs typeface="Arial" pitchFamily="34" charset="0"/>
            </a:rPr>
            <a:t>     covering consumption from Q1 to Q4 of the named year. The assumed gas consumption pattern has also been</a:t>
          </a:r>
        </a:p>
        <a:p>
          <a:pPr rtl="0"/>
          <a:r>
            <a:rPr lang="en-GB" sz="900" b="0" i="0" baseline="0">
              <a:latin typeface="Arial" pitchFamily="34" charset="0"/>
              <a:ea typeface="+mn-ea"/>
              <a:cs typeface="Arial" pitchFamily="34" charset="0"/>
            </a:rPr>
            <a:t>     altered to more accurately reflect real consumption patterns. More information can be found in the methodology</a:t>
          </a:r>
        </a:p>
        <a:p>
          <a:pPr rtl="0">
            <a:lnSpc>
              <a:spcPts val="800"/>
            </a:lnSpc>
          </a:pPr>
          <a:r>
            <a:rPr lang="en-GB" sz="900" b="0" i="0" baseline="0">
              <a:latin typeface="Arial" pitchFamily="34" charset="0"/>
              <a:ea typeface="+mn-ea"/>
              <a:cs typeface="Arial" pitchFamily="34" charset="0"/>
            </a:rPr>
            <a:t>     note at: </a:t>
          </a:r>
          <a:r>
            <a:rPr lang="en-GB" sz="900" b="0" i="0" u="sng">
              <a:latin typeface="Arial" pitchFamily="34" charset="0"/>
              <a:ea typeface="+mn-ea"/>
              <a:cs typeface="Arial" pitchFamily="34" charset="0"/>
            </a:rPr>
            <a:t>http://www.decc.gov.uk/en/content/cms/statistics/prices/prices.aspx </a:t>
          </a:r>
          <a:r>
            <a:rPr lang="en-GB" sz="900" b="0" i="0" baseline="0">
              <a:latin typeface="Arial" pitchFamily="34" charset="0"/>
              <a:ea typeface="+mn-ea"/>
              <a:cs typeface="Arial" pitchFamily="34" charset="0"/>
            </a:rPr>
            <a:t> </a:t>
          </a:r>
          <a:endParaRPr lang="en-GB" sz="900" b="0" i="0">
            <a:latin typeface="Arial" pitchFamily="34" charset="0"/>
            <a:ea typeface="+mn-ea"/>
            <a:cs typeface="Arial" pitchFamily="34" charset="0"/>
          </a:endParaRPr>
        </a:p>
        <a:p>
          <a:pPr algn="l" rtl="0">
            <a:defRPr sz="1000"/>
          </a:pPr>
          <a:endParaRPr lang="en-GB" sz="900" b="0" i="0" strike="noStrike">
            <a:solidFill>
              <a:srgbClr val="000000"/>
            </a:solidFill>
            <a:latin typeface="Arial"/>
            <a:cs typeface="Arial"/>
          </a:endParaRPr>
        </a:p>
        <a:p>
          <a:pPr algn="l" rtl="0">
            <a:lnSpc>
              <a:spcPts val="800"/>
            </a:lnSpc>
            <a:defRPr sz="1000"/>
          </a:pPr>
          <a:endParaRPr lang="en-GB" sz="900" b="0" i="0" strike="noStrike">
            <a:solidFill>
              <a:srgbClr val="000000"/>
            </a:solidFill>
            <a:latin typeface="Arial"/>
            <a:cs typeface="Arial"/>
          </a:endParaRPr>
        </a:p>
        <a:p>
          <a:pPr algn="l" rtl="0">
            <a:lnSpc>
              <a:spcPts val="800"/>
            </a:lnSpc>
            <a:defRPr sz="1000"/>
          </a:pPr>
          <a:endParaRPr lang="en-GB" sz="9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6" name="Picture 5">
          <a:extLst>
            <a:ext uri="{FF2B5EF4-FFF2-40B4-BE49-F238E27FC236}">
              <a16:creationId xmlns:a16="http://schemas.microsoft.com/office/drawing/2014/main" id="{818DC4DD-3294-43FC-A3E9-5C496D3DE641}"/>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7" name="Picture 2">
          <a:extLst>
            <a:ext uri="{FF2B5EF4-FFF2-40B4-BE49-F238E27FC236}">
              <a16:creationId xmlns:a16="http://schemas.microsoft.com/office/drawing/2014/main" id="{C58916AB-010D-4FE9-8497-3790CF73E0F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123825</xdr:colOff>
      <xdr:row>2</xdr:row>
      <xdr:rowOff>95250</xdr:rowOff>
    </xdr:from>
    <xdr:to>
      <xdr:col>9</xdr:col>
      <xdr:colOff>38100</xdr:colOff>
      <xdr:row>20</xdr:row>
      <xdr:rowOff>114300</xdr:rowOff>
    </xdr:to>
    <xdr:grpSp>
      <xdr:nvGrpSpPr>
        <xdr:cNvPr id="1546893" name="Group 6">
          <a:extLst>
            <a:ext uri="{FF2B5EF4-FFF2-40B4-BE49-F238E27FC236}">
              <a16:creationId xmlns:a16="http://schemas.microsoft.com/office/drawing/2014/main" id="{03C8D164-415D-43AF-B4BE-AF5A97732CD0}"/>
            </a:ext>
          </a:extLst>
        </xdr:cNvPr>
        <xdr:cNvGrpSpPr>
          <a:grpSpLocks/>
        </xdr:cNvGrpSpPr>
      </xdr:nvGrpSpPr>
      <xdr:grpSpPr bwMode="auto">
        <a:xfrm>
          <a:off x="123825" y="455083"/>
          <a:ext cx="5248275" cy="2876550"/>
          <a:chOff x="2198914" y="727531"/>
          <a:chExt cx="3960000" cy="2593813"/>
        </a:xfrm>
      </xdr:grpSpPr>
      <xdr:graphicFrame macro="">
        <xdr:nvGraphicFramePr>
          <xdr:cNvPr id="1546894" name="Chart 14">
            <a:extLst>
              <a:ext uri="{FF2B5EF4-FFF2-40B4-BE49-F238E27FC236}">
                <a16:creationId xmlns:a16="http://schemas.microsoft.com/office/drawing/2014/main" id="{69931E58-7EDC-4D1C-83B5-C65E8502D566}"/>
              </a:ext>
            </a:extLst>
          </xdr:cNvPr>
          <xdr:cNvGraphicFramePr>
            <a:graphicFrameLocks/>
          </xdr:cNvGraphicFramePr>
        </xdr:nvGraphicFramePr>
        <xdr:xfrm>
          <a:off x="2198914" y="729344"/>
          <a:ext cx="3960000" cy="25920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9" name="Freeform 8">
            <a:extLst>
              <a:ext uri="{FF2B5EF4-FFF2-40B4-BE49-F238E27FC236}">
                <a16:creationId xmlns:a16="http://schemas.microsoft.com/office/drawing/2014/main" id="{FC6BA84E-ADC3-415B-8E86-CF850CF8A413}"/>
              </a:ext>
            </a:extLst>
          </xdr:cNvPr>
          <xdr:cNvSpPr/>
        </xdr:nvSpPr>
        <xdr:spPr>
          <a:xfrm>
            <a:off x="5690062" y="727531"/>
            <a:ext cx="173115" cy="261066"/>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chemeClr val="tx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211</xdr:row>
      <xdr:rowOff>47625</xdr:rowOff>
    </xdr:from>
    <xdr:to>
      <xdr:col>9</xdr:col>
      <xdr:colOff>219075</xdr:colOff>
      <xdr:row>227</xdr:row>
      <xdr:rowOff>76200</xdr:rowOff>
    </xdr:to>
    <xdr:graphicFrame macro="">
      <xdr:nvGraphicFramePr>
        <xdr:cNvPr id="4491356" name="Chart 6">
          <a:extLst>
            <a:ext uri="{FF2B5EF4-FFF2-40B4-BE49-F238E27FC236}">
              <a16:creationId xmlns:a16="http://schemas.microsoft.com/office/drawing/2014/main" id="{DE4F30CB-B047-4286-832A-15B0C5970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247</xdr:row>
      <xdr:rowOff>38100</xdr:rowOff>
    </xdr:from>
    <xdr:to>
      <xdr:col>0</xdr:col>
      <xdr:colOff>0</xdr:colOff>
      <xdr:row>257</xdr:row>
      <xdr:rowOff>0</xdr:rowOff>
    </xdr:to>
    <xdr:graphicFrame macro="">
      <xdr:nvGraphicFramePr>
        <xdr:cNvPr id="4491357" name="Chart 7">
          <a:extLst>
            <a:ext uri="{FF2B5EF4-FFF2-40B4-BE49-F238E27FC236}">
              <a16:creationId xmlns:a16="http://schemas.microsoft.com/office/drawing/2014/main" id="{32C7BC3E-F838-4A67-A35D-C60761321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438150</xdr:colOff>
      <xdr:row>39</xdr:row>
      <xdr:rowOff>38100</xdr:rowOff>
    </xdr:from>
    <xdr:to>
      <xdr:col>15</xdr:col>
      <xdr:colOff>28575</xdr:colOff>
      <xdr:row>54</xdr:row>
      <xdr:rowOff>85725</xdr:rowOff>
    </xdr:to>
    <xdr:graphicFrame macro="">
      <xdr:nvGraphicFramePr>
        <xdr:cNvPr id="4491358" name="Chart 4">
          <a:extLst>
            <a:ext uri="{FF2B5EF4-FFF2-40B4-BE49-F238E27FC236}">
              <a16:creationId xmlns:a16="http://schemas.microsoft.com/office/drawing/2014/main" id="{B8F85860-F5B1-4B69-BF53-728ED69C735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600075</xdr:colOff>
      <xdr:row>178</xdr:row>
      <xdr:rowOff>47625</xdr:rowOff>
    </xdr:from>
    <xdr:to>
      <xdr:col>9</xdr:col>
      <xdr:colOff>219075</xdr:colOff>
      <xdr:row>194</xdr:row>
      <xdr:rowOff>76200</xdr:rowOff>
    </xdr:to>
    <xdr:graphicFrame macro="">
      <xdr:nvGraphicFramePr>
        <xdr:cNvPr id="4491359" name="Chart 6">
          <a:extLst>
            <a:ext uri="{FF2B5EF4-FFF2-40B4-BE49-F238E27FC236}">
              <a16:creationId xmlns:a16="http://schemas.microsoft.com/office/drawing/2014/main" id="{DBBED97A-8BEF-45E2-9DAD-F6EB14991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10</xdr:col>
      <xdr:colOff>266700</xdr:colOff>
      <xdr:row>69</xdr:row>
      <xdr:rowOff>28575</xdr:rowOff>
    </xdr:from>
    <xdr:to>
      <xdr:col>14</xdr:col>
      <xdr:colOff>733425</xdr:colOff>
      <xdr:row>85</xdr:row>
      <xdr:rowOff>28575</xdr:rowOff>
    </xdr:to>
    <xdr:graphicFrame macro="">
      <xdr:nvGraphicFramePr>
        <xdr:cNvPr id="4491360" name="Chart 4">
          <a:extLst>
            <a:ext uri="{FF2B5EF4-FFF2-40B4-BE49-F238E27FC236}">
              <a16:creationId xmlns:a16="http://schemas.microsoft.com/office/drawing/2014/main" id="{28515064-49A3-4255-8735-CC74CAF4441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600075</xdr:colOff>
      <xdr:row>146</xdr:row>
      <xdr:rowOff>47625</xdr:rowOff>
    </xdr:from>
    <xdr:to>
      <xdr:col>9</xdr:col>
      <xdr:colOff>219075</xdr:colOff>
      <xdr:row>162</xdr:row>
      <xdr:rowOff>76200</xdr:rowOff>
    </xdr:to>
    <xdr:graphicFrame macro="">
      <xdr:nvGraphicFramePr>
        <xdr:cNvPr id="4491361" name="Chart 6">
          <a:extLst>
            <a:ext uri="{FF2B5EF4-FFF2-40B4-BE49-F238E27FC236}">
              <a16:creationId xmlns:a16="http://schemas.microsoft.com/office/drawing/2014/main" id="{BC1A5D02-B9E7-4090-BBEB-5E2B16DE4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600075</xdr:colOff>
      <xdr:row>114</xdr:row>
      <xdr:rowOff>47625</xdr:rowOff>
    </xdr:from>
    <xdr:to>
      <xdr:col>9</xdr:col>
      <xdr:colOff>219075</xdr:colOff>
      <xdr:row>130</xdr:row>
      <xdr:rowOff>76200</xdr:rowOff>
    </xdr:to>
    <xdr:graphicFrame macro="">
      <xdr:nvGraphicFramePr>
        <xdr:cNvPr id="4491362" name="Chart 6">
          <a:extLst>
            <a:ext uri="{FF2B5EF4-FFF2-40B4-BE49-F238E27FC236}">
              <a16:creationId xmlns:a16="http://schemas.microsoft.com/office/drawing/2014/main" id="{8DB78417-E6E7-4D41-9D4B-54C43C856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600075</xdr:colOff>
      <xdr:row>85</xdr:row>
      <xdr:rowOff>47625</xdr:rowOff>
    </xdr:from>
    <xdr:to>
      <xdr:col>9</xdr:col>
      <xdr:colOff>219075</xdr:colOff>
      <xdr:row>101</xdr:row>
      <xdr:rowOff>76200</xdr:rowOff>
    </xdr:to>
    <xdr:graphicFrame macro="">
      <xdr:nvGraphicFramePr>
        <xdr:cNvPr id="4491363" name="Chart 6">
          <a:extLst>
            <a:ext uri="{FF2B5EF4-FFF2-40B4-BE49-F238E27FC236}">
              <a16:creationId xmlns:a16="http://schemas.microsoft.com/office/drawing/2014/main" id="{D5AC8282-6448-4A06-A7C3-1C95003E0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10</xdr:col>
      <xdr:colOff>276225</xdr:colOff>
      <xdr:row>10</xdr:row>
      <xdr:rowOff>28575</xdr:rowOff>
    </xdr:from>
    <xdr:to>
      <xdr:col>14</xdr:col>
      <xdr:colOff>647700</xdr:colOff>
      <xdr:row>25</xdr:row>
      <xdr:rowOff>85725</xdr:rowOff>
    </xdr:to>
    <xdr:graphicFrame macro="">
      <xdr:nvGraphicFramePr>
        <xdr:cNvPr id="4491364" name="Chart 4">
          <a:extLst>
            <a:ext uri="{FF2B5EF4-FFF2-40B4-BE49-F238E27FC236}">
              <a16:creationId xmlns:a16="http://schemas.microsoft.com/office/drawing/2014/main" id="{FB6D09A8-5B4A-4BB4-8B4A-A3623B6C1C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66675</xdr:colOff>
      <xdr:row>57</xdr:row>
      <xdr:rowOff>76200</xdr:rowOff>
    </xdr:from>
    <xdr:to>
      <xdr:col>9</xdr:col>
      <xdr:colOff>371475</xdr:colOff>
      <xdr:row>73</xdr:row>
      <xdr:rowOff>47625</xdr:rowOff>
    </xdr:to>
    <xdr:grpSp>
      <xdr:nvGrpSpPr>
        <xdr:cNvPr id="4491365" name="Group 1">
          <a:extLst>
            <a:ext uri="{FF2B5EF4-FFF2-40B4-BE49-F238E27FC236}">
              <a16:creationId xmlns:a16="http://schemas.microsoft.com/office/drawing/2014/main" id="{85045084-C238-4412-A4C0-E7D60D3D8390}"/>
            </a:ext>
          </a:extLst>
        </xdr:cNvPr>
        <xdr:cNvGrpSpPr>
          <a:grpSpLocks/>
        </xdr:cNvGrpSpPr>
      </xdr:nvGrpSpPr>
      <xdr:grpSpPr bwMode="auto">
        <a:xfrm>
          <a:off x="2181225" y="9305925"/>
          <a:ext cx="3962400" cy="2562225"/>
          <a:chOff x="2198914" y="729344"/>
          <a:chExt cx="3960000" cy="2592000"/>
        </a:xfrm>
      </xdr:grpSpPr>
      <xdr:graphicFrame macro="">
        <xdr:nvGraphicFramePr>
          <xdr:cNvPr id="4491372" name="Chart 14">
            <a:extLst>
              <a:ext uri="{FF2B5EF4-FFF2-40B4-BE49-F238E27FC236}">
                <a16:creationId xmlns:a16="http://schemas.microsoft.com/office/drawing/2014/main" id="{EF91381A-308A-4233-B6B3-82B46F6560C4}"/>
              </a:ext>
            </a:extLst>
          </xdr:cNvPr>
          <xdr:cNvGraphicFramePr>
            <a:graphicFrameLocks/>
          </xdr:cNvGraphicFramePr>
        </xdr:nvGraphicFramePr>
        <xdr:xfrm>
          <a:off x="2198914" y="729344"/>
          <a:ext cx="3960000" cy="259200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19" name="Freeform 18">
            <a:extLst>
              <a:ext uri="{FF2B5EF4-FFF2-40B4-BE49-F238E27FC236}">
                <a16:creationId xmlns:a16="http://schemas.microsoft.com/office/drawing/2014/main" id="{A7217B6F-BBE2-46CF-AB53-688D513E04C3}"/>
              </a:ext>
            </a:extLst>
          </xdr:cNvPr>
          <xdr:cNvSpPr/>
        </xdr:nvSpPr>
        <xdr:spPr>
          <a:xfrm>
            <a:off x="5844779" y="777522"/>
            <a:ext cx="161827" cy="25052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chemeClr val="tx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3</xdr:col>
      <xdr:colOff>66675</xdr:colOff>
      <xdr:row>31</xdr:row>
      <xdr:rowOff>76200</xdr:rowOff>
    </xdr:from>
    <xdr:to>
      <xdr:col>9</xdr:col>
      <xdr:colOff>371475</xdr:colOff>
      <xdr:row>47</xdr:row>
      <xdr:rowOff>47625</xdr:rowOff>
    </xdr:to>
    <xdr:grpSp>
      <xdr:nvGrpSpPr>
        <xdr:cNvPr id="4491366" name="Group 1">
          <a:extLst>
            <a:ext uri="{FF2B5EF4-FFF2-40B4-BE49-F238E27FC236}">
              <a16:creationId xmlns:a16="http://schemas.microsoft.com/office/drawing/2014/main" id="{E0F9C9E1-4E6E-4214-8069-AC77C796A5E5}"/>
            </a:ext>
          </a:extLst>
        </xdr:cNvPr>
        <xdr:cNvGrpSpPr>
          <a:grpSpLocks/>
        </xdr:cNvGrpSpPr>
      </xdr:nvGrpSpPr>
      <xdr:grpSpPr bwMode="auto">
        <a:xfrm>
          <a:off x="2181225" y="5095875"/>
          <a:ext cx="3962400" cy="2562225"/>
          <a:chOff x="2198914" y="729344"/>
          <a:chExt cx="3960000" cy="2592000"/>
        </a:xfrm>
      </xdr:grpSpPr>
      <xdr:graphicFrame macro="">
        <xdr:nvGraphicFramePr>
          <xdr:cNvPr id="4491370" name="Chart 14">
            <a:extLst>
              <a:ext uri="{FF2B5EF4-FFF2-40B4-BE49-F238E27FC236}">
                <a16:creationId xmlns:a16="http://schemas.microsoft.com/office/drawing/2014/main" id="{75080C89-602E-46C9-B9EB-041EB939CD05}"/>
              </a:ext>
            </a:extLst>
          </xdr:cNvPr>
          <xdr:cNvGraphicFramePr>
            <a:graphicFrameLocks/>
          </xdr:cNvGraphicFramePr>
        </xdr:nvGraphicFramePr>
        <xdr:xfrm>
          <a:off x="2198914" y="729344"/>
          <a:ext cx="3960000" cy="2592000"/>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16" name="Freeform 15">
            <a:extLst>
              <a:ext uri="{FF2B5EF4-FFF2-40B4-BE49-F238E27FC236}">
                <a16:creationId xmlns:a16="http://schemas.microsoft.com/office/drawing/2014/main" id="{2E7EF1B7-9053-499C-BF0C-9D5A4528EE26}"/>
              </a:ext>
            </a:extLst>
          </xdr:cNvPr>
          <xdr:cNvSpPr/>
        </xdr:nvSpPr>
        <xdr:spPr>
          <a:xfrm>
            <a:off x="5844779" y="777522"/>
            <a:ext cx="161827" cy="25052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chemeClr val="tx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28575</xdr:colOff>
      <xdr:row>2</xdr:row>
      <xdr:rowOff>9525</xdr:rowOff>
    </xdr:from>
    <xdr:to>
      <xdr:col>8</xdr:col>
      <xdr:colOff>333375</xdr:colOff>
      <xdr:row>17</xdr:row>
      <xdr:rowOff>142875</xdr:rowOff>
    </xdr:to>
    <xdr:grpSp>
      <xdr:nvGrpSpPr>
        <xdr:cNvPr id="4491367" name="Group 1">
          <a:extLst>
            <a:ext uri="{FF2B5EF4-FFF2-40B4-BE49-F238E27FC236}">
              <a16:creationId xmlns:a16="http://schemas.microsoft.com/office/drawing/2014/main" id="{8FE4FA7A-833E-4AE0-BD56-67E88884CEE5}"/>
            </a:ext>
          </a:extLst>
        </xdr:cNvPr>
        <xdr:cNvGrpSpPr>
          <a:grpSpLocks/>
        </xdr:cNvGrpSpPr>
      </xdr:nvGrpSpPr>
      <xdr:grpSpPr bwMode="auto">
        <a:xfrm>
          <a:off x="1533525" y="333375"/>
          <a:ext cx="3962400" cy="2562225"/>
          <a:chOff x="2198914" y="729344"/>
          <a:chExt cx="3960000" cy="2592000"/>
        </a:xfrm>
      </xdr:grpSpPr>
      <xdr:graphicFrame macro="">
        <xdr:nvGraphicFramePr>
          <xdr:cNvPr id="4491368" name="Chart 14">
            <a:extLst>
              <a:ext uri="{FF2B5EF4-FFF2-40B4-BE49-F238E27FC236}">
                <a16:creationId xmlns:a16="http://schemas.microsoft.com/office/drawing/2014/main" id="{21EAF8F8-020B-4293-A068-9F7BED32CA00}"/>
              </a:ext>
            </a:extLst>
          </xdr:cNvPr>
          <xdr:cNvGraphicFramePr>
            <a:graphicFrameLocks/>
          </xdr:cNvGraphicFramePr>
        </xdr:nvGraphicFramePr>
        <xdr:xfrm>
          <a:off x="2198914" y="729344"/>
          <a:ext cx="3960000" cy="2592000"/>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23" name="Freeform 22">
            <a:extLst>
              <a:ext uri="{FF2B5EF4-FFF2-40B4-BE49-F238E27FC236}">
                <a16:creationId xmlns:a16="http://schemas.microsoft.com/office/drawing/2014/main" id="{2A51B63D-A565-416D-A838-696F60FBB393}"/>
              </a:ext>
            </a:extLst>
          </xdr:cNvPr>
          <xdr:cNvSpPr/>
        </xdr:nvSpPr>
        <xdr:spPr>
          <a:xfrm>
            <a:off x="5844779" y="777522"/>
            <a:ext cx="161827" cy="25052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chemeClr val="tx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6.xml><?xml version="1.0" encoding="utf-8"?>
<c:userShapes xmlns:c="http://schemas.openxmlformats.org/drawingml/2006/chart">
  <cdr:relSizeAnchor xmlns:cdr="http://schemas.openxmlformats.org/drawingml/2006/chartDrawing">
    <cdr:from>
      <cdr:x>0.05293</cdr:x>
      <cdr:y>0.77113</cdr:y>
    </cdr:from>
    <cdr:to>
      <cdr:x>0.14132</cdr:x>
      <cdr:y>0.95327</cdr:y>
    </cdr:to>
    <cdr:sp macro="" textlink="">
      <cdr:nvSpPr>
        <cdr:cNvPr id="4" name="TextBox 3"/>
        <cdr:cNvSpPr txBox="1"/>
      </cdr:nvSpPr>
      <cdr:spPr>
        <a:xfrm xmlns:a="http://schemas.openxmlformats.org/drawingml/2006/main">
          <a:off x="205966" y="1971676"/>
          <a:ext cx="336959" cy="476812"/>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p xmlns:a="http://schemas.openxmlformats.org/drawingml/2006/main">
          <a:pPr algn="ctr"/>
          <a:endParaRPr lang="en-GB" sz="800">
            <a:latin typeface="Arial" pitchFamily="34" charset="0"/>
            <a:cs typeface="Arial" pitchFamily="34" charset="0"/>
          </a:endParaRPr>
        </a:p>
        <a:p xmlns:a="http://schemas.openxmlformats.org/drawingml/2006/main">
          <a:pPr algn="ctr"/>
          <a:endParaRPr lang="en-GB" sz="800">
            <a:latin typeface="Arial" pitchFamily="34" charset="0"/>
            <a:cs typeface="Arial" pitchFamily="34" charset="0"/>
          </a:endParaRPr>
        </a:p>
        <a:p xmlns:a="http://schemas.openxmlformats.org/drawingml/2006/main">
          <a:pPr algn="ctr"/>
          <a:r>
            <a:rPr lang="en-GB" sz="800">
              <a:latin typeface="Arial" pitchFamily="34" charset="0"/>
              <a:cs typeface="Arial" pitchFamily="34" charset="0"/>
            </a:rPr>
            <a:t>0</a:t>
          </a:r>
        </a:p>
      </cdr:txBody>
    </cdr:sp>
  </cdr:relSizeAnchor>
  <cdr:relSizeAnchor xmlns:cdr="http://schemas.openxmlformats.org/drawingml/2006/chartDrawing">
    <cdr:from>
      <cdr:x>0.10158</cdr:x>
      <cdr:y>0.74903</cdr:y>
    </cdr:from>
    <cdr:to>
      <cdr:x>0.16367</cdr:x>
      <cdr:y>0.91046</cdr:y>
    </cdr:to>
    <cdr:sp macro="" textlink="">
      <cdr:nvSpPr>
        <cdr:cNvPr id="6" name="Freeform 5"/>
        <cdr:cNvSpPr>
          <a:spLocks xmlns:a="http://schemas.openxmlformats.org/drawingml/2006/main"/>
        </cdr:cNvSpPr>
      </cdr:nvSpPr>
      <cdr:spPr bwMode="auto">
        <a:xfrm xmlns:a="http://schemas.openxmlformats.org/drawingml/2006/main">
          <a:off x="400059" y="1914514"/>
          <a:ext cx="234376" cy="386470"/>
        </a:xfrm>
        <a:custGeom xmlns:a="http://schemas.openxmlformats.org/drawingml/2006/main">
          <a:avLst/>
          <a:gdLst>
            <a:gd name="T0" fmla="*/ 2147483647 w 15"/>
            <a:gd name="T1" fmla="*/ 0 h 27"/>
            <a:gd name="T2" fmla="*/ 2147483647 w 15"/>
            <a:gd name="T3" fmla="*/ 2147483647 h 27"/>
            <a:gd name="T4" fmla="*/ 2147483647 w 15"/>
            <a:gd name="T5" fmla="*/ 2147483647 h 27"/>
            <a:gd name="T6" fmla="*/ 0 w 15"/>
            <a:gd name="T7" fmla="*/ 2147483647 h 27"/>
            <a:gd name="T8" fmla="*/ 2147483647 w 15"/>
            <a:gd name="T9" fmla="*/ 2147483647 h 27"/>
            <a:gd name="T10" fmla="*/ 2147483647 w 15"/>
            <a:gd name="T11" fmla="*/ 2147483647 h 27"/>
            <a:gd name="T12" fmla="*/ 0 60000 65536"/>
            <a:gd name="T13" fmla="*/ 0 60000 65536"/>
            <a:gd name="T14" fmla="*/ 0 60000 65536"/>
            <a:gd name="T15" fmla="*/ 0 60000 65536"/>
            <a:gd name="T16" fmla="*/ 0 60000 65536"/>
            <a:gd name="T17" fmla="*/ 0 60000 65536"/>
            <a:gd name="T18" fmla="*/ 0 w 15"/>
            <a:gd name="T19" fmla="*/ 0 h 27"/>
            <a:gd name="T20" fmla="*/ 15 w 15"/>
            <a:gd name="T21" fmla="*/ 27 h 27"/>
          </a:gdLst>
          <a:ahLst/>
          <a:cxnLst>
            <a:cxn ang="T12">
              <a:pos x="T0" y="T1"/>
            </a:cxn>
            <a:cxn ang="T13">
              <a:pos x="T2" y="T3"/>
            </a:cxn>
            <a:cxn ang="T14">
              <a:pos x="T4" y="T5"/>
            </a:cxn>
            <a:cxn ang="T15">
              <a:pos x="T6" y="T7"/>
            </a:cxn>
            <a:cxn ang="T16">
              <a:pos x="T8" y="T9"/>
            </a:cxn>
            <a:cxn ang="T17">
              <a:pos x="T10" y="T11"/>
            </a:cxn>
          </a:cxnLst>
          <a:rect l="T18" t="T19" r="T20" b="T21"/>
          <a:pathLst>
            <a:path w="15" h="27">
              <a:moveTo>
                <a:pt x="8" y="0"/>
              </a:moveTo>
              <a:lnTo>
                <a:pt x="8" y="9"/>
              </a:lnTo>
              <a:lnTo>
                <a:pt x="15" y="9"/>
              </a:lnTo>
              <a:lnTo>
                <a:pt x="0" y="18"/>
              </a:lnTo>
              <a:lnTo>
                <a:pt x="8" y="18"/>
              </a:lnTo>
              <a:lnTo>
                <a:pt x="8" y="27"/>
              </a:lnTo>
            </a:path>
          </a:pathLst>
        </a:custGeom>
        <a:solidFill xmlns:a="http://schemas.openxmlformats.org/drawingml/2006/main">
          <a:sysClr val="window" lastClr="FFFFFF">
            <a:alpha val="97000"/>
          </a:sysClr>
        </a:solidFill>
        <a:ln xmlns:a="http://schemas.openxmlformats.org/drawingml/2006/main" w="3175">
          <a:solidFill>
            <a:sysClr val="windowText" lastClr="000000"/>
          </a:solidFill>
          <a:round/>
          <a:headEnd/>
          <a:tailEnd/>
        </a:ln>
      </cdr:spPr>
      <cdr:txBody>
        <a:bodyPr xmlns:a="http://schemas.openxmlformats.org/drawingml/2006/main"/>
        <a:lstStyle xmlns:a="http://schemas.openxmlformats.org/drawingml/2006/main"/>
        <a:p xmlns:a="http://schemas.openxmlformats.org/drawingml/2006/main">
          <a:endParaRPr lang="en-GB"/>
        </a:p>
      </cdr:txBody>
    </cdr:sp>
  </cdr:relSizeAnchor>
</c:userShapes>
</file>

<file path=xl/drawings/drawing7.xml><?xml version="1.0" encoding="utf-8"?>
<c:userShapes xmlns:c="http://schemas.openxmlformats.org/drawingml/2006/chart">
  <cdr:relSizeAnchor xmlns:cdr="http://schemas.openxmlformats.org/drawingml/2006/chartDrawing">
    <cdr:from>
      <cdr:x>0.05197</cdr:x>
      <cdr:y>0.77224</cdr:y>
    </cdr:from>
    <cdr:to>
      <cdr:x>0.14646</cdr:x>
      <cdr:y>0.95238</cdr:y>
    </cdr:to>
    <cdr:sp macro="" textlink="">
      <cdr:nvSpPr>
        <cdr:cNvPr id="4" name="TextBox 3"/>
        <cdr:cNvSpPr txBox="1"/>
      </cdr:nvSpPr>
      <cdr:spPr>
        <a:xfrm xmlns:a="http://schemas.openxmlformats.org/drawingml/2006/main">
          <a:off x="205966" y="1971676"/>
          <a:ext cx="336959" cy="476812"/>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p xmlns:a="http://schemas.openxmlformats.org/drawingml/2006/main">
          <a:pPr algn="ctr"/>
          <a:endParaRPr lang="en-GB" sz="800">
            <a:latin typeface="Arial" pitchFamily="34" charset="0"/>
            <a:cs typeface="Arial" pitchFamily="34" charset="0"/>
          </a:endParaRPr>
        </a:p>
        <a:p xmlns:a="http://schemas.openxmlformats.org/drawingml/2006/main">
          <a:pPr algn="ctr"/>
          <a:endParaRPr lang="en-GB" sz="800">
            <a:latin typeface="Arial" pitchFamily="34" charset="0"/>
            <a:cs typeface="Arial" pitchFamily="34" charset="0"/>
          </a:endParaRPr>
        </a:p>
        <a:p xmlns:a="http://schemas.openxmlformats.org/drawingml/2006/main">
          <a:pPr algn="ctr"/>
          <a:r>
            <a:rPr lang="en-GB" sz="800">
              <a:latin typeface="Arial" pitchFamily="34" charset="0"/>
              <a:cs typeface="Arial" pitchFamily="34" charset="0"/>
            </a:rPr>
            <a:t>0</a:t>
          </a:r>
        </a:p>
      </cdr:txBody>
    </cdr:sp>
  </cdr:relSizeAnchor>
  <cdr:relSizeAnchor xmlns:cdr="http://schemas.openxmlformats.org/drawingml/2006/chartDrawing">
    <cdr:from>
      <cdr:x>0.10239</cdr:x>
      <cdr:y>0.7504</cdr:y>
    </cdr:from>
    <cdr:to>
      <cdr:x>0.17175</cdr:x>
      <cdr:y>0.90946</cdr:y>
    </cdr:to>
    <cdr:sp macro="" textlink="">
      <cdr:nvSpPr>
        <cdr:cNvPr id="6" name="Freeform 5"/>
        <cdr:cNvSpPr>
          <a:spLocks xmlns:a="http://schemas.openxmlformats.org/drawingml/2006/main"/>
        </cdr:cNvSpPr>
      </cdr:nvSpPr>
      <cdr:spPr bwMode="auto">
        <a:xfrm xmlns:a="http://schemas.openxmlformats.org/drawingml/2006/main">
          <a:off x="400059" y="1914514"/>
          <a:ext cx="234376" cy="386470"/>
        </a:xfrm>
        <a:custGeom xmlns:a="http://schemas.openxmlformats.org/drawingml/2006/main">
          <a:avLst/>
          <a:gdLst>
            <a:gd name="T0" fmla="*/ 2147483647 w 15"/>
            <a:gd name="T1" fmla="*/ 0 h 27"/>
            <a:gd name="T2" fmla="*/ 2147483647 w 15"/>
            <a:gd name="T3" fmla="*/ 2147483647 h 27"/>
            <a:gd name="T4" fmla="*/ 2147483647 w 15"/>
            <a:gd name="T5" fmla="*/ 2147483647 h 27"/>
            <a:gd name="T6" fmla="*/ 0 w 15"/>
            <a:gd name="T7" fmla="*/ 2147483647 h 27"/>
            <a:gd name="T8" fmla="*/ 2147483647 w 15"/>
            <a:gd name="T9" fmla="*/ 2147483647 h 27"/>
            <a:gd name="T10" fmla="*/ 2147483647 w 15"/>
            <a:gd name="T11" fmla="*/ 2147483647 h 27"/>
            <a:gd name="T12" fmla="*/ 0 60000 65536"/>
            <a:gd name="T13" fmla="*/ 0 60000 65536"/>
            <a:gd name="T14" fmla="*/ 0 60000 65536"/>
            <a:gd name="T15" fmla="*/ 0 60000 65536"/>
            <a:gd name="T16" fmla="*/ 0 60000 65536"/>
            <a:gd name="T17" fmla="*/ 0 60000 65536"/>
            <a:gd name="T18" fmla="*/ 0 w 15"/>
            <a:gd name="T19" fmla="*/ 0 h 27"/>
            <a:gd name="T20" fmla="*/ 15 w 15"/>
            <a:gd name="T21" fmla="*/ 27 h 27"/>
          </a:gdLst>
          <a:ahLst/>
          <a:cxnLst>
            <a:cxn ang="T12">
              <a:pos x="T0" y="T1"/>
            </a:cxn>
            <a:cxn ang="T13">
              <a:pos x="T2" y="T3"/>
            </a:cxn>
            <a:cxn ang="T14">
              <a:pos x="T4" y="T5"/>
            </a:cxn>
            <a:cxn ang="T15">
              <a:pos x="T6" y="T7"/>
            </a:cxn>
            <a:cxn ang="T16">
              <a:pos x="T8" y="T9"/>
            </a:cxn>
            <a:cxn ang="T17">
              <a:pos x="T10" y="T11"/>
            </a:cxn>
          </a:cxnLst>
          <a:rect l="T18" t="T19" r="T20" b="T21"/>
          <a:pathLst>
            <a:path w="15" h="27">
              <a:moveTo>
                <a:pt x="8" y="0"/>
              </a:moveTo>
              <a:lnTo>
                <a:pt x="8" y="9"/>
              </a:lnTo>
              <a:lnTo>
                <a:pt x="15" y="9"/>
              </a:lnTo>
              <a:lnTo>
                <a:pt x="0" y="18"/>
              </a:lnTo>
              <a:lnTo>
                <a:pt x="8" y="18"/>
              </a:lnTo>
              <a:lnTo>
                <a:pt x="8" y="27"/>
              </a:lnTo>
            </a:path>
          </a:pathLst>
        </a:custGeom>
        <a:solidFill xmlns:a="http://schemas.openxmlformats.org/drawingml/2006/main">
          <a:sysClr val="window" lastClr="FFFFFF">
            <a:alpha val="97000"/>
          </a:sysClr>
        </a:solidFill>
        <a:ln xmlns:a="http://schemas.openxmlformats.org/drawingml/2006/main" w="3175">
          <a:solidFill>
            <a:sysClr val="windowText" lastClr="000000"/>
          </a:solidFill>
          <a:round/>
          <a:headEnd/>
          <a:tailEnd/>
        </a:ln>
      </cdr:spPr>
      <cdr:txBody>
        <a:bodyPr xmlns:a="http://schemas.openxmlformats.org/drawingml/2006/main"/>
        <a:lstStyle xmlns:a="http://schemas.openxmlformats.org/drawingml/2006/main"/>
        <a:p xmlns:a="http://schemas.openxmlformats.org/drawingml/2006/main">
          <a:endParaRPr lang="en-GB"/>
        </a:p>
      </cdr:txBody>
    </cdr:sp>
  </cdr:relSizeAnchor>
</c:userShapes>
</file>

<file path=xl/drawings/drawing8.xml><?xml version="1.0" encoding="utf-8"?>
<c:userShapes xmlns:c="http://schemas.openxmlformats.org/drawingml/2006/chart">
  <cdr:relSizeAnchor xmlns:cdr="http://schemas.openxmlformats.org/drawingml/2006/chartDrawing">
    <cdr:from>
      <cdr:x>0.04804</cdr:x>
      <cdr:y>0.77276</cdr:y>
    </cdr:from>
    <cdr:to>
      <cdr:x>0.13445</cdr:x>
      <cdr:y>0.95013</cdr:y>
    </cdr:to>
    <cdr:sp macro="" textlink="">
      <cdr:nvSpPr>
        <cdr:cNvPr id="4" name="TextBox 3"/>
        <cdr:cNvSpPr txBox="1"/>
      </cdr:nvSpPr>
      <cdr:spPr>
        <a:xfrm xmlns:a="http://schemas.openxmlformats.org/drawingml/2006/main">
          <a:off x="205966" y="1971676"/>
          <a:ext cx="336959" cy="476812"/>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p xmlns:a="http://schemas.openxmlformats.org/drawingml/2006/main">
          <a:pPr algn="ctr"/>
          <a:endParaRPr lang="en-GB" sz="800">
            <a:latin typeface="Arial" pitchFamily="34" charset="0"/>
            <a:cs typeface="Arial" pitchFamily="34" charset="0"/>
          </a:endParaRPr>
        </a:p>
        <a:p xmlns:a="http://schemas.openxmlformats.org/drawingml/2006/main">
          <a:pPr algn="ctr"/>
          <a:endParaRPr lang="en-GB" sz="800">
            <a:latin typeface="Arial" pitchFamily="34" charset="0"/>
            <a:cs typeface="Arial" pitchFamily="34" charset="0"/>
          </a:endParaRPr>
        </a:p>
        <a:p xmlns:a="http://schemas.openxmlformats.org/drawingml/2006/main">
          <a:pPr algn="ctr"/>
          <a:r>
            <a:rPr lang="en-GB" sz="800">
              <a:latin typeface="Arial" pitchFamily="34" charset="0"/>
              <a:cs typeface="Arial" pitchFamily="34" charset="0"/>
            </a:rPr>
            <a:t>0</a:t>
          </a:r>
        </a:p>
      </cdr:txBody>
    </cdr:sp>
  </cdr:relSizeAnchor>
  <cdr:relSizeAnchor xmlns:cdr="http://schemas.openxmlformats.org/drawingml/2006/chartDrawing">
    <cdr:from>
      <cdr:x>0.09138</cdr:x>
      <cdr:y>0.75134</cdr:y>
    </cdr:from>
    <cdr:to>
      <cdr:x>0.15684</cdr:x>
      <cdr:y>0.90316</cdr:y>
    </cdr:to>
    <cdr:sp macro="" textlink="">
      <cdr:nvSpPr>
        <cdr:cNvPr id="6" name="Freeform 5"/>
        <cdr:cNvSpPr>
          <a:spLocks xmlns:a="http://schemas.openxmlformats.org/drawingml/2006/main"/>
        </cdr:cNvSpPr>
      </cdr:nvSpPr>
      <cdr:spPr bwMode="auto">
        <a:xfrm xmlns:a="http://schemas.openxmlformats.org/drawingml/2006/main">
          <a:off x="400059" y="1914514"/>
          <a:ext cx="234376" cy="386470"/>
        </a:xfrm>
        <a:custGeom xmlns:a="http://schemas.openxmlformats.org/drawingml/2006/main">
          <a:avLst/>
          <a:gdLst>
            <a:gd name="T0" fmla="*/ 2147483647 w 15"/>
            <a:gd name="T1" fmla="*/ 0 h 27"/>
            <a:gd name="T2" fmla="*/ 2147483647 w 15"/>
            <a:gd name="T3" fmla="*/ 2147483647 h 27"/>
            <a:gd name="T4" fmla="*/ 2147483647 w 15"/>
            <a:gd name="T5" fmla="*/ 2147483647 h 27"/>
            <a:gd name="T6" fmla="*/ 0 w 15"/>
            <a:gd name="T7" fmla="*/ 2147483647 h 27"/>
            <a:gd name="T8" fmla="*/ 2147483647 w 15"/>
            <a:gd name="T9" fmla="*/ 2147483647 h 27"/>
            <a:gd name="T10" fmla="*/ 2147483647 w 15"/>
            <a:gd name="T11" fmla="*/ 2147483647 h 27"/>
            <a:gd name="T12" fmla="*/ 0 60000 65536"/>
            <a:gd name="T13" fmla="*/ 0 60000 65536"/>
            <a:gd name="T14" fmla="*/ 0 60000 65536"/>
            <a:gd name="T15" fmla="*/ 0 60000 65536"/>
            <a:gd name="T16" fmla="*/ 0 60000 65536"/>
            <a:gd name="T17" fmla="*/ 0 60000 65536"/>
            <a:gd name="T18" fmla="*/ 0 w 15"/>
            <a:gd name="T19" fmla="*/ 0 h 27"/>
            <a:gd name="T20" fmla="*/ 15 w 15"/>
            <a:gd name="T21" fmla="*/ 27 h 27"/>
          </a:gdLst>
          <a:ahLst/>
          <a:cxnLst>
            <a:cxn ang="T12">
              <a:pos x="T0" y="T1"/>
            </a:cxn>
            <a:cxn ang="T13">
              <a:pos x="T2" y="T3"/>
            </a:cxn>
            <a:cxn ang="T14">
              <a:pos x="T4" y="T5"/>
            </a:cxn>
            <a:cxn ang="T15">
              <a:pos x="T6" y="T7"/>
            </a:cxn>
            <a:cxn ang="T16">
              <a:pos x="T8" y="T9"/>
            </a:cxn>
            <a:cxn ang="T17">
              <a:pos x="T10" y="T11"/>
            </a:cxn>
          </a:cxnLst>
          <a:rect l="T18" t="T19" r="T20" b="T21"/>
          <a:pathLst>
            <a:path w="15" h="27">
              <a:moveTo>
                <a:pt x="8" y="0"/>
              </a:moveTo>
              <a:lnTo>
                <a:pt x="8" y="9"/>
              </a:lnTo>
              <a:lnTo>
                <a:pt x="15" y="9"/>
              </a:lnTo>
              <a:lnTo>
                <a:pt x="0" y="18"/>
              </a:lnTo>
              <a:lnTo>
                <a:pt x="8" y="18"/>
              </a:lnTo>
              <a:lnTo>
                <a:pt x="8" y="27"/>
              </a:lnTo>
            </a:path>
          </a:pathLst>
        </a:custGeom>
        <a:solidFill xmlns:a="http://schemas.openxmlformats.org/drawingml/2006/main">
          <a:sysClr val="window" lastClr="FFFFFF">
            <a:alpha val="97000"/>
          </a:sysClr>
        </a:solidFill>
        <a:ln xmlns:a="http://schemas.openxmlformats.org/drawingml/2006/main" w="3175">
          <a:solidFill>
            <a:sysClr val="windowText" lastClr="000000"/>
          </a:solidFill>
          <a:round/>
          <a:headEnd/>
          <a:tailEnd/>
        </a:ln>
      </cdr:spPr>
      <cdr:txBody>
        <a:bodyPr xmlns:a="http://schemas.openxmlformats.org/drawingml/2006/main"/>
        <a:lstStyle xmlns:a="http://schemas.openxmlformats.org/drawingml/2006/main"/>
        <a:p xmlns:a="http://schemas.openxmlformats.org/drawingml/2006/main">
          <a:endParaRPr lang="en-GB"/>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11723</xdr:colOff>
      <xdr:row>71</xdr:row>
      <xdr:rowOff>44398</xdr:rowOff>
    </xdr:from>
    <xdr:to>
      <xdr:col>17</xdr:col>
      <xdr:colOff>301928</xdr:colOff>
      <xdr:row>79</xdr:row>
      <xdr:rowOff>57150</xdr:rowOff>
    </xdr:to>
    <xdr:sp macro="" textlink="">
      <xdr:nvSpPr>
        <xdr:cNvPr id="11351" name="Text Box 1">
          <a:extLst>
            <a:ext uri="{FF2B5EF4-FFF2-40B4-BE49-F238E27FC236}">
              <a16:creationId xmlns:a16="http://schemas.microsoft.com/office/drawing/2014/main" id="{1BBB19C7-6D6C-4A8C-ACE1-A7595EC75EFE}"/>
            </a:ext>
          </a:extLst>
        </xdr:cNvPr>
        <xdr:cNvSpPr txBox="1">
          <a:spLocks noChangeArrowheads="1"/>
        </xdr:cNvSpPr>
      </xdr:nvSpPr>
      <xdr:spPr bwMode="auto">
        <a:xfrm>
          <a:off x="11723" y="10807648"/>
          <a:ext cx="11167755" cy="1574852"/>
        </a:xfrm>
        <a:prstGeom prst="rect">
          <a:avLst/>
        </a:prstGeom>
        <a:solidFill>
          <a:srgbClr val="FFFFFF"/>
        </a:solidFill>
        <a:ln w="9525">
          <a:noFill/>
          <a:miter lim="800000"/>
          <a:headEnd/>
          <a:tailEnd/>
        </a:ln>
      </xdr:spPr>
      <xdr:txBody>
        <a:bodyPr vertOverflow="clip" wrap="square" lIns="27432" tIns="22860" rIns="0" bIns="0" anchor="t" upright="1"/>
        <a:lstStyle/>
        <a:p>
          <a:pPr>
            <a:lnSpc>
              <a:spcPts val="800"/>
            </a:lnSpc>
          </a:pPr>
          <a:r>
            <a:rPr lang="en-GB" sz="1000">
              <a:effectLst/>
              <a:latin typeface="Arial" panose="020B0604020202020204" pitchFamily="34" charset="0"/>
              <a:ea typeface="+mn-ea"/>
              <a:cs typeface="Arial" panose="020B0604020202020204" pitchFamily="34" charset="0"/>
            </a:rPr>
            <a:t>(1) </a:t>
          </a:r>
          <a:r>
            <a:rPr lang="en-GB" sz="1000" baseline="0">
              <a:effectLst/>
              <a:latin typeface="Arial" panose="020B0604020202020204" pitchFamily="34" charset="0"/>
              <a:ea typeface="+mn-ea"/>
              <a:cs typeface="Arial" panose="020B0604020202020204" pitchFamily="34" charset="0"/>
            </a:rPr>
            <a:t>Bills up to (and including) 2006 relate to total bill received in the year, i.e. covering consumption from Q4 of the</a:t>
          </a:r>
        </a:p>
        <a:p>
          <a:pPr>
            <a:lnSpc>
              <a:spcPts val="800"/>
            </a:lnSpc>
          </a:pPr>
          <a:r>
            <a:rPr lang="en-GB" sz="1000" baseline="0">
              <a:effectLst/>
              <a:latin typeface="Arial" panose="020B0604020202020204" pitchFamily="34" charset="0"/>
              <a:ea typeface="+mn-ea"/>
              <a:cs typeface="Arial" panose="020B0604020202020204" pitchFamily="34" charset="0"/>
            </a:rPr>
            <a:t>      previous year to Q3 of the named year. </a:t>
          </a:r>
        </a:p>
        <a:p>
          <a:pPr>
            <a:lnSpc>
              <a:spcPts val="800"/>
            </a:lnSpc>
          </a:pPr>
          <a:endParaRPr lang="en-GB" sz="1000" baseline="0">
            <a:effectLst/>
            <a:latin typeface="Arial" panose="020B0604020202020204" pitchFamily="34" charset="0"/>
            <a:ea typeface="+mn-ea"/>
            <a:cs typeface="Arial" panose="020B0604020202020204" pitchFamily="34" charset="0"/>
          </a:endParaRPr>
        </a:p>
        <a:p>
          <a:pPr>
            <a:lnSpc>
              <a:spcPts val="800"/>
            </a:lnSpc>
          </a:pPr>
          <a:r>
            <a:rPr lang="en-GB" sz="1000" baseline="0">
              <a:effectLst/>
              <a:latin typeface="Arial" panose="020B0604020202020204" pitchFamily="34" charset="0"/>
              <a:ea typeface="+mn-ea"/>
              <a:cs typeface="Arial" panose="020B0604020202020204" pitchFamily="34" charset="0"/>
            </a:rPr>
            <a:t>      All bills are calculated using an annual consumption of 15,000 kWh.  Figures are inclusive of VAT.</a:t>
          </a:r>
        </a:p>
        <a:p>
          <a:pPr>
            <a:lnSpc>
              <a:spcPts val="800"/>
            </a:lnSpc>
          </a:pPr>
          <a:r>
            <a:rPr lang="en-GB" sz="1000" baseline="0">
              <a:effectLst/>
              <a:latin typeface="Arial" panose="020B0604020202020204" pitchFamily="34" charset="0"/>
              <a:ea typeface="+mn-ea"/>
              <a:cs typeface="Arial" panose="020B0604020202020204" pitchFamily="34" charset="0"/>
            </a:rPr>
            <a:t>      Home supplier denotes British Gas Trading. </a:t>
          </a:r>
        </a:p>
        <a:p>
          <a:pPr>
            <a:lnSpc>
              <a:spcPts val="800"/>
            </a:lnSpc>
          </a:pPr>
          <a:r>
            <a:rPr lang="en-GB" sz="1000" baseline="0">
              <a:effectLst/>
              <a:latin typeface="Arial" panose="020B0604020202020204" pitchFamily="34" charset="0"/>
              <a:ea typeface="+mn-ea"/>
              <a:cs typeface="Arial" panose="020B0604020202020204" pitchFamily="34" charset="0"/>
            </a:rPr>
            <a:t>      Non-home suppliers are all other suppliers.</a:t>
          </a:r>
        </a:p>
        <a:p>
          <a:pPr>
            <a:lnSpc>
              <a:spcPts val="800"/>
            </a:lnSpc>
          </a:pPr>
          <a:endParaRPr lang="en-GB" sz="1000" baseline="0">
            <a:effectLst/>
            <a:latin typeface="Arial" panose="020B0604020202020204" pitchFamily="34" charset="0"/>
            <a:ea typeface="+mn-ea"/>
            <a:cs typeface="Arial" panose="020B0604020202020204" pitchFamily="34" charset="0"/>
          </a:endParaRPr>
        </a:p>
        <a:p>
          <a:pPr>
            <a:lnSpc>
              <a:spcPts val="800"/>
            </a:lnSpc>
          </a:pPr>
          <a:r>
            <a:rPr lang="en-GB" sz="1000" baseline="0">
              <a:effectLst/>
              <a:latin typeface="Arial" panose="020B0604020202020204" pitchFamily="34" charset="0"/>
              <a:ea typeface="+mn-ea"/>
              <a:cs typeface="Arial" panose="020B0604020202020204" pitchFamily="34" charset="0"/>
            </a:rPr>
            <a:t>(2) Bills deflated to 2010 terms using the GDP (market prices) deflator.</a:t>
          </a:r>
        </a:p>
        <a:p>
          <a:pPr>
            <a:lnSpc>
              <a:spcPts val="800"/>
            </a:lnSpc>
          </a:pPr>
          <a:r>
            <a:rPr lang="en-GB" sz="1000" baseline="0">
              <a:effectLst/>
              <a:latin typeface="Arial" panose="020B0604020202020204" pitchFamily="34" charset="0"/>
              <a:ea typeface="+mn-ea"/>
              <a:cs typeface="Arial" panose="020B0604020202020204" pitchFamily="34" charset="0"/>
            </a:rPr>
            <a:t> </a:t>
          </a:r>
        </a:p>
        <a:p>
          <a:pPr>
            <a:lnSpc>
              <a:spcPts val="800"/>
            </a:lnSpc>
          </a:pPr>
          <a:r>
            <a:rPr lang="en-GB" sz="1000" baseline="0">
              <a:effectLst/>
              <a:latin typeface="Arial" panose="020B0604020202020204" pitchFamily="34" charset="0"/>
              <a:ea typeface="+mn-ea"/>
              <a:cs typeface="Arial" panose="020B0604020202020204" pitchFamily="34" charset="0"/>
            </a:rPr>
            <a:t>(3) Bills from 2007 on are subject to a change in methodology.  Bills relate to the calendar year, i. e. covering</a:t>
          </a:r>
        </a:p>
        <a:p>
          <a:pPr>
            <a:lnSpc>
              <a:spcPts val="800"/>
            </a:lnSpc>
          </a:pPr>
          <a:r>
            <a:rPr lang="en-GB" sz="1000" baseline="0">
              <a:effectLst/>
              <a:latin typeface="Arial" panose="020B0604020202020204" pitchFamily="34" charset="0"/>
              <a:ea typeface="+mn-ea"/>
              <a:cs typeface="Arial" panose="020B0604020202020204" pitchFamily="34" charset="0"/>
            </a:rPr>
            <a:t>     consumption from Q1 to Q4 of the named year. The assumed gas consumption pattern has also been altered </a:t>
          </a:r>
        </a:p>
        <a:p>
          <a:pPr>
            <a:lnSpc>
              <a:spcPts val="900"/>
            </a:lnSpc>
          </a:pPr>
          <a:r>
            <a:rPr lang="en-GB" sz="1000" baseline="0">
              <a:effectLst/>
              <a:latin typeface="Arial" panose="020B0604020202020204" pitchFamily="34" charset="0"/>
              <a:ea typeface="+mn-ea"/>
              <a:cs typeface="Arial" panose="020B0604020202020204" pitchFamily="34" charset="0"/>
            </a:rPr>
            <a:t>     to more accurately reflect real consumption patterns. More information can be found in the methodology note at:</a:t>
          </a:r>
        </a:p>
        <a:p>
          <a:pPr>
            <a:lnSpc>
              <a:spcPts val="800"/>
            </a:lnSpc>
          </a:pPr>
          <a:endParaRPr lang="en-GB" sz="1000">
            <a:effectLst/>
            <a:latin typeface="Arial" panose="020B0604020202020204" pitchFamily="34" charset="0"/>
            <a:ea typeface="+mn-ea"/>
            <a:cs typeface="Arial" panose="020B0604020202020204" pitchFamily="34" charset="0"/>
          </a:endParaRPr>
        </a:p>
        <a:p>
          <a:pPr>
            <a:lnSpc>
              <a:spcPts val="300"/>
            </a:lnSpc>
          </a:pPr>
          <a:endParaRPr lang="en-GB" sz="1000">
            <a:effectLst/>
            <a:latin typeface="Arial" panose="020B0604020202020204" pitchFamily="34" charset="0"/>
            <a:ea typeface="+mn-ea"/>
            <a:cs typeface="Arial" panose="020B0604020202020204" pitchFamily="34" charset="0"/>
          </a:endParaRPr>
        </a:p>
        <a:p>
          <a:pPr>
            <a:lnSpc>
              <a:spcPts val="300"/>
            </a:lnSpc>
          </a:pPr>
          <a:endParaRPr lang="en-GB" sz="900">
            <a:effectLst/>
            <a:latin typeface="Arial" panose="020B0604020202020204" pitchFamily="34" charset="0"/>
            <a:ea typeface="+mn-ea"/>
            <a:cs typeface="Arial" panose="020B0604020202020204" pitchFamily="34" charset="0"/>
          </a:endParaRPr>
        </a:p>
        <a:p>
          <a:pPr algn="l" rtl="0">
            <a:lnSpc>
              <a:spcPts val="400"/>
            </a:lnSpc>
            <a:spcBef>
              <a:spcPts val="0"/>
            </a:spcBef>
            <a:spcAft>
              <a:spcPts val="0"/>
            </a:spcAft>
            <a:defRPr sz="1000"/>
          </a:pPr>
          <a:endParaRPr lang="en-GB" sz="700" b="0" i="0" u="none" strike="noStrike" baseline="0">
            <a:solidFill>
              <a:sysClr val="windowText" lastClr="000000"/>
            </a:solidFill>
            <a:latin typeface="Arial" pitchFamily="34" charset="0"/>
            <a:cs typeface="Arial" pitchFamily="34" charset="0"/>
          </a:endParaRPr>
        </a:p>
        <a:p>
          <a:pPr algn="l" rtl="0">
            <a:lnSpc>
              <a:spcPts val="300"/>
            </a:lnSpc>
            <a:spcBef>
              <a:spcPts val="0"/>
            </a:spcBef>
            <a:spcAft>
              <a:spcPts val="0"/>
            </a:spcAft>
            <a:defRPr sz="1000"/>
          </a:pPr>
          <a:endParaRPr lang="en-GB" sz="700" b="0" i="0" u="none" strike="noStrike" baseline="0">
            <a:solidFill>
              <a:sysClr val="windowText" lastClr="000000"/>
            </a:solidFill>
            <a:latin typeface="Arial" pitchFamily="34" charset="0"/>
            <a:cs typeface="Arial" pitchFamily="34" charset="0"/>
          </a:endParaRPr>
        </a:p>
        <a:p>
          <a:pPr rtl="0">
            <a:lnSpc>
              <a:spcPts val="300"/>
            </a:lnSpc>
          </a:pPr>
          <a:r>
            <a:rPr lang="en-GB" sz="700" b="0" i="0" u="none" strike="noStrike" baseline="0">
              <a:solidFill>
                <a:sysClr val="windowText" lastClr="000000"/>
              </a:solidFill>
              <a:latin typeface="Arial" pitchFamily="34" charset="0"/>
              <a:cs typeface="Arial" pitchFamily="34" charset="0"/>
            </a:rPr>
            <a:t>    </a:t>
          </a:r>
          <a:r>
            <a:rPr lang="en-GB" sz="700" b="0" i="0" u="none" strike="noStrike" baseline="0">
              <a:solidFill>
                <a:srgbClr val="0000FF"/>
              </a:solidFill>
              <a:latin typeface="Arial" pitchFamily="34" charset="0"/>
              <a:cs typeface="Arial" pitchFamily="34" charset="0"/>
            </a:rPr>
            <a:t> </a:t>
          </a:r>
          <a:r>
            <a:rPr lang="en-GB" sz="700">
              <a:latin typeface="Arial" pitchFamily="34" charset="0"/>
              <a:ea typeface="+mn-ea"/>
              <a:cs typeface="Arial" pitchFamily="34" charset="0"/>
            </a:rPr>
            <a:t> </a:t>
          </a:r>
          <a:endParaRPr lang="en-GB" sz="700" b="0" i="0" u="sng" baseline="0">
            <a:latin typeface="Arial" pitchFamily="34" charset="0"/>
            <a:ea typeface="+mn-ea"/>
            <a:cs typeface="Arial" pitchFamily="34" charset="0"/>
          </a:endParaRPr>
        </a:p>
        <a:p>
          <a:pPr algn="l" rtl="0">
            <a:lnSpc>
              <a:spcPts val="300"/>
            </a:lnSpc>
            <a:defRPr sz="1000"/>
          </a:pPr>
          <a:endParaRPr lang="en-GB" sz="700" b="0" i="0" u="none" strike="noStrike" baseline="0">
            <a:solidFill>
              <a:srgbClr val="0000FF"/>
            </a:solidFill>
            <a:latin typeface="Arial" panose="020B0604020202020204" pitchFamily="34" charset="0"/>
            <a:cs typeface="Arial" panose="020B0604020202020204" pitchFamily="34" charset="0"/>
          </a:endParaRPr>
        </a:p>
        <a:p>
          <a:pPr algn="l" rtl="0">
            <a:lnSpc>
              <a:spcPts val="300"/>
            </a:lnSpc>
            <a:defRPr sz="1000"/>
          </a:pPr>
          <a:endParaRPr lang="en-GB" sz="700" b="0" i="0" u="none" strike="noStrike" baseline="0">
            <a:solidFill>
              <a:srgbClr val="0000FF"/>
            </a:solidFill>
            <a:latin typeface="Arial" panose="020B0604020202020204" pitchFamily="34" charset="0"/>
            <a:cs typeface="Arial" panose="020B0604020202020204" pitchFamily="34" charset="0"/>
          </a:endParaRPr>
        </a:p>
        <a:p>
          <a:pPr algn="l" rtl="0">
            <a:lnSpc>
              <a:spcPts val="300"/>
            </a:lnSpc>
            <a:defRPr sz="1000"/>
          </a:pPr>
          <a:endParaRPr lang="en-GB" sz="700" b="0" i="0" u="none" strike="noStrike" baseline="0">
            <a:solidFill>
              <a:srgbClr val="0000FF"/>
            </a:solidFill>
            <a:latin typeface="Arial" panose="020B0604020202020204" pitchFamily="34" charset="0"/>
            <a:cs typeface="Arial" panose="020B0604020202020204" pitchFamily="34" charset="0"/>
          </a:endParaRPr>
        </a:p>
        <a:p>
          <a:pPr marL="0" marR="0" indent="0" algn="l" defTabSz="914400" rtl="0" eaLnBrk="1" fontAlgn="auto" latinLnBrk="0" hangingPunct="1">
            <a:lnSpc>
              <a:spcPts val="300"/>
            </a:lnSpc>
            <a:spcBef>
              <a:spcPts val="0"/>
            </a:spcBef>
            <a:spcAft>
              <a:spcPts val="0"/>
            </a:spcAft>
            <a:buClrTx/>
            <a:buSzTx/>
            <a:buFontTx/>
            <a:buNone/>
            <a:tabLst/>
            <a:defRPr sz="1000"/>
          </a:pPr>
          <a:endParaRPr lang="en-GB" sz="700" b="0" i="0" u="none" strike="noStrike" baseline="0">
            <a:solidFill>
              <a:sysClr val="windowText" lastClr="000000"/>
            </a:solidFill>
            <a:latin typeface="Arial" panose="020B0604020202020204" pitchFamily="34" charset="0"/>
            <a:ea typeface="+mn-ea"/>
            <a:cs typeface="Arial" panose="020B0604020202020204" pitchFamily="34" charset="0"/>
          </a:endParaRPr>
        </a:p>
        <a:p>
          <a:pPr algn="l" rtl="0">
            <a:lnSpc>
              <a:spcPts val="300"/>
            </a:lnSpc>
            <a:defRPr sz="1000"/>
          </a:pPr>
          <a:endParaRPr lang="en-GB" sz="700" b="0" i="0" u="none" strike="noStrike" baseline="0">
            <a:solidFill>
              <a:srgbClr val="000000"/>
            </a:solidFill>
            <a:latin typeface="Arial" panose="020B0604020202020204" pitchFamily="34" charset="0"/>
            <a:cs typeface="Arial" panose="020B0604020202020204" pitchFamily="34" charset="0"/>
          </a:endParaRPr>
        </a:p>
        <a:p>
          <a:pPr algn="l" rtl="0">
            <a:lnSpc>
              <a:spcPts val="400"/>
            </a:lnSpc>
            <a:defRPr sz="1000"/>
          </a:pPr>
          <a:endParaRPr lang="en-GB" sz="700" b="0"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twoCellAnchor>
    <xdr:from>
      <xdr:col>0</xdr:col>
      <xdr:colOff>0</xdr:colOff>
      <xdr:row>78</xdr:row>
      <xdr:rowOff>87630</xdr:rowOff>
    </xdr:from>
    <xdr:to>
      <xdr:col>17</xdr:col>
      <xdr:colOff>97176</xdr:colOff>
      <xdr:row>79</xdr:row>
      <xdr:rowOff>72390</xdr:rowOff>
    </xdr:to>
    <xdr:sp macro="" textlink="">
      <xdr:nvSpPr>
        <xdr:cNvPr id="2" name="TextBox 1">
          <a:hlinkClick xmlns:r="http://schemas.openxmlformats.org/officeDocument/2006/relationships" r:id="rId1"/>
          <a:extLst>
            <a:ext uri="{FF2B5EF4-FFF2-40B4-BE49-F238E27FC236}">
              <a16:creationId xmlns:a16="http://schemas.microsoft.com/office/drawing/2014/main" id="{7E3C561F-3F12-4656-8EEB-38BCCEDDF0F1}"/>
            </a:ext>
          </a:extLst>
        </xdr:cNvPr>
        <xdr:cNvSpPr txBox="1"/>
      </xdr:nvSpPr>
      <xdr:spPr>
        <a:xfrm>
          <a:off x="0" y="10256520"/>
          <a:ext cx="7157106"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en-GB" sz="900" b="0" i="0" u="sng" strike="noStrike" kern="0" cap="none" spc="0" normalizeH="0" baseline="0" noProof="0">
              <a:ln>
                <a:noFill/>
              </a:ln>
              <a:solidFill>
                <a:srgbClr val="0000FF"/>
              </a:solidFill>
              <a:effectLst/>
              <a:uLnTx/>
              <a:uFillTx/>
              <a:latin typeface="Arial" pitchFamily="34" charset="0"/>
              <a:ea typeface="+mn-ea"/>
              <a:cs typeface="Arial" pitchFamily="34" charset="0"/>
            </a:rPr>
            <a:t>https://www.gov.uk/government/publications/domestic-energy-prices-data-sources-and-methodology</a:t>
          </a:r>
          <a:endParaRPr kumimoji="0" lang="en-GB" sz="900" b="0" i="0" u="none" strike="noStrike" kern="0" cap="none" spc="0" normalizeH="0" baseline="0" noProof="0">
            <a:ln>
              <a:noFill/>
            </a:ln>
            <a:solidFill>
              <a:srgbClr val="0000FF"/>
            </a:solidFill>
            <a:effectLst/>
            <a:uLnTx/>
            <a:uFillTx/>
            <a:latin typeface="Arial" pitchFamily="34" charset="0"/>
            <a:ea typeface="+mn-ea"/>
            <a:cs typeface="Arial" pitchFamily="34" charset="0"/>
          </a:endParaRPr>
        </a:p>
        <a:p>
          <a:pPr>
            <a:lnSpc>
              <a:spcPts val="1100"/>
            </a:lnSpc>
          </a:pPr>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table_31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Startup" Target="SDCUSR11/DECC-UniDrv$/Statistics/Prices%20Team/Quarterly%20Prices%20Publication%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B055E0-C4A0-4BCB-9472-7EFC2CC961A3}" name="Average_annual_domestic_gas_bills_in_cash_terms_by_home_and_non_home_supplier_based_on_consumption_of_13600kWh_year_Great_Britain" displayName="Average_annual_domestic_gas_bills_in_cash_terms_by_home_and_non_home_supplier_based_on_consumption_of_13600kWh_year_Great_Britain" ref="A13:M25" totalsRowShown="0" headerRowDxfId="44" dataDxfId="43" headerRowCellStyle="Normal">
  <autoFilter ref="A13:M25" xr:uid="{44B055E0-C4A0-4BCB-9472-7EFC2CC96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55299487-7257-4069-AB6C-C54B69043ADC}" name="Year" dataDxfId="42"/>
    <tableColumn id="2" xr3:uid="{4D453601-E2E2-4C7D-B7C3-A7A134781438}" name="Standard credit: Home suppliers (pounds)" dataDxfId="41">
      <calculatedColumnFormula>ROUND(calc_new!C7,0)</calculatedColumnFormula>
    </tableColumn>
    <tableColumn id="3" xr3:uid="{23D856A6-C697-4CBE-83A2-3AA43649AC0A}" name="Standard credit: Non-home suppliers (pounds)" dataDxfId="40">
      <calculatedColumnFormula>ROUND(calc_new!D7,0)</calculatedColumnFormula>
    </tableColumn>
    <tableColumn id="4" xr3:uid="{4013E381-5BF4-47F4-B359-740D5951A801}" name="Standard credit: All consumers (pounds)" dataDxfId="39">
      <calculatedColumnFormula>ROUND(calc_new!E7,0)</calculatedColumnFormula>
    </tableColumn>
    <tableColumn id="5" xr3:uid="{4487FB8C-FA08-4B36-9833-AD0206A2D828}" name="Direct debit: Home suppliers (pounds)" dataDxfId="38">
      <calculatedColumnFormula>ROUND(calc_new!G7,0)</calculatedColumnFormula>
    </tableColumn>
    <tableColumn id="6" xr3:uid="{4E57CE2C-5BB7-4F58-A27F-D5095D6B69BE}" name="Direct debit: Non-home suppliers (pounds)" dataDxfId="37">
      <calculatedColumnFormula>ROUND(calc_new!H7,0)</calculatedColumnFormula>
    </tableColumn>
    <tableColumn id="7" xr3:uid="{9D3F0178-26C0-43B8-9F91-903762F125DD}" name="Direct debit: All consumers (pounds)" dataDxfId="36">
      <calculatedColumnFormula>ROUND(calc_new!I7,0)</calculatedColumnFormula>
    </tableColumn>
    <tableColumn id="8" xr3:uid="{CB8A9A78-1DB4-4951-9B30-E6094560EBCF}" name="Prepayment: Home suppliers (pounds)" dataDxfId="35">
      <calculatedColumnFormula>ROUND(calc_new!K7,0)</calculatedColumnFormula>
    </tableColumn>
    <tableColumn id="9" xr3:uid="{36E3E19C-7F70-45E1-A089-B8DD2E8217C4}" name="Prepayment: Non-home suppliers (pounds)" dataDxfId="34">
      <calculatedColumnFormula>ROUND(calc_new!L7,0)</calculatedColumnFormula>
    </tableColumn>
    <tableColumn id="10" xr3:uid="{C618091A-0F5F-4511-BD88-802D3D8D288B}" name="Prepayment: All consumers (pounds)" dataDxfId="33">
      <calculatedColumnFormula>ROUND(calc_new!M7,0)</calculatedColumnFormula>
    </tableColumn>
    <tableColumn id="11" xr3:uid="{8A892B13-B385-457B-935B-63309366BB7B}" name="Overall: Home suppliers (pounds)" dataDxfId="32">
      <calculatedColumnFormula>ROUND(calc_new!O7,0)</calculatedColumnFormula>
    </tableColumn>
    <tableColumn id="12" xr3:uid="{6811918A-218E-49BA-BF4C-FF2D6BEE6796}" name="Overall: Non-home suppliers (pounds)" dataDxfId="31">
      <calculatedColumnFormula>ROUND(calc_new!P7,0)</calculatedColumnFormula>
    </tableColumn>
    <tableColumn id="13" xr3:uid="{5BC57D2B-AE89-4379-81F9-EC74CBBF7381}" name="Overall: UK (pounds)" dataDxfId="30">
      <calculatedColumnFormula>ROUND(calc_new!Q7,0)</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D9CC8D-C6D9-4441-A56B-913E48F7130D}" name="Average_annual_domestic_gas_bills_in_real_terms_by_home_and_non_home_supplier_based_on_consumption_of_13600kWh_year_Great_Britain" displayName="Average_annual_domestic_gas_bills_in_real_terms_by_home_and_non_home_supplier_based_on_consumption_of_13600kWh_year_Great_Britain" ref="A14:M26" totalsRowShown="0" headerRowDxfId="29" dataDxfId="28" headerRowCellStyle="Normal">
  <autoFilter ref="A14:M26" xr:uid="{FAD9CC8D-C6D9-4441-A56B-913E48F7130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DF5F60AA-6AF7-47A7-A3FB-67EB08C5AFD3}" name="Year" dataDxfId="27"/>
    <tableColumn id="2" xr3:uid="{779E4A45-398B-4035-B3FF-7C88E5B5237E}" name="Standard credit: Home suppliers (pounds)" dataDxfId="26">
      <calculatedColumnFormula>ROUND(calc_new!C22,0)</calculatedColumnFormula>
    </tableColumn>
    <tableColumn id="3" xr3:uid="{7B47CDBA-8AB0-4B96-BBA0-5DEC8852921D}" name="Standard credit: Non-home suppliers (pounds)" dataDxfId="25">
      <calculatedColumnFormula>ROUND(calc_new!D22,0)</calculatedColumnFormula>
    </tableColumn>
    <tableColumn id="4" xr3:uid="{FD095845-040D-4DC0-8DF6-D9899E879544}" name="Standard credit: All consumers (pounds)" dataDxfId="24">
      <calculatedColumnFormula>ROUND(calc_new!E22,0)</calculatedColumnFormula>
    </tableColumn>
    <tableColumn id="5" xr3:uid="{779517EB-0E38-4110-9A01-BA18EDCC96BA}" name="Direct debit: Home suppliers (pounds)" dataDxfId="23">
      <calculatedColumnFormula>ROUND(calc_new!G22,0)</calculatedColumnFormula>
    </tableColumn>
    <tableColumn id="6" xr3:uid="{88DAB582-D85C-4DCE-A6CB-28ABCC527ADA}" name="Direct debit: Non-home suppliers (pounds)" dataDxfId="22">
      <calculatedColumnFormula>ROUND(calc_new!H22,0)</calculatedColumnFormula>
    </tableColumn>
    <tableColumn id="7" xr3:uid="{853E1615-716B-4FE9-97A5-75A5A66E85BA}" name="Direct debit: All consumers (pounds)" dataDxfId="21">
      <calculatedColumnFormula>ROUND(calc_new!I22,0)</calculatedColumnFormula>
    </tableColumn>
    <tableColumn id="8" xr3:uid="{4E40B1C3-C1B9-4EDA-96F2-1A539510DBB3}" name="Prepayment: Home suppliers (pounds)" dataDxfId="20">
      <calculatedColumnFormula>ROUND(calc_new!K22,0)</calculatedColumnFormula>
    </tableColumn>
    <tableColumn id="9" xr3:uid="{CD7736E8-4CC5-4077-A0CC-92226AD873FA}" name="Prepayment: Non-home suppliers (pounds)" dataDxfId="19">
      <calculatedColumnFormula>ROUND(calc_new!L22,0)</calculatedColumnFormula>
    </tableColumn>
    <tableColumn id="10" xr3:uid="{51576B2B-0A66-4A8E-A6B4-DB23DA19A87D}" name="Prepayment: All consumers (pounds)" dataDxfId="18">
      <calculatedColumnFormula>ROUND(calc_new!M22,0)</calculatedColumnFormula>
    </tableColumn>
    <tableColumn id="11" xr3:uid="{1601A85A-7D95-4872-82EF-FACC8DEFED66}" name="Overall: Home suppliers (pounds)" dataDxfId="17">
      <calculatedColumnFormula>ROUND(calc_new!O22,0)</calculatedColumnFormula>
    </tableColumn>
    <tableColumn id="12" xr3:uid="{74DA5AE1-08C3-4282-90B9-0A74F4D73F3A}" name="Overall: Non-home suppliers (pounds)" dataDxfId="16">
      <calculatedColumnFormula>ROUND(calc_new!P22,0)</calculatedColumnFormula>
    </tableColumn>
    <tableColumn id="13" xr3:uid="{07CD6083-7360-4854-BE0A-BA75B6B77FF3}" name="Overall: UK (pounds)" dataDxfId="15">
      <calculatedColumnFormula>ROUND(calc_new!Q22,0)</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46C7DC-51FD-4D1F-B818-9BAE004D80C8}" name="Average_annual_domestic_gas_bills_for_fixed_and_variable_tariffs_based_on_consumption_of_13600kWh_year" displayName="Average_annual_domestic_gas_bills_for_fixed_and_variable_tariffs_based_on_consumption_of_13600kWh_year" ref="A10:M15" totalsRowShown="0" headerRowDxfId="14" dataDxfId="13" headerRowCellStyle="Normal">
  <autoFilter ref="A10:M15" xr:uid="{7246C7DC-51FD-4D1F-B818-9BAE004D80C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1D33211D-AC8F-47F7-97B8-3310948EB551}" name="Year" dataDxfId="12"/>
    <tableColumn id="2" xr3:uid="{0E44F4A9-8CF8-4242-B4D4-FDEE10B4A0B1}" name="Standard credit: Fixed tariffs (pounds)" dataDxfId="11"/>
    <tableColumn id="3" xr3:uid="{80D7D215-F24A-4C4A-B90F-6F92891F8698}" name="Standard credit: Variable tariffs (pounds)" dataDxfId="10"/>
    <tableColumn id="4" xr3:uid="{2371D6AD-44B2-417D-854F-9F3E150351B5}" name="Standard credit: All Tariffs (pounds)" dataDxfId="9"/>
    <tableColumn id="5" xr3:uid="{3F8A3453-F636-48DF-8CC5-9BC50770B246}" name="Direct debit: Fixed tariffs (pounds)" dataDxfId="8"/>
    <tableColumn id="6" xr3:uid="{3853CB01-8A45-411B-A846-525E0ADC093E}" name="Direct debit: Variable tariffs (pounds)" dataDxfId="7"/>
    <tableColumn id="7" xr3:uid="{1F63A3D3-F3D0-4751-B11A-CB8A2000BE26}" name="Direct debit: All Tariffs (pounds)" dataDxfId="6"/>
    <tableColumn id="8" xr3:uid="{142FF1DF-D3E8-4B9E-9B83-DA6206D665AB}" name="Prepayment: Fixed tariffs (pounds)" dataDxfId="5"/>
    <tableColumn id="9" xr3:uid="{3BB8B781-DB9D-4B0E-8A94-220CCF5F9D8A}" name="Prepayment: Variable tariffs (pounds)" dataDxfId="4"/>
    <tableColumn id="10" xr3:uid="{EF82DB59-592A-410F-B37D-CDE2AADF481B}" name="Prepayment: All Tariffs (pounds)" dataDxfId="3"/>
    <tableColumn id="11" xr3:uid="{9379994D-4FDF-41A9-9589-CE90EAB78BAC}" name="Overall: Fixed tariffs (pounds)" dataDxfId="2"/>
    <tableColumn id="12" xr3:uid="{5877D07D-522A-499F-9E4E-EF6E8E5D6797}" name="Overall: Variable tariffs (pounds)" dataDxfId="1"/>
    <tableColumn id="13" xr3:uid="{BF0C1EEF-E9A9-4DBF-8AA8-D41F1F70D643}" name="Overall: All Tariffs (pound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ebarchive.nationalarchives.gov.uk/20130109092117/http:/decc.gov.uk/assets/decc/statistics/publications/trends/articles_issue/559-trendssep10-domestic-energy-bills-article.pdf"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6.bin"/><Relationship Id="rId1" Type="http://schemas.openxmlformats.org/officeDocument/2006/relationships/hyperlink" Target="https://www.gov.uk/government/publications/domestic-energy-prices-data-sources-and-methodology"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8.bin"/><Relationship Id="rId1" Type="http://schemas.openxmlformats.org/officeDocument/2006/relationships/hyperlink" Target="https://www.gov.uk/government/publications/domestic-energy-prices-data-sources-and-methodology" TargetMode="Externa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AF103"/>
  <sheetViews>
    <sheetView zoomScale="80" zoomScaleNormal="80" workbookViewId="0">
      <pane xSplit="2" ySplit="5" topLeftCell="C45" activePane="bottomRight" state="frozen"/>
      <selection activeCell="Q32" sqref="Q32"/>
      <selection pane="topRight" activeCell="Q32" sqref="Q32"/>
      <selection pane="bottomLeft" activeCell="Q32" sqref="Q32"/>
      <selection pane="bottomRight" activeCell="Q32" sqref="Q32"/>
    </sheetView>
  </sheetViews>
  <sheetFormatPr defaultRowHeight="12.75"/>
  <cols>
    <col min="1" max="1" width="5.7109375" customWidth="1"/>
    <col min="2" max="2" width="6" style="2" customWidth="1"/>
    <col min="3" max="3" width="8.5703125" customWidth="1"/>
    <col min="4" max="4" width="8.140625" customWidth="1"/>
    <col min="5" max="5" width="7.5703125" customWidth="1"/>
    <col min="6" max="6" width="4.85546875" customWidth="1"/>
    <col min="7" max="7" width="8.5703125" customWidth="1"/>
    <col min="8" max="8" width="8.140625" customWidth="1"/>
    <col min="9" max="9" width="7.5703125" customWidth="1"/>
    <col min="10" max="10" width="8.85546875" customWidth="1"/>
    <col min="11" max="11" width="8.5703125" customWidth="1"/>
    <col min="12" max="12" width="8.140625" customWidth="1"/>
    <col min="13" max="13" width="7.5703125" customWidth="1"/>
    <col min="14" max="14" width="5" customWidth="1"/>
    <col min="15" max="15" width="8.7109375" bestFit="1" customWidth="1"/>
    <col min="16" max="16" width="8.42578125" customWidth="1"/>
    <col min="17" max="17" width="7.5703125" customWidth="1"/>
    <col min="18" max="18" width="23.7109375" style="47" customWidth="1"/>
    <col min="19" max="19" width="9.7109375" bestFit="1" customWidth="1"/>
  </cols>
  <sheetData>
    <row r="1" spans="1:18" ht="33.75" customHeight="1">
      <c r="A1" s="297" t="s">
        <v>9</v>
      </c>
      <c r="B1" s="298"/>
      <c r="C1" s="298"/>
      <c r="D1" s="298"/>
      <c r="E1" s="298"/>
      <c r="F1" s="298"/>
      <c r="G1" s="298"/>
      <c r="H1" s="298"/>
      <c r="I1" s="298"/>
      <c r="J1" s="298"/>
      <c r="K1" s="298"/>
      <c r="L1" s="298"/>
      <c r="M1" s="298"/>
      <c r="Q1" s="39"/>
    </row>
    <row r="2" spans="1:18" s="20" customFormat="1" ht="15" customHeight="1">
      <c r="A2" s="18" t="s">
        <v>14</v>
      </c>
      <c r="B2" s="19"/>
      <c r="C2" s="18"/>
      <c r="D2" s="18"/>
      <c r="E2" s="18"/>
      <c r="F2" s="18"/>
      <c r="G2" s="18"/>
      <c r="H2" s="18"/>
      <c r="I2" s="18"/>
      <c r="J2" s="18"/>
      <c r="K2" s="18"/>
      <c r="N2"/>
      <c r="O2"/>
      <c r="P2"/>
      <c r="R2" s="48"/>
    </row>
    <row r="3" spans="1:18" ht="13.5" thickBot="1">
      <c r="A3" s="1"/>
      <c r="E3" s="1"/>
      <c r="F3" s="1"/>
      <c r="G3" s="1"/>
      <c r="H3" s="1"/>
      <c r="I3" s="1"/>
      <c r="J3" s="1"/>
    </row>
    <row r="4" spans="1:18" s="4" customFormat="1" ht="14.25" thickTop="1">
      <c r="B4" s="16"/>
      <c r="C4" s="299" t="s">
        <v>5</v>
      </c>
      <c r="D4" s="299"/>
      <c r="E4" s="300"/>
      <c r="F4" s="5"/>
      <c r="G4" s="300" t="s">
        <v>10</v>
      </c>
      <c r="H4" s="300"/>
      <c r="I4" s="300"/>
      <c r="J4" s="5"/>
      <c r="K4" s="299" t="s">
        <v>0</v>
      </c>
      <c r="L4" s="299"/>
      <c r="M4" s="299"/>
      <c r="N4" s="15"/>
      <c r="O4" s="17"/>
      <c r="P4" s="17"/>
      <c r="Q4" s="17" t="s">
        <v>23</v>
      </c>
      <c r="R4" s="49"/>
    </row>
    <row r="5" spans="1:18" s="4" customFormat="1" ht="48">
      <c r="B5" s="9"/>
      <c r="C5" s="6" t="s">
        <v>6</v>
      </c>
      <c r="D5" s="6" t="s">
        <v>7</v>
      </c>
      <c r="E5" s="6" t="s">
        <v>15</v>
      </c>
      <c r="F5" s="7"/>
      <c r="G5" s="6" t="s">
        <v>6</v>
      </c>
      <c r="H5" s="6" t="s">
        <v>7</v>
      </c>
      <c r="I5" s="6" t="s">
        <v>15</v>
      </c>
      <c r="J5" s="7"/>
      <c r="K5" s="6" t="s">
        <v>6</v>
      </c>
      <c r="L5" s="6" t="s">
        <v>7</v>
      </c>
      <c r="M5" s="6" t="s">
        <v>15</v>
      </c>
      <c r="O5" s="6" t="s">
        <v>6</v>
      </c>
      <c r="P5" s="6" t="s">
        <v>7</v>
      </c>
      <c r="Q5" s="6" t="s">
        <v>15</v>
      </c>
      <c r="R5" s="49"/>
    </row>
    <row r="6" spans="1:18" s="4" customFormat="1" ht="12">
      <c r="A6" s="8" t="s">
        <v>4</v>
      </c>
      <c r="B6" s="9"/>
      <c r="C6" s="15"/>
      <c r="D6" s="15"/>
      <c r="E6" s="15"/>
      <c r="F6" s="15"/>
      <c r="G6" s="15"/>
      <c r="H6" s="15"/>
      <c r="I6" s="15"/>
      <c r="J6" s="15"/>
      <c r="K6" s="15"/>
      <c r="L6" s="15"/>
      <c r="M6" s="15"/>
      <c r="N6" s="38"/>
      <c r="O6" s="15"/>
      <c r="P6" s="15"/>
      <c r="Q6" s="15"/>
      <c r="R6" s="49"/>
    </row>
    <row r="7" spans="1:18" s="4" customFormat="1" ht="12">
      <c r="A7" s="8"/>
      <c r="B7" s="21">
        <v>1990</v>
      </c>
      <c r="C7" s="55" t="s">
        <v>1</v>
      </c>
      <c r="D7" s="55" t="s">
        <v>1</v>
      </c>
      <c r="E7" s="23">
        <v>244.28845277765029</v>
      </c>
      <c r="F7" s="56"/>
      <c r="G7" s="55" t="s">
        <v>1</v>
      </c>
      <c r="H7" s="55" t="s">
        <v>1</v>
      </c>
      <c r="I7" s="55" t="s">
        <v>1</v>
      </c>
      <c r="J7" s="56"/>
      <c r="K7" s="55" t="s">
        <v>1</v>
      </c>
      <c r="L7" s="55" t="s">
        <v>1</v>
      </c>
      <c r="M7" s="23">
        <v>259.59576299779928</v>
      </c>
      <c r="N7" s="55"/>
      <c r="O7" s="23"/>
      <c r="P7" s="23"/>
      <c r="Q7" s="11" t="s">
        <v>1</v>
      </c>
      <c r="R7" s="49"/>
    </row>
    <row r="8" spans="1:18" s="4" customFormat="1" ht="12">
      <c r="A8" s="8"/>
      <c r="B8" s="21">
        <v>1991</v>
      </c>
      <c r="C8" s="55" t="s">
        <v>1</v>
      </c>
      <c r="D8" s="55" t="s">
        <v>1</v>
      </c>
      <c r="E8" s="23">
        <v>263.14580702715313</v>
      </c>
      <c r="F8" s="56"/>
      <c r="G8" s="55" t="s">
        <v>1</v>
      </c>
      <c r="H8" s="55" t="s">
        <v>1</v>
      </c>
      <c r="I8" s="55" t="s">
        <v>1</v>
      </c>
      <c r="J8" s="56"/>
      <c r="K8" s="55" t="s">
        <v>1</v>
      </c>
      <c r="L8" s="55" t="s">
        <v>1</v>
      </c>
      <c r="M8" s="23">
        <v>276.7307968590402</v>
      </c>
      <c r="N8" s="55"/>
      <c r="O8" s="23"/>
      <c r="P8" s="23"/>
      <c r="Q8" s="11" t="s">
        <v>1</v>
      </c>
      <c r="R8" s="49"/>
    </row>
    <row r="9" spans="1:18" s="4" customFormat="1" ht="12">
      <c r="A9" s="8"/>
      <c r="B9" s="21">
        <v>1992</v>
      </c>
      <c r="C9" s="55" t="s">
        <v>1</v>
      </c>
      <c r="D9" s="55" t="s">
        <v>1</v>
      </c>
      <c r="E9" s="23">
        <v>266.57441689069913</v>
      </c>
      <c r="F9" s="56"/>
      <c r="G9" s="55" t="s">
        <v>1</v>
      </c>
      <c r="H9" s="55" t="s">
        <v>1</v>
      </c>
      <c r="I9" s="55" t="s">
        <v>1</v>
      </c>
      <c r="J9" s="56"/>
      <c r="K9" s="55" t="s">
        <v>1</v>
      </c>
      <c r="L9" s="55" t="s">
        <v>1</v>
      </c>
      <c r="M9" s="23">
        <v>281.87130701741245</v>
      </c>
      <c r="N9" s="55"/>
      <c r="O9" s="23"/>
      <c r="P9" s="23"/>
      <c r="Q9" s="11" t="s">
        <v>1</v>
      </c>
      <c r="R9" s="49"/>
    </row>
    <row r="10" spans="1:18" s="4" customFormat="1" ht="12">
      <c r="A10" s="8"/>
      <c r="B10" s="21">
        <v>1993</v>
      </c>
      <c r="C10" s="55" t="s">
        <v>1</v>
      </c>
      <c r="D10" s="55" t="s">
        <v>1</v>
      </c>
      <c r="E10" s="23">
        <v>254.57428236828821</v>
      </c>
      <c r="F10" s="56"/>
      <c r="G10" s="55" t="s">
        <v>1</v>
      </c>
      <c r="H10" s="55" t="s">
        <v>1</v>
      </c>
      <c r="I10" s="55" t="s">
        <v>1</v>
      </c>
      <c r="J10" s="56"/>
      <c r="K10" s="55" t="s">
        <v>1</v>
      </c>
      <c r="L10" s="55" t="s">
        <v>1</v>
      </c>
      <c r="M10" s="23">
        <v>269.87678331454384</v>
      </c>
      <c r="N10" s="57"/>
      <c r="O10" s="23"/>
      <c r="P10" s="23"/>
      <c r="Q10" s="11" t="s">
        <v>1</v>
      </c>
      <c r="R10" s="49"/>
    </row>
    <row r="11" spans="1:18" s="4" customFormat="1" ht="12">
      <c r="A11" s="8"/>
      <c r="B11" s="21">
        <v>1994</v>
      </c>
      <c r="C11" s="55" t="s">
        <v>1</v>
      </c>
      <c r="D11" s="55" t="s">
        <v>1</v>
      </c>
      <c r="E11" s="23">
        <v>263.14580702715313</v>
      </c>
      <c r="F11" s="56"/>
      <c r="G11" s="55" t="s">
        <v>1</v>
      </c>
      <c r="H11" s="55" t="s">
        <v>1</v>
      </c>
      <c r="I11" s="55" t="s">
        <v>1</v>
      </c>
      <c r="J11" s="56"/>
      <c r="K11" s="55" t="s">
        <v>1</v>
      </c>
      <c r="L11" s="55" t="s">
        <v>1</v>
      </c>
      <c r="M11" s="23">
        <v>286.15506548272265</v>
      </c>
      <c r="N11" s="57"/>
      <c r="O11" s="23"/>
      <c r="P11" s="23"/>
      <c r="Q11" s="11" t="s">
        <v>1</v>
      </c>
      <c r="R11" s="49"/>
    </row>
    <row r="12" spans="1:18" s="4" customFormat="1" ht="12">
      <c r="A12" s="8"/>
      <c r="B12" s="21">
        <v>1995</v>
      </c>
      <c r="C12" s="55" t="s">
        <v>1</v>
      </c>
      <c r="D12" s="55" t="s">
        <v>1</v>
      </c>
      <c r="E12" s="23">
        <v>280.28885634488296</v>
      </c>
      <c r="F12" s="56"/>
      <c r="G12" s="55" t="s">
        <v>1</v>
      </c>
      <c r="H12" s="55" t="s">
        <v>1</v>
      </c>
      <c r="I12" s="23">
        <v>265.85253198601998</v>
      </c>
      <c r="J12" s="56"/>
      <c r="K12" s="55" t="s">
        <v>1</v>
      </c>
      <c r="L12" s="55" t="s">
        <v>1</v>
      </c>
      <c r="M12" s="23">
        <v>297.29283749252926</v>
      </c>
      <c r="N12" s="57"/>
      <c r="O12" s="23"/>
      <c r="P12" s="23"/>
      <c r="Q12" s="11" t="s">
        <v>1</v>
      </c>
      <c r="R12" s="49"/>
    </row>
    <row r="13" spans="1:18" s="4" customFormat="1" ht="12">
      <c r="A13" s="8"/>
      <c r="B13" s="21">
        <v>1996</v>
      </c>
      <c r="C13" s="11">
        <v>282.86031374254247</v>
      </c>
      <c r="D13" s="11">
        <v>262.28865456126664</v>
      </c>
      <c r="E13" s="11">
        <v>282.86031374254247</v>
      </c>
      <c r="F13" s="55"/>
      <c r="G13" s="11">
        <v>263.28803810834137</v>
      </c>
      <c r="H13" s="11">
        <v>246.19141225715035</v>
      </c>
      <c r="I13" s="11">
        <v>263.28803810834137</v>
      </c>
      <c r="J13" s="55"/>
      <c r="K13" s="11">
        <v>299.86309257171536</v>
      </c>
      <c r="L13" s="12">
        <v>299.86309257171536</v>
      </c>
      <c r="M13" s="11">
        <v>299.86309257171536</v>
      </c>
      <c r="N13" s="57"/>
      <c r="O13" s="11"/>
      <c r="P13" s="11"/>
      <c r="Q13" s="11" t="e">
        <f>((E13*#REF!)+(I13*#REF!)+(M13*#REF!))/100</f>
        <v>#REF!</v>
      </c>
      <c r="R13" s="49"/>
    </row>
    <row r="14" spans="1:18" s="4" customFormat="1" ht="12">
      <c r="A14" s="8"/>
      <c r="B14" s="21">
        <v>1997</v>
      </c>
      <c r="C14" s="11">
        <v>282.00316127665599</v>
      </c>
      <c r="D14" s="11">
        <v>238.28838551644486</v>
      </c>
      <c r="E14" s="11">
        <v>281.1460088107695</v>
      </c>
      <c r="F14" s="55"/>
      <c r="G14" s="11">
        <v>262.43320681578177</v>
      </c>
      <c r="H14" s="11">
        <v>227.38512382084025</v>
      </c>
      <c r="I14" s="11">
        <v>262.43320681578177</v>
      </c>
      <c r="J14" s="55"/>
      <c r="K14" s="11">
        <v>299.0063408786533</v>
      </c>
      <c r="L14" s="11">
        <v>287.86856886884675</v>
      </c>
      <c r="M14" s="11">
        <v>299.0063408786533</v>
      </c>
      <c r="N14" s="57"/>
      <c r="O14" s="11"/>
      <c r="P14" s="11"/>
      <c r="Q14" s="11" t="e">
        <f>((E14*#REF!)+(I14*#REF!)+(M14*#REF!))/100</f>
        <v>#REF!</v>
      </c>
      <c r="R14" s="49"/>
    </row>
    <row r="15" spans="1:18" s="4" customFormat="1" ht="12">
      <c r="A15" s="8"/>
      <c r="B15" s="21">
        <v>1998</v>
      </c>
      <c r="C15" s="11">
        <v>274.28878908367756</v>
      </c>
      <c r="D15" s="11">
        <v>225.43109852814749</v>
      </c>
      <c r="E15" s="11">
        <v>270.00302675424507</v>
      </c>
      <c r="F15" s="55"/>
      <c r="G15" s="11">
        <v>240.20759320923349</v>
      </c>
      <c r="H15" s="11">
        <v>212.8529918473279</v>
      </c>
      <c r="I15" s="11">
        <v>236.78826803899531</v>
      </c>
      <c r="J15" s="55"/>
      <c r="K15" s="11">
        <v>283.58481040353655</v>
      </c>
      <c r="L15" s="11">
        <v>279.30105193822629</v>
      </c>
      <c r="M15" s="11">
        <v>283.58481040353655</v>
      </c>
      <c r="N15" s="57"/>
      <c r="O15" s="11"/>
      <c r="P15" s="11"/>
      <c r="Q15" s="11" t="e">
        <f>((E15*#REF!)+(I15*#REF!)+(M15*#REF!))/100</f>
        <v>#REF!</v>
      </c>
      <c r="R15" s="49"/>
    </row>
    <row r="16" spans="1:18" s="4" customFormat="1" ht="12">
      <c r="A16" s="8"/>
      <c r="B16" s="21">
        <v>1999</v>
      </c>
      <c r="C16" s="11">
        <v>270.86017922013156</v>
      </c>
      <c r="D16" s="11">
        <v>225.43109852814749</v>
      </c>
      <c r="E16" s="11">
        <v>261.43150209538015</v>
      </c>
      <c r="F16" s="55"/>
      <c r="G16" s="11">
        <v>234.22377416131664</v>
      </c>
      <c r="H16" s="11">
        <v>213.70782313988747</v>
      </c>
      <c r="I16" s="11">
        <v>229.09478640595935</v>
      </c>
      <c r="J16" s="55"/>
      <c r="K16" s="11">
        <v>271.59028670066795</v>
      </c>
      <c r="L16" s="11">
        <v>280.15780363128835</v>
      </c>
      <c r="M16" s="11">
        <v>272.44703839372994</v>
      </c>
      <c r="N16" s="57"/>
      <c r="O16" s="11"/>
      <c r="P16" s="11"/>
      <c r="Q16" s="11" t="e">
        <f>((E16*#REF!)+(I16*#REF!)+(M16*#REF!))/100</f>
        <v>#REF!</v>
      </c>
      <c r="R16" s="49"/>
    </row>
    <row r="17" spans="1:31" s="4" customFormat="1" ht="12">
      <c r="A17" s="8"/>
      <c r="B17" s="21"/>
      <c r="C17" s="55"/>
      <c r="D17" s="55"/>
      <c r="E17" s="11"/>
      <c r="F17" s="55"/>
      <c r="G17" s="55"/>
      <c r="H17" s="55"/>
      <c r="I17" s="55"/>
      <c r="J17" s="55"/>
      <c r="K17" s="55"/>
      <c r="L17" s="55"/>
      <c r="M17" s="55"/>
      <c r="N17" s="57"/>
      <c r="O17" s="55"/>
      <c r="P17" s="55"/>
      <c r="Q17" s="11" t="s">
        <v>1</v>
      </c>
      <c r="R17" s="49"/>
    </row>
    <row r="18" spans="1:31" s="4" customFormat="1" ht="12">
      <c r="A18" s="8"/>
      <c r="B18" s="21">
        <v>2000</v>
      </c>
      <c r="C18" s="11">
        <v>264.8601119589261</v>
      </c>
      <c r="D18" s="11">
        <v>222.859641130488</v>
      </c>
      <c r="E18" s="11">
        <v>252.85997743651524</v>
      </c>
      <c r="F18" s="55"/>
      <c r="G18" s="11">
        <v>232.51411157619754</v>
      </c>
      <c r="H18" s="11">
        <v>211.14332926220879</v>
      </c>
      <c r="I18" s="11">
        <v>225.67546123572114</v>
      </c>
      <c r="J18" s="55"/>
      <c r="K18" s="11">
        <v>264.73627315617159</v>
      </c>
      <c r="L18" s="11">
        <v>276.7307968590402</v>
      </c>
      <c r="M18" s="11">
        <v>266.44977654229564</v>
      </c>
      <c r="N18" s="57"/>
      <c r="O18" s="11"/>
      <c r="P18" s="11"/>
      <c r="Q18" s="11" t="e">
        <f>((E18*#REF!)+(I18*#REF!)+(M18*#REF!))/100</f>
        <v>#REF!</v>
      </c>
      <c r="R18" s="49"/>
    </row>
    <row r="19" spans="1:31" s="4" customFormat="1" ht="12">
      <c r="A19" s="8"/>
      <c r="B19" s="21">
        <v>2001</v>
      </c>
      <c r="C19" s="11">
        <v>264.00295949303961</v>
      </c>
      <c r="D19" s="11">
        <v>223.71679359637449</v>
      </c>
      <c r="E19" s="11">
        <v>251.14567250474224</v>
      </c>
      <c r="F19" s="55"/>
      <c r="G19" s="11">
        <v>234.22377416131664</v>
      </c>
      <c r="H19" s="11">
        <v>211.14332926220879</v>
      </c>
      <c r="I19" s="11">
        <v>227.38512382084025</v>
      </c>
      <c r="J19" s="55"/>
      <c r="K19" s="11">
        <v>263.87952146310954</v>
      </c>
      <c r="L19" s="11">
        <v>273.30379008679199</v>
      </c>
      <c r="M19" s="11">
        <v>264.73627315617159</v>
      </c>
      <c r="N19" s="57"/>
      <c r="O19" s="11"/>
      <c r="P19" s="11"/>
      <c r="Q19" s="11" t="e">
        <f>((E19*#REF!)+(I19*#REF!)+(M19*#REF!))/100</f>
        <v>#REF!</v>
      </c>
      <c r="R19" s="50"/>
      <c r="S19" s="22"/>
      <c r="T19" s="22"/>
      <c r="U19" s="22"/>
      <c r="V19" s="22"/>
      <c r="W19" s="22"/>
      <c r="X19" s="22"/>
      <c r="Y19" s="22"/>
      <c r="Z19" s="22"/>
    </row>
    <row r="20" spans="1:31" s="4" customFormat="1" ht="12">
      <c r="A20" s="8"/>
      <c r="B20" s="21">
        <v>2002</v>
      </c>
      <c r="C20" s="11">
        <v>279.43170387899647</v>
      </c>
      <c r="D20" s="11">
        <v>234.0026231870124</v>
      </c>
      <c r="E20" s="11">
        <v>265.71726442481264</v>
      </c>
      <c r="F20" s="55"/>
      <c r="G20" s="11">
        <v>252.1752313050672</v>
      </c>
      <c r="H20" s="11">
        <v>220.54647348036386</v>
      </c>
      <c r="I20" s="11">
        <v>240.20759320923349</v>
      </c>
      <c r="J20" s="55"/>
      <c r="K20" s="11">
        <v>280.15780363128835</v>
      </c>
      <c r="L20" s="11">
        <v>280.15780363128835</v>
      </c>
      <c r="M20" s="11">
        <v>280.15780363128835</v>
      </c>
      <c r="N20" s="57"/>
      <c r="O20" s="11"/>
      <c r="P20" s="11"/>
      <c r="Q20" s="11" t="e">
        <f>((E20*#REF!)+(I20*#REF!)+(M20*#REF!))/100</f>
        <v>#REF!</v>
      </c>
      <c r="R20" s="50"/>
      <c r="S20" s="22"/>
      <c r="T20" s="22"/>
      <c r="U20" s="22"/>
      <c r="V20" s="22"/>
      <c r="W20" s="22"/>
      <c r="X20" s="22"/>
      <c r="Y20" s="22"/>
      <c r="Z20" s="22"/>
    </row>
    <row r="21" spans="1:31" s="4" customFormat="1" ht="12">
      <c r="A21" s="8"/>
      <c r="B21" s="21">
        <v>2003</v>
      </c>
      <c r="C21" s="11">
        <v>287.1460760719749</v>
      </c>
      <c r="D21" s="11">
        <v>247.71706264119626</v>
      </c>
      <c r="E21" s="11">
        <v>274.28878908367756</v>
      </c>
      <c r="F21" s="55"/>
      <c r="G21" s="11">
        <v>258.15905035298402</v>
      </c>
      <c r="H21" s="11">
        <v>235.07860545387621</v>
      </c>
      <c r="I21" s="11">
        <v>249.61073742738856</v>
      </c>
      <c r="J21" s="55"/>
      <c r="K21" s="11">
        <v>287.0118171757847</v>
      </c>
      <c r="L21" s="11">
        <v>293.86583072028105</v>
      </c>
      <c r="M21" s="11">
        <v>287.86856886884675</v>
      </c>
      <c r="N21" s="58"/>
      <c r="O21" s="11"/>
      <c r="P21" s="11"/>
      <c r="Q21" s="11" t="e">
        <f>((E21*#REF!)+(I21*#REF!)+(M21*#REF!))/100</f>
        <v>#REF!</v>
      </c>
      <c r="R21" s="50"/>
      <c r="S21" s="22"/>
      <c r="T21" s="22"/>
      <c r="U21" s="22"/>
      <c r="V21" s="22"/>
      <c r="W21" s="22"/>
      <c r="X21" s="22"/>
      <c r="Y21" s="22"/>
      <c r="Z21" s="22"/>
    </row>
    <row r="22" spans="1:31" s="4" customFormat="1" ht="12">
      <c r="A22" s="8"/>
      <c r="B22" s="21">
        <v>2004</v>
      </c>
      <c r="C22" s="11">
        <v>294.46615813064557</v>
      </c>
      <c r="D22" s="11">
        <v>264.9629702548325</v>
      </c>
      <c r="E22" s="11">
        <v>285.43177114020193</v>
      </c>
      <c r="F22" s="55"/>
      <c r="G22" s="11">
        <v>271.32345225840112</v>
      </c>
      <c r="H22" s="11">
        <v>252.61119526427257</v>
      </c>
      <c r="I22" s="11">
        <v>264.14286940090091</v>
      </c>
      <c r="J22" s="55"/>
      <c r="K22" s="11">
        <v>303.81271787673143</v>
      </c>
      <c r="L22" s="11">
        <v>292.73491848543915</v>
      </c>
      <c r="M22" s="11">
        <v>300.71984426477741</v>
      </c>
      <c r="N22" s="58"/>
      <c r="O22" s="11"/>
      <c r="P22" s="11"/>
      <c r="Q22" s="11" t="e">
        <f>((E22*#REF!)+(I22*#REF!)+(M22*#REF!))/100</f>
        <v>#REF!</v>
      </c>
      <c r="R22" s="50"/>
      <c r="S22" s="22"/>
      <c r="T22" s="22"/>
      <c r="U22" s="22"/>
      <c r="V22" s="22"/>
      <c r="W22" s="22"/>
      <c r="X22" s="22"/>
      <c r="Y22" s="22"/>
      <c r="Z22" s="22"/>
    </row>
    <row r="23" spans="1:31" s="4" customFormat="1" ht="12">
      <c r="A23" s="8"/>
      <c r="B23" s="21">
        <v>2005</v>
      </c>
      <c r="C23" s="11">
        <v>344.24957334933305</v>
      </c>
      <c r="D23" s="11">
        <v>303.36340072654735</v>
      </c>
      <c r="E23" s="11">
        <v>330.86085183218603</v>
      </c>
      <c r="F23" s="55"/>
      <c r="G23" s="11">
        <v>310.79101303587549</v>
      </c>
      <c r="H23" s="11">
        <v>289.00991170145818</v>
      </c>
      <c r="I23" s="11">
        <v>301.7554462735211</v>
      </c>
      <c r="J23" s="55"/>
      <c r="K23" s="11">
        <v>347.80691731546733</v>
      </c>
      <c r="L23" s="11">
        <v>331.63144535045592</v>
      </c>
      <c r="M23" s="11">
        <v>343.55742891787963</v>
      </c>
      <c r="N23" s="57"/>
      <c r="O23" s="11"/>
      <c r="P23" s="11"/>
      <c r="Q23" s="11" t="e">
        <f>((E23*#REF!)+(I23*#REF!)+(M23*#REF!))/100</f>
        <v>#REF!</v>
      </c>
      <c r="R23" s="50"/>
      <c r="S23" s="22"/>
      <c r="T23" s="22"/>
      <c r="U23" s="22"/>
      <c r="V23" s="22"/>
      <c r="W23" s="22"/>
      <c r="X23" s="22"/>
      <c r="Y23" s="22"/>
      <c r="Z23" s="22"/>
    </row>
    <row r="24" spans="1:31" s="4" customFormat="1">
      <c r="A24" s="40"/>
      <c r="B24" s="41">
        <v>2006</v>
      </c>
      <c r="C24" s="42">
        <v>437.09632845415786</v>
      </c>
      <c r="D24" s="42">
        <v>366.081246655462</v>
      </c>
      <c r="E24" s="42">
        <v>406.29026883019736</v>
      </c>
      <c r="F24" s="59"/>
      <c r="G24" s="42">
        <v>387.22147890362487</v>
      </c>
      <c r="H24" s="42">
        <v>341.69316426190329</v>
      </c>
      <c r="I24" s="42">
        <v>362.44846804524911</v>
      </c>
      <c r="J24" s="59"/>
      <c r="K24" s="42">
        <v>441.09004165606274</v>
      </c>
      <c r="L24" s="42">
        <v>399.94025783829272</v>
      </c>
      <c r="M24" s="42">
        <v>426.66234314489787</v>
      </c>
      <c r="N24" s="60"/>
      <c r="O24" s="42"/>
      <c r="P24" s="42"/>
      <c r="Q24" s="11" t="e">
        <f>((E24*#REF!)+(I24*#REF!)+(M24*#REF!))/100</f>
        <v>#REF!</v>
      </c>
      <c r="R24" s="50"/>
      <c r="S24" s="22"/>
      <c r="T24"/>
      <c r="U24"/>
      <c r="V24"/>
      <c r="W24"/>
      <c r="X24"/>
      <c r="Y24"/>
      <c r="Z24"/>
      <c r="AA24"/>
      <c r="AB24"/>
    </row>
    <row r="25" spans="1:31" s="4" customFormat="1" ht="12">
      <c r="A25" s="8"/>
      <c r="B25" s="21">
        <v>2007</v>
      </c>
      <c r="C25" s="26">
        <v>467.15824599683481</v>
      </c>
      <c r="D25" s="26">
        <v>450.33678746545752</v>
      </c>
      <c r="E25" s="26">
        <v>459.43372171515989</v>
      </c>
      <c r="F25" s="58"/>
      <c r="G25" s="26">
        <v>408.19447237459366</v>
      </c>
      <c r="H25" s="26">
        <v>418.56039141759169</v>
      </c>
      <c r="I25" s="26">
        <v>414.59317689138169</v>
      </c>
      <c r="J25" s="58"/>
      <c r="K25" s="26">
        <v>502.31008229854399</v>
      </c>
      <c r="L25" s="26">
        <v>474.15847789381905</v>
      </c>
      <c r="M25" s="11">
        <v>490.91872012455116</v>
      </c>
      <c r="N25" s="60"/>
      <c r="O25" s="11"/>
      <c r="P25" s="11"/>
      <c r="Q25" s="11" t="e">
        <f>((E25*#REF!)+(I25*#REF!)+(M25*#REF!))/100</f>
        <v>#REF!</v>
      </c>
      <c r="R25" s="50"/>
      <c r="S25" s="22"/>
      <c r="T25" s="22"/>
      <c r="U25" s="22"/>
      <c r="V25" s="22"/>
      <c r="W25" s="22"/>
      <c r="X25" s="22"/>
      <c r="Y25" s="22"/>
      <c r="Z25" s="22"/>
    </row>
    <row r="26" spans="1:31" s="4" customFormat="1">
      <c r="A26" s="8"/>
      <c r="B26" s="21">
        <v>2008</v>
      </c>
      <c r="C26" s="26">
        <v>535.93272113468606</v>
      </c>
      <c r="D26" s="26">
        <v>534.751710243763</v>
      </c>
      <c r="E26" s="26">
        <v>535.72029117905765</v>
      </c>
      <c r="F26" s="58"/>
      <c r="G26" s="26">
        <v>492.05737519315971</v>
      </c>
      <c r="H26" s="26">
        <v>497.03513698148504</v>
      </c>
      <c r="I26" s="26">
        <v>494.94731839197937</v>
      </c>
      <c r="J26" s="58"/>
      <c r="K26" s="11">
        <v>572.55052566572488</v>
      </c>
      <c r="L26" s="11">
        <v>539.79621641728147</v>
      </c>
      <c r="M26" s="11">
        <v>557.74535218339054</v>
      </c>
      <c r="N26" s="61"/>
      <c r="O26" s="11"/>
      <c r="P26" s="11"/>
      <c r="Q26" s="11" t="e">
        <f>((E26*#REF!)+(I26*#REF!)+(M26*#REF!))/100</f>
        <v>#REF!</v>
      </c>
      <c r="R26" s="50"/>
      <c r="S26" s="22"/>
      <c r="T26" s="27"/>
      <c r="U26" s="27"/>
      <c r="V26" s="27"/>
      <c r="W26" s="27"/>
      <c r="X26" s="27"/>
      <c r="Y26" s="27"/>
      <c r="Z26" s="27"/>
      <c r="AA26" s="27"/>
      <c r="AB26" s="27"/>
    </row>
    <row r="27" spans="1:31" s="4" customFormat="1" ht="12">
      <c r="A27" s="8"/>
      <c r="B27" s="21">
        <v>2009</v>
      </c>
      <c r="C27" s="26">
        <v>612.52843499612925</v>
      </c>
      <c r="D27" s="26">
        <v>598.69850734003842</v>
      </c>
      <c r="E27" s="26">
        <v>606.52657001243279</v>
      </c>
      <c r="F27" s="58"/>
      <c r="G27" s="26">
        <v>564.5433694383006</v>
      </c>
      <c r="H27" s="26">
        <v>551.59441842714216</v>
      </c>
      <c r="I27" s="26">
        <v>556.02601008977763</v>
      </c>
      <c r="J27" s="58"/>
      <c r="K27" s="11">
        <v>653.00609328444114</v>
      </c>
      <c r="L27" s="11">
        <v>620.30975768438236</v>
      </c>
      <c r="M27" s="11">
        <v>636.00231551118929</v>
      </c>
      <c r="N27" s="55"/>
      <c r="O27" s="11"/>
      <c r="P27" s="11"/>
      <c r="Q27" s="11" t="e">
        <f>((E27*#REF!)+(I27*#REF!)+(M27*#REF!))/100</f>
        <v>#REF!</v>
      </c>
      <c r="R27" s="50"/>
      <c r="S27" s="22"/>
      <c r="T27" s="27"/>
      <c r="U27" s="27"/>
      <c r="V27" s="27"/>
      <c r="W27" s="27"/>
      <c r="X27" s="27"/>
      <c r="Y27" s="27"/>
      <c r="Z27" s="27"/>
      <c r="AA27" s="27"/>
      <c r="AB27" s="27"/>
      <c r="AC27" s="27"/>
      <c r="AD27" s="27"/>
      <c r="AE27" s="27"/>
    </row>
    <row r="28" spans="1:31" s="4" customFormat="1" ht="12">
      <c r="A28" s="8"/>
      <c r="B28" s="21">
        <v>2010</v>
      </c>
      <c r="C28" s="26">
        <v>591.01710115978517</v>
      </c>
      <c r="D28" s="26">
        <v>577.91201302116713</v>
      </c>
      <c r="E28" s="26">
        <v>585.5296282040033</v>
      </c>
      <c r="F28" s="58"/>
      <c r="G28" s="26">
        <v>560.05225441259097</v>
      </c>
      <c r="H28" s="26">
        <v>539.17695358819844</v>
      </c>
      <c r="I28" s="26">
        <v>546.2373216624311</v>
      </c>
      <c r="J28" s="58"/>
      <c r="K28" s="11">
        <v>589.54055619528674</v>
      </c>
      <c r="L28" s="11">
        <v>579.57270059600933</v>
      </c>
      <c r="M28" s="11">
        <v>584.21837711846786</v>
      </c>
      <c r="N28" s="55"/>
      <c r="O28" s="11">
        <v>577.7538418982283</v>
      </c>
      <c r="P28" s="11">
        <v>553.496296957249</v>
      </c>
      <c r="Q28" s="11" t="e">
        <f>((E28*#REF!)+(I28*#REF!)+(M28*#REF!))/100</f>
        <v>#REF!</v>
      </c>
      <c r="R28" s="50"/>
      <c r="S28" s="22"/>
      <c r="T28" s="27"/>
      <c r="U28" s="27"/>
      <c r="V28" s="27"/>
      <c r="W28" s="27"/>
      <c r="X28" s="27"/>
      <c r="Y28" s="27"/>
      <c r="Z28" s="27"/>
      <c r="AA28" s="27"/>
      <c r="AB28" s="27"/>
      <c r="AC28" s="27"/>
      <c r="AD28" s="27"/>
      <c r="AE28" s="27"/>
    </row>
    <row r="29" spans="1:31" s="4" customFormat="1" ht="12">
      <c r="A29" s="8"/>
      <c r="B29" s="21">
        <v>2011</v>
      </c>
      <c r="C29" s="26">
        <v>653.59713276614639</v>
      </c>
      <c r="D29" s="26">
        <v>629.10703876975094</v>
      </c>
      <c r="E29" s="26">
        <v>643.4089610369299</v>
      </c>
      <c r="F29" s="58"/>
      <c r="G29" s="26">
        <v>627.12980365982253</v>
      </c>
      <c r="H29" s="26">
        <v>582.36824064815062</v>
      </c>
      <c r="I29" s="26">
        <v>597.36345335134718</v>
      </c>
      <c r="J29" s="58"/>
      <c r="K29" s="11">
        <v>654.27978565207343</v>
      </c>
      <c r="L29" s="11">
        <v>624.42892966144097</v>
      </c>
      <c r="M29" s="11">
        <v>638.137251093945</v>
      </c>
      <c r="N29" s="55"/>
      <c r="O29" s="11">
        <v>642.25319441449528</v>
      </c>
      <c r="P29" s="11">
        <v>598.41310466948698</v>
      </c>
      <c r="Q29" s="11" t="e">
        <f>((E29*#REF!)+(I29*#REF!)+(M29*#REF!))/100</f>
        <v>#REF!</v>
      </c>
      <c r="R29" s="50"/>
      <c r="S29" s="22"/>
      <c r="T29" s="27"/>
      <c r="U29" s="27"/>
      <c r="V29" s="27"/>
      <c r="W29" s="27"/>
      <c r="X29" s="27"/>
      <c r="Y29" s="27"/>
      <c r="Z29" s="27"/>
      <c r="AA29" s="27"/>
      <c r="AB29" s="27"/>
    </row>
    <row r="30" spans="1:31" s="4" customFormat="1" ht="12">
      <c r="A30" s="8"/>
      <c r="B30" s="21">
        <v>2012</v>
      </c>
      <c r="C30" s="26">
        <v>740.86079256963581</v>
      </c>
      <c r="D30" s="26">
        <v>691.19367127706892</v>
      </c>
      <c r="E30" s="26">
        <v>719.69862636905521</v>
      </c>
      <c r="F30" s="58"/>
      <c r="G30" s="26">
        <v>711.46987553048575</v>
      </c>
      <c r="H30" s="26">
        <v>637.24796168596379</v>
      </c>
      <c r="I30" s="26">
        <v>661.48494688386279</v>
      </c>
      <c r="J30" s="58"/>
      <c r="K30" s="11">
        <v>738.17938564948088</v>
      </c>
      <c r="L30" s="11">
        <v>687.89815884553809</v>
      </c>
      <c r="M30" s="11">
        <v>709.76954255240537</v>
      </c>
      <c r="N30" s="55"/>
      <c r="O30" s="11">
        <v>727.58501605778827</v>
      </c>
      <c r="P30" s="11">
        <v>655.96653873611592</v>
      </c>
      <c r="Q30" s="11" t="e">
        <f>((E30*#REF!)+(I30*#REF!)+(M30*#REF!))/100</f>
        <v>#REF!</v>
      </c>
      <c r="R30" s="50"/>
      <c r="S30" s="22"/>
      <c r="T30" s="27"/>
      <c r="U30" s="27"/>
      <c r="V30" s="27"/>
      <c r="W30" s="27"/>
      <c r="X30" s="27"/>
      <c r="Y30" s="27"/>
      <c r="Z30" s="27"/>
      <c r="AA30" s="27"/>
      <c r="AB30" s="27"/>
    </row>
    <row r="31" spans="1:31" s="4" customFormat="1" ht="12">
      <c r="A31" s="8"/>
      <c r="B31" s="21">
        <v>2013</v>
      </c>
      <c r="C31" s="26">
        <v>790.91290940817407</v>
      </c>
      <c r="D31" s="26">
        <v>736.04591832983363</v>
      </c>
      <c r="E31" s="26">
        <v>767.03723928696752</v>
      </c>
      <c r="F31" s="58"/>
      <c r="G31" s="26">
        <v>751.93299686610294</v>
      </c>
      <c r="H31" s="26">
        <v>676.89129415567777</v>
      </c>
      <c r="I31" s="26">
        <v>701.321027629735</v>
      </c>
      <c r="J31" s="58"/>
      <c r="K31" s="11">
        <v>783.86965197475035</v>
      </c>
      <c r="L31" s="11">
        <v>738.40605309300952</v>
      </c>
      <c r="M31" s="11">
        <v>758.37117390399408</v>
      </c>
      <c r="N31" s="55"/>
      <c r="O31" s="11">
        <v>772.35591065344556</v>
      </c>
      <c r="P31" s="11">
        <v>698.0292779582461</v>
      </c>
      <c r="Q31" s="11" t="e">
        <f>((E31*#REF!)+(I31*#REF!)+(M31*#REF!))/100</f>
        <v>#REF!</v>
      </c>
      <c r="R31" s="50"/>
      <c r="S31" s="22"/>
      <c r="T31" s="27"/>
      <c r="U31" s="27"/>
      <c r="V31" s="27"/>
      <c r="W31" s="27"/>
      <c r="X31" s="27"/>
      <c r="Y31" s="27"/>
      <c r="Z31" s="27"/>
      <c r="AA31" s="27"/>
      <c r="AB31" s="27"/>
    </row>
    <row r="32" spans="1:31" s="4" customFormat="1" ht="12">
      <c r="A32" s="8"/>
      <c r="B32" s="21">
        <v>2014</v>
      </c>
      <c r="C32" s="26">
        <v>821.01474412404752</v>
      </c>
      <c r="D32" s="26">
        <v>764.96316043751153</v>
      </c>
      <c r="E32" s="26">
        <v>796.14911840542004</v>
      </c>
      <c r="F32" s="26"/>
      <c r="G32" s="26">
        <v>764.64978076471459</v>
      </c>
      <c r="H32" s="26">
        <v>699.58200085504484</v>
      </c>
      <c r="I32" s="26">
        <v>720.60156156109156</v>
      </c>
      <c r="J32" s="26"/>
      <c r="K32" s="26">
        <v>823.13680553081622</v>
      </c>
      <c r="L32" s="26">
        <v>769.18267390690778</v>
      </c>
      <c r="M32" s="26">
        <v>792.87449544435663</v>
      </c>
      <c r="N32" s="26"/>
      <c r="O32" s="26">
        <v>794.8800712849627</v>
      </c>
      <c r="P32" s="26">
        <v>723.02021732696289</v>
      </c>
      <c r="Q32" s="11" t="e">
        <f>((E32*#REF!)+(I32*#REF!)+(M32*#REF!))/100</f>
        <v>#REF!</v>
      </c>
      <c r="R32" s="50"/>
      <c r="S32" s="22"/>
      <c r="T32" s="27"/>
      <c r="U32" s="27"/>
      <c r="V32" s="27"/>
      <c r="W32" s="27"/>
      <c r="X32" s="27"/>
      <c r="Y32" s="27"/>
      <c r="Z32" s="27"/>
      <c r="AA32" s="27"/>
      <c r="AB32" s="27"/>
    </row>
    <row r="33" spans="1:28" s="4" customFormat="1" ht="12">
      <c r="A33" s="8"/>
      <c r="B33" s="105">
        <v>2015</v>
      </c>
      <c r="C33" s="106">
        <v>779.58589182770686</v>
      </c>
      <c r="D33" s="108">
        <v>735.93473637766886</v>
      </c>
      <c r="E33" s="106">
        <v>759.81492337628993</v>
      </c>
      <c r="F33" s="106"/>
      <c r="G33" s="106">
        <v>722.03597368233966</v>
      </c>
      <c r="H33" s="106">
        <v>659.01643677496236</v>
      </c>
      <c r="I33" s="106">
        <v>680.40306888379246</v>
      </c>
      <c r="J33" s="106"/>
      <c r="K33" s="106">
        <v>777.87550368456141</v>
      </c>
      <c r="L33" s="108">
        <v>747.02856500975099</v>
      </c>
      <c r="M33" s="106">
        <v>760.91822116691048</v>
      </c>
      <c r="N33" s="106"/>
      <c r="O33" s="106">
        <v>751.50972666980124</v>
      </c>
      <c r="P33" s="106">
        <v>687.04804527476983</v>
      </c>
      <c r="Q33" s="107">
        <v>713.53957921092945</v>
      </c>
      <c r="R33" s="50"/>
      <c r="S33" s="22"/>
      <c r="T33" s="27"/>
      <c r="U33" s="27"/>
      <c r="V33" s="27"/>
      <c r="W33" s="27"/>
      <c r="X33" s="27"/>
      <c r="Y33" s="27"/>
      <c r="Z33" s="27"/>
      <c r="AA33" s="27"/>
      <c r="AB33" s="27"/>
    </row>
    <row r="34" spans="1:28" s="4" customFormat="1" ht="12">
      <c r="A34" s="8"/>
      <c r="B34" s="21">
        <v>2016</v>
      </c>
      <c r="C34" s="26">
        <v>708.56541006978205</v>
      </c>
      <c r="D34" s="26">
        <v>696.46808552858306</v>
      </c>
      <c r="E34" s="26">
        <v>703.08531637382339</v>
      </c>
      <c r="F34" s="26"/>
      <c r="G34" s="26">
        <v>648.30934926453665</v>
      </c>
      <c r="H34" s="26">
        <v>595.53488793892484</v>
      </c>
      <c r="I34" s="26">
        <v>613.57791821697992</v>
      </c>
      <c r="J34" s="26"/>
      <c r="K34" s="26">
        <v>709.27901810991523</v>
      </c>
      <c r="L34" s="26">
        <v>713.97802576259664</v>
      </c>
      <c r="M34" s="26">
        <v>711.78614152637329</v>
      </c>
      <c r="N34" s="26"/>
      <c r="O34" s="26">
        <v>678.33020641275255</v>
      </c>
      <c r="P34" s="26">
        <v>630.37746752453882</v>
      </c>
      <c r="Q34" s="11">
        <v>650.09745845750149</v>
      </c>
      <c r="R34" s="50"/>
      <c r="S34" s="113"/>
      <c r="T34" s="112"/>
      <c r="U34" s="112"/>
      <c r="V34" s="112"/>
      <c r="W34" s="27"/>
      <c r="X34" s="27"/>
      <c r="Y34" s="27"/>
      <c r="Z34" s="27"/>
      <c r="AA34" s="27"/>
      <c r="AB34" s="27"/>
    </row>
    <row r="35" spans="1:28" s="4" customFormat="1" ht="14.25" customHeight="1">
      <c r="A35" s="8"/>
      <c r="B35" s="21">
        <v>2017</v>
      </c>
      <c r="C35" s="26">
        <v>695</v>
      </c>
      <c r="D35" s="26">
        <v>692</v>
      </c>
      <c r="E35" s="26">
        <v>693</v>
      </c>
      <c r="F35" s="26"/>
      <c r="G35" s="26">
        <v>641</v>
      </c>
      <c r="H35" s="26">
        <v>595</v>
      </c>
      <c r="I35" s="26">
        <v>608</v>
      </c>
      <c r="J35" s="26"/>
      <c r="K35" s="26">
        <v>639</v>
      </c>
      <c r="L35" s="26">
        <v>628</v>
      </c>
      <c r="M35" s="26">
        <v>631</v>
      </c>
      <c r="N35" s="26"/>
      <c r="O35" s="26">
        <v>656</v>
      </c>
      <c r="P35" s="26">
        <v>617</v>
      </c>
      <c r="Q35" s="11">
        <v>630</v>
      </c>
      <c r="R35" s="50"/>
      <c r="S35" s="113"/>
      <c r="T35" s="112"/>
      <c r="U35" s="112"/>
      <c r="V35" s="112"/>
      <c r="W35" s="27"/>
      <c r="X35" s="27"/>
      <c r="Y35" s="27"/>
      <c r="Z35" s="27"/>
      <c r="AA35" s="27"/>
      <c r="AB35" s="27"/>
    </row>
    <row r="36" spans="1:28" s="4" customFormat="1" ht="14.25" customHeight="1">
      <c r="A36" s="8"/>
      <c r="B36" s="21">
        <v>2018</v>
      </c>
      <c r="C36" s="26">
        <v>719.41168347061887</v>
      </c>
      <c r="D36" s="26">
        <v>711.46691456475685</v>
      </c>
      <c r="E36" s="26">
        <v>715.08231086368312</v>
      </c>
      <c r="F36" s="26"/>
      <c r="G36" s="26">
        <v>667.28187938738029</v>
      </c>
      <c r="H36" s="26">
        <v>620.32838697229556</v>
      </c>
      <c r="I36" s="26">
        <v>631.4390543037922</v>
      </c>
      <c r="J36" s="26"/>
      <c r="K36" s="26">
        <v>628.7195828283858</v>
      </c>
      <c r="L36" s="26">
        <v>621.15105741384116</v>
      </c>
      <c r="M36" s="26">
        <v>623.54113649600424</v>
      </c>
      <c r="N36" s="26"/>
      <c r="O36" s="26">
        <v>676.02041884670098</v>
      </c>
      <c r="P36" s="26">
        <v>633.34930308452817</v>
      </c>
      <c r="Q36" s="11">
        <v>645.64864097513635</v>
      </c>
      <c r="R36" s="50"/>
      <c r="S36" s="113"/>
      <c r="T36" s="112"/>
      <c r="U36" s="112"/>
      <c r="V36" s="112"/>
      <c r="W36" s="27"/>
      <c r="X36" s="27"/>
      <c r="Y36" s="27"/>
      <c r="Z36" s="27"/>
      <c r="AA36" s="27"/>
      <c r="AB36" s="27"/>
    </row>
    <row r="37" spans="1:28" s="4" customFormat="1" ht="14.25" customHeight="1">
      <c r="A37" s="8"/>
      <c r="B37" s="21">
        <v>2019</v>
      </c>
      <c r="C37" s="26">
        <v>723.452742560091</v>
      </c>
      <c r="D37" s="26">
        <v>710.75768919423285</v>
      </c>
      <c r="E37" s="26">
        <v>715.66281397510716</v>
      </c>
      <c r="F37" s="26"/>
      <c r="G37" s="26">
        <v>673.65743841920209</v>
      </c>
      <c r="H37" s="26">
        <v>634.7549163443083</v>
      </c>
      <c r="I37" s="26">
        <v>643.04402721287181</v>
      </c>
      <c r="J37" s="26"/>
      <c r="K37" s="26">
        <v>692.11305716834443</v>
      </c>
      <c r="L37" s="26">
        <v>685.8627140968855</v>
      </c>
      <c r="M37" s="26">
        <v>687.78949362078095</v>
      </c>
      <c r="N37" s="26"/>
      <c r="O37" s="26">
        <v>690.6043100038346</v>
      </c>
      <c r="P37" s="26">
        <v>653.13964700878034</v>
      </c>
      <c r="Q37" s="11">
        <v>662.83107900970276</v>
      </c>
      <c r="R37" s="50"/>
      <c r="S37" s="113"/>
      <c r="T37" s="112"/>
      <c r="U37" s="112"/>
      <c r="V37" s="112"/>
      <c r="W37" s="27"/>
      <c r="X37" s="27"/>
      <c r="Y37" s="27"/>
      <c r="Z37" s="27"/>
      <c r="AA37" s="27"/>
      <c r="AB37" s="27"/>
    </row>
    <row r="38" spans="1:28" s="4" customFormat="1" ht="12">
      <c r="A38" s="8" t="s">
        <v>2</v>
      </c>
      <c r="B38" s="30"/>
      <c r="C38" s="111">
        <f>C37-C36</f>
        <v>4.0410590894721281</v>
      </c>
      <c r="D38" s="111">
        <f>D37-D36</f>
        <v>-0.70922537052399548</v>
      </c>
      <c r="E38" s="111">
        <f>E37-E36</f>
        <v>0.58050311142403643</v>
      </c>
      <c r="F38" s="111"/>
      <c r="G38" s="111">
        <f>G37-G36</f>
        <v>6.3755590318218083</v>
      </c>
      <c r="H38" s="111">
        <f>H37-H36</f>
        <v>14.426529372012737</v>
      </c>
      <c r="I38" s="111">
        <f>I37-I36</f>
        <v>11.604972909079606</v>
      </c>
      <c r="J38" s="111"/>
      <c r="K38" s="111">
        <f>K37-K36</f>
        <v>63.39347433995863</v>
      </c>
      <c r="L38" s="111">
        <f>L37-L36</f>
        <v>64.711656683044339</v>
      </c>
      <c r="M38" s="111">
        <f>M37-M36</f>
        <v>64.248357124776703</v>
      </c>
      <c r="N38" s="111"/>
      <c r="O38" s="111">
        <f t="shared" ref="O38:P38" si="0">O36-O35</f>
        <v>20.020418846700977</v>
      </c>
      <c r="P38" s="111">
        <f t="shared" si="0"/>
        <v>16.349303084528174</v>
      </c>
      <c r="Q38" s="111">
        <f>Q37-Q36</f>
        <v>17.182438034566417</v>
      </c>
      <c r="R38" s="49"/>
    </row>
    <row r="39" spans="1:28" s="4" customFormat="1" ht="12">
      <c r="A39" s="13"/>
      <c r="B39" s="13" t="s">
        <v>71</v>
      </c>
      <c r="C39" s="25">
        <f>(C37-C36)/C36*100</f>
        <v>0.56171718952034055</v>
      </c>
      <c r="D39" s="25">
        <f>(D37-D36)/D36*100</f>
        <v>-9.9684940508845368E-2</v>
      </c>
      <c r="E39" s="25">
        <f>(E37-E36)/E36*100</f>
        <v>8.1179900915588216E-2</v>
      </c>
      <c r="F39" s="25"/>
      <c r="G39" s="25">
        <f>(G37-G36)/G36*100</f>
        <v>0.95545214530253642</v>
      </c>
      <c r="H39" s="25">
        <f>(H37-H36)/H36*100</f>
        <v>2.3256277924706739</v>
      </c>
      <c r="I39" s="25">
        <f>(I37-I36)/I36*100</f>
        <v>1.837861125310809</v>
      </c>
      <c r="J39" s="25"/>
      <c r="K39" s="25">
        <f>(K37-K36)/K36*100</f>
        <v>10.082948912577836</v>
      </c>
      <c r="L39" s="25">
        <f>(L37-L36)/L36*100</f>
        <v>10.418022461793907</v>
      </c>
      <c r="M39" s="25">
        <f>(M37-M36)/M36*100</f>
        <v>10.303788052512623</v>
      </c>
      <c r="N39" s="25"/>
      <c r="O39" s="25">
        <f>(O37-O36)/O36*100</f>
        <v>2.1573151861320872</v>
      </c>
      <c r="P39" s="25">
        <f>(P37-P36)/P36*100</f>
        <v>3.1247123550731857</v>
      </c>
      <c r="Q39" s="25">
        <f>(Q37-Q36)/Q36*100</f>
        <v>2.661267591087225</v>
      </c>
      <c r="R39" s="51" t="s">
        <v>13</v>
      </c>
      <c r="S39" s="9"/>
    </row>
    <row r="40" spans="1:28" s="4" customFormat="1" ht="13.5">
      <c r="A40" s="8" t="s">
        <v>11</v>
      </c>
      <c r="B40" s="9"/>
      <c r="C40" s="9"/>
      <c r="D40" s="9"/>
      <c r="E40" s="29"/>
      <c r="F40" s="9"/>
      <c r="G40" s="9"/>
      <c r="H40" s="9"/>
      <c r="I40" s="9"/>
      <c r="J40" s="9"/>
      <c r="K40" s="9"/>
      <c r="L40" s="9"/>
      <c r="M40" s="9"/>
      <c r="Q40" s="9"/>
      <c r="R40" s="51" t="s">
        <v>12</v>
      </c>
      <c r="S40" s="17" t="s">
        <v>34</v>
      </c>
    </row>
    <row r="41" spans="1:28" s="4" customFormat="1">
      <c r="A41" s="8"/>
      <c r="B41" s="21">
        <v>1990</v>
      </c>
      <c r="C41" s="26" t="s">
        <v>1</v>
      </c>
      <c r="D41" s="26" t="s">
        <v>1</v>
      </c>
      <c r="E41" s="27">
        <f t="shared" ref="E41:E50" si="1">(E7/$R41)*100</f>
        <v>388.43121050580072</v>
      </c>
      <c r="F41" s="26"/>
      <c r="G41" s="26" t="s">
        <v>1</v>
      </c>
      <c r="H41" s="26" t="s">
        <v>1</v>
      </c>
      <c r="I41" s="26" t="s">
        <v>1</v>
      </c>
      <c r="J41" s="26"/>
      <c r="K41" s="26" t="s">
        <v>1</v>
      </c>
      <c r="L41" s="26" t="s">
        <v>1</v>
      </c>
      <c r="M41" s="27">
        <f t="shared" ref="M41:M50" si="2">(M7/$R41)*100</f>
        <v>412.77062143903936</v>
      </c>
      <c r="Q41" s="11" t="s">
        <v>1</v>
      </c>
      <c r="R41" s="54">
        <v>62.891046386192016</v>
      </c>
      <c r="S41" s="31"/>
    </row>
    <row r="42" spans="1:28" s="4" customFormat="1">
      <c r="A42" s="8"/>
      <c r="B42" s="21">
        <v>1991</v>
      </c>
      <c r="C42" s="26" t="s">
        <v>1</v>
      </c>
      <c r="D42" s="26" t="s">
        <v>1</v>
      </c>
      <c r="E42" s="27">
        <f t="shared" si="1"/>
        <v>392.81185686661985</v>
      </c>
      <c r="F42" s="26"/>
      <c r="G42" s="26" t="s">
        <v>1</v>
      </c>
      <c r="H42" s="26" t="s">
        <v>1</v>
      </c>
      <c r="I42" s="26" t="s">
        <v>1</v>
      </c>
      <c r="J42" s="26"/>
      <c r="K42" s="26" t="s">
        <v>1</v>
      </c>
      <c r="L42" s="26" t="s">
        <v>1</v>
      </c>
      <c r="M42" s="27">
        <f t="shared" si="2"/>
        <v>413.09089965914694</v>
      </c>
      <c r="Q42" s="11" t="s">
        <v>1</v>
      </c>
      <c r="R42" s="54">
        <v>66.990291262135926</v>
      </c>
      <c r="S42" s="31"/>
    </row>
    <row r="43" spans="1:28" s="4" customFormat="1">
      <c r="A43" s="8"/>
      <c r="B43" s="21">
        <v>1992</v>
      </c>
      <c r="C43" s="26" t="s">
        <v>1</v>
      </c>
      <c r="D43" s="26" t="s">
        <v>1</v>
      </c>
      <c r="E43" s="27">
        <f t="shared" si="1"/>
        <v>386.116381965122</v>
      </c>
      <c r="F43" s="26"/>
      <c r="G43" s="26" t="s">
        <v>1</v>
      </c>
      <c r="H43" s="26" t="s">
        <v>1</v>
      </c>
      <c r="I43" s="26" t="s">
        <v>1</v>
      </c>
      <c r="J43" s="26"/>
      <c r="K43" s="26" t="s">
        <v>1</v>
      </c>
      <c r="L43" s="26" t="s">
        <v>1</v>
      </c>
      <c r="M43" s="27">
        <f t="shared" si="2"/>
        <v>408.27297125803341</v>
      </c>
      <c r="Q43" s="11" t="s">
        <v>1</v>
      </c>
      <c r="R43" s="54">
        <v>69.039913700107874</v>
      </c>
      <c r="S43" s="31"/>
    </row>
    <row r="44" spans="1:28" s="4" customFormat="1">
      <c r="A44" s="8"/>
      <c r="B44" s="21">
        <v>1993</v>
      </c>
      <c r="C44" s="26" t="s">
        <v>1</v>
      </c>
      <c r="D44" s="26" t="s">
        <v>1</v>
      </c>
      <c r="E44" s="27">
        <f t="shared" si="1"/>
        <v>359.19385046484507</v>
      </c>
      <c r="F44" s="26"/>
      <c r="G44" s="26" t="s">
        <v>1</v>
      </c>
      <c r="H44" s="26" t="s">
        <v>1</v>
      </c>
      <c r="I44" s="26" t="s">
        <v>1</v>
      </c>
      <c r="J44" s="26"/>
      <c r="K44" s="26" t="s">
        <v>1</v>
      </c>
      <c r="L44" s="26" t="s">
        <v>1</v>
      </c>
      <c r="M44" s="27">
        <f t="shared" si="2"/>
        <v>380.78505043010983</v>
      </c>
      <c r="Q44" s="11" t="s">
        <v>1</v>
      </c>
      <c r="R44" s="54">
        <v>70.873786407766985</v>
      </c>
      <c r="S44" s="31"/>
    </row>
    <row r="45" spans="1:28" s="4" customFormat="1">
      <c r="A45" s="8"/>
      <c r="B45" s="21">
        <v>1994</v>
      </c>
      <c r="C45" s="26" t="s">
        <v>1</v>
      </c>
      <c r="D45" s="26" t="s">
        <v>1</v>
      </c>
      <c r="E45" s="27">
        <f t="shared" si="1"/>
        <v>366.82129791604655</v>
      </c>
      <c r="F45" s="26"/>
      <c r="G45" s="26" t="s">
        <v>1</v>
      </c>
      <c r="H45" s="26" t="s">
        <v>1</v>
      </c>
      <c r="I45" s="26" t="s">
        <v>1</v>
      </c>
      <c r="J45" s="26"/>
      <c r="K45" s="26" t="s">
        <v>1</v>
      </c>
      <c r="L45" s="26" t="s">
        <v>1</v>
      </c>
      <c r="M45" s="27">
        <f t="shared" si="2"/>
        <v>398.89585819922394</v>
      </c>
      <c r="Q45" s="11" t="s">
        <v>1</v>
      </c>
      <c r="R45" s="54">
        <v>71.736785329018332</v>
      </c>
      <c r="S45" s="31"/>
    </row>
    <row r="46" spans="1:28" s="4" customFormat="1" ht="12" customHeight="1">
      <c r="A46" s="8"/>
      <c r="B46" s="21">
        <v>1995</v>
      </c>
      <c r="C46" s="26" t="s">
        <v>1</v>
      </c>
      <c r="D46" s="26" t="s">
        <v>1</v>
      </c>
      <c r="E46" s="27">
        <f t="shared" si="1"/>
        <v>381.53857537695524</v>
      </c>
      <c r="F46" s="26"/>
      <c r="G46" s="26" t="s">
        <v>1</v>
      </c>
      <c r="H46" s="26" t="s">
        <v>1</v>
      </c>
      <c r="I46" s="27">
        <f>(I12/$R46)*100</f>
        <v>361.88736732898758</v>
      </c>
      <c r="J46" s="26"/>
      <c r="K46" s="26" t="s">
        <v>1</v>
      </c>
      <c r="L46" s="26" t="s">
        <v>1</v>
      </c>
      <c r="M46" s="27">
        <f t="shared" si="2"/>
        <v>404.68496381141648</v>
      </c>
      <c r="Q46" s="11" t="s">
        <v>1</v>
      </c>
      <c r="R46" s="54">
        <v>73.462783171521025</v>
      </c>
      <c r="S46" s="31"/>
    </row>
    <row r="47" spans="1:28" s="4" customFormat="1">
      <c r="A47" s="8"/>
      <c r="B47" s="21">
        <v>1996</v>
      </c>
      <c r="C47" s="27">
        <f t="shared" ref="C47:D50" si="3">(C13/$R47)*100</f>
        <v>368.11597311627077</v>
      </c>
      <c r="D47" s="27">
        <f t="shared" si="3"/>
        <v>341.34390234417833</v>
      </c>
      <c r="E47" s="27">
        <f t="shared" si="1"/>
        <v>368.11597311627077</v>
      </c>
      <c r="F47" s="26"/>
      <c r="G47" s="27">
        <f t="shared" ref="G47:H50" si="4">(G13/$R47)*100</f>
        <v>342.6445056068992</v>
      </c>
      <c r="H47" s="27">
        <f t="shared" si="4"/>
        <v>320.39486238567196</v>
      </c>
      <c r="I47" s="27">
        <f>(I13/$R47)*100</f>
        <v>342.6445056068992</v>
      </c>
      <c r="J47" s="27"/>
      <c r="K47" s="27">
        <f t="shared" ref="K47:L50" si="5">(K13/$R47)*100</f>
        <v>390.24348330519956</v>
      </c>
      <c r="L47" s="27">
        <f t="shared" si="5"/>
        <v>390.24348330519956</v>
      </c>
      <c r="M47" s="27">
        <f t="shared" si="2"/>
        <v>390.24348330519956</v>
      </c>
      <c r="Q47" s="27" t="e">
        <f>((E47*#REF!)+(I47*#REF!)+(M47*#REF!))/100</f>
        <v>#REF!</v>
      </c>
      <c r="R47" s="54">
        <v>76.84</v>
      </c>
      <c r="S47" s="31"/>
      <c r="T47" s="22"/>
    </row>
    <row r="48" spans="1:28" s="4" customFormat="1">
      <c r="A48" s="8"/>
      <c r="B48" s="21">
        <v>1997</v>
      </c>
      <c r="C48" s="27">
        <f t="shared" si="3"/>
        <v>363.12536862819468</v>
      </c>
      <c r="D48" s="27">
        <f t="shared" si="3"/>
        <v>306.83541786820098</v>
      </c>
      <c r="E48" s="27">
        <f t="shared" si="1"/>
        <v>362.02164410348894</v>
      </c>
      <c r="F48" s="26"/>
      <c r="G48" s="27">
        <f t="shared" si="4"/>
        <v>337.92583931983233</v>
      </c>
      <c r="H48" s="27">
        <f t="shared" si="4"/>
        <v>292.79567836832376</v>
      </c>
      <c r="I48" s="27">
        <f>(I14/$R48)*100</f>
        <v>337.92583931983233</v>
      </c>
      <c r="J48" s="27"/>
      <c r="K48" s="27">
        <f t="shared" si="5"/>
        <v>385.01975389988837</v>
      </c>
      <c r="L48" s="27">
        <f t="shared" si="5"/>
        <v>370.67804386923353</v>
      </c>
      <c r="M48" s="27">
        <f t="shared" si="2"/>
        <v>385.01975389988837</v>
      </c>
      <c r="Q48" s="27" t="e">
        <f>((E48*#REF!)+(I48*#REF!)+(M48*#REF!))/100</f>
        <v>#REF!</v>
      </c>
      <c r="R48" s="54">
        <v>77.66</v>
      </c>
      <c r="S48" s="31"/>
      <c r="T48" s="22"/>
    </row>
    <row r="49" spans="1:32" s="4" customFormat="1">
      <c r="A49" s="8"/>
      <c r="B49" s="21">
        <v>1998</v>
      </c>
      <c r="C49" s="27">
        <f t="shared" si="3"/>
        <v>349.85814934142547</v>
      </c>
      <c r="D49" s="27">
        <f t="shared" si="3"/>
        <v>287.53966648998403</v>
      </c>
      <c r="E49" s="27">
        <f t="shared" si="1"/>
        <v>344.39161575796561</v>
      </c>
      <c r="F49" s="26"/>
      <c r="G49" s="27">
        <f t="shared" si="4"/>
        <v>306.3872362362672</v>
      </c>
      <c r="H49" s="27">
        <f t="shared" si="4"/>
        <v>271.4961630705713</v>
      </c>
      <c r="I49" s="27">
        <f>(I15/$R49)*100</f>
        <v>302.02585209055519</v>
      </c>
      <c r="J49" s="27"/>
      <c r="K49" s="27">
        <f t="shared" si="5"/>
        <v>361.715319392266</v>
      </c>
      <c r="L49" s="27">
        <f t="shared" si="5"/>
        <v>356.2513417579417</v>
      </c>
      <c r="M49" s="27">
        <f t="shared" si="2"/>
        <v>361.715319392266</v>
      </c>
      <c r="N49" s="26"/>
      <c r="O49" s="26"/>
      <c r="P49" s="26"/>
      <c r="Q49" s="27" t="e">
        <f>((E49*#REF!)+(I49*#REF!)+(M49*#REF!))/100</f>
        <v>#REF!</v>
      </c>
      <c r="R49" s="54">
        <v>78.400000000000006</v>
      </c>
      <c r="S49" s="31"/>
      <c r="T49" s="22"/>
    </row>
    <row r="50" spans="1:32" s="4" customFormat="1">
      <c r="A50" s="8"/>
      <c r="B50" s="21">
        <v>1999</v>
      </c>
      <c r="C50" s="27">
        <f t="shared" si="3"/>
        <v>342.3842487929864</v>
      </c>
      <c r="D50" s="27">
        <f t="shared" si="3"/>
        <v>284.95904250808684</v>
      </c>
      <c r="E50" s="27">
        <f t="shared" si="1"/>
        <v>330.46580975272428</v>
      </c>
      <c r="F50" s="26"/>
      <c r="G50" s="27">
        <f t="shared" si="4"/>
        <v>296.0735357872793</v>
      </c>
      <c r="H50" s="27">
        <f t="shared" si="4"/>
        <v>270.14008739715268</v>
      </c>
      <c r="I50" s="27">
        <f>(I16/$R50)*100</f>
        <v>289.59017368974764</v>
      </c>
      <c r="J50" s="27"/>
      <c r="K50" s="27">
        <f t="shared" si="5"/>
        <v>343.30715042430535</v>
      </c>
      <c r="L50" s="27">
        <f t="shared" si="5"/>
        <v>354.13702898658619</v>
      </c>
      <c r="M50" s="27">
        <f t="shared" si="2"/>
        <v>344.39013828053334</v>
      </c>
      <c r="N50" s="26"/>
      <c r="O50" s="26"/>
      <c r="P50" s="26"/>
      <c r="Q50" s="27" t="e">
        <f>((E50*#REF!)+(I50*#REF!)+(M50*#REF!))/100</f>
        <v>#REF!</v>
      </c>
      <c r="R50" s="54">
        <v>79.11</v>
      </c>
      <c r="S50" s="31"/>
      <c r="T50" s="22"/>
    </row>
    <row r="51" spans="1:32" s="4" customFormat="1">
      <c r="A51" s="8"/>
      <c r="B51" s="21">
        <v>2000</v>
      </c>
      <c r="C51" s="27">
        <f t="shared" ref="C51:E70" si="6">(C18/$R51)*100</f>
        <v>328.69212206369582</v>
      </c>
      <c r="D51" s="27">
        <f t="shared" si="6"/>
        <v>276.56942309566642</v>
      </c>
      <c r="E51" s="27">
        <f t="shared" si="6"/>
        <v>313.79992235854456</v>
      </c>
      <c r="F51" s="26"/>
      <c r="G51" s="27">
        <f t="shared" ref="G51:I70" si="7">(G18/$R51)*100</f>
        <v>288.55064727748515</v>
      </c>
      <c r="H51" s="27">
        <f t="shared" si="7"/>
        <v>262.02944807918686</v>
      </c>
      <c r="I51" s="27">
        <f t="shared" si="7"/>
        <v>280.06386353402968</v>
      </c>
      <c r="J51" s="27"/>
      <c r="K51" s="27">
        <f t="shared" ref="K51:M70" si="8">(K18/$R51)*100</f>
        <v>328.53843777137206</v>
      </c>
      <c r="L51" s="27">
        <f t="shared" si="8"/>
        <v>343.42367443415264</v>
      </c>
      <c r="M51" s="27">
        <f t="shared" si="8"/>
        <v>330.66490015176925</v>
      </c>
      <c r="N51" s="24"/>
      <c r="O51" s="24"/>
      <c r="P51" s="24"/>
      <c r="Q51" s="27" t="e">
        <f>((E51*#REF!)+(I51*#REF!)+(M51*#REF!))/100</f>
        <v>#REF!</v>
      </c>
      <c r="R51" s="54">
        <v>80.58</v>
      </c>
      <c r="S51" s="31"/>
      <c r="T51" s="22"/>
    </row>
    <row r="52" spans="1:32" s="4" customFormat="1">
      <c r="A52" s="8"/>
      <c r="B52" s="21">
        <v>2001</v>
      </c>
      <c r="C52" s="27">
        <f t="shared" si="6"/>
        <v>324.36780869030548</v>
      </c>
      <c r="D52" s="27">
        <f t="shared" si="6"/>
        <v>274.87012359795364</v>
      </c>
      <c r="E52" s="27">
        <f t="shared" si="6"/>
        <v>308.57067515019321</v>
      </c>
      <c r="F52" s="26"/>
      <c r="G52" s="27">
        <f t="shared" si="7"/>
        <v>287.77954805420404</v>
      </c>
      <c r="H52" s="27">
        <f t="shared" si="7"/>
        <v>259.42170937732988</v>
      </c>
      <c r="I52" s="27">
        <f t="shared" si="7"/>
        <v>279.37722548327832</v>
      </c>
      <c r="J52" s="27"/>
      <c r="K52" s="27">
        <f t="shared" si="8"/>
        <v>324.21614628714775</v>
      </c>
      <c r="L52" s="27">
        <f t="shared" si="8"/>
        <v>335.79529436883155</v>
      </c>
      <c r="M52" s="27">
        <f t="shared" si="8"/>
        <v>325.26879611275535</v>
      </c>
      <c r="N52" s="24"/>
      <c r="O52" s="24"/>
      <c r="P52" s="24"/>
      <c r="Q52" s="27" t="e">
        <f>((E52*#REF!)+(I52*#REF!)+(M52*#REF!))/100</f>
        <v>#REF!</v>
      </c>
      <c r="R52" s="54">
        <v>81.39</v>
      </c>
      <c r="S52" s="31"/>
      <c r="T52" s="22"/>
    </row>
    <row r="53" spans="1:32" s="4" customFormat="1">
      <c r="A53" s="8"/>
      <c r="B53" s="21">
        <v>2002</v>
      </c>
      <c r="C53" s="27">
        <f t="shared" si="6"/>
        <v>336.21911187461973</v>
      </c>
      <c r="D53" s="27">
        <f t="shared" si="6"/>
        <v>281.55772252077054</v>
      </c>
      <c r="E53" s="27">
        <f t="shared" si="6"/>
        <v>319.71756037157098</v>
      </c>
      <c r="F53" s="26"/>
      <c r="G53" s="27">
        <f t="shared" si="7"/>
        <v>303.42345241856236</v>
      </c>
      <c r="H53" s="27">
        <f t="shared" si="7"/>
        <v>265.3669516067427</v>
      </c>
      <c r="I53" s="27">
        <f t="shared" si="7"/>
        <v>289.0236953546306</v>
      </c>
      <c r="J53" s="27"/>
      <c r="K53" s="27">
        <f t="shared" si="8"/>
        <v>337.09277298915697</v>
      </c>
      <c r="L53" s="27">
        <f t="shared" si="8"/>
        <v>337.09277298915697</v>
      </c>
      <c r="M53" s="27">
        <f t="shared" si="8"/>
        <v>337.09277298915697</v>
      </c>
      <c r="Q53" s="27" t="e">
        <f>((E53*#REF!)+(I53*#REF!)+(M53*#REF!))/100</f>
        <v>#REF!</v>
      </c>
      <c r="R53" s="54">
        <v>83.11</v>
      </c>
      <c r="S53" s="31"/>
      <c r="T53" s="22"/>
    </row>
    <row r="54" spans="1:32" s="4" customFormat="1">
      <c r="A54" s="8"/>
      <c r="B54" s="21">
        <v>2003</v>
      </c>
      <c r="C54" s="27">
        <f t="shared" si="6"/>
        <v>337.89841853609659</v>
      </c>
      <c r="D54" s="27">
        <f t="shared" si="6"/>
        <v>291.50042673711016</v>
      </c>
      <c r="E54" s="27">
        <f t="shared" si="6"/>
        <v>322.76863860164457</v>
      </c>
      <c r="F54" s="26"/>
      <c r="G54" s="27">
        <f t="shared" si="7"/>
        <v>303.78800935865382</v>
      </c>
      <c r="H54" s="27">
        <f t="shared" si="7"/>
        <v>276.62815421731722</v>
      </c>
      <c r="I54" s="27">
        <f t="shared" si="7"/>
        <v>293.72880375075141</v>
      </c>
      <c r="J54" s="27"/>
      <c r="K54" s="27">
        <f t="shared" si="8"/>
        <v>337.74042971968072</v>
      </c>
      <c r="L54" s="27">
        <f t="shared" si="8"/>
        <v>345.80587281746421</v>
      </c>
      <c r="M54" s="27">
        <f t="shared" si="8"/>
        <v>338.7486101069037</v>
      </c>
      <c r="Q54" s="27" t="e">
        <f>((E54*#REF!)+(I54*#REF!)+(M54*#REF!))/100</f>
        <v>#REF!</v>
      </c>
      <c r="R54" s="54">
        <v>84.98</v>
      </c>
      <c r="S54" s="31"/>
      <c r="T54" s="22"/>
    </row>
    <row r="55" spans="1:32" s="4" customFormat="1">
      <c r="A55" s="8"/>
      <c r="B55" s="21">
        <v>2004</v>
      </c>
      <c r="C55" s="27">
        <f t="shared" si="6"/>
        <v>337.88428930653532</v>
      </c>
      <c r="D55" s="27">
        <f t="shared" si="6"/>
        <v>304.03094693612445</v>
      </c>
      <c r="E55" s="27">
        <f t="shared" si="6"/>
        <v>327.51780968468375</v>
      </c>
      <c r="F55" s="26"/>
      <c r="G55" s="27">
        <f t="shared" si="7"/>
        <v>311.32926248812521</v>
      </c>
      <c r="H55" s="27">
        <f t="shared" si="7"/>
        <v>289.85794063599832</v>
      </c>
      <c r="I55" s="27">
        <f t="shared" si="7"/>
        <v>303.08992472851509</v>
      </c>
      <c r="J55" s="27"/>
      <c r="K55" s="27">
        <f t="shared" si="8"/>
        <v>348.60897059865914</v>
      </c>
      <c r="L55" s="27">
        <f t="shared" si="8"/>
        <v>335.89778368954575</v>
      </c>
      <c r="M55" s="27">
        <f t="shared" si="8"/>
        <v>345.0600622659523</v>
      </c>
      <c r="Q55" s="27" t="e">
        <f>((E55*#REF!)+(I55*#REF!)+(M55*#REF!))/100</f>
        <v>#REF!</v>
      </c>
      <c r="R55" s="54">
        <v>87.15</v>
      </c>
      <c r="S55" s="31"/>
      <c r="T55" s="22"/>
    </row>
    <row r="56" spans="1:32" s="4" customFormat="1">
      <c r="A56" s="8"/>
      <c r="B56" s="21">
        <v>2005</v>
      </c>
      <c r="C56" s="27">
        <f t="shared" si="6"/>
        <v>385.36837943505321</v>
      </c>
      <c r="D56" s="27">
        <f t="shared" si="6"/>
        <v>339.5985679240427</v>
      </c>
      <c r="E56" s="27">
        <f t="shared" si="6"/>
        <v>370.38044535115421</v>
      </c>
      <c r="F56" s="26"/>
      <c r="G56" s="27">
        <f t="shared" si="7"/>
        <v>347.91336956887437</v>
      </c>
      <c r="H56" s="27">
        <f t="shared" si="7"/>
        <v>323.53062991319621</v>
      </c>
      <c r="I56" s="27">
        <f t="shared" si="7"/>
        <v>337.79855174467832</v>
      </c>
      <c r="J56" s="27"/>
      <c r="K56" s="27">
        <f t="shared" si="8"/>
        <v>389.35062948110078</v>
      </c>
      <c r="L56" s="27">
        <f t="shared" si="8"/>
        <v>371.2430822237277</v>
      </c>
      <c r="M56" s="27">
        <f t="shared" si="8"/>
        <v>384.59356198128251</v>
      </c>
      <c r="Q56" s="27" t="e">
        <f>((E56*#REF!)+(I56*#REF!)+(M56*#REF!))/100</f>
        <v>#REF!</v>
      </c>
      <c r="R56" s="54">
        <v>89.33</v>
      </c>
      <c r="S56" s="31"/>
      <c r="T56" s="22"/>
    </row>
    <row r="57" spans="1:32" s="4" customFormat="1">
      <c r="A57" s="40"/>
      <c r="B57" s="41">
        <v>2006</v>
      </c>
      <c r="C57" s="43">
        <f t="shared" si="6"/>
        <v>476.08792991412469</v>
      </c>
      <c r="D57" s="43">
        <f t="shared" si="6"/>
        <v>398.7378789407058</v>
      </c>
      <c r="E57" s="43">
        <f t="shared" si="6"/>
        <v>442.53378589499766</v>
      </c>
      <c r="F57" s="44"/>
      <c r="G57" s="43">
        <f t="shared" si="7"/>
        <v>421.76394608825279</v>
      </c>
      <c r="H57" s="43">
        <f t="shared" si="7"/>
        <v>372.17423402886755</v>
      </c>
      <c r="I57" s="43">
        <f t="shared" si="7"/>
        <v>394.78103479495599</v>
      </c>
      <c r="J57" s="43"/>
      <c r="K57" s="43">
        <f t="shared" si="8"/>
        <v>480.43790617150933</v>
      </c>
      <c r="L57" s="43">
        <f t="shared" si="8"/>
        <v>435.61731602036025</v>
      </c>
      <c r="M57" s="43">
        <f t="shared" si="8"/>
        <v>464.72317083639894</v>
      </c>
      <c r="Q57" s="27" t="e">
        <f>((E57*#REF!)+(I57*#REF!)+(M57*#REF!))/100</f>
        <v>#REF!</v>
      </c>
      <c r="R57" s="54">
        <v>91.81</v>
      </c>
      <c r="S57" s="31"/>
      <c r="T57" s="22"/>
    </row>
    <row r="58" spans="1:32" s="4" customFormat="1">
      <c r="A58" s="8"/>
      <c r="B58" s="21">
        <v>2007</v>
      </c>
      <c r="C58" s="27">
        <f t="shared" si="6"/>
        <v>496.02701847189934</v>
      </c>
      <c r="D58" s="27">
        <f t="shared" si="6"/>
        <v>478.16605167281534</v>
      </c>
      <c r="E58" s="27">
        <f t="shared" si="6"/>
        <v>487.82514516368644</v>
      </c>
      <c r="F58" s="26"/>
      <c r="G58" s="27">
        <f t="shared" si="7"/>
        <v>433.41948648820727</v>
      </c>
      <c r="H58" s="27">
        <f t="shared" si="7"/>
        <v>444.42598366701179</v>
      </c>
      <c r="I58" s="27">
        <f t="shared" si="7"/>
        <v>440.21360893117611</v>
      </c>
      <c r="J58" s="27"/>
      <c r="K58" s="27">
        <f t="shared" si="8"/>
        <v>533.35111732697385</v>
      </c>
      <c r="L58" s="27">
        <f t="shared" si="8"/>
        <v>503.45984061777341</v>
      </c>
      <c r="M58" s="27">
        <f t="shared" si="8"/>
        <v>521.25580815942999</v>
      </c>
      <c r="Q58" s="27" t="e">
        <f>((E58*#REF!)+(I58*#REF!)+(M58*#REF!))/100</f>
        <v>#REF!</v>
      </c>
      <c r="R58" s="54">
        <v>94.18</v>
      </c>
      <c r="S58" s="31"/>
      <c r="T58" s="22"/>
      <c r="U58" s="27"/>
      <c r="V58" s="27"/>
      <c r="W58" s="27"/>
      <c r="X58" s="27"/>
      <c r="Y58" s="27"/>
      <c r="Z58" s="27"/>
      <c r="AA58" s="27"/>
      <c r="AB58" s="27"/>
      <c r="AC58" s="27"/>
      <c r="AD58" s="27"/>
    </row>
    <row r="59" spans="1:32" s="4" customFormat="1">
      <c r="A59" s="8"/>
      <c r="B59" s="21">
        <v>2008</v>
      </c>
      <c r="C59" s="27">
        <f t="shared" si="6"/>
        <v>553.13522668457642</v>
      </c>
      <c r="D59" s="27">
        <f t="shared" si="6"/>
        <v>551.91630740402832</v>
      </c>
      <c r="E59" s="27">
        <f t="shared" si="6"/>
        <v>552.91597809790244</v>
      </c>
      <c r="F59" s="26"/>
      <c r="G59" s="27">
        <f t="shared" si="7"/>
        <v>507.85155866772601</v>
      </c>
      <c r="H59" s="27">
        <f t="shared" si="7"/>
        <v>512.98909792701522</v>
      </c>
      <c r="I59" s="27">
        <f t="shared" si="7"/>
        <v>510.83426400245571</v>
      </c>
      <c r="J59" s="27"/>
      <c r="K59" s="27">
        <f t="shared" si="8"/>
        <v>590.92839887060052</v>
      </c>
      <c r="L59" s="27">
        <f t="shared" si="8"/>
        <v>557.12273342685671</v>
      </c>
      <c r="M59" s="27">
        <f t="shared" si="8"/>
        <v>575.64800514334866</v>
      </c>
      <c r="Q59" s="27" t="e">
        <f>((E59*#REF!)+(I59*#REF!)+(M59*#REF!))/100</f>
        <v>#REF!</v>
      </c>
      <c r="R59" s="54">
        <v>96.89</v>
      </c>
      <c r="S59" s="31"/>
      <c r="T59" s="22"/>
      <c r="U59" s="27"/>
      <c r="V59" s="27"/>
      <c r="W59" s="27"/>
      <c r="X59" s="27"/>
      <c r="Y59" s="27"/>
      <c r="Z59" s="27"/>
      <c r="AA59" s="27"/>
      <c r="AB59" s="27"/>
      <c r="AC59" s="27"/>
      <c r="AD59" s="27"/>
    </row>
    <row r="60" spans="1:32" s="4" customFormat="1">
      <c r="A60" s="8"/>
      <c r="B60" s="21">
        <v>2009</v>
      </c>
      <c r="C60" s="27">
        <f t="shared" si="6"/>
        <v>621.91941821111709</v>
      </c>
      <c r="D60" s="27">
        <f t="shared" si="6"/>
        <v>607.87745693982981</v>
      </c>
      <c r="E60" s="27">
        <f t="shared" si="6"/>
        <v>615.82553559999269</v>
      </c>
      <c r="F60" s="26"/>
      <c r="G60" s="27">
        <f t="shared" si="7"/>
        <v>573.19866934541642</v>
      </c>
      <c r="H60" s="27">
        <f t="shared" si="7"/>
        <v>560.0511914175471</v>
      </c>
      <c r="I60" s="27">
        <f t="shared" si="7"/>
        <v>564.55072605318071</v>
      </c>
      <c r="J60" s="27"/>
      <c r="K60" s="27">
        <f t="shared" si="8"/>
        <v>663.01765994968139</v>
      </c>
      <c r="L60" s="27">
        <f t="shared" si="8"/>
        <v>629.8200402928037</v>
      </c>
      <c r="M60" s="27">
        <f t="shared" si="8"/>
        <v>645.75318865995462</v>
      </c>
      <c r="N60"/>
      <c r="O60"/>
      <c r="P60"/>
      <c r="Q60" s="27" t="e">
        <f>((E60*#REF!)+(I60*#REF!)+(M60*#REF!))/100</f>
        <v>#REF!</v>
      </c>
      <c r="R60" s="54">
        <v>98.49</v>
      </c>
      <c r="S60" s="31"/>
      <c r="T60" s="22"/>
      <c r="U60" s="27"/>
      <c r="V60" s="27"/>
      <c r="W60" s="27"/>
      <c r="X60" s="27"/>
      <c r="Y60" s="27"/>
      <c r="Z60" s="27"/>
      <c r="AA60" s="27"/>
      <c r="AB60" s="27"/>
      <c r="AC60" s="27"/>
      <c r="AD60" s="27"/>
    </row>
    <row r="61" spans="1:32" s="4" customFormat="1">
      <c r="A61" s="8"/>
      <c r="B61" s="21">
        <v>2010</v>
      </c>
      <c r="C61" s="27">
        <f t="shared" si="6"/>
        <v>591.01710115978517</v>
      </c>
      <c r="D61" s="27">
        <f t="shared" si="6"/>
        <v>577.91201302116713</v>
      </c>
      <c r="E61" s="27">
        <f t="shared" si="6"/>
        <v>585.5296282040033</v>
      </c>
      <c r="F61" s="26"/>
      <c r="G61" s="27">
        <f t="shared" si="7"/>
        <v>560.05225441259097</v>
      </c>
      <c r="H61" s="27">
        <f t="shared" si="7"/>
        <v>539.17695358819844</v>
      </c>
      <c r="I61" s="27">
        <f t="shared" si="7"/>
        <v>546.2373216624311</v>
      </c>
      <c r="J61" s="27"/>
      <c r="K61" s="27">
        <f t="shared" si="8"/>
        <v>589.54055619528674</v>
      </c>
      <c r="L61" s="27">
        <f t="shared" si="8"/>
        <v>579.57270059600933</v>
      </c>
      <c r="M61" s="27">
        <f t="shared" si="8"/>
        <v>584.21837711846786</v>
      </c>
      <c r="N61"/>
      <c r="O61" s="27">
        <f t="shared" ref="O61:P70" si="9">(O28/$R61)*100</f>
        <v>577.7538418982283</v>
      </c>
      <c r="P61" s="27">
        <f t="shared" si="9"/>
        <v>553.496296957249</v>
      </c>
      <c r="Q61" s="27" t="e">
        <f>((E61*#REF!)+(I61*#REF!)+(M61*#REF!))/100</f>
        <v>#REF!</v>
      </c>
      <c r="R61" s="54">
        <v>100</v>
      </c>
      <c r="S61" s="31"/>
      <c r="T61" s="22"/>
      <c r="U61" s="27"/>
      <c r="V61" s="27"/>
      <c r="W61" s="27"/>
      <c r="X61" s="27"/>
      <c r="Y61" s="27"/>
      <c r="Z61" s="27"/>
      <c r="AA61" s="27"/>
      <c r="AB61" s="27"/>
      <c r="AC61" s="27"/>
      <c r="AD61" s="27"/>
      <c r="AE61" s="27"/>
      <c r="AF61" s="27"/>
    </row>
    <row r="62" spans="1:32" s="4" customFormat="1">
      <c r="A62" s="8"/>
      <c r="B62" s="21">
        <v>2011</v>
      </c>
      <c r="C62" s="27">
        <f t="shared" si="6"/>
        <v>640.53031435333821</v>
      </c>
      <c r="D62" s="27">
        <f t="shared" si="6"/>
        <v>616.52983023299782</v>
      </c>
      <c r="E62" s="27">
        <f t="shared" si="6"/>
        <v>630.54582618280074</v>
      </c>
      <c r="F62" s="26"/>
      <c r="G62" s="27">
        <f t="shared" si="7"/>
        <v>614.59212432362062</v>
      </c>
      <c r="H62" s="27">
        <f t="shared" si="7"/>
        <v>570.72544163872067</v>
      </c>
      <c r="I62" s="27">
        <f t="shared" si="7"/>
        <v>585.42086765126135</v>
      </c>
      <c r="J62" s="27"/>
      <c r="K62" s="27">
        <f t="shared" si="8"/>
        <v>641.1993195335881</v>
      </c>
      <c r="L62" s="27">
        <f t="shared" si="8"/>
        <v>611.94524663018512</v>
      </c>
      <c r="M62" s="27">
        <f t="shared" si="8"/>
        <v>625.3795091081389</v>
      </c>
      <c r="N62"/>
      <c r="O62" s="27">
        <f t="shared" si="9"/>
        <v>629.41316583153196</v>
      </c>
      <c r="P62" s="27">
        <f t="shared" si="9"/>
        <v>586.44953417237059</v>
      </c>
      <c r="Q62" s="27" t="e">
        <f>((E62*#REF!)+(I62*#REF!)+(M62*#REF!))/100</f>
        <v>#REF!</v>
      </c>
      <c r="R62" s="54">
        <v>102.04</v>
      </c>
      <c r="S62" s="31"/>
      <c r="T62" s="22"/>
      <c r="U62" s="27"/>
      <c r="V62" s="27"/>
      <c r="W62" s="27"/>
      <c r="X62" s="27"/>
      <c r="Y62" s="27"/>
      <c r="Z62" s="27"/>
      <c r="AA62" s="27"/>
      <c r="AB62" s="27"/>
      <c r="AC62" s="27"/>
      <c r="AD62" s="27"/>
    </row>
    <row r="63" spans="1:32" s="4" customFormat="1">
      <c r="A63" s="8"/>
      <c r="B63" s="21">
        <v>2012</v>
      </c>
      <c r="C63" s="27">
        <f t="shared" si="6"/>
        <v>714.1515255153613</v>
      </c>
      <c r="D63" s="27">
        <f t="shared" si="6"/>
        <v>666.27498677180347</v>
      </c>
      <c r="E63" s="27">
        <f t="shared" si="6"/>
        <v>693.75229069698787</v>
      </c>
      <c r="F63" s="26"/>
      <c r="G63" s="27">
        <f t="shared" si="7"/>
        <v>685.8202000486657</v>
      </c>
      <c r="H63" s="27">
        <f t="shared" si="7"/>
        <v>614.27410997297454</v>
      </c>
      <c r="I63" s="27">
        <f t="shared" si="7"/>
        <v>637.63731143615075</v>
      </c>
      <c r="J63" s="27"/>
      <c r="K63" s="27">
        <f t="shared" si="8"/>
        <v>711.56678778627429</v>
      </c>
      <c r="L63" s="27">
        <f t="shared" si="8"/>
        <v>663.09828305912686</v>
      </c>
      <c r="M63" s="27">
        <f t="shared" si="8"/>
        <v>684.18116690997238</v>
      </c>
      <c r="N63"/>
      <c r="O63" s="27">
        <f t="shared" si="9"/>
        <v>701.35436288585731</v>
      </c>
      <c r="P63" s="27">
        <f t="shared" si="9"/>
        <v>632.31785110479655</v>
      </c>
      <c r="Q63" s="27" t="e">
        <f>((E63*#REF!)+(I63*#REF!)+(M63*#REF!))/100</f>
        <v>#REF!</v>
      </c>
      <c r="R63" s="54">
        <v>103.74</v>
      </c>
      <c r="S63" s="31"/>
      <c r="T63" s="22"/>
      <c r="U63" s="27"/>
      <c r="V63" s="27"/>
      <c r="W63" s="27"/>
      <c r="X63" s="27"/>
      <c r="Y63" s="27"/>
      <c r="Z63" s="27"/>
      <c r="AA63" s="27"/>
      <c r="AB63" s="27"/>
      <c r="AC63" s="27"/>
      <c r="AD63" s="27"/>
    </row>
    <row r="64" spans="1:32" s="4" customFormat="1">
      <c r="A64" s="8"/>
      <c r="B64" s="21">
        <v>2013</v>
      </c>
      <c r="C64" s="27">
        <f t="shared" si="6"/>
        <v>748.26197673431784</v>
      </c>
      <c r="D64" s="27">
        <f t="shared" si="6"/>
        <v>696.3537543328606</v>
      </c>
      <c r="E64" s="27">
        <f t="shared" si="6"/>
        <v>725.67383092428338</v>
      </c>
      <c r="F64" s="26"/>
      <c r="G64" s="27">
        <f t="shared" si="7"/>
        <v>711.38410299536702</v>
      </c>
      <c r="H64" s="27">
        <f t="shared" si="7"/>
        <v>640.38911462221165</v>
      </c>
      <c r="I64" s="27">
        <f t="shared" si="7"/>
        <v>663.5014452504588</v>
      </c>
      <c r="J64" s="27"/>
      <c r="K64" s="27">
        <f t="shared" si="8"/>
        <v>741.59853545387921</v>
      </c>
      <c r="L64" s="27">
        <f t="shared" si="8"/>
        <v>698.58661598203366</v>
      </c>
      <c r="M64" s="27">
        <f t="shared" si="8"/>
        <v>717.47509357047693</v>
      </c>
      <c r="N64"/>
      <c r="O64" s="27">
        <f t="shared" si="9"/>
        <v>730.70568652170823</v>
      </c>
      <c r="P64" s="27">
        <f t="shared" si="9"/>
        <v>660.38720715065858</v>
      </c>
      <c r="Q64" s="27" t="e">
        <f>((E64*#REF!)+(I64*#REF!)+(M64*#REF!))/100</f>
        <v>#REF!</v>
      </c>
      <c r="R64" s="54">
        <v>105.7</v>
      </c>
      <c r="S64" s="31"/>
      <c r="T64" s="22"/>
      <c r="U64" s="27"/>
      <c r="V64" s="27"/>
      <c r="W64" s="27"/>
      <c r="X64" s="27"/>
      <c r="Y64" s="27"/>
      <c r="Z64" s="27"/>
      <c r="AA64" s="27"/>
      <c r="AB64" s="27"/>
      <c r="AC64" s="27"/>
      <c r="AD64" s="27"/>
    </row>
    <row r="65" spans="1:30" s="4" customFormat="1">
      <c r="A65" s="8"/>
      <c r="B65" s="21">
        <v>2014</v>
      </c>
      <c r="C65" s="27">
        <f t="shared" si="6"/>
        <v>762.81217515938636</v>
      </c>
      <c r="D65" s="27">
        <f t="shared" si="6"/>
        <v>710.73414516167577</v>
      </c>
      <c r="E65" s="27">
        <f t="shared" si="6"/>
        <v>739.70929889939612</v>
      </c>
      <c r="F65" s="27"/>
      <c r="G65" s="27">
        <f t="shared" si="7"/>
        <v>710.44298129212541</v>
      </c>
      <c r="H65" s="27">
        <f t="shared" si="7"/>
        <v>649.98792237763155</v>
      </c>
      <c r="I65" s="27">
        <f t="shared" si="7"/>
        <v>669.51738507952393</v>
      </c>
      <c r="J65" s="27"/>
      <c r="K65" s="27">
        <f t="shared" si="8"/>
        <v>764.78380147804171</v>
      </c>
      <c r="L65" s="27">
        <f t="shared" si="8"/>
        <v>714.65453303624247</v>
      </c>
      <c r="M65" s="27">
        <f t="shared" si="8"/>
        <v>736.66681728547485</v>
      </c>
      <c r="N65" s="27"/>
      <c r="O65" s="27">
        <f t="shared" si="9"/>
        <v>738.5302158180458</v>
      </c>
      <c r="P65" s="27">
        <f t="shared" si="9"/>
        <v>671.76457988196864</v>
      </c>
      <c r="Q65" s="27" t="e">
        <f>(Q32/$R65)*100</f>
        <v>#REF!</v>
      </c>
      <c r="R65" s="54">
        <v>107.63</v>
      </c>
      <c r="S65" s="31"/>
      <c r="T65" s="22"/>
      <c r="U65" s="27"/>
      <c r="V65" s="27"/>
      <c r="W65" s="27"/>
      <c r="X65" s="27"/>
      <c r="Y65" s="27"/>
      <c r="Z65" s="27"/>
      <c r="AA65" s="27"/>
      <c r="AB65" s="27"/>
      <c r="AC65" s="27"/>
      <c r="AD65" s="27"/>
    </row>
    <row r="66" spans="1:30" s="4" customFormat="1">
      <c r="A66" s="8"/>
      <c r="B66" s="21">
        <v>2015</v>
      </c>
      <c r="C66" s="27">
        <f t="shared" si="6"/>
        <v>720.10520213163386</v>
      </c>
      <c r="D66" s="27">
        <f t="shared" si="6"/>
        <v>679.78453387924333</v>
      </c>
      <c r="E66" s="27">
        <f t="shared" si="6"/>
        <v>701.84271510834094</v>
      </c>
      <c r="F66" s="27"/>
      <c r="G66" s="27">
        <f t="shared" si="7"/>
        <v>666.94621622237173</v>
      </c>
      <c r="H66" s="27">
        <f t="shared" si="7"/>
        <v>608.7349314381695</v>
      </c>
      <c r="I66" s="27">
        <f t="shared" si="7"/>
        <v>628.48981053370812</v>
      </c>
      <c r="J66" s="27"/>
      <c r="K66" s="27">
        <f t="shared" si="8"/>
        <v>718.52531284367387</v>
      </c>
      <c r="L66" s="27">
        <f t="shared" si="8"/>
        <v>690.03192777549498</v>
      </c>
      <c r="M66" s="27">
        <f t="shared" si="8"/>
        <v>702.86183370303934</v>
      </c>
      <c r="N66" s="27"/>
      <c r="O66" s="27">
        <f t="shared" si="9"/>
        <v>694.17118665231965</v>
      </c>
      <c r="P66" s="27">
        <f t="shared" si="9"/>
        <v>634.62778983444468</v>
      </c>
      <c r="Q66" s="27">
        <f>(Q33/$R66)*100</f>
        <v>659.09807797056101</v>
      </c>
      <c r="R66" s="54">
        <v>108.26</v>
      </c>
      <c r="S66" s="31"/>
      <c r="T66" s="22"/>
      <c r="U66" s="27"/>
      <c r="V66" s="27"/>
      <c r="W66" s="27"/>
      <c r="X66" s="27"/>
      <c r="Y66" s="27"/>
      <c r="Z66" s="27"/>
      <c r="AA66" s="27"/>
      <c r="AB66" s="27"/>
      <c r="AC66" s="27"/>
      <c r="AD66" s="27"/>
    </row>
    <row r="67" spans="1:30" s="4" customFormat="1">
      <c r="A67" s="8"/>
      <c r="B67" s="21">
        <v>2016</v>
      </c>
      <c r="C67" s="27">
        <f t="shared" si="6"/>
        <v>640.82970974928287</v>
      </c>
      <c r="D67" s="27">
        <f t="shared" si="6"/>
        <v>629.88883560512181</v>
      </c>
      <c r="E67" s="27">
        <f t="shared" si="6"/>
        <v>635.87348862604995</v>
      </c>
      <c r="F67" s="27"/>
      <c r="G67" s="27">
        <f t="shared" si="7"/>
        <v>586.33386023743935</v>
      </c>
      <c r="H67" s="27">
        <f t="shared" si="7"/>
        <v>538.60440258562437</v>
      </c>
      <c r="I67" s="27">
        <f t="shared" si="7"/>
        <v>554.92259945462604</v>
      </c>
      <c r="J67" s="27"/>
      <c r="K67" s="27">
        <f t="shared" si="8"/>
        <v>641.47510003609955</v>
      </c>
      <c r="L67" s="27">
        <f t="shared" si="8"/>
        <v>645.72490346621748</v>
      </c>
      <c r="M67" s="27">
        <f t="shared" si="8"/>
        <v>643.74255360981579</v>
      </c>
      <c r="N67" s="27"/>
      <c r="O67" s="27">
        <f t="shared" si="9"/>
        <v>613.48485702518997</v>
      </c>
      <c r="P67" s="27">
        <f t="shared" si="9"/>
        <v>570.11618660083104</v>
      </c>
      <c r="Q67" s="27">
        <f>(Q34/$R67)*100</f>
        <v>587.95103414805237</v>
      </c>
      <c r="R67" s="54">
        <v>110.57</v>
      </c>
      <c r="S67" s="31"/>
      <c r="T67" s="22"/>
      <c r="U67" s="27"/>
      <c r="V67" s="27"/>
      <c r="W67" s="27"/>
      <c r="X67" s="27"/>
      <c r="Y67" s="27"/>
      <c r="Z67" s="27"/>
      <c r="AA67" s="27"/>
      <c r="AB67" s="27"/>
      <c r="AC67" s="27"/>
      <c r="AD67" s="27"/>
    </row>
    <row r="68" spans="1:30" s="4" customFormat="1">
      <c r="A68" s="8"/>
      <c r="B68" s="21">
        <v>2017</v>
      </c>
      <c r="C68" s="27">
        <f t="shared" si="6"/>
        <v>616.90040830818396</v>
      </c>
      <c r="D68" s="27">
        <f t="shared" si="6"/>
        <v>614.23752884786086</v>
      </c>
      <c r="E68" s="27">
        <f t="shared" si="6"/>
        <v>615.12515533463522</v>
      </c>
      <c r="F68" s="27"/>
      <c r="G68" s="27">
        <f t="shared" si="7"/>
        <v>568.96857802236821</v>
      </c>
      <c r="H68" s="27">
        <f t="shared" si="7"/>
        <v>528.13775963074738</v>
      </c>
      <c r="I68" s="27">
        <f t="shared" si="7"/>
        <v>539.67690395881414</v>
      </c>
      <c r="J68" s="27"/>
      <c r="K68" s="27">
        <f t="shared" si="8"/>
        <v>567.19332504881947</v>
      </c>
      <c r="L68" s="27">
        <f t="shared" si="8"/>
        <v>557.42943369430145</v>
      </c>
      <c r="M68" s="27">
        <f t="shared" si="8"/>
        <v>560.09231315462455</v>
      </c>
      <c r="N68" s="27"/>
      <c r="O68" s="27">
        <f t="shared" si="9"/>
        <v>582.28297532398369</v>
      </c>
      <c r="P68" s="27">
        <f t="shared" si="9"/>
        <v>547.66554233978343</v>
      </c>
      <c r="Q68" s="27">
        <f>(Q35/$R68)*100</f>
        <v>559.20468666785018</v>
      </c>
      <c r="R68" s="54">
        <v>112.66</v>
      </c>
      <c r="S68" s="31"/>
      <c r="T68" s="27"/>
      <c r="U68" s="27"/>
      <c r="W68" s="27"/>
      <c r="X68" s="27"/>
      <c r="Y68" s="27"/>
      <c r="Z68" s="27"/>
      <c r="AA68" s="27"/>
      <c r="AB68" s="27"/>
      <c r="AC68" s="27"/>
      <c r="AD68" s="27"/>
    </row>
    <row r="69" spans="1:30" s="4" customFormat="1">
      <c r="A69" s="8"/>
      <c r="B69" s="21">
        <v>2018</v>
      </c>
      <c r="C69" s="27">
        <f t="shared" si="6"/>
        <v>625.19482356011031</v>
      </c>
      <c r="D69" s="27">
        <f t="shared" si="6"/>
        <v>618.29053147193611</v>
      </c>
      <c r="E69" s="27">
        <f t="shared" si="6"/>
        <v>621.43244187336677</v>
      </c>
      <c r="F69" s="27"/>
      <c r="G69" s="27">
        <f t="shared" si="7"/>
        <v>579.89213468965011</v>
      </c>
      <c r="H69" s="27">
        <f t="shared" si="7"/>
        <v>539.08784824219651</v>
      </c>
      <c r="I69" s="27">
        <f t="shared" si="7"/>
        <v>548.7434207906424</v>
      </c>
      <c r="J69" s="27"/>
      <c r="K69" s="27">
        <f t="shared" si="8"/>
        <v>546.38010152810102</v>
      </c>
      <c r="L69" s="27">
        <f t="shared" si="8"/>
        <v>539.80277866849849</v>
      </c>
      <c r="M69" s="27">
        <f t="shared" si="8"/>
        <v>541.87984400452262</v>
      </c>
      <c r="N69" s="27"/>
      <c r="O69" s="27">
        <f t="shared" si="9"/>
        <v>587.48624215408108</v>
      </c>
      <c r="P69" s="27">
        <f t="shared" si="9"/>
        <v>550.40349620624681</v>
      </c>
      <c r="Q69" s="27">
        <f>(Q36/$R69)*100</f>
        <v>561.0920665465685</v>
      </c>
      <c r="R69" s="54">
        <v>115.07</v>
      </c>
      <c r="S69" s="31"/>
      <c r="T69" s="27"/>
      <c r="U69" s="27"/>
      <c r="W69" s="27"/>
      <c r="X69" s="27"/>
      <c r="Y69" s="27"/>
      <c r="Z69" s="27"/>
      <c r="AA69" s="27"/>
      <c r="AB69" s="27"/>
      <c r="AC69" s="27"/>
      <c r="AD69" s="27"/>
    </row>
    <row r="70" spans="1:30" s="4" customFormat="1">
      <c r="A70" s="8"/>
      <c r="B70" s="21">
        <v>2019</v>
      </c>
      <c r="C70" s="27">
        <f t="shared" si="6"/>
        <v>617.17517706883723</v>
      </c>
      <c r="D70" s="27">
        <f t="shared" si="6"/>
        <v>606.34506841343864</v>
      </c>
      <c r="E70" s="27">
        <f t="shared" si="6"/>
        <v>610.52961437903696</v>
      </c>
      <c r="F70" s="27"/>
      <c r="G70" s="27">
        <f t="shared" si="7"/>
        <v>574.69496538065357</v>
      </c>
      <c r="H70" s="27">
        <f t="shared" si="7"/>
        <v>541.50735057525026</v>
      </c>
      <c r="I70" s="27">
        <f t="shared" si="7"/>
        <v>548.57876404442231</v>
      </c>
      <c r="J70" s="27"/>
      <c r="K70" s="27">
        <f t="shared" si="8"/>
        <v>590.43939359183116</v>
      </c>
      <c r="L70" s="27">
        <f t="shared" si="8"/>
        <v>585.10724628637217</v>
      </c>
      <c r="M70" s="27">
        <f t="shared" si="8"/>
        <v>586.7509756191613</v>
      </c>
      <c r="N70" s="27"/>
      <c r="O70" s="27">
        <f t="shared" si="9"/>
        <v>589.15228630253762</v>
      </c>
      <c r="P70" s="27">
        <f t="shared" si="9"/>
        <v>557.19130439240769</v>
      </c>
      <c r="Q70" s="27" t="e">
        <f>((E70*#REF!)+(I70*#REF!)+(M70*#REF!))/100</f>
        <v>#REF!</v>
      </c>
      <c r="R70" s="205">
        <v>117.22</v>
      </c>
      <c r="S70" s="31"/>
      <c r="T70" s="27"/>
      <c r="U70" s="27"/>
      <c r="W70" s="27"/>
      <c r="X70" s="27"/>
      <c r="Y70" s="27"/>
      <c r="Z70" s="27"/>
      <c r="AA70" s="27"/>
      <c r="AB70" s="27"/>
      <c r="AC70" s="27"/>
      <c r="AD70" s="27"/>
    </row>
    <row r="71" spans="1:30" s="4" customFormat="1">
      <c r="A71" s="8" t="s">
        <v>2</v>
      </c>
      <c r="B71" s="30"/>
      <c r="C71" s="38"/>
      <c r="D71" s="30"/>
      <c r="E71" s="27"/>
      <c r="F71" s="30"/>
      <c r="G71" s="30"/>
      <c r="H71" s="30"/>
      <c r="I71" s="30"/>
      <c r="J71" s="30"/>
      <c r="K71" s="30"/>
      <c r="L71" s="30"/>
      <c r="M71" s="30"/>
      <c r="N71"/>
      <c r="O71"/>
      <c r="P71"/>
      <c r="Q71" s="30"/>
      <c r="R71" s="52"/>
      <c r="S71" s="28"/>
    </row>
    <row r="72" spans="1:30" s="4" customFormat="1" ht="13.5" thickBot="1">
      <c r="A72" s="14"/>
      <c r="B72" s="13" t="s">
        <v>71</v>
      </c>
      <c r="C72" s="25">
        <f>(C70-C69)/C69*100</f>
        <v>-1.2827435847286759</v>
      </c>
      <c r="D72" s="25">
        <f t="shared" ref="D72:E72" si="10">(D70-D69)/D69*100</f>
        <v>-1.93201455472065</v>
      </c>
      <c r="E72" s="25">
        <f t="shared" si="10"/>
        <v>-1.7544670602426566</v>
      </c>
      <c r="F72" s="25"/>
      <c r="G72" s="25">
        <f>(G70-G69)/G69*100</f>
        <v>-0.89623035011122987</v>
      </c>
      <c r="H72" s="25">
        <f t="shared" ref="H72:I72" si="11">(H70-H69)/H69*100</f>
        <v>0.44881411089918138</v>
      </c>
      <c r="I72" s="25">
        <f t="shared" si="11"/>
        <v>-3.0006144945272945E-2</v>
      </c>
      <c r="J72" s="25"/>
      <c r="K72" s="25">
        <f>(K70-K69)/K69*100</f>
        <v>8.0638537055991435</v>
      </c>
      <c r="L72" s="25">
        <f t="shared" ref="L72:M72" si="12">(L70-L69)/L69*100</f>
        <v>8.3927814765280946</v>
      </c>
      <c r="M72" s="25">
        <f t="shared" si="12"/>
        <v>8.2806423067960004</v>
      </c>
      <c r="N72" s="25"/>
      <c r="O72" s="25">
        <f>(O70-O69)/O69*100</f>
        <v>0.2835886236838171</v>
      </c>
      <c r="P72" s="25">
        <f t="shared" ref="P72:Q72" si="13">(P70-P69)/P69*100</f>
        <v>1.2332422001217358</v>
      </c>
      <c r="Q72" s="25" t="e">
        <f t="shared" si="13"/>
        <v>#REF!</v>
      </c>
      <c r="R72" s="52"/>
      <c r="S72" s="28"/>
      <c r="T72" s="32"/>
      <c r="U72" s="32"/>
      <c r="V72" s="32"/>
      <c r="W72" s="32"/>
      <c r="X72" s="32"/>
      <c r="Y72" s="32"/>
      <c r="Z72" s="32"/>
      <c r="AA72" s="32"/>
      <c r="AB72" s="32"/>
      <c r="AC72" s="32"/>
      <c r="AD72" s="32"/>
    </row>
    <row r="73" spans="1:30" s="4" customFormat="1" ht="13.5" thickTop="1">
      <c r="A73" s="8"/>
      <c r="B73" s="9"/>
      <c r="C73" s="9"/>
      <c r="D73" s="9"/>
      <c r="E73" s="9"/>
      <c r="F73" s="9"/>
      <c r="G73" s="9"/>
      <c r="H73" s="9"/>
      <c r="I73" s="9"/>
      <c r="J73" s="9"/>
      <c r="K73" s="9"/>
      <c r="L73" s="9"/>
      <c r="M73" s="9"/>
      <c r="N73"/>
      <c r="O73"/>
      <c r="P73"/>
      <c r="Q73" s="9"/>
      <c r="R73" s="49" t="s">
        <v>73</v>
      </c>
      <c r="S73" s="119" t="s">
        <v>68</v>
      </c>
    </row>
    <row r="74" spans="1:30" s="4" customFormat="1">
      <c r="A74" s="8"/>
      <c r="B74" s="9"/>
      <c r="C74" s="9"/>
      <c r="D74" s="9"/>
      <c r="E74" s="9"/>
      <c r="F74" s="9"/>
      <c r="G74" s="9"/>
      <c r="H74" s="9"/>
      <c r="I74" s="9"/>
      <c r="J74" s="9"/>
      <c r="K74" s="9"/>
      <c r="L74" s="9"/>
      <c r="M74" s="9"/>
      <c r="N74"/>
      <c r="O74"/>
      <c r="P74"/>
      <c r="Q74" s="9"/>
      <c r="R74" s="49"/>
      <c r="S74" s="28"/>
    </row>
    <row r="75" spans="1:30" s="4" customFormat="1">
      <c r="A75" s="8"/>
      <c r="B75" s="9"/>
      <c r="C75" s="9"/>
      <c r="D75" s="9"/>
      <c r="E75" s="9"/>
      <c r="F75" s="9"/>
      <c r="G75" s="9"/>
      <c r="H75" s="9"/>
      <c r="I75" s="9"/>
      <c r="J75" s="9"/>
      <c r="K75" s="9"/>
      <c r="L75" s="9"/>
      <c r="M75" s="9"/>
      <c r="N75"/>
      <c r="O75"/>
      <c r="P75"/>
      <c r="Q75" s="9"/>
      <c r="R75" s="49"/>
      <c r="S75" s="28"/>
    </row>
    <row r="76" spans="1:30" s="4" customFormat="1">
      <c r="A76" s="8"/>
      <c r="B76" s="9"/>
      <c r="C76" s="9"/>
      <c r="D76" s="9"/>
      <c r="E76" s="9"/>
      <c r="F76" s="9"/>
      <c r="G76" s="9"/>
      <c r="H76" s="9"/>
      <c r="I76" s="9"/>
      <c r="J76" s="9"/>
      <c r="K76" s="9"/>
      <c r="L76" s="9"/>
      <c r="M76" s="9"/>
      <c r="N76"/>
      <c r="O76"/>
      <c r="P76"/>
      <c r="Q76" s="9"/>
      <c r="R76" s="49"/>
      <c r="S76" s="28"/>
    </row>
    <row r="77" spans="1:30" s="4" customFormat="1">
      <c r="A77" s="8"/>
      <c r="B77" s="9"/>
      <c r="C77" s="9"/>
      <c r="D77" s="9"/>
      <c r="E77" s="9"/>
      <c r="F77" s="9"/>
      <c r="G77" s="9"/>
      <c r="H77" s="9"/>
      <c r="I77" s="9"/>
      <c r="J77" s="9"/>
      <c r="K77" s="9"/>
      <c r="L77" s="9"/>
      <c r="M77" s="9"/>
      <c r="N77"/>
      <c r="O77"/>
      <c r="P77"/>
      <c r="Q77" s="9"/>
      <c r="R77" s="49"/>
      <c r="S77" s="28"/>
    </row>
    <row r="78" spans="1:30">
      <c r="A78" s="3"/>
      <c r="C78" s="2"/>
      <c r="D78" s="2"/>
      <c r="E78" s="2"/>
      <c r="F78" s="2"/>
      <c r="G78" s="2"/>
      <c r="H78" s="2"/>
      <c r="I78" s="2"/>
      <c r="J78" s="2"/>
      <c r="K78" s="2"/>
      <c r="L78" s="2"/>
      <c r="M78" s="2"/>
      <c r="Q78" s="2"/>
      <c r="S78" s="28"/>
    </row>
    <row r="79" spans="1:30">
      <c r="S79" s="28"/>
    </row>
    <row r="80" spans="1:30">
      <c r="S80" s="28"/>
    </row>
    <row r="81" spans="2:19">
      <c r="S81" s="28"/>
    </row>
    <row r="82" spans="2:19">
      <c r="S82" s="28"/>
    </row>
    <row r="83" spans="2:19">
      <c r="S83" s="28"/>
    </row>
    <row r="84" spans="2:19">
      <c r="S84" s="28"/>
    </row>
    <row r="85" spans="2:19">
      <c r="S85" s="28"/>
    </row>
    <row r="86" spans="2:19">
      <c r="B86"/>
      <c r="R86"/>
      <c r="S86" s="28"/>
    </row>
    <row r="87" spans="2:19">
      <c r="B87"/>
      <c r="R87"/>
      <c r="S87" s="28"/>
    </row>
    <row r="88" spans="2:19">
      <c r="B88"/>
      <c r="R88"/>
      <c r="S88" s="28"/>
    </row>
    <row r="89" spans="2:19">
      <c r="B89"/>
      <c r="R89"/>
      <c r="S89" s="28"/>
    </row>
    <row r="90" spans="2:19">
      <c r="B90"/>
      <c r="R90"/>
      <c r="S90" s="28"/>
    </row>
    <row r="91" spans="2:19">
      <c r="B91"/>
      <c r="R91"/>
      <c r="S91" s="28"/>
    </row>
    <row r="92" spans="2:19">
      <c r="B92"/>
      <c r="R92"/>
      <c r="S92" s="28"/>
    </row>
    <row r="93" spans="2:19">
      <c r="B93"/>
      <c r="R93"/>
      <c r="S93" s="28"/>
    </row>
    <row r="94" spans="2:19">
      <c r="B94"/>
      <c r="R94"/>
      <c r="S94" s="28"/>
    </row>
    <row r="95" spans="2:19">
      <c r="B95"/>
      <c r="R95"/>
      <c r="S95" s="28"/>
    </row>
    <row r="96" spans="2:19">
      <c r="B96"/>
      <c r="R96"/>
      <c r="S96" s="28"/>
    </row>
    <row r="97" spans="2:19">
      <c r="B97"/>
      <c r="R97"/>
      <c r="S97" s="28"/>
    </row>
    <row r="98" spans="2:19">
      <c r="B98"/>
      <c r="R98"/>
      <c r="S98" s="28"/>
    </row>
    <row r="99" spans="2:19">
      <c r="B99"/>
      <c r="R99"/>
      <c r="S99" s="28"/>
    </row>
    <row r="100" spans="2:19">
      <c r="B100"/>
      <c r="R100"/>
      <c r="S100" s="28"/>
    </row>
    <row r="101" spans="2:19">
      <c r="B101"/>
      <c r="R101"/>
      <c r="S101" s="28"/>
    </row>
    <row r="102" spans="2:19">
      <c r="B102"/>
      <c r="R102"/>
      <c r="S102" s="28"/>
    </row>
    <row r="103" spans="2:19">
      <c r="B103"/>
      <c r="R103"/>
      <c r="S103" s="28"/>
    </row>
  </sheetData>
  <mergeCells count="4">
    <mergeCell ref="A1:M1"/>
    <mergeCell ref="C4:E4"/>
    <mergeCell ref="G4:I4"/>
    <mergeCell ref="K4:M4"/>
  </mergeCells>
  <phoneticPr fontId="0" type="noConversion"/>
  <pageMargins left="0.39370078740157483" right="0.19685039370078741" top="0.78740157480314965" bottom="0.39370078740157483" header="0.51181102362204722" footer="0.51181102362204722"/>
  <pageSetup paperSize="9" scale="99" orientation="portrait" r:id="rId1"/>
  <headerFooter alignWithMargins="0">
    <oddFooter>&amp;C19</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Q188"/>
  <sheetViews>
    <sheetView zoomScaleNormal="100" workbookViewId="0"/>
  </sheetViews>
  <sheetFormatPr defaultColWidth="8.85546875" defaultRowHeight="15"/>
  <cols>
    <col min="1" max="1" width="152.140625" style="117" customWidth="1"/>
    <col min="2" max="16384" width="8.85546875" style="117"/>
  </cols>
  <sheetData>
    <row r="1" spans="1:17" s="153" customFormat="1" ht="18" customHeight="1">
      <c r="A1" s="151" t="s">
        <v>16</v>
      </c>
      <c r="B1" s="152"/>
      <c r="C1" s="152"/>
      <c r="D1" s="152"/>
      <c r="E1" s="152"/>
      <c r="F1" s="152"/>
      <c r="G1" s="152"/>
      <c r="H1" s="152"/>
      <c r="I1" s="152"/>
      <c r="J1" s="152"/>
      <c r="K1" s="152"/>
      <c r="L1" s="152"/>
      <c r="M1" s="152"/>
      <c r="N1" s="152"/>
      <c r="O1" s="152"/>
      <c r="P1" s="152"/>
      <c r="Q1" s="152"/>
    </row>
    <row r="2" spans="1:17" s="286" customFormat="1" ht="28.35" customHeight="1">
      <c r="A2" s="285" t="s">
        <v>17</v>
      </c>
      <c r="B2" s="287"/>
      <c r="C2" s="287"/>
      <c r="D2" s="287"/>
      <c r="E2" s="287"/>
      <c r="F2" s="287"/>
      <c r="G2" s="287"/>
      <c r="H2" s="287"/>
      <c r="I2" s="287"/>
      <c r="J2" s="287"/>
      <c r="K2" s="287"/>
      <c r="L2" s="287"/>
      <c r="M2" s="287"/>
      <c r="N2" s="287"/>
      <c r="O2" s="287"/>
      <c r="P2" s="287"/>
      <c r="Q2" s="287"/>
    </row>
    <row r="3" spans="1:17" s="153" customFormat="1" ht="43.5" customHeight="1">
      <c r="A3" s="154" t="s">
        <v>18</v>
      </c>
      <c r="B3" s="155"/>
      <c r="C3" s="155"/>
      <c r="D3" s="155"/>
      <c r="E3" s="155"/>
      <c r="F3" s="155"/>
      <c r="G3" s="155"/>
      <c r="H3" s="155"/>
      <c r="I3" s="155"/>
      <c r="J3" s="155"/>
      <c r="K3" s="155"/>
      <c r="L3" s="155"/>
      <c r="M3" s="155"/>
      <c r="N3" s="155"/>
      <c r="O3" s="155"/>
      <c r="P3" s="155"/>
      <c r="Q3" s="155"/>
    </row>
    <row r="4" spans="1:17" s="153" customFormat="1">
      <c r="A4" s="156" t="s">
        <v>53</v>
      </c>
      <c r="B4" s="157"/>
      <c r="C4" s="157"/>
      <c r="D4" s="157"/>
      <c r="E4" s="157"/>
      <c r="F4" s="157"/>
      <c r="G4" s="157"/>
      <c r="H4" s="157"/>
      <c r="I4" s="157"/>
      <c r="J4" s="157"/>
      <c r="K4" s="157"/>
      <c r="L4" s="157"/>
      <c r="M4" s="157"/>
      <c r="N4" s="157"/>
      <c r="O4" s="157"/>
      <c r="P4" s="157"/>
      <c r="Q4" s="157"/>
    </row>
    <row r="5" spans="1:17" s="286" customFormat="1" ht="26.1" customHeight="1">
      <c r="A5" s="285" t="s">
        <v>19</v>
      </c>
      <c r="B5" s="288"/>
      <c r="C5" s="288"/>
      <c r="D5" s="288"/>
      <c r="E5" s="288"/>
      <c r="F5" s="288"/>
      <c r="G5" s="288"/>
      <c r="H5" s="288"/>
      <c r="I5" s="288"/>
      <c r="J5" s="288"/>
      <c r="K5" s="288"/>
      <c r="L5" s="287"/>
      <c r="M5" s="287"/>
      <c r="N5" s="287"/>
      <c r="O5" s="287"/>
      <c r="P5" s="287"/>
      <c r="Q5" s="287"/>
    </row>
    <row r="6" spans="1:17" s="153" customFormat="1" ht="49.5" customHeight="1">
      <c r="A6" s="154" t="s">
        <v>31</v>
      </c>
      <c r="B6" s="155"/>
      <c r="C6" s="155"/>
      <c r="D6" s="155"/>
      <c r="E6" s="155"/>
      <c r="F6" s="155"/>
      <c r="G6" s="155"/>
      <c r="H6" s="155"/>
      <c r="I6" s="155"/>
      <c r="J6" s="155"/>
      <c r="K6" s="155"/>
      <c r="L6" s="155"/>
      <c r="M6" s="155"/>
      <c r="N6" s="155"/>
      <c r="O6" s="155"/>
      <c r="P6" s="155"/>
      <c r="Q6" s="155"/>
    </row>
    <row r="7" spans="1:17" s="286" customFormat="1" ht="24.95" customHeight="1">
      <c r="A7" s="285" t="s">
        <v>20</v>
      </c>
      <c r="B7" s="287"/>
      <c r="C7" s="287"/>
      <c r="D7" s="287"/>
      <c r="E7" s="287"/>
      <c r="F7" s="287"/>
      <c r="G7" s="287"/>
      <c r="H7" s="287"/>
      <c r="I7" s="287"/>
      <c r="J7" s="287"/>
      <c r="K7" s="287"/>
      <c r="L7" s="287"/>
      <c r="M7" s="287"/>
      <c r="N7" s="287"/>
      <c r="O7" s="287"/>
      <c r="P7" s="287"/>
      <c r="Q7" s="287"/>
    </row>
    <row r="8" spans="1:17" s="153" customFormat="1" ht="14.1" customHeight="1">
      <c r="A8" s="154" t="s">
        <v>76</v>
      </c>
      <c r="B8" s="155"/>
      <c r="C8" s="155"/>
      <c r="D8" s="155"/>
      <c r="E8" s="155"/>
      <c r="F8" s="155"/>
      <c r="G8" s="155"/>
      <c r="H8" s="155"/>
      <c r="I8" s="155"/>
      <c r="J8" s="155"/>
      <c r="K8" s="155"/>
      <c r="L8" s="155"/>
      <c r="M8" s="155"/>
      <c r="N8" s="155"/>
      <c r="O8" s="155"/>
      <c r="P8" s="155"/>
      <c r="Q8" s="155"/>
    </row>
    <row r="9" spans="1:17" s="286" customFormat="1" ht="27" customHeight="1">
      <c r="A9" s="285" t="s">
        <v>21</v>
      </c>
    </row>
    <row r="10" spans="1:17" s="153" customFormat="1" ht="29.25" customHeight="1">
      <c r="A10" s="158" t="s">
        <v>137</v>
      </c>
    </row>
    <row r="11" spans="1:17" s="153" customFormat="1">
      <c r="A11" s="278" t="s">
        <v>138</v>
      </c>
    </row>
    <row r="12" spans="1:17" s="153" customFormat="1">
      <c r="A12" s="159" t="s">
        <v>139</v>
      </c>
    </row>
    <row r="13" spans="1:17" s="153" customFormat="1" ht="44.25" customHeight="1">
      <c r="A13" s="279" t="s">
        <v>140</v>
      </c>
    </row>
    <row r="14" spans="1:17" s="153" customFormat="1">
      <c r="A14" s="160" t="s">
        <v>141</v>
      </c>
    </row>
    <row r="15" spans="1:17" s="153" customFormat="1">
      <c r="A15" s="160" t="s">
        <v>142</v>
      </c>
    </row>
    <row r="16" spans="1:17" s="153" customFormat="1">
      <c r="A16" s="160" t="s">
        <v>143</v>
      </c>
    </row>
    <row r="17" spans="1:1" s="286" customFormat="1" ht="29.85" customHeight="1">
      <c r="A17" s="289" t="s">
        <v>40</v>
      </c>
    </row>
    <row r="18" spans="1:1" s="153" customFormat="1" ht="31.5" customHeight="1">
      <c r="A18" s="280" t="s">
        <v>54</v>
      </c>
    </row>
    <row r="19" spans="1:1" s="281" customFormat="1" ht="44.1" customHeight="1">
      <c r="A19" s="280" t="s">
        <v>55</v>
      </c>
    </row>
    <row r="20" spans="1:1" s="283" customFormat="1" ht="15.75">
      <c r="A20" s="282" t="s">
        <v>144</v>
      </c>
    </row>
    <row r="21" spans="1:1" s="153" customFormat="1" ht="57">
      <c r="A21" s="118" t="s">
        <v>77</v>
      </c>
    </row>
    <row r="22" spans="1:1" s="153" customFormat="1" ht="15.75">
      <c r="A22" s="284" t="s">
        <v>49</v>
      </c>
    </row>
    <row r="23" spans="1:1" s="153" customFormat="1"/>
    <row r="24" spans="1:1" s="153" customFormat="1"/>
    <row r="25" spans="1:1" s="153" customFormat="1"/>
    <row r="26" spans="1:1" s="153" customFormat="1"/>
    <row r="27" spans="1:1" s="153" customFormat="1"/>
    <row r="28" spans="1:1" s="153" customFormat="1"/>
    <row r="29" spans="1:1" s="153" customFormat="1"/>
    <row r="30" spans="1:1" s="153" customFormat="1"/>
    <row r="31" spans="1:1" s="153" customFormat="1"/>
    <row r="32" spans="1:1" s="153" customFormat="1"/>
    <row r="33" s="153" customFormat="1"/>
    <row r="34" s="153" customFormat="1"/>
    <row r="35" s="153" customFormat="1"/>
    <row r="36" s="153" customFormat="1"/>
    <row r="37" s="153" customFormat="1"/>
    <row r="38" s="153" customFormat="1"/>
    <row r="39" s="153" customFormat="1"/>
    <row r="40" s="153" customFormat="1"/>
    <row r="41" s="153" customFormat="1"/>
    <row r="42" s="153" customFormat="1"/>
    <row r="43" s="153" customFormat="1"/>
    <row r="44" s="153" customFormat="1"/>
    <row r="45" s="153" customFormat="1"/>
    <row r="46" s="153" customFormat="1"/>
    <row r="47" s="153" customFormat="1"/>
    <row r="48" s="153" customFormat="1"/>
    <row r="49" s="153" customFormat="1"/>
    <row r="50" s="153" customFormat="1"/>
    <row r="51" s="153" customFormat="1"/>
    <row r="52" s="153" customFormat="1"/>
    <row r="53" s="153" customFormat="1"/>
    <row r="54" s="153" customFormat="1"/>
    <row r="55" s="153" customFormat="1"/>
    <row r="56" s="153" customFormat="1"/>
    <row r="57" s="153" customFormat="1"/>
    <row r="58" s="153" customFormat="1"/>
    <row r="59" s="153" customFormat="1"/>
    <row r="60" s="153" customFormat="1"/>
    <row r="61" s="153" customFormat="1"/>
    <row r="62" s="153" customFormat="1"/>
    <row r="63" s="153" customFormat="1"/>
    <row r="64" s="153" customFormat="1"/>
    <row r="65" s="153" customFormat="1"/>
    <row r="66" s="153" customFormat="1"/>
    <row r="67" s="153" customFormat="1"/>
    <row r="68" s="153" customFormat="1"/>
    <row r="69" s="153" customFormat="1"/>
    <row r="70" s="153" customFormat="1"/>
    <row r="71" s="153" customFormat="1"/>
    <row r="72" s="153" customFormat="1"/>
    <row r="73" s="153" customFormat="1"/>
    <row r="74" s="153" customFormat="1"/>
    <row r="75" s="153" customFormat="1"/>
    <row r="76" s="153" customFormat="1"/>
    <row r="77" s="153" customFormat="1"/>
    <row r="78" s="153" customFormat="1"/>
    <row r="79" s="153" customFormat="1"/>
    <row r="80" s="153" customFormat="1"/>
    <row r="81" s="153" customFormat="1"/>
    <row r="82" s="153" customFormat="1"/>
    <row r="83" s="153" customFormat="1"/>
    <row r="84" s="153" customFormat="1"/>
    <row r="85" s="153" customFormat="1"/>
    <row r="86" s="153" customFormat="1"/>
    <row r="87" s="153" customFormat="1"/>
    <row r="88" s="153" customFormat="1"/>
    <row r="89" s="153" customFormat="1"/>
    <row r="90" s="153" customFormat="1"/>
    <row r="91" s="153" customFormat="1"/>
    <row r="92" s="153" customFormat="1"/>
    <row r="93" s="153" customFormat="1"/>
    <row r="94" s="153" customFormat="1"/>
    <row r="95" s="153" customFormat="1"/>
    <row r="96" s="153" customFormat="1"/>
    <row r="97" s="153" customFormat="1"/>
    <row r="98" s="153" customFormat="1"/>
    <row r="99" s="153" customFormat="1"/>
    <row r="100" s="153" customFormat="1"/>
    <row r="101" s="153" customFormat="1"/>
    <row r="102" s="153" customFormat="1"/>
    <row r="103" s="153" customFormat="1"/>
    <row r="104" s="153" customFormat="1"/>
    <row r="105" s="153" customFormat="1"/>
    <row r="106" s="153" customFormat="1"/>
    <row r="107" s="153" customFormat="1"/>
    <row r="108" s="153" customFormat="1"/>
    <row r="109" s="153" customFormat="1"/>
    <row r="110" s="153" customFormat="1"/>
    <row r="111" s="153" customFormat="1"/>
    <row r="112" s="153" customFormat="1"/>
    <row r="113" s="153" customFormat="1"/>
    <row r="114" s="153" customFormat="1"/>
    <row r="115" s="153" customFormat="1"/>
    <row r="116" s="153" customFormat="1"/>
    <row r="117" s="153" customFormat="1"/>
    <row r="118" s="153" customFormat="1"/>
    <row r="119" s="153" customFormat="1"/>
    <row r="120" s="153" customFormat="1"/>
    <row r="121" s="153" customFormat="1"/>
    <row r="122" s="153" customFormat="1"/>
    <row r="123" s="153" customFormat="1"/>
    <row r="124" s="153" customFormat="1"/>
    <row r="125" s="153" customFormat="1"/>
    <row r="126" s="153" customFormat="1"/>
    <row r="127" s="153" customFormat="1"/>
    <row r="128" s="153" customFormat="1"/>
    <row r="129" s="153" customFormat="1"/>
    <row r="130" s="153" customFormat="1"/>
    <row r="131" s="153" customFormat="1"/>
    <row r="132" s="153" customFormat="1"/>
    <row r="133" s="153" customFormat="1"/>
    <row r="134" s="153" customFormat="1"/>
    <row r="135" s="153" customFormat="1"/>
    <row r="136" s="153" customFormat="1"/>
    <row r="137" s="153" customFormat="1"/>
    <row r="138" s="153" customFormat="1"/>
    <row r="139" s="153" customFormat="1"/>
    <row r="140" s="153" customFormat="1"/>
    <row r="141" s="153" customFormat="1"/>
    <row r="142" s="153" customFormat="1"/>
    <row r="143" s="153" customFormat="1"/>
    <row r="144" s="153" customFormat="1"/>
    <row r="145" s="153" customFormat="1"/>
    <row r="146" s="153" customFormat="1"/>
    <row r="147" s="153" customFormat="1"/>
    <row r="148" s="153" customFormat="1"/>
    <row r="149" s="153" customFormat="1"/>
    <row r="150" s="153" customFormat="1"/>
    <row r="151" s="153" customFormat="1"/>
    <row r="152" s="153" customFormat="1"/>
    <row r="153" s="153" customFormat="1"/>
    <row r="154" s="153" customFormat="1"/>
    <row r="155" s="153" customFormat="1"/>
    <row r="156" s="153" customFormat="1"/>
    <row r="157" s="153" customFormat="1"/>
    <row r="158" s="153" customFormat="1"/>
    <row r="159" s="153" customFormat="1"/>
    <row r="160" s="153" customFormat="1"/>
    <row r="161" s="153" customFormat="1"/>
    <row r="162" s="153" customFormat="1"/>
    <row r="163" s="153" customFormat="1"/>
    <row r="164" s="153" customFormat="1"/>
    <row r="165" s="153" customFormat="1"/>
    <row r="166" s="153" customFormat="1"/>
    <row r="167" s="153" customFormat="1"/>
    <row r="168" s="153" customFormat="1"/>
    <row r="169" s="153" customFormat="1"/>
    <row r="170" s="153" customFormat="1"/>
    <row r="171" s="153" customFormat="1"/>
    <row r="172" s="153" customFormat="1"/>
    <row r="173" s="153" customFormat="1"/>
    <row r="174" s="153" customFormat="1"/>
    <row r="175" s="153" customFormat="1"/>
    <row r="176" s="153" customFormat="1"/>
    <row r="177" s="153" customFormat="1"/>
    <row r="178" s="153" customFormat="1"/>
    <row r="179" s="153" customFormat="1"/>
    <row r="180" s="153" customFormat="1"/>
    <row r="181" s="153" customFormat="1"/>
    <row r="182" s="153" customFormat="1"/>
    <row r="183" s="153" customFormat="1"/>
    <row r="184" s="153" customFormat="1"/>
    <row r="185" s="153" customFormat="1"/>
    <row r="186" s="153" customFormat="1"/>
    <row r="187" s="153" customFormat="1"/>
    <row r="188" s="153" customFormat="1"/>
  </sheetData>
  <hyperlinks>
    <hyperlink ref="A22" location="Contents!A1" display="Return to Contents page" xr:uid="{00000000-0004-0000-0800-000000000000}"/>
    <hyperlink ref="A20" r:id="rId1" xr:uid="{86D66C69-4A69-40B3-B479-E37A5980146A}"/>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pageSetUpPr fitToPage="1"/>
  </sheetPr>
  <dimension ref="A1:AG215"/>
  <sheetViews>
    <sheetView showGridLines="0" zoomScaleNormal="100" zoomScaleSheetLayoutView="80" workbookViewId="0">
      <pane xSplit="2" ySplit="5" topLeftCell="C6" activePane="bottomRight" state="frozen"/>
      <selection pane="topRight"/>
      <selection pane="bottomLeft"/>
      <selection pane="bottomRight" activeCell="C6" sqref="C6"/>
    </sheetView>
  </sheetViews>
  <sheetFormatPr defaultRowHeight="12.75"/>
  <cols>
    <col min="1" max="1" width="2.7109375" customWidth="1"/>
    <col min="2" max="2" width="11.7109375" style="2" customWidth="1"/>
    <col min="3" max="5" width="11.7109375" customWidth="1"/>
    <col min="6" max="6" width="2.7109375" customWidth="1"/>
    <col min="7" max="9" width="11.7109375" customWidth="1"/>
    <col min="10" max="10" width="2.7109375" customWidth="1"/>
    <col min="11" max="13" width="11.7109375" customWidth="1"/>
    <col min="14" max="14" width="2.7109375" customWidth="1"/>
    <col min="15" max="16" width="11.7109375" customWidth="1"/>
    <col min="17" max="17" width="11.7109375" style="39" customWidth="1"/>
    <col min="19" max="19" width="5.42578125" customWidth="1"/>
    <col min="20" max="20" width="16.140625" bestFit="1" customWidth="1"/>
    <col min="21" max="21" width="5" customWidth="1"/>
    <col min="22" max="22" width="3.7109375" bestFit="1" customWidth="1"/>
    <col min="24" max="25" width="5.42578125" customWidth="1"/>
    <col min="26" max="26" width="4.140625" customWidth="1"/>
    <col min="28" max="28" width="5.42578125" customWidth="1"/>
    <col min="29" max="29" width="4.85546875" customWidth="1"/>
    <col min="30" max="30" width="6.140625" customWidth="1"/>
    <col min="31" max="32" width="5.42578125" customWidth="1"/>
    <col min="33" max="33" width="5" customWidth="1"/>
  </cols>
  <sheetData>
    <row r="1" spans="1:33" s="121" customFormat="1" ht="33.75" customHeight="1">
      <c r="A1" s="302" t="s">
        <v>35</v>
      </c>
      <c r="B1" s="303"/>
      <c r="C1" s="303"/>
      <c r="D1" s="303"/>
      <c r="E1" s="303"/>
      <c r="F1" s="303"/>
      <c r="G1" s="303"/>
      <c r="H1" s="303"/>
      <c r="I1" s="303"/>
      <c r="J1" s="303"/>
      <c r="K1" s="303"/>
      <c r="L1" s="303"/>
      <c r="M1" s="303"/>
      <c r="Q1" s="122"/>
    </row>
    <row r="2" spans="1:33" s="123" customFormat="1" ht="18" customHeight="1">
      <c r="A2" s="18" t="s">
        <v>14</v>
      </c>
      <c r="B2" s="19"/>
      <c r="C2" s="18"/>
      <c r="D2" s="18"/>
      <c r="E2" s="18"/>
      <c r="F2" s="18"/>
      <c r="G2" s="18"/>
      <c r="H2" s="18"/>
      <c r="I2" s="18"/>
      <c r="J2" s="18"/>
      <c r="K2" s="18"/>
      <c r="M2" s="124"/>
      <c r="N2" s="121"/>
      <c r="O2" s="121"/>
      <c r="P2" s="121"/>
      <c r="Q2" s="124"/>
    </row>
    <row r="3" spans="1:33" s="123" customFormat="1" ht="18" customHeight="1" thickBot="1">
      <c r="A3" s="18"/>
      <c r="B3" s="19"/>
      <c r="C3" s="18"/>
      <c r="D3" s="208"/>
      <c r="E3" s="18"/>
      <c r="F3" s="18"/>
      <c r="G3" s="18"/>
      <c r="H3" s="18"/>
      <c r="I3" s="18"/>
      <c r="J3" s="18"/>
      <c r="K3" s="18"/>
      <c r="M3" s="124"/>
      <c r="N3" s="121"/>
      <c r="O3" s="121"/>
      <c r="P3" s="121"/>
      <c r="Q3" s="124" t="s">
        <v>3</v>
      </c>
    </row>
    <row r="4" spans="1:33" s="125" customFormat="1" ht="15.95" customHeight="1" thickTop="1">
      <c r="A4" s="200"/>
      <c r="B4" s="201"/>
      <c r="C4" s="301" t="s">
        <v>5</v>
      </c>
      <c r="D4" s="301"/>
      <c r="E4" s="301"/>
      <c r="F4" s="203"/>
      <c r="G4" s="301" t="s">
        <v>8</v>
      </c>
      <c r="H4" s="301"/>
      <c r="I4" s="301"/>
      <c r="J4" s="203"/>
      <c r="K4" s="301" t="s">
        <v>0</v>
      </c>
      <c r="L4" s="301"/>
      <c r="M4" s="301"/>
      <c r="N4" s="200"/>
      <c r="O4" s="202"/>
      <c r="P4" s="202"/>
      <c r="Q4" s="202" t="s">
        <v>23</v>
      </c>
    </row>
    <row r="5" spans="1:33" s="125" customFormat="1" ht="24" customHeight="1">
      <c r="A5" s="126"/>
      <c r="B5" s="127"/>
      <c r="C5" s="128" t="s">
        <v>6</v>
      </c>
      <c r="D5" s="128" t="s">
        <v>7</v>
      </c>
      <c r="E5" s="128" t="s">
        <v>27</v>
      </c>
      <c r="F5" s="129"/>
      <c r="G5" s="128" t="s">
        <v>6</v>
      </c>
      <c r="H5" s="128" t="s">
        <v>7</v>
      </c>
      <c r="I5" s="128" t="s">
        <v>27</v>
      </c>
      <c r="J5" s="129"/>
      <c r="K5" s="128" t="s">
        <v>6</v>
      </c>
      <c r="L5" s="128" t="s">
        <v>7</v>
      </c>
      <c r="M5" s="128" t="s">
        <v>27</v>
      </c>
      <c r="N5" s="129"/>
      <c r="O5" s="128" t="s">
        <v>6</v>
      </c>
      <c r="P5" s="128" t="s">
        <v>7</v>
      </c>
      <c r="Q5" s="128" t="s">
        <v>27</v>
      </c>
    </row>
    <row r="6" spans="1:33" s="125" customFormat="1" ht="15.95" customHeight="1">
      <c r="A6" s="130" t="s">
        <v>4</v>
      </c>
      <c r="B6" s="131"/>
      <c r="C6" s="132"/>
      <c r="D6" s="132"/>
      <c r="E6" s="132"/>
      <c r="F6" s="132"/>
      <c r="G6" s="132"/>
      <c r="H6" s="132"/>
      <c r="I6" s="132"/>
      <c r="J6" s="132"/>
      <c r="K6" s="132"/>
      <c r="L6" s="132"/>
      <c r="M6" s="132"/>
      <c r="N6" s="125" t="s">
        <v>69</v>
      </c>
    </row>
    <row r="7" spans="1:33" s="125" customFormat="1" ht="14.25" customHeight="1">
      <c r="A7" s="130"/>
      <c r="B7" s="133">
        <v>1990</v>
      </c>
      <c r="C7" s="134" t="str">
        <f>calc!C7</f>
        <v>..</v>
      </c>
      <c r="D7" s="134" t="str">
        <f>calc!D7</f>
        <v>..</v>
      </c>
      <c r="E7" s="134">
        <f>ROUND(calc!E7,0)</f>
        <v>244</v>
      </c>
      <c r="F7" s="134"/>
      <c r="G7" s="134" t="str">
        <f>calc!G7</f>
        <v>..</v>
      </c>
      <c r="H7" s="134" t="str">
        <f>calc!H7</f>
        <v>..</v>
      </c>
      <c r="I7" s="134" t="str">
        <f>calc!I7</f>
        <v>..</v>
      </c>
      <c r="J7" s="134"/>
      <c r="K7" s="134" t="str">
        <f>calc!K7</f>
        <v>..</v>
      </c>
      <c r="L7" s="134" t="str">
        <f>calc!L7</f>
        <v>..</v>
      </c>
      <c r="M7" s="134">
        <f>ROUND(calc!M7,0)</f>
        <v>260</v>
      </c>
      <c r="N7" s="135"/>
      <c r="O7" s="134" t="s">
        <v>1</v>
      </c>
      <c r="P7" s="134" t="s">
        <v>1</v>
      </c>
      <c r="Q7" s="134" t="s">
        <v>1</v>
      </c>
    </row>
    <row r="8" spans="1:33" s="125" customFormat="1" ht="14.25" customHeight="1">
      <c r="A8" s="130"/>
      <c r="B8" s="133">
        <v>1991</v>
      </c>
      <c r="C8" s="134" t="str">
        <f>calc!C8</f>
        <v>..</v>
      </c>
      <c r="D8" s="134" t="str">
        <f>calc!D8</f>
        <v>..</v>
      </c>
      <c r="E8" s="134">
        <f>ROUND(calc!E8,0)</f>
        <v>263</v>
      </c>
      <c r="F8" s="134"/>
      <c r="G8" s="134" t="str">
        <f>calc!G8</f>
        <v>..</v>
      </c>
      <c r="H8" s="134" t="str">
        <f>calc!H8</f>
        <v>..</v>
      </c>
      <c r="I8" s="134" t="str">
        <f>calc!I8</f>
        <v>..</v>
      </c>
      <c r="J8" s="134"/>
      <c r="K8" s="134" t="str">
        <f>calc!K8</f>
        <v>..</v>
      </c>
      <c r="L8" s="134" t="str">
        <f>calc!L8</f>
        <v>..</v>
      </c>
      <c r="M8" s="134">
        <f>ROUND(calc!M8,0)</f>
        <v>277</v>
      </c>
      <c r="N8" s="135"/>
      <c r="O8" s="134" t="s">
        <v>1</v>
      </c>
      <c r="P8" s="134" t="s">
        <v>1</v>
      </c>
      <c r="Q8" s="134" t="s">
        <v>1</v>
      </c>
    </row>
    <row r="9" spans="1:33" s="125" customFormat="1" ht="14.25" customHeight="1">
      <c r="A9" s="130"/>
      <c r="B9" s="133">
        <v>1992</v>
      </c>
      <c r="C9" s="134" t="str">
        <f>calc!C9</f>
        <v>..</v>
      </c>
      <c r="D9" s="134" t="str">
        <f>calc!D9</f>
        <v>..</v>
      </c>
      <c r="E9" s="134">
        <f>ROUND(calc!E9,0)</f>
        <v>267</v>
      </c>
      <c r="F9" s="134"/>
      <c r="G9" s="134" t="str">
        <f>calc!G9</f>
        <v>..</v>
      </c>
      <c r="H9" s="134" t="str">
        <f>calc!H9</f>
        <v>..</v>
      </c>
      <c r="I9" s="134" t="str">
        <f>calc!I9</f>
        <v>..</v>
      </c>
      <c r="J9" s="134"/>
      <c r="K9" s="134" t="str">
        <f>calc!K9</f>
        <v>..</v>
      </c>
      <c r="L9" s="134" t="str">
        <f>calc!L9</f>
        <v>..</v>
      </c>
      <c r="M9" s="134">
        <f>ROUND(calc!M9,0)</f>
        <v>282</v>
      </c>
      <c r="N9" s="135"/>
      <c r="O9" s="134" t="s">
        <v>1</v>
      </c>
      <c r="P9" s="134" t="s">
        <v>1</v>
      </c>
      <c r="Q9" s="134" t="s">
        <v>1</v>
      </c>
    </row>
    <row r="10" spans="1:33" s="125" customFormat="1" ht="14.25" customHeight="1">
      <c r="A10" s="130"/>
      <c r="B10" s="133">
        <v>1993</v>
      </c>
      <c r="C10" s="134" t="str">
        <f>calc!C10</f>
        <v>..</v>
      </c>
      <c r="D10" s="134" t="str">
        <f>calc!D10</f>
        <v>..</v>
      </c>
      <c r="E10" s="134">
        <f>ROUND(calc!E10,0)</f>
        <v>255</v>
      </c>
      <c r="F10" s="134"/>
      <c r="G10" s="134" t="str">
        <f>calc!G10</f>
        <v>..</v>
      </c>
      <c r="H10" s="134" t="str">
        <f>calc!H10</f>
        <v>..</v>
      </c>
      <c r="I10" s="134" t="str">
        <f>calc!I10</f>
        <v>..</v>
      </c>
      <c r="J10" s="134"/>
      <c r="K10" s="134" t="str">
        <f>calc!K10</f>
        <v>..</v>
      </c>
      <c r="L10" s="134" t="str">
        <f>calc!L10</f>
        <v>..</v>
      </c>
      <c r="M10" s="134">
        <f>ROUND(calc!M10,0)</f>
        <v>270</v>
      </c>
      <c r="N10" s="135"/>
      <c r="O10" s="134" t="s">
        <v>1</v>
      </c>
      <c r="P10" s="134" t="s">
        <v>1</v>
      </c>
      <c r="Q10" s="134" t="s">
        <v>1</v>
      </c>
    </row>
    <row r="11" spans="1:33" s="125" customFormat="1" ht="14.25" customHeight="1">
      <c r="A11" s="130"/>
      <c r="B11" s="133">
        <v>1994</v>
      </c>
      <c r="C11" s="134" t="str">
        <f>calc!C11</f>
        <v>..</v>
      </c>
      <c r="D11" s="134" t="str">
        <f>calc!D11</f>
        <v>..</v>
      </c>
      <c r="E11" s="134">
        <f>ROUND(calc!E11,0)</f>
        <v>263</v>
      </c>
      <c r="F11" s="134"/>
      <c r="G11" s="134" t="str">
        <f>calc!G11</f>
        <v>..</v>
      </c>
      <c r="H11" s="134" t="str">
        <f>calc!H11</f>
        <v>..</v>
      </c>
      <c r="I11" s="134" t="str">
        <f>calc!I11</f>
        <v>..</v>
      </c>
      <c r="J11" s="134"/>
      <c r="K11" s="134" t="str">
        <f>calc!K11</f>
        <v>..</v>
      </c>
      <c r="L11" s="134" t="str">
        <f>calc!L11</f>
        <v>..</v>
      </c>
      <c r="M11" s="134">
        <f>ROUND(calc!M11,0)</f>
        <v>286</v>
      </c>
      <c r="N11" s="135"/>
      <c r="O11" s="134" t="s">
        <v>1</v>
      </c>
      <c r="P11" s="134" t="s">
        <v>1</v>
      </c>
      <c r="Q11" s="134" t="s">
        <v>1</v>
      </c>
    </row>
    <row r="12" spans="1:33" s="125" customFormat="1" ht="14.25" customHeight="1">
      <c r="A12" s="130"/>
      <c r="B12" s="133">
        <v>1995</v>
      </c>
      <c r="C12" s="134" t="str">
        <f>calc!C12</f>
        <v>..</v>
      </c>
      <c r="D12" s="134" t="str">
        <f>calc!D12</f>
        <v>..</v>
      </c>
      <c r="E12" s="134">
        <f>ROUND(calc!E12,0)</f>
        <v>280</v>
      </c>
      <c r="F12" s="134"/>
      <c r="G12" s="134" t="str">
        <f>calc!G12</f>
        <v>..</v>
      </c>
      <c r="H12" s="134" t="str">
        <f>calc!H12</f>
        <v>..</v>
      </c>
      <c r="I12" s="134">
        <f>ROUND(calc!I12,0)</f>
        <v>266</v>
      </c>
      <c r="J12" s="134"/>
      <c r="K12" s="134" t="str">
        <f>calc!K12</f>
        <v>..</v>
      </c>
      <c r="L12" s="134" t="str">
        <f>calc!L12</f>
        <v>..</v>
      </c>
      <c r="M12" s="134">
        <f>ROUND(calc!M12,0)</f>
        <v>297</v>
      </c>
      <c r="N12" s="135"/>
      <c r="O12" s="134" t="s">
        <v>1</v>
      </c>
      <c r="P12" s="134" t="s">
        <v>1</v>
      </c>
      <c r="Q12" s="134" t="s">
        <v>1</v>
      </c>
    </row>
    <row r="13" spans="1:33" s="125" customFormat="1" ht="14.25" customHeight="1">
      <c r="A13" s="130"/>
      <c r="B13" s="133">
        <v>1996</v>
      </c>
      <c r="C13" s="134">
        <f>ROUND(calc!C13,0)</f>
        <v>283</v>
      </c>
      <c r="D13" s="134">
        <f>ROUND(calc!D13,0)</f>
        <v>262</v>
      </c>
      <c r="E13" s="134">
        <f>ROUND(calc!E13,0)</f>
        <v>283</v>
      </c>
      <c r="F13" s="134"/>
      <c r="G13" s="134">
        <f>ROUND(calc!G13,0)</f>
        <v>263</v>
      </c>
      <c r="H13" s="134">
        <f>ROUND(calc!H13,0)</f>
        <v>246</v>
      </c>
      <c r="I13" s="134">
        <f>ROUND(calc!I13,0)</f>
        <v>263</v>
      </c>
      <c r="J13" s="134"/>
      <c r="K13" s="134">
        <f>ROUND(calc!K13,0)</f>
        <v>300</v>
      </c>
      <c r="L13" s="134">
        <f>ROUND(calc!L13,0)</f>
        <v>300</v>
      </c>
      <c r="M13" s="134">
        <f>ROUND(calc!M13,0)</f>
        <v>300</v>
      </c>
      <c r="N13" s="135"/>
      <c r="O13" s="134" t="s">
        <v>1</v>
      </c>
      <c r="P13" s="134" t="s">
        <v>1</v>
      </c>
      <c r="Q13" s="134" t="e">
        <f>ROUND(calc!Q13,0)</f>
        <v>#REF!</v>
      </c>
      <c r="R13" s="137"/>
      <c r="S13" s="190"/>
      <c r="T13" s="190"/>
      <c r="U13" s="190"/>
      <c r="V13" s="190"/>
      <c r="W13" s="190"/>
      <c r="X13" s="190"/>
      <c r="Y13" s="190"/>
      <c r="Z13" s="190"/>
      <c r="AA13" s="190"/>
      <c r="AB13" s="190"/>
      <c r="AC13" s="190"/>
      <c r="AD13" s="190"/>
      <c r="AE13" s="190"/>
      <c r="AF13" s="190"/>
      <c r="AG13" s="190"/>
    </row>
    <row r="14" spans="1:33" s="125" customFormat="1" ht="14.25" customHeight="1">
      <c r="A14" s="130"/>
      <c r="B14" s="133">
        <v>1997</v>
      </c>
      <c r="C14" s="134">
        <f>ROUND(calc!C14,0)</f>
        <v>282</v>
      </c>
      <c r="D14" s="134">
        <f>ROUND(calc!D14,0)</f>
        <v>238</v>
      </c>
      <c r="E14" s="134">
        <f>ROUND(calc!E14,0)</f>
        <v>281</v>
      </c>
      <c r="F14" s="134"/>
      <c r="G14" s="134">
        <f>ROUND(calc!G14,0)</f>
        <v>262</v>
      </c>
      <c r="H14" s="134">
        <f>ROUND(calc!H14,0)</f>
        <v>227</v>
      </c>
      <c r="I14" s="134">
        <f>ROUND(calc!I14,0)</f>
        <v>262</v>
      </c>
      <c r="J14" s="134"/>
      <c r="K14" s="134">
        <f>ROUND(calc!K14,0)</f>
        <v>299</v>
      </c>
      <c r="L14" s="134">
        <f>ROUND(calc!L14,0)</f>
        <v>288</v>
      </c>
      <c r="M14" s="134">
        <f>ROUND(calc!M14,0)</f>
        <v>299</v>
      </c>
      <c r="N14" s="135"/>
      <c r="O14" s="134" t="s">
        <v>1</v>
      </c>
      <c r="P14" s="134" t="s">
        <v>1</v>
      </c>
      <c r="Q14" s="134" t="e">
        <f>ROUND(calc!Q14,0)</f>
        <v>#REF!</v>
      </c>
      <c r="R14" s="137"/>
      <c r="S14" s="190"/>
      <c r="T14" s="190"/>
      <c r="U14" s="190"/>
      <c r="V14" s="190"/>
      <c r="W14" s="190"/>
      <c r="X14" s="190"/>
      <c r="Y14" s="190"/>
      <c r="Z14" s="190"/>
      <c r="AA14" s="190"/>
      <c r="AB14" s="190"/>
      <c r="AC14" s="190"/>
      <c r="AD14" s="190"/>
      <c r="AE14" s="190"/>
      <c r="AF14" s="190"/>
      <c r="AG14" s="190"/>
    </row>
    <row r="15" spans="1:33" s="125" customFormat="1" ht="14.25" customHeight="1">
      <c r="A15" s="130"/>
      <c r="B15" s="133">
        <v>1998</v>
      </c>
      <c r="C15" s="134">
        <f>ROUND(calc!C15,0)</f>
        <v>274</v>
      </c>
      <c r="D15" s="134">
        <f>ROUND(calc!D15,0)</f>
        <v>225</v>
      </c>
      <c r="E15" s="134">
        <f>ROUND(calc!E15,0)</f>
        <v>270</v>
      </c>
      <c r="F15" s="134"/>
      <c r="G15" s="134">
        <f>ROUND(calc!G15,0)</f>
        <v>240</v>
      </c>
      <c r="H15" s="134">
        <f>ROUND(calc!H15,0)</f>
        <v>213</v>
      </c>
      <c r="I15" s="134">
        <f>ROUND(calc!I15,0)</f>
        <v>237</v>
      </c>
      <c r="J15" s="134"/>
      <c r="K15" s="134">
        <f>ROUND(calc!K15,0)</f>
        <v>284</v>
      </c>
      <c r="L15" s="134">
        <f>ROUND(calc!L15,0)</f>
        <v>279</v>
      </c>
      <c r="M15" s="134">
        <f>ROUND(calc!M15,0)</f>
        <v>284</v>
      </c>
      <c r="N15" s="135"/>
      <c r="O15" s="134" t="s">
        <v>1</v>
      </c>
      <c r="P15" s="134" t="s">
        <v>1</v>
      </c>
      <c r="Q15" s="134" t="e">
        <f>ROUND(calc!Q15,0)</f>
        <v>#REF!</v>
      </c>
      <c r="R15" s="137"/>
      <c r="S15" s="190"/>
      <c r="T15" s="190"/>
      <c r="U15" s="190"/>
      <c r="V15" s="190"/>
      <c r="W15" s="190"/>
      <c r="X15" s="190"/>
      <c r="Y15" s="190"/>
      <c r="Z15" s="190"/>
      <c r="AA15" s="190"/>
      <c r="AB15" s="190"/>
      <c r="AC15" s="190"/>
      <c r="AD15" s="190"/>
      <c r="AE15" s="190"/>
      <c r="AF15" s="190"/>
      <c r="AG15" s="190"/>
    </row>
    <row r="16" spans="1:33" s="125" customFormat="1" ht="14.25" customHeight="1">
      <c r="A16" s="130"/>
      <c r="B16" s="133">
        <v>1999</v>
      </c>
      <c r="C16" s="134">
        <f>ROUND(calc!C16,0)</f>
        <v>271</v>
      </c>
      <c r="D16" s="134">
        <f>ROUND(calc!D16,0)</f>
        <v>225</v>
      </c>
      <c r="E16" s="134">
        <f>ROUND(calc!E16,0)</f>
        <v>261</v>
      </c>
      <c r="F16" s="134"/>
      <c r="G16" s="134">
        <f>ROUND(calc!G16,0)</f>
        <v>234</v>
      </c>
      <c r="H16" s="134">
        <f>ROUND(calc!H16,0)</f>
        <v>214</v>
      </c>
      <c r="I16" s="134">
        <f>ROUND(calc!I16,0)</f>
        <v>229</v>
      </c>
      <c r="J16" s="134"/>
      <c r="K16" s="134">
        <f>ROUND(calc!K16,0)</f>
        <v>272</v>
      </c>
      <c r="L16" s="134">
        <f>ROUND(calc!L16,0)</f>
        <v>280</v>
      </c>
      <c r="M16" s="134">
        <f>ROUND(calc!M16,0)</f>
        <v>272</v>
      </c>
      <c r="O16" s="134" t="s">
        <v>1</v>
      </c>
      <c r="P16" s="134" t="s">
        <v>1</v>
      </c>
      <c r="Q16" s="134" t="e">
        <f>ROUND(calc!Q16,0)</f>
        <v>#REF!</v>
      </c>
      <c r="R16" s="137"/>
      <c r="S16" s="190"/>
      <c r="T16" s="190"/>
      <c r="U16" s="190"/>
      <c r="V16" s="190"/>
      <c r="W16" s="190"/>
      <c r="X16" s="190"/>
      <c r="Y16" s="190"/>
      <c r="Z16" s="190"/>
      <c r="AA16" s="190"/>
      <c r="AB16" s="190"/>
      <c r="AC16" s="190"/>
      <c r="AD16" s="190"/>
      <c r="AE16" s="190"/>
      <c r="AF16" s="190"/>
      <c r="AG16" s="190"/>
    </row>
    <row r="17" spans="1:33" s="125" customFormat="1" ht="14.25" customHeight="1">
      <c r="A17" s="130"/>
      <c r="B17" s="133">
        <v>2000</v>
      </c>
      <c r="C17" s="134">
        <f>ROUND(calc!C18,0)</f>
        <v>265</v>
      </c>
      <c r="D17" s="134">
        <f>ROUND(calc!D18,0)</f>
        <v>223</v>
      </c>
      <c r="E17" s="134">
        <f>ROUND(calc!E18,0)</f>
        <v>253</v>
      </c>
      <c r="F17" s="134"/>
      <c r="G17" s="134">
        <f>ROUND(calc!G18,0)</f>
        <v>233</v>
      </c>
      <c r="H17" s="134">
        <f>ROUND(calc!H18,0)</f>
        <v>211</v>
      </c>
      <c r="I17" s="134">
        <f>ROUND(calc!I18,0)</f>
        <v>226</v>
      </c>
      <c r="J17" s="134"/>
      <c r="K17" s="134">
        <f>ROUND(calc!K18,0)</f>
        <v>265</v>
      </c>
      <c r="L17" s="134">
        <f>ROUND(calc!L18,0)</f>
        <v>277</v>
      </c>
      <c r="M17" s="134">
        <f>ROUND(calc!M18,0)</f>
        <v>266</v>
      </c>
      <c r="O17" s="134" t="s">
        <v>1</v>
      </c>
      <c r="P17" s="134" t="s">
        <v>1</v>
      </c>
      <c r="Q17" s="134" t="e">
        <f>ROUND(calc!Q18,0)</f>
        <v>#REF!</v>
      </c>
      <c r="R17" s="137"/>
      <c r="S17" s="190"/>
      <c r="T17" s="190"/>
      <c r="U17" s="190"/>
      <c r="V17" s="190"/>
      <c r="W17" s="190"/>
      <c r="X17" s="190"/>
      <c r="Y17" s="190"/>
      <c r="Z17" s="190"/>
      <c r="AA17" s="190"/>
      <c r="AB17" s="190"/>
      <c r="AC17" s="190"/>
      <c r="AD17" s="190"/>
      <c r="AE17" s="190"/>
      <c r="AF17" s="190"/>
      <c r="AG17" s="190"/>
    </row>
    <row r="18" spans="1:33" s="125" customFormat="1" ht="14.25" customHeight="1">
      <c r="A18" s="130"/>
      <c r="B18" s="133">
        <v>2001</v>
      </c>
      <c r="C18" s="134">
        <f>ROUND(calc!C19,0)</f>
        <v>264</v>
      </c>
      <c r="D18" s="134">
        <f>ROUND(calc!D19,0)</f>
        <v>224</v>
      </c>
      <c r="E18" s="134">
        <f>ROUND(calc!E19,0)</f>
        <v>251</v>
      </c>
      <c r="F18" s="134"/>
      <c r="G18" s="134">
        <f>ROUND(calc!G19,0)</f>
        <v>234</v>
      </c>
      <c r="H18" s="134">
        <f>ROUND(calc!H19,0)</f>
        <v>211</v>
      </c>
      <c r="I18" s="134">
        <f>ROUND(calc!I19,0)</f>
        <v>227</v>
      </c>
      <c r="J18" s="134"/>
      <c r="K18" s="134">
        <f>ROUND(calc!K19,0)</f>
        <v>264</v>
      </c>
      <c r="L18" s="134">
        <f>ROUND(calc!L19,0)</f>
        <v>273</v>
      </c>
      <c r="M18" s="134">
        <f>ROUND(calc!M19,0)</f>
        <v>265</v>
      </c>
      <c r="O18" s="134" t="s">
        <v>1</v>
      </c>
      <c r="P18" s="134" t="s">
        <v>1</v>
      </c>
      <c r="Q18" s="134" t="e">
        <f>ROUND(calc!Q19,0)</f>
        <v>#REF!</v>
      </c>
      <c r="R18" s="137"/>
      <c r="S18" s="190"/>
      <c r="T18" s="190"/>
      <c r="U18" s="190"/>
      <c r="V18" s="190"/>
      <c r="W18" s="190"/>
      <c r="X18" s="190"/>
      <c r="Y18" s="190"/>
      <c r="Z18" s="190"/>
      <c r="AA18" s="190"/>
      <c r="AB18" s="190"/>
      <c r="AC18" s="190"/>
      <c r="AD18" s="190"/>
      <c r="AE18" s="190"/>
      <c r="AF18" s="190"/>
      <c r="AG18" s="190"/>
    </row>
    <row r="19" spans="1:33" s="125" customFormat="1" ht="14.25" customHeight="1">
      <c r="A19" s="130"/>
      <c r="B19" s="133">
        <v>2002</v>
      </c>
      <c r="C19" s="134">
        <f>ROUND(calc!C20,0)</f>
        <v>279</v>
      </c>
      <c r="D19" s="134">
        <f>ROUND(calc!D20,0)</f>
        <v>234</v>
      </c>
      <c r="E19" s="134">
        <f>ROUND(calc!E20,0)</f>
        <v>266</v>
      </c>
      <c r="F19" s="134"/>
      <c r="G19" s="134">
        <f>ROUND(calc!G20,0)</f>
        <v>252</v>
      </c>
      <c r="H19" s="134">
        <f>ROUND(calc!H20,0)</f>
        <v>221</v>
      </c>
      <c r="I19" s="134">
        <f>ROUND(calc!I20,0)</f>
        <v>240</v>
      </c>
      <c r="J19" s="134"/>
      <c r="K19" s="134">
        <f>ROUND(calc!K20,0)</f>
        <v>280</v>
      </c>
      <c r="L19" s="134">
        <f>ROUND(calc!L20,0)</f>
        <v>280</v>
      </c>
      <c r="M19" s="134">
        <f>ROUND(calc!M20,0)</f>
        <v>280</v>
      </c>
      <c r="O19" s="134" t="s">
        <v>1</v>
      </c>
      <c r="P19" s="134" t="s">
        <v>1</v>
      </c>
      <c r="Q19" s="134" t="e">
        <f>ROUND(calc!Q20,0)</f>
        <v>#REF!</v>
      </c>
      <c r="R19" s="137"/>
      <c r="S19" s="190"/>
      <c r="T19" s="190"/>
      <c r="U19" s="190"/>
      <c r="V19" s="190"/>
      <c r="W19" s="190"/>
      <c r="X19" s="190"/>
      <c r="Y19" s="190"/>
      <c r="Z19" s="190"/>
      <c r="AA19" s="190"/>
      <c r="AB19" s="190"/>
      <c r="AC19" s="190"/>
      <c r="AD19" s="190"/>
      <c r="AE19" s="190"/>
      <c r="AF19" s="190"/>
      <c r="AG19" s="190"/>
    </row>
    <row r="20" spans="1:33" s="125" customFormat="1" ht="14.25" customHeight="1">
      <c r="A20" s="130"/>
      <c r="B20" s="133">
        <v>2003</v>
      </c>
      <c r="C20" s="134">
        <f>ROUND(calc!C21,0)</f>
        <v>287</v>
      </c>
      <c r="D20" s="134">
        <f>ROUND(calc!D21,0)</f>
        <v>248</v>
      </c>
      <c r="E20" s="134">
        <f>ROUND(calc!E21,0)</f>
        <v>274</v>
      </c>
      <c r="F20" s="134"/>
      <c r="G20" s="134">
        <f>ROUND(calc!G21,0)</f>
        <v>258</v>
      </c>
      <c r="H20" s="134">
        <f>ROUND(calc!H21,0)</f>
        <v>235</v>
      </c>
      <c r="I20" s="134">
        <f>ROUND(calc!I21,0)</f>
        <v>250</v>
      </c>
      <c r="J20" s="134"/>
      <c r="K20" s="134">
        <f>ROUND(calc!K21,0)</f>
        <v>287</v>
      </c>
      <c r="L20" s="134">
        <f>ROUND(calc!L21,0)</f>
        <v>294</v>
      </c>
      <c r="M20" s="134">
        <f>ROUND(calc!M21,0)</f>
        <v>288</v>
      </c>
      <c r="O20" s="134" t="s">
        <v>1</v>
      </c>
      <c r="P20" s="134" t="s">
        <v>1</v>
      </c>
      <c r="Q20" s="134" t="e">
        <f>ROUND(calc!Q21,0)</f>
        <v>#REF!</v>
      </c>
      <c r="R20" s="191"/>
      <c r="S20" s="136"/>
      <c r="T20" s="136"/>
      <c r="U20" s="136"/>
      <c r="V20" s="136"/>
      <c r="W20" s="136"/>
      <c r="X20" s="136"/>
      <c r="Y20" s="136"/>
      <c r="Z20" s="136"/>
      <c r="AA20" s="136"/>
      <c r="AB20" s="136"/>
      <c r="AC20" s="136"/>
      <c r="AD20" s="136"/>
      <c r="AE20" s="190"/>
      <c r="AF20" s="190"/>
      <c r="AG20" s="190"/>
    </row>
    <row r="21" spans="1:33" s="125" customFormat="1" ht="14.25" customHeight="1">
      <c r="A21" s="130"/>
      <c r="B21" s="133">
        <v>2004</v>
      </c>
      <c r="C21" s="134">
        <f>ROUND(calc!C22,0)</f>
        <v>294</v>
      </c>
      <c r="D21" s="134">
        <f>ROUND(calc!D22,0)</f>
        <v>265</v>
      </c>
      <c r="E21" s="134">
        <f>ROUND(calc!E22,0)</f>
        <v>285</v>
      </c>
      <c r="F21" s="134"/>
      <c r="G21" s="134">
        <f>ROUND(calc!G22,0)</f>
        <v>271</v>
      </c>
      <c r="H21" s="134">
        <f>ROUND(calc!H22,0)</f>
        <v>253</v>
      </c>
      <c r="I21" s="134">
        <f>ROUND(calc!I22,0)</f>
        <v>264</v>
      </c>
      <c r="J21" s="134"/>
      <c r="K21" s="134">
        <f>ROUND(calc!K22,0)</f>
        <v>304</v>
      </c>
      <c r="L21" s="134">
        <f>ROUND(calc!L22,0)</f>
        <v>293</v>
      </c>
      <c r="M21" s="134">
        <f>ROUND(calc!M22,0)</f>
        <v>301</v>
      </c>
      <c r="O21" s="134" t="s">
        <v>1</v>
      </c>
      <c r="P21" s="134" t="s">
        <v>1</v>
      </c>
      <c r="Q21" s="134" t="e">
        <f>ROUND(calc!Q22,0)</f>
        <v>#REF!</v>
      </c>
      <c r="R21" s="191"/>
      <c r="S21" s="136"/>
      <c r="T21" s="136"/>
      <c r="U21" s="136"/>
      <c r="V21" s="136"/>
      <c r="W21" s="136"/>
      <c r="X21" s="136"/>
      <c r="Y21" s="136"/>
      <c r="Z21" s="136"/>
      <c r="AA21" s="136"/>
      <c r="AB21" s="136"/>
      <c r="AC21" s="136"/>
      <c r="AD21" s="136"/>
      <c r="AE21" s="190"/>
      <c r="AF21" s="190"/>
      <c r="AG21" s="190"/>
    </row>
    <row r="22" spans="1:33" s="125" customFormat="1" ht="14.25" customHeight="1">
      <c r="A22" s="130"/>
      <c r="B22" s="133">
        <v>2005</v>
      </c>
      <c r="C22" s="134">
        <f>ROUND(calc!C23,0)</f>
        <v>344</v>
      </c>
      <c r="D22" s="134">
        <f>ROUND(calc!D23,0)</f>
        <v>303</v>
      </c>
      <c r="E22" s="134">
        <f>ROUND(calc!E23,0)</f>
        <v>331</v>
      </c>
      <c r="F22" s="137"/>
      <c r="G22" s="134">
        <f>ROUND(calc!G23,0)</f>
        <v>311</v>
      </c>
      <c r="H22" s="134">
        <f>ROUND(calc!H23,0)</f>
        <v>289</v>
      </c>
      <c r="I22" s="134">
        <f>ROUND(calc!I23,0)</f>
        <v>302</v>
      </c>
      <c r="J22" s="137"/>
      <c r="K22" s="134">
        <f>ROUND(calc!K23,0)</f>
        <v>348</v>
      </c>
      <c r="L22" s="134">
        <f>ROUND(calc!L23,0)</f>
        <v>332</v>
      </c>
      <c r="M22" s="134">
        <f>ROUND(calc!M23,0)</f>
        <v>344</v>
      </c>
      <c r="O22" s="134" t="s">
        <v>1</v>
      </c>
      <c r="P22" s="134" t="s">
        <v>1</v>
      </c>
      <c r="Q22" s="134" t="e">
        <f>ROUND(calc!Q23,0)</f>
        <v>#REF!</v>
      </c>
      <c r="R22" s="191"/>
      <c r="S22" s="136"/>
      <c r="T22" s="136"/>
      <c r="U22" s="136"/>
      <c r="V22" s="136"/>
      <c r="W22" s="136"/>
      <c r="X22" s="136"/>
      <c r="Y22" s="136"/>
      <c r="Z22" s="136"/>
      <c r="AA22" s="136"/>
      <c r="AB22" s="136"/>
      <c r="AC22" s="136"/>
      <c r="AD22" s="136"/>
      <c r="AE22" s="190"/>
      <c r="AF22" s="190"/>
      <c r="AG22" s="190"/>
    </row>
    <row r="23" spans="1:33" s="125" customFormat="1" ht="14.25" customHeight="1">
      <c r="A23" s="138"/>
      <c r="B23" s="139">
        <v>2006</v>
      </c>
      <c r="C23" s="140">
        <f>ROUND(calc!C24,0)</f>
        <v>437</v>
      </c>
      <c r="D23" s="140">
        <f>ROUND(calc!D24,0)</f>
        <v>366</v>
      </c>
      <c r="E23" s="140">
        <f>ROUND(calc!E24,0)</f>
        <v>406</v>
      </c>
      <c r="F23" s="141"/>
      <c r="G23" s="140">
        <f>ROUND(calc!G24,0)</f>
        <v>387</v>
      </c>
      <c r="H23" s="140">
        <f>ROUND(calc!H24,0)</f>
        <v>342</v>
      </c>
      <c r="I23" s="140">
        <f>ROUND(calc!I24,0)</f>
        <v>362</v>
      </c>
      <c r="J23" s="141"/>
      <c r="K23" s="140">
        <f>ROUND(calc!K24,0)</f>
        <v>441</v>
      </c>
      <c r="L23" s="140">
        <f>ROUND(calc!L24,0)</f>
        <v>400</v>
      </c>
      <c r="M23" s="140">
        <f>ROUND(calc!M24,0)</f>
        <v>427</v>
      </c>
      <c r="N23" s="192"/>
      <c r="O23" s="140" t="s">
        <v>1</v>
      </c>
      <c r="P23" s="140" t="s">
        <v>1</v>
      </c>
      <c r="Q23" s="140" t="e">
        <f>ROUND(calc!Q24,0)</f>
        <v>#REF!</v>
      </c>
      <c r="R23" s="191"/>
      <c r="S23" s="136"/>
      <c r="T23" s="136"/>
      <c r="U23" s="136"/>
      <c r="V23" s="136"/>
      <c r="W23" s="136"/>
      <c r="X23" s="136"/>
      <c r="Y23" s="136"/>
      <c r="Z23" s="136"/>
      <c r="AA23" s="136"/>
      <c r="AB23" s="136"/>
      <c r="AC23" s="136"/>
      <c r="AD23" s="136"/>
      <c r="AE23" s="190"/>
      <c r="AF23" s="190"/>
      <c r="AG23" s="190"/>
    </row>
    <row r="24" spans="1:33" s="125" customFormat="1" ht="14.25" customHeight="1">
      <c r="A24" s="130"/>
      <c r="B24" s="133" t="s">
        <v>37</v>
      </c>
      <c r="C24" s="134">
        <f>ROUND(calc!C25,0)</f>
        <v>467</v>
      </c>
      <c r="D24" s="134">
        <f>ROUND(calc!D25,0)</f>
        <v>450</v>
      </c>
      <c r="E24" s="134">
        <f>ROUND(calc!E25,0)</f>
        <v>459</v>
      </c>
      <c r="F24" s="137"/>
      <c r="G24" s="134">
        <f>ROUND(calc!G25,0)</f>
        <v>408</v>
      </c>
      <c r="H24" s="134">
        <f>ROUND(calc!H25,0)</f>
        <v>419</v>
      </c>
      <c r="I24" s="134">
        <f>ROUND(calc!I25,0)</f>
        <v>415</v>
      </c>
      <c r="J24" s="137"/>
      <c r="K24" s="134">
        <f>ROUND(calc!K25,0)</f>
        <v>502</v>
      </c>
      <c r="L24" s="134">
        <f>ROUND(calc!L25,0)</f>
        <v>474</v>
      </c>
      <c r="M24" s="134">
        <f>ROUND(calc!M25,0)</f>
        <v>491</v>
      </c>
      <c r="N24" s="134"/>
      <c r="O24" s="134" t="s">
        <v>1</v>
      </c>
      <c r="P24" s="134" t="s">
        <v>1</v>
      </c>
      <c r="Q24" s="134" t="e">
        <f>ROUND(calc!Q25,0)</f>
        <v>#REF!</v>
      </c>
      <c r="R24" s="191"/>
      <c r="S24" s="136"/>
      <c r="T24" s="136"/>
      <c r="U24" s="136"/>
      <c r="V24" s="136"/>
      <c r="W24" s="136"/>
      <c r="X24" s="136"/>
      <c r="Y24" s="136"/>
      <c r="Z24" s="136"/>
      <c r="AA24" s="136"/>
      <c r="AB24" s="136"/>
      <c r="AC24" s="136"/>
      <c r="AD24" s="136"/>
      <c r="AE24" s="190"/>
      <c r="AF24" s="190"/>
      <c r="AG24" s="190"/>
    </row>
    <row r="25" spans="1:33" s="125" customFormat="1" ht="14.25" customHeight="1">
      <c r="A25" s="130"/>
      <c r="B25" s="133">
        <v>2008</v>
      </c>
      <c r="C25" s="134">
        <f>ROUND(calc!C26,0)</f>
        <v>536</v>
      </c>
      <c r="D25" s="134">
        <f>ROUND(calc!D26,0)</f>
        <v>535</v>
      </c>
      <c r="E25" s="134">
        <f>ROUND(calc!E26,0)</f>
        <v>536</v>
      </c>
      <c r="F25" s="137"/>
      <c r="G25" s="134">
        <f>ROUND(calc!G26,0)</f>
        <v>492</v>
      </c>
      <c r="H25" s="134">
        <f>ROUND(calc!H26,0)</f>
        <v>497</v>
      </c>
      <c r="I25" s="134">
        <f>ROUND(calc!I26,0)</f>
        <v>495</v>
      </c>
      <c r="J25" s="137"/>
      <c r="K25" s="134">
        <f>ROUND(calc!K26,0)</f>
        <v>573</v>
      </c>
      <c r="L25" s="134">
        <f>ROUND(calc!L26,0)</f>
        <v>540</v>
      </c>
      <c r="M25" s="134">
        <f>ROUND(calc!M26,0)</f>
        <v>558</v>
      </c>
      <c r="N25" s="134"/>
      <c r="O25" s="134" t="s">
        <v>1</v>
      </c>
      <c r="P25" s="134" t="s">
        <v>1</v>
      </c>
      <c r="Q25" s="134" t="e">
        <f>ROUND(calc!Q26,0)</f>
        <v>#REF!</v>
      </c>
      <c r="R25" s="191"/>
      <c r="S25" s="136"/>
      <c r="T25" s="136"/>
      <c r="U25" s="136"/>
      <c r="V25" s="136"/>
      <c r="W25" s="136"/>
      <c r="X25" s="136"/>
      <c r="Y25" s="136"/>
      <c r="Z25" s="136"/>
      <c r="AA25" s="136"/>
      <c r="AB25" s="136"/>
      <c r="AC25" s="136"/>
      <c r="AD25" s="136"/>
      <c r="AE25" s="190"/>
      <c r="AF25" s="190"/>
      <c r="AG25" s="190"/>
    </row>
    <row r="26" spans="1:33" s="125" customFormat="1" ht="14.25" customHeight="1">
      <c r="A26" s="130"/>
      <c r="B26" s="133">
        <v>2009</v>
      </c>
      <c r="C26" s="134">
        <f>ROUND(calc!C27,0)</f>
        <v>613</v>
      </c>
      <c r="D26" s="134">
        <f>ROUND(calc!D27,0)</f>
        <v>599</v>
      </c>
      <c r="E26" s="134">
        <f>ROUND(calc!E27,0)</f>
        <v>607</v>
      </c>
      <c r="F26" s="137"/>
      <c r="G26" s="134">
        <f>ROUND(calc!G27,0)</f>
        <v>565</v>
      </c>
      <c r="H26" s="134">
        <f>ROUND(calc!H27,0)</f>
        <v>552</v>
      </c>
      <c r="I26" s="134">
        <f>ROUND(calc!I27,0)</f>
        <v>556</v>
      </c>
      <c r="J26" s="137"/>
      <c r="K26" s="134">
        <f>ROUND(calc!K27,0)</f>
        <v>653</v>
      </c>
      <c r="L26" s="134">
        <f>ROUND(calc!L27,0)</f>
        <v>620</v>
      </c>
      <c r="M26" s="134">
        <f>ROUND(calc!M27,0)</f>
        <v>636</v>
      </c>
      <c r="N26" s="134"/>
      <c r="O26" s="134" t="s">
        <v>1</v>
      </c>
      <c r="P26" s="134" t="s">
        <v>1</v>
      </c>
      <c r="Q26" s="134" t="e">
        <f>ROUND(calc!Q27,0)</f>
        <v>#REF!</v>
      </c>
      <c r="R26" s="193"/>
      <c r="S26" s="136"/>
      <c r="T26" s="136"/>
      <c r="U26" s="136"/>
      <c r="V26" s="136"/>
      <c r="W26" s="136"/>
      <c r="X26" s="136"/>
      <c r="Y26" s="136"/>
      <c r="Z26" s="136"/>
      <c r="AA26" s="136"/>
      <c r="AB26" s="136"/>
      <c r="AC26" s="136"/>
      <c r="AD26" s="136"/>
      <c r="AE26" s="190"/>
      <c r="AF26" s="190"/>
      <c r="AG26" s="190"/>
    </row>
    <row r="27" spans="1:33" s="125" customFormat="1" ht="14.25" customHeight="1">
      <c r="A27" s="130"/>
      <c r="B27" s="133">
        <v>2010</v>
      </c>
      <c r="C27" s="134">
        <f>ROUND(calc!C28,0)</f>
        <v>591</v>
      </c>
      <c r="D27" s="134">
        <f>ROUND(calc!D28,0)</f>
        <v>578</v>
      </c>
      <c r="E27" s="134">
        <f>ROUND(calc!E28,0)</f>
        <v>586</v>
      </c>
      <c r="F27" s="137"/>
      <c r="G27" s="134">
        <f>ROUND(calc!G28,0)</f>
        <v>560</v>
      </c>
      <c r="H27" s="134">
        <f>ROUND(calc!H28,0)</f>
        <v>539</v>
      </c>
      <c r="I27" s="134">
        <f>ROUND(calc!I28,0)</f>
        <v>546</v>
      </c>
      <c r="J27" s="137"/>
      <c r="K27" s="134">
        <f>ROUND(calc!K28,0)</f>
        <v>590</v>
      </c>
      <c r="L27" s="134">
        <f>ROUND(calc!L28,0)</f>
        <v>580</v>
      </c>
      <c r="M27" s="134">
        <f>ROUND(calc!M28,0)</f>
        <v>584</v>
      </c>
      <c r="N27" s="134"/>
      <c r="O27" s="134">
        <f>ROUND(calc!O28,0)</f>
        <v>578</v>
      </c>
      <c r="P27" s="134">
        <f>ROUND(calc!P28,0)</f>
        <v>553</v>
      </c>
      <c r="Q27" s="134" t="e">
        <f>ROUND(calc!Q28,0)</f>
        <v>#REF!</v>
      </c>
      <c r="R27" s="193"/>
      <c r="S27" s="136"/>
      <c r="T27" s="136"/>
      <c r="U27" s="136"/>
      <c r="V27" s="136"/>
      <c r="W27" s="136"/>
      <c r="X27" s="136"/>
      <c r="Y27" s="136"/>
      <c r="Z27" s="136"/>
      <c r="AA27" s="136"/>
      <c r="AB27" s="136"/>
      <c r="AC27" s="136"/>
      <c r="AD27" s="136"/>
      <c r="AE27" s="190"/>
      <c r="AF27" s="190"/>
      <c r="AG27" s="190"/>
    </row>
    <row r="28" spans="1:33" s="125" customFormat="1" ht="14.25" customHeight="1">
      <c r="A28" s="130"/>
      <c r="B28" s="133">
        <v>2011</v>
      </c>
      <c r="C28" s="134">
        <f>ROUND(calc!C29,0)</f>
        <v>654</v>
      </c>
      <c r="D28" s="134">
        <f>ROUND(calc!D29,0)</f>
        <v>629</v>
      </c>
      <c r="E28" s="134">
        <f>ROUND(calc!E29,0)</f>
        <v>643</v>
      </c>
      <c r="F28" s="137"/>
      <c r="G28" s="134">
        <f>ROUND(calc!G29,0)</f>
        <v>627</v>
      </c>
      <c r="H28" s="134">
        <f>ROUND(calc!H29,0)</f>
        <v>582</v>
      </c>
      <c r="I28" s="134">
        <f>ROUND(calc!I29,0)</f>
        <v>597</v>
      </c>
      <c r="J28" s="137"/>
      <c r="K28" s="134">
        <f>ROUND(calc!K29,0)</f>
        <v>654</v>
      </c>
      <c r="L28" s="134">
        <f>ROUND(calc!L29,0)</f>
        <v>624</v>
      </c>
      <c r="M28" s="134">
        <f>ROUND(calc!M29,0)</f>
        <v>638</v>
      </c>
      <c r="N28" s="134"/>
      <c r="O28" s="134">
        <f>ROUND(calc!O29,0)</f>
        <v>642</v>
      </c>
      <c r="P28" s="134">
        <f>ROUND(calc!P29,0)</f>
        <v>598</v>
      </c>
      <c r="Q28" s="134" t="e">
        <f>ROUND(calc!Q29,0)</f>
        <v>#REF!</v>
      </c>
      <c r="R28" s="193"/>
      <c r="S28" s="136"/>
      <c r="T28" s="136"/>
      <c r="U28" s="136"/>
      <c r="V28" s="136"/>
      <c r="Z28" s="136"/>
      <c r="AA28" s="136"/>
      <c r="AB28" s="136"/>
      <c r="AC28" s="136"/>
      <c r="AD28" s="136"/>
      <c r="AE28" s="190"/>
      <c r="AF28" s="190"/>
      <c r="AG28" s="190"/>
    </row>
    <row r="29" spans="1:33" s="125" customFormat="1" ht="14.25" customHeight="1">
      <c r="A29" s="130"/>
      <c r="B29" s="133">
        <v>2012</v>
      </c>
      <c r="C29" s="134">
        <f>ROUND(calc!C30,0)</f>
        <v>741</v>
      </c>
      <c r="D29" s="134">
        <f>ROUND(calc!D30,0)</f>
        <v>691</v>
      </c>
      <c r="E29" s="134">
        <f>ROUND(calc!E30,0)</f>
        <v>720</v>
      </c>
      <c r="F29" s="137"/>
      <c r="G29" s="134">
        <f>ROUND(calc!G30,0)</f>
        <v>711</v>
      </c>
      <c r="H29" s="134">
        <f>ROUND(calc!H30,0)</f>
        <v>637</v>
      </c>
      <c r="I29" s="134">
        <f>ROUND(calc!I30,0)</f>
        <v>661</v>
      </c>
      <c r="J29" s="137"/>
      <c r="K29" s="134">
        <f>ROUND(calc!K30,0)</f>
        <v>738</v>
      </c>
      <c r="L29" s="134">
        <f>ROUND(calc!L30,0)</f>
        <v>688</v>
      </c>
      <c r="M29" s="134">
        <f>ROUND(calc!M30,0)</f>
        <v>710</v>
      </c>
      <c r="N29" s="134"/>
      <c r="O29" s="134">
        <f>ROUND(calc!O30,0)</f>
        <v>728</v>
      </c>
      <c r="P29" s="134">
        <f>ROUND(calc!P30,0)</f>
        <v>656</v>
      </c>
      <c r="Q29" s="134" t="e">
        <f>ROUND(calc!Q30,0)</f>
        <v>#REF!</v>
      </c>
      <c r="R29" s="193"/>
      <c r="S29" s="136"/>
      <c r="T29" s="136"/>
      <c r="U29" s="136"/>
      <c r="V29" s="136"/>
      <c r="W29" s="136"/>
      <c r="X29" s="136"/>
      <c r="Y29" s="136"/>
      <c r="Z29" s="136"/>
      <c r="AA29" s="136"/>
      <c r="AB29" s="136"/>
      <c r="AC29" s="136"/>
      <c r="AD29" s="136"/>
      <c r="AE29" s="190"/>
      <c r="AF29" s="190"/>
      <c r="AG29" s="190"/>
    </row>
    <row r="30" spans="1:33" s="125" customFormat="1" ht="14.25" customHeight="1">
      <c r="A30" s="130"/>
      <c r="B30" s="133">
        <v>2013</v>
      </c>
      <c r="C30" s="134">
        <f>ROUND(calc!C31,0)</f>
        <v>791</v>
      </c>
      <c r="D30" s="134">
        <f>ROUND(calc!D31,0)</f>
        <v>736</v>
      </c>
      <c r="E30" s="134">
        <f>ROUND(calc!E31,0)</f>
        <v>767</v>
      </c>
      <c r="F30" s="137"/>
      <c r="G30" s="134">
        <f>ROUND(calc!G31,0)</f>
        <v>752</v>
      </c>
      <c r="H30" s="134">
        <f>ROUND(calc!H31,0)</f>
        <v>677</v>
      </c>
      <c r="I30" s="134">
        <f>ROUND(calc!I31,0)</f>
        <v>701</v>
      </c>
      <c r="J30" s="137"/>
      <c r="K30" s="134">
        <f>ROUND(calc!K31,0)</f>
        <v>784</v>
      </c>
      <c r="L30" s="134">
        <f>ROUND(calc!L31,0)</f>
        <v>738</v>
      </c>
      <c r="M30" s="134">
        <f>ROUND(calc!M31,0)</f>
        <v>758</v>
      </c>
      <c r="N30" s="134"/>
      <c r="O30" s="134">
        <f>ROUND(calc!O31,0)</f>
        <v>772</v>
      </c>
      <c r="P30" s="134">
        <f>ROUND(calc!P31,0)</f>
        <v>698</v>
      </c>
      <c r="Q30" s="134" t="e">
        <f>ROUND(calc!Q31,0)</f>
        <v>#REF!</v>
      </c>
      <c r="R30" s="193"/>
      <c r="S30" s="136"/>
      <c r="T30" s="136"/>
      <c r="U30" s="136"/>
      <c r="V30" s="136"/>
      <c r="W30" s="136"/>
      <c r="X30" s="136"/>
      <c r="Y30" s="136"/>
      <c r="Z30" s="136"/>
      <c r="AA30" s="136"/>
      <c r="AB30" s="136"/>
      <c r="AC30" s="136"/>
      <c r="AD30" s="136"/>
      <c r="AE30" s="190"/>
      <c r="AF30" s="190"/>
      <c r="AG30" s="190"/>
    </row>
    <row r="31" spans="1:33" s="125" customFormat="1" ht="14.25" customHeight="1">
      <c r="A31" s="130"/>
      <c r="B31" s="133">
        <v>2014</v>
      </c>
      <c r="C31" s="134">
        <f>ROUND(calc!C32,0)</f>
        <v>821</v>
      </c>
      <c r="D31" s="134">
        <f>ROUND(calc!D32,0)</f>
        <v>765</v>
      </c>
      <c r="E31" s="134">
        <f>ROUND(calc!E32,0)</f>
        <v>796</v>
      </c>
      <c r="F31" s="134"/>
      <c r="G31" s="134">
        <f>ROUND(calc!G32,0)</f>
        <v>765</v>
      </c>
      <c r="H31" s="134">
        <f>ROUND(calc!H32,0)</f>
        <v>700</v>
      </c>
      <c r="I31" s="134">
        <f>ROUND(calc!I32,0)</f>
        <v>721</v>
      </c>
      <c r="J31" s="134"/>
      <c r="K31" s="134">
        <f>ROUND(calc!K32,0)</f>
        <v>823</v>
      </c>
      <c r="L31" s="134">
        <f>ROUND(calc!L32,0)</f>
        <v>769</v>
      </c>
      <c r="M31" s="134">
        <f>ROUND(calc!M32,0)</f>
        <v>793</v>
      </c>
      <c r="N31" s="134"/>
      <c r="O31" s="134">
        <f>ROUND(calc!O32,0)</f>
        <v>795</v>
      </c>
      <c r="P31" s="134">
        <f>ROUND(calc!P32,0)</f>
        <v>723</v>
      </c>
      <c r="Q31" s="134" t="e">
        <f>ROUND(calc!Q32,0)</f>
        <v>#REF!</v>
      </c>
      <c r="R31" s="193"/>
      <c r="S31" s="136"/>
      <c r="T31" s="136"/>
      <c r="U31" s="136"/>
      <c r="V31" s="136"/>
      <c r="W31" s="136"/>
      <c r="X31" s="136"/>
      <c r="Y31" s="136"/>
      <c r="Z31" s="136"/>
      <c r="AA31" s="136"/>
      <c r="AB31" s="136"/>
      <c r="AC31" s="136"/>
      <c r="AD31" s="136"/>
      <c r="AE31" s="190"/>
      <c r="AF31" s="190"/>
      <c r="AG31" s="190"/>
    </row>
    <row r="32" spans="1:33" s="125" customFormat="1" ht="14.25" customHeight="1">
      <c r="A32" s="130"/>
      <c r="B32" s="133">
        <v>2015</v>
      </c>
      <c r="C32" s="134">
        <f>ROUND(calc!C33,0)</f>
        <v>780</v>
      </c>
      <c r="D32" s="194">
        <f>ROUND(calc!D33,0)</f>
        <v>736</v>
      </c>
      <c r="E32" s="134">
        <f>ROUND(calc!E33,0)</f>
        <v>760</v>
      </c>
      <c r="F32" s="134"/>
      <c r="G32" s="134">
        <f>ROUND(calc!G33,0)</f>
        <v>722</v>
      </c>
      <c r="H32" s="134">
        <f>ROUND(calc!H33,0)</f>
        <v>659</v>
      </c>
      <c r="I32" s="134">
        <f>ROUND(calc!I33,0)</f>
        <v>680</v>
      </c>
      <c r="J32" s="134"/>
      <c r="K32" s="134">
        <f>ROUND(calc!K33,0)</f>
        <v>778</v>
      </c>
      <c r="L32" s="134">
        <f>ROUND(calc!L33,0)</f>
        <v>747</v>
      </c>
      <c r="M32" s="134">
        <f>ROUND(calc!M33,0)</f>
        <v>761</v>
      </c>
      <c r="N32" s="134"/>
      <c r="O32" s="134">
        <f>ROUND(calc!O33,0)</f>
        <v>752</v>
      </c>
      <c r="P32" s="134">
        <f>ROUND(calc!P33,0)</f>
        <v>687</v>
      </c>
      <c r="Q32" s="134">
        <f>ROUND(calc!Q33,0)</f>
        <v>714</v>
      </c>
      <c r="R32" s="193"/>
      <c r="S32" s="136"/>
      <c r="T32" s="136"/>
      <c r="U32" s="136"/>
      <c r="V32" s="136"/>
      <c r="W32" s="136"/>
      <c r="X32" s="136"/>
      <c r="Y32" s="136"/>
      <c r="Z32" s="136"/>
      <c r="AA32" s="136"/>
      <c r="AB32" s="136"/>
      <c r="AC32" s="136"/>
      <c r="AD32" s="136"/>
      <c r="AE32" s="136"/>
      <c r="AF32" s="136"/>
      <c r="AG32" s="190"/>
    </row>
    <row r="33" spans="1:33" s="125" customFormat="1" ht="14.25" customHeight="1">
      <c r="A33" s="130"/>
      <c r="B33" s="133">
        <v>2016</v>
      </c>
      <c r="C33" s="134">
        <f>ROUND(calc!C34,0)</f>
        <v>709</v>
      </c>
      <c r="D33" s="134">
        <f>ROUND(calc!D34,0)</f>
        <v>696</v>
      </c>
      <c r="E33" s="134">
        <f>ROUND(calc!E34,0)</f>
        <v>703</v>
      </c>
      <c r="F33" s="134"/>
      <c r="G33" s="134">
        <f>ROUND(calc!G34,0)</f>
        <v>648</v>
      </c>
      <c r="H33" s="134">
        <f>ROUND(calc!H34,0)</f>
        <v>596</v>
      </c>
      <c r="I33" s="134">
        <f>ROUND(calc!I34,0)</f>
        <v>614</v>
      </c>
      <c r="J33" s="134"/>
      <c r="K33" s="134">
        <f>ROUND(calc!K34,0)</f>
        <v>709</v>
      </c>
      <c r="L33" s="134">
        <f>ROUND(calc!L34,0)</f>
        <v>714</v>
      </c>
      <c r="M33" s="134">
        <f>ROUND(calc!M34,0)</f>
        <v>712</v>
      </c>
      <c r="N33" s="134"/>
      <c r="O33" s="134">
        <f>ROUND(calc!O34,0)</f>
        <v>678</v>
      </c>
      <c r="P33" s="134">
        <f>ROUND(calc!P34,0)</f>
        <v>630</v>
      </c>
      <c r="Q33" s="134">
        <f>ROUND(calc!Q34,0)</f>
        <v>650</v>
      </c>
      <c r="R33" s="193"/>
      <c r="S33" s="195"/>
      <c r="T33" s="195"/>
      <c r="U33" s="195"/>
      <c r="V33" s="196"/>
      <c r="W33" s="195"/>
      <c r="X33" s="195"/>
      <c r="Y33" s="195"/>
      <c r="Z33" s="195"/>
      <c r="AA33" s="195"/>
      <c r="AB33" s="195"/>
      <c r="AC33" s="195"/>
      <c r="AD33" s="195"/>
      <c r="AE33" s="195"/>
      <c r="AF33" s="195"/>
      <c r="AG33" s="197"/>
    </row>
    <row r="34" spans="1:33" s="125" customFormat="1" ht="14.25" customHeight="1">
      <c r="A34" s="130"/>
      <c r="B34" s="133">
        <v>2017</v>
      </c>
      <c r="C34" s="134">
        <f>ROUND(calc!C35,0)</f>
        <v>695</v>
      </c>
      <c r="D34" s="134">
        <f>ROUND(calc!D35,0)</f>
        <v>692</v>
      </c>
      <c r="E34" s="134">
        <f>ROUND(calc!E35,0)</f>
        <v>693</v>
      </c>
      <c r="F34" s="134"/>
      <c r="G34" s="134">
        <f>ROUND(calc!G35,0)</f>
        <v>641</v>
      </c>
      <c r="H34" s="134">
        <f>ROUND(calc!H35,0)</f>
        <v>595</v>
      </c>
      <c r="I34" s="134">
        <f>ROUND(calc!I35,0)</f>
        <v>608</v>
      </c>
      <c r="J34" s="134"/>
      <c r="K34" s="134">
        <f>ROUND(calc!K35,0)</f>
        <v>639</v>
      </c>
      <c r="L34" s="134">
        <f>ROUND(calc!L35,0)</f>
        <v>628</v>
      </c>
      <c r="M34" s="134">
        <f>ROUND(calc!M35,0)</f>
        <v>631</v>
      </c>
      <c r="N34" s="134"/>
      <c r="O34" s="134">
        <f>ROUND(calc!O35,0)</f>
        <v>656</v>
      </c>
      <c r="P34" s="134">
        <f>ROUND(calc!P35,0)</f>
        <v>617</v>
      </c>
      <c r="Q34" s="134">
        <f>ROUND(calc!Q35,0)</f>
        <v>630</v>
      </c>
      <c r="R34" s="198"/>
      <c r="S34" s="195"/>
      <c r="T34" s="195"/>
      <c r="U34" s="195"/>
      <c r="V34" s="196"/>
      <c r="W34" s="195"/>
      <c r="X34" s="195"/>
      <c r="Y34" s="195"/>
      <c r="Z34" s="195"/>
      <c r="AA34" s="195"/>
      <c r="AB34" s="195"/>
      <c r="AC34" s="195"/>
      <c r="AD34" s="195"/>
      <c r="AE34" s="195"/>
      <c r="AF34" s="195"/>
      <c r="AG34" s="197"/>
    </row>
    <row r="35" spans="1:33" s="125" customFormat="1" ht="14.25" customHeight="1">
      <c r="A35" s="130"/>
      <c r="B35" s="133">
        <v>2018</v>
      </c>
      <c r="C35" s="134">
        <f>ROUND(calc!C36,0)</f>
        <v>719</v>
      </c>
      <c r="D35" s="134">
        <f>ROUND(calc!D36,0)</f>
        <v>711</v>
      </c>
      <c r="E35" s="134">
        <f>ROUND(calc!E36,0)</f>
        <v>715</v>
      </c>
      <c r="F35" s="134"/>
      <c r="G35" s="134">
        <f>ROUND(calc!G36,0)</f>
        <v>667</v>
      </c>
      <c r="H35" s="134">
        <f>ROUND(calc!H36,0)</f>
        <v>620</v>
      </c>
      <c r="I35" s="134">
        <f>ROUND(calc!I36,0)</f>
        <v>631</v>
      </c>
      <c r="J35" s="134"/>
      <c r="K35" s="134">
        <f>ROUND(calc!K36,0)</f>
        <v>629</v>
      </c>
      <c r="L35" s="134">
        <f>ROUND(calc!L36,0)</f>
        <v>621</v>
      </c>
      <c r="M35" s="134">
        <f>ROUND(calc!M36,0)</f>
        <v>624</v>
      </c>
      <c r="N35" s="134"/>
      <c r="O35" s="134">
        <f>ROUND(calc!O36,0)</f>
        <v>676</v>
      </c>
      <c r="P35" s="134">
        <f>ROUND(calc!P36,0)</f>
        <v>633</v>
      </c>
      <c r="Q35" s="134">
        <f>ROUND(calc!Q36,0)</f>
        <v>646</v>
      </c>
      <c r="R35" s="198"/>
      <c r="S35" s="195"/>
      <c r="T35" s="195"/>
      <c r="U35" s="195"/>
      <c r="V35" s="196"/>
      <c r="W35" s="195"/>
      <c r="X35" s="195"/>
      <c r="Y35" s="195"/>
      <c r="Z35" s="195"/>
      <c r="AA35" s="195"/>
      <c r="AB35" s="195"/>
      <c r="AC35" s="195"/>
      <c r="AD35" s="195"/>
      <c r="AE35" s="195"/>
      <c r="AF35" s="195"/>
      <c r="AG35" s="197"/>
    </row>
    <row r="36" spans="1:33" s="125" customFormat="1" ht="14.25" customHeight="1">
      <c r="A36" s="130"/>
      <c r="B36" s="133">
        <v>2019</v>
      </c>
      <c r="C36" s="134">
        <f>ROUND(calc!C37,0)</f>
        <v>723</v>
      </c>
      <c r="D36" s="134">
        <f>ROUND(calc!D37,0)</f>
        <v>711</v>
      </c>
      <c r="E36" s="134">
        <f>ROUND(calc!E37,0)</f>
        <v>716</v>
      </c>
      <c r="F36" s="134"/>
      <c r="G36" s="134">
        <f>ROUND(calc!G37,0)</f>
        <v>674</v>
      </c>
      <c r="H36" s="134">
        <f>ROUND(calc!H37,0)</f>
        <v>635</v>
      </c>
      <c r="I36" s="134">
        <f>ROUND(calc!I37,0)</f>
        <v>643</v>
      </c>
      <c r="J36" s="134"/>
      <c r="K36" s="134">
        <f>ROUND(calc!K37,0)</f>
        <v>692</v>
      </c>
      <c r="L36" s="134">
        <f>ROUND(calc!L37,0)</f>
        <v>686</v>
      </c>
      <c r="M36" s="134">
        <f>ROUND(calc!M37,0)</f>
        <v>688</v>
      </c>
      <c r="N36" s="134"/>
      <c r="O36" s="134">
        <f>ROUND(calc!O37,0)</f>
        <v>691</v>
      </c>
      <c r="P36" s="134">
        <f>ROUND(calc!P37,0)</f>
        <v>653</v>
      </c>
      <c r="Q36" s="134">
        <f>ROUND(calc!Q37,0)</f>
        <v>663</v>
      </c>
      <c r="R36" s="198"/>
      <c r="S36" s="195"/>
      <c r="T36" s="195"/>
      <c r="U36" s="195"/>
      <c r="V36" s="196"/>
      <c r="W36" s="195"/>
      <c r="X36" s="195"/>
      <c r="Y36" s="195"/>
      <c r="Z36" s="195"/>
      <c r="AA36" s="195"/>
      <c r="AB36" s="195"/>
      <c r="AC36" s="195"/>
      <c r="AD36" s="195"/>
      <c r="AE36" s="195"/>
      <c r="AF36" s="195"/>
      <c r="AG36" s="197"/>
    </row>
    <row r="37" spans="1:33" s="125" customFormat="1" ht="15.95" customHeight="1">
      <c r="A37" s="142" t="s">
        <v>2</v>
      </c>
      <c r="B37" s="143"/>
      <c r="C37" s="144"/>
      <c r="D37" s="144"/>
      <c r="E37" s="206"/>
      <c r="F37" s="144"/>
      <c r="G37" s="144"/>
      <c r="H37" s="144"/>
      <c r="I37" s="206"/>
      <c r="J37" s="144"/>
      <c r="K37" s="144"/>
      <c r="L37" s="144"/>
      <c r="M37" s="206"/>
      <c r="N37" s="206"/>
      <c r="O37" s="206"/>
      <c r="P37" s="206"/>
      <c r="Q37" s="206"/>
      <c r="R37" s="137"/>
      <c r="S37" s="196"/>
      <c r="T37" s="196"/>
      <c r="U37" s="196"/>
      <c r="V37" s="196"/>
      <c r="W37" s="196"/>
      <c r="X37" s="196"/>
      <c r="Y37" s="196"/>
      <c r="Z37" s="196"/>
      <c r="AA37" s="196"/>
      <c r="AB37" s="196"/>
      <c r="AC37" s="196"/>
      <c r="AD37" s="196"/>
      <c r="AE37" s="196"/>
      <c r="AF37" s="196"/>
      <c r="AG37" s="196"/>
    </row>
    <row r="38" spans="1:33" s="125" customFormat="1" ht="14.25" customHeight="1">
      <c r="A38" s="126"/>
      <c r="B38" s="126" t="s">
        <v>71</v>
      </c>
      <c r="C38" s="145">
        <f>calc!C39</f>
        <v>0.56171718952034055</v>
      </c>
      <c r="D38" s="145">
        <f>calc!D39</f>
        <v>-9.9684940508845368E-2</v>
      </c>
      <c r="E38" s="145">
        <f>calc!E39</f>
        <v>8.1179900915588216E-2</v>
      </c>
      <c r="F38" s="145"/>
      <c r="G38" s="145">
        <f>calc!G39</f>
        <v>0.95545214530253642</v>
      </c>
      <c r="H38" s="145">
        <f>calc!H39</f>
        <v>2.3256277924706739</v>
      </c>
      <c r="I38" s="145">
        <f>calc!I39</f>
        <v>1.837861125310809</v>
      </c>
      <c r="J38" s="145"/>
      <c r="K38" s="145">
        <f>calc!K39</f>
        <v>10.082948912577836</v>
      </c>
      <c r="L38" s="145">
        <f>calc!L39</f>
        <v>10.418022461793907</v>
      </c>
      <c r="M38" s="145">
        <f>calc!M39</f>
        <v>10.303788052512623</v>
      </c>
      <c r="N38" s="145"/>
      <c r="O38" s="145">
        <f>calc!O39</f>
        <v>2.1573151861320872</v>
      </c>
      <c r="P38" s="145">
        <f>calc!P39</f>
        <v>3.1247123550731857</v>
      </c>
      <c r="Q38" s="145">
        <f>calc!Q39</f>
        <v>2.661267591087225</v>
      </c>
      <c r="W38" s="199"/>
      <c r="X38" s="199"/>
      <c r="Y38" s="199"/>
    </row>
    <row r="39" spans="1:33" s="125" customFormat="1" ht="15.95" customHeight="1">
      <c r="A39" s="130" t="s">
        <v>36</v>
      </c>
      <c r="B39" s="131"/>
      <c r="C39" s="131"/>
      <c r="D39" s="131"/>
      <c r="E39" s="131"/>
      <c r="F39" s="131"/>
      <c r="G39" s="131"/>
      <c r="H39" s="131"/>
      <c r="I39" s="131"/>
      <c r="J39" s="131"/>
      <c r="K39" s="131"/>
      <c r="L39" s="131"/>
      <c r="M39" s="131"/>
      <c r="N39" s="122"/>
      <c r="O39" s="122"/>
      <c r="P39" s="122"/>
      <c r="Q39" s="122"/>
      <c r="S39" s="137"/>
      <c r="V39" s="137"/>
      <c r="W39" s="199"/>
      <c r="X39" s="199"/>
      <c r="Y39" s="199"/>
    </row>
    <row r="40" spans="1:33" s="125" customFormat="1" ht="14.25" customHeight="1">
      <c r="A40" s="130"/>
      <c r="B40" s="133">
        <v>1990</v>
      </c>
      <c r="C40" s="134" t="s">
        <v>1</v>
      </c>
      <c r="D40" s="134" t="s">
        <v>1</v>
      </c>
      <c r="E40" s="134">
        <f>ROUND(calc!E41,0)</f>
        <v>388</v>
      </c>
      <c r="F40" s="134"/>
      <c r="G40" s="134" t="s">
        <v>1</v>
      </c>
      <c r="H40" s="134" t="s">
        <v>1</v>
      </c>
      <c r="I40" s="134" t="s">
        <v>1</v>
      </c>
      <c r="J40" s="134"/>
      <c r="K40" s="134" t="s">
        <v>1</v>
      </c>
      <c r="L40" s="134" t="s">
        <v>1</v>
      </c>
      <c r="M40" s="134">
        <f>ROUND(calc!M41,0)</f>
        <v>413</v>
      </c>
      <c r="N40" s="12"/>
      <c r="O40" s="12" t="s">
        <v>1</v>
      </c>
      <c r="P40" s="12" t="s">
        <v>1</v>
      </c>
      <c r="Q40" s="134" t="s">
        <v>1</v>
      </c>
    </row>
    <row r="41" spans="1:33" s="125" customFormat="1" ht="14.25" customHeight="1">
      <c r="A41" s="130"/>
      <c r="B41" s="133">
        <v>1991</v>
      </c>
      <c r="C41" s="134" t="s">
        <v>1</v>
      </c>
      <c r="D41" s="134" t="s">
        <v>1</v>
      </c>
      <c r="E41" s="134">
        <f>ROUND(calc!E42,0)</f>
        <v>393</v>
      </c>
      <c r="F41" s="134"/>
      <c r="G41" s="134" t="s">
        <v>1</v>
      </c>
      <c r="H41" s="134" t="s">
        <v>1</v>
      </c>
      <c r="I41" s="134" t="s">
        <v>1</v>
      </c>
      <c r="J41" s="134"/>
      <c r="K41" s="134" t="s">
        <v>1</v>
      </c>
      <c r="L41" s="134" t="s">
        <v>1</v>
      </c>
      <c r="M41" s="134">
        <f>ROUND(calc!M42,0)</f>
        <v>413</v>
      </c>
      <c r="N41" s="12"/>
      <c r="O41" s="12" t="s">
        <v>1</v>
      </c>
      <c r="P41" s="12" t="s">
        <v>1</v>
      </c>
      <c r="Q41" s="134" t="s">
        <v>1</v>
      </c>
    </row>
    <row r="42" spans="1:33" s="125" customFormat="1" ht="14.25" customHeight="1">
      <c r="A42" s="130"/>
      <c r="B42" s="133">
        <v>1992</v>
      </c>
      <c r="C42" s="134" t="s">
        <v>1</v>
      </c>
      <c r="D42" s="134" t="s">
        <v>1</v>
      </c>
      <c r="E42" s="134">
        <f>ROUND(calc!E43,0)</f>
        <v>386</v>
      </c>
      <c r="F42" s="134"/>
      <c r="G42" s="134" t="s">
        <v>1</v>
      </c>
      <c r="H42" s="134" t="s">
        <v>1</v>
      </c>
      <c r="I42" s="134" t="s">
        <v>1</v>
      </c>
      <c r="J42" s="134"/>
      <c r="K42" s="134" t="s">
        <v>1</v>
      </c>
      <c r="L42" s="134" t="s">
        <v>1</v>
      </c>
      <c r="M42" s="134">
        <f>ROUND(calc!M43,0)</f>
        <v>408</v>
      </c>
      <c r="N42" s="12"/>
      <c r="O42" s="12" t="s">
        <v>1</v>
      </c>
      <c r="P42" s="12" t="s">
        <v>1</v>
      </c>
      <c r="Q42" s="134" t="s">
        <v>1</v>
      </c>
    </row>
    <row r="43" spans="1:33" s="125" customFormat="1" ht="14.25" customHeight="1">
      <c r="A43" s="130"/>
      <c r="B43" s="133">
        <v>1993</v>
      </c>
      <c r="C43" s="134" t="s">
        <v>1</v>
      </c>
      <c r="D43" s="134" t="s">
        <v>1</v>
      </c>
      <c r="E43" s="134">
        <f>ROUND(calc!E44,0)</f>
        <v>359</v>
      </c>
      <c r="F43" s="134"/>
      <c r="G43" s="134" t="s">
        <v>1</v>
      </c>
      <c r="H43" s="134" t="s">
        <v>1</v>
      </c>
      <c r="I43" s="134" t="s">
        <v>1</v>
      </c>
      <c r="J43" s="134"/>
      <c r="K43" s="134" t="s">
        <v>1</v>
      </c>
      <c r="L43" s="134" t="s">
        <v>1</v>
      </c>
      <c r="M43" s="134">
        <f>ROUND(calc!M44,0)</f>
        <v>381</v>
      </c>
      <c r="N43" s="12"/>
      <c r="O43" s="12" t="s">
        <v>1</v>
      </c>
      <c r="P43" s="12" t="s">
        <v>1</v>
      </c>
      <c r="Q43" s="134" t="s">
        <v>1</v>
      </c>
    </row>
    <row r="44" spans="1:33" s="125" customFormat="1" ht="14.25" customHeight="1">
      <c r="A44" s="130"/>
      <c r="B44" s="133">
        <v>1994</v>
      </c>
      <c r="C44" s="134" t="s">
        <v>1</v>
      </c>
      <c r="D44" s="134" t="s">
        <v>1</v>
      </c>
      <c r="E44" s="134">
        <f>ROUND(calc!E45,0)</f>
        <v>367</v>
      </c>
      <c r="F44" s="134"/>
      <c r="G44" s="134" t="s">
        <v>1</v>
      </c>
      <c r="H44" s="134" t="s">
        <v>1</v>
      </c>
      <c r="I44" s="134" t="s">
        <v>1</v>
      </c>
      <c r="J44" s="134"/>
      <c r="K44" s="134" t="s">
        <v>1</v>
      </c>
      <c r="L44" s="134" t="s">
        <v>1</v>
      </c>
      <c r="M44" s="134">
        <f>ROUND(calc!M45,0)</f>
        <v>399</v>
      </c>
      <c r="N44" s="12"/>
      <c r="O44" s="12" t="s">
        <v>1</v>
      </c>
      <c r="P44" s="12" t="s">
        <v>1</v>
      </c>
      <c r="Q44" s="134" t="s">
        <v>1</v>
      </c>
    </row>
    <row r="45" spans="1:33" s="125" customFormat="1" ht="14.25" customHeight="1">
      <c r="A45" s="130"/>
      <c r="B45" s="133">
        <v>1995</v>
      </c>
      <c r="C45" s="134" t="s">
        <v>1</v>
      </c>
      <c r="D45" s="134" t="s">
        <v>1</v>
      </c>
      <c r="E45" s="134">
        <f>ROUND(calc!E46,0)</f>
        <v>382</v>
      </c>
      <c r="F45" s="134"/>
      <c r="G45" s="134" t="s">
        <v>1</v>
      </c>
      <c r="H45" s="134" t="s">
        <v>1</v>
      </c>
      <c r="I45" s="134">
        <f>ROUND(calc!I46,0)</f>
        <v>362</v>
      </c>
      <c r="J45" s="134"/>
      <c r="K45" s="134" t="s">
        <v>1</v>
      </c>
      <c r="L45" s="134" t="s">
        <v>1</v>
      </c>
      <c r="M45" s="134">
        <f>ROUND(calc!M46,0)</f>
        <v>405</v>
      </c>
      <c r="N45" s="12"/>
      <c r="O45" s="12" t="s">
        <v>1</v>
      </c>
      <c r="P45" s="12" t="s">
        <v>1</v>
      </c>
      <c r="Q45" s="134" t="s">
        <v>1</v>
      </c>
    </row>
    <row r="46" spans="1:33" s="125" customFormat="1" ht="14.25" customHeight="1">
      <c r="A46" s="130"/>
      <c r="B46" s="133">
        <v>1996</v>
      </c>
      <c r="C46" s="134">
        <f>ROUND(calc!C47,0)</f>
        <v>368</v>
      </c>
      <c r="D46" s="134">
        <f>ROUND(calc!D47,0)</f>
        <v>341</v>
      </c>
      <c r="E46" s="134">
        <f>ROUND(calc!E47,0)</f>
        <v>368</v>
      </c>
      <c r="F46" s="134"/>
      <c r="G46" s="134">
        <f>ROUND(calc!G47,0)</f>
        <v>343</v>
      </c>
      <c r="H46" s="134">
        <f>ROUND(calc!H47,0)</f>
        <v>320</v>
      </c>
      <c r="I46" s="134">
        <f>ROUND(calc!I47,0)</f>
        <v>343</v>
      </c>
      <c r="J46" s="134"/>
      <c r="K46" s="134">
        <f>ROUND(calc!K47,0)</f>
        <v>390</v>
      </c>
      <c r="L46" s="134">
        <f>ROUND(calc!L47,0)</f>
        <v>390</v>
      </c>
      <c r="M46" s="134">
        <f>ROUND(calc!M47,0)</f>
        <v>390</v>
      </c>
      <c r="N46" s="12"/>
      <c r="O46" s="12" t="s">
        <v>1</v>
      </c>
      <c r="P46" s="12" t="s">
        <v>1</v>
      </c>
      <c r="Q46" s="134" t="e">
        <f>ROUND(calc!Q47,0)</f>
        <v>#REF!</v>
      </c>
      <c r="W46" s="199"/>
      <c r="X46" s="199"/>
      <c r="Y46" s="199"/>
    </row>
    <row r="47" spans="1:33" s="125" customFormat="1" ht="14.25" customHeight="1">
      <c r="A47" s="130"/>
      <c r="B47" s="133">
        <v>1997</v>
      </c>
      <c r="C47" s="134">
        <f>ROUND(calc!C48,0)</f>
        <v>363</v>
      </c>
      <c r="D47" s="134">
        <f>ROUND(calc!D48,0)</f>
        <v>307</v>
      </c>
      <c r="E47" s="134">
        <f>ROUND(calc!E48,0)</f>
        <v>362</v>
      </c>
      <c r="F47" s="134"/>
      <c r="G47" s="134">
        <f>ROUND(calc!G48,0)</f>
        <v>338</v>
      </c>
      <c r="H47" s="134">
        <f>ROUND(calc!H48,0)</f>
        <v>293</v>
      </c>
      <c r="I47" s="134">
        <f>ROUND(calc!I48,0)</f>
        <v>338</v>
      </c>
      <c r="J47" s="134"/>
      <c r="K47" s="134">
        <f>ROUND(calc!K48,0)</f>
        <v>385</v>
      </c>
      <c r="L47" s="134">
        <f>ROUND(calc!L48,0)</f>
        <v>371</v>
      </c>
      <c r="M47" s="134">
        <f>ROUND(calc!M48,0)</f>
        <v>385</v>
      </c>
      <c r="N47" s="12"/>
      <c r="O47" s="12" t="s">
        <v>1</v>
      </c>
      <c r="P47" s="12" t="s">
        <v>1</v>
      </c>
      <c r="Q47" s="134" t="e">
        <f>ROUND(calc!Q48,0)</f>
        <v>#REF!</v>
      </c>
      <c r="T47" s="204"/>
    </row>
    <row r="48" spans="1:33" s="125" customFormat="1" ht="14.25" customHeight="1">
      <c r="A48" s="130"/>
      <c r="B48" s="133">
        <v>1998</v>
      </c>
      <c r="C48" s="134">
        <f>ROUND(calc!C49,0)</f>
        <v>350</v>
      </c>
      <c r="D48" s="134">
        <f>ROUND(calc!D49,0)</f>
        <v>288</v>
      </c>
      <c r="E48" s="134">
        <f>ROUND(calc!E49,0)</f>
        <v>344</v>
      </c>
      <c r="F48" s="134"/>
      <c r="G48" s="134">
        <f>ROUND(calc!G49,0)</f>
        <v>306</v>
      </c>
      <c r="H48" s="134">
        <f>ROUND(calc!H49,0)</f>
        <v>271</v>
      </c>
      <c r="I48" s="134">
        <f>ROUND(calc!I49,0)</f>
        <v>302</v>
      </c>
      <c r="J48" s="134"/>
      <c r="K48" s="134">
        <f>ROUND(calc!K49,0)</f>
        <v>362</v>
      </c>
      <c r="L48" s="134">
        <f>ROUND(calc!L49,0)</f>
        <v>356</v>
      </c>
      <c r="M48" s="134">
        <f>ROUND(calc!M49,0)</f>
        <v>362</v>
      </c>
      <c r="N48" s="12"/>
      <c r="O48" s="12" t="s">
        <v>1</v>
      </c>
      <c r="P48" s="12" t="s">
        <v>1</v>
      </c>
      <c r="Q48" s="134" t="e">
        <f>ROUND(calc!Q49,0)</f>
        <v>#REF!</v>
      </c>
      <c r="T48" s="204"/>
    </row>
    <row r="49" spans="1:20" s="125" customFormat="1" ht="14.25" customHeight="1">
      <c r="A49" s="130"/>
      <c r="B49" s="133">
        <v>1999</v>
      </c>
      <c r="C49" s="134">
        <f>ROUND(calc!C50,0)</f>
        <v>342</v>
      </c>
      <c r="D49" s="134">
        <f>ROUND(calc!D50,0)</f>
        <v>285</v>
      </c>
      <c r="E49" s="134">
        <f>ROUND(calc!E50,0)</f>
        <v>330</v>
      </c>
      <c r="F49" s="134"/>
      <c r="G49" s="134">
        <f>ROUND(calc!G50,0)</f>
        <v>296</v>
      </c>
      <c r="H49" s="134">
        <f>ROUND(calc!H50,0)</f>
        <v>270</v>
      </c>
      <c r="I49" s="134">
        <f>ROUND(calc!I50,0)</f>
        <v>290</v>
      </c>
      <c r="J49" s="134"/>
      <c r="K49" s="134">
        <f>ROUND(calc!K50,0)</f>
        <v>343</v>
      </c>
      <c r="L49" s="134">
        <f>ROUND(calc!L50,0)</f>
        <v>354</v>
      </c>
      <c r="M49" s="134">
        <f>ROUND(calc!M50,0)</f>
        <v>344</v>
      </c>
      <c r="O49" s="131" t="s">
        <v>1</v>
      </c>
      <c r="P49" s="131" t="s">
        <v>1</v>
      </c>
      <c r="Q49" s="134" t="e">
        <f>ROUND(calc!Q50,0)</f>
        <v>#REF!</v>
      </c>
      <c r="T49" s="204"/>
    </row>
    <row r="50" spans="1:20" s="125" customFormat="1" ht="14.25" customHeight="1">
      <c r="A50" s="130"/>
      <c r="B50" s="133">
        <v>2000</v>
      </c>
      <c r="C50" s="134">
        <f>ROUND(calc!C51,0)</f>
        <v>329</v>
      </c>
      <c r="D50" s="134">
        <f>ROUND(calc!D51,0)</f>
        <v>277</v>
      </c>
      <c r="E50" s="134">
        <f>ROUND(calc!E51,0)</f>
        <v>314</v>
      </c>
      <c r="F50" s="134"/>
      <c r="G50" s="134">
        <f>ROUND(calc!G51,0)</f>
        <v>289</v>
      </c>
      <c r="H50" s="134">
        <f>ROUND(calc!H51,0)</f>
        <v>262</v>
      </c>
      <c r="I50" s="134">
        <f>ROUND(calc!I51,0)</f>
        <v>280</v>
      </c>
      <c r="J50" s="134"/>
      <c r="K50" s="134">
        <f>ROUND(calc!K51,0)</f>
        <v>329</v>
      </c>
      <c r="L50" s="134">
        <f>ROUND(calc!L51,0)</f>
        <v>343</v>
      </c>
      <c r="M50" s="134">
        <f>ROUND(calc!M51,0)</f>
        <v>331</v>
      </c>
      <c r="O50" s="131" t="s">
        <v>1</v>
      </c>
      <c r="P50" s="131" t="s">
        <v>1</v>
      </c>
      <c r="Q50" s="134" t="e">
        <f>ROUND(calc!Q51,0)</f>
        <v>#REF!</v>
      </c>
    </row>
    <row r="51" spans="1:20" s="125" customFormat="1" ht="14.25" customHeight="1">
      <c r="A51" s="130"/>
      <c r="B51" s="133">
        <v>2001</v>
      </c>
      <c r="C51" s="134">
        <f>ROUND(calc!C52,0)</f>
        <v>324</v>
      </c>
      <c r="D51" s="134">
        <f>ROUND(calc!D52,0)</f>
        <v>275</v>
      </c>
      <c r="E51" s="134">
        <f>ROUND(calc!E52,0)</f>
        <v>309</v>
      </c>
      <c r="F51" s="134"/>
      <c r="G51" s="134">
        <f>ROUND(calc!G52,0)</f>
        <v>288</v>
      </c>
      <c r="H51" s="134">
        <f>ROUND(calc!H52,0)</f>
        <v>259</v>
      </c>
      <c r="I51" s="134">
        <f>ROUND(calc!I52,0)</f>
        <v>279</v>
      </c>
      <c r="J51" s="134"/>
      <c r="K51" s="134">
        <f>ROUND(calc!K52,0)</f>
        <v>324</v>
      </c>
      <c r="L51" s="134">
        <f>ROUND(calc!L52,0)</f>
        <v>336</v>
      </c>
      <c r="M51" s="134">
        <f>ROUND(calc!M52,0)</f>
        <v>325</v>
      </c>
      <c r="O51" s="131" t="s">
        <v>1</v>
      </c>
      <c r="P51" s="131" t="s">
        <v>1</v>
      </c>
      <c r="Q51" s="134" t="e">
        <f>ROUND(calc!Q52,0)</f>
        <v>#REF!</v>
      </c>
    </row>
    <row r="52" spans="1:20" s="125" customFormat="1" ht="14.25" customHeight="1">
      <c r="A52" s="130"/>
      <c r="B52" s="133">
        <v>2002</v>
      </c>
      <c r="C52" s="134">
        <f>ROUND(calc!C53,0)</f>
        <v>336</v>
      </c>
      <c r="D52" s="134">
        <f>ROUND(calc!D53,0)</f>
        <v>282</v>
      </c>
      <c r="E52" s="134">
        <f>ROUND(calc!E53,0)</f>
        <v>320</v>
      </c>
      <c r="F52" s="134"/>
      <c r="G52" s="134">
        <f>ROUND(calc!G53,0)</f>
        <v>303</v>
      </c>
      <c r="H52" s="134">
        <f>ROUND(calc!H53,0)</f>
        <v>265</v>
      </c>
      <c r="I52" s="134">
        <f>ROUND(calc!I53,0)</f>
        <v>289</v>
      </c>
      <c r="J52" s="134"/>
      <c r="K52" s="134">
        <f>ROUND(calc!K53,0)</f>
        <v>337</v>
      </c>
      <c r="L52" s="134">
        <f>ROUND(calc!L53,0)</f>
        <v>337</v>
      </c>
      <c r="M52" s="134">
        <f>ROUND(calc!M53,0)</f>
        <v>337</v>
      </c>
      <c r="O52" s="131" t="s">
        <v>1</v>
      </c>
      <c r="P52" s="131" t="s">
        <v>1</v>
      </c>
      <c r="Q52" s="134" t="e">
        <f>ROUND(calc!Q53,0)</f>
        <v>#REF!</v>
      </c>
    </row>
    <row r="53" spans="1:20" s="125" customFormat="1" ht="14.25" customHeight="1">
      <c r="A53" s="130"/>
      <c r="B53" s="133">
        <v>2003</v>
      </c>
      <c r="C53" s="134">
        <f>ROUND(calc!C54,0)</f>
        <v>338</v>
      </c>
      <c r="D53" s="134">
        <f>ROUND(calc!D54,0)</f>
        <v>292</v>
      </c>
      <c r="E53" s="134">
        <f>ROUND(calc!E54,0)</f>
        <v>323</v>
      </c>
      <c r="F53" s="134"/>
      <c r="G53" s="134">
        <f>ROUND(calc!G54,0)</f>
        <v>304</v>
      </c>
      <c r="H53" s="134">
        <f>ROUND(calc!H54,0)</f>
        <v>277</v>
      </c>
      <c r="I53" s="134">
        <f>ROUND(calc!I54,0)</f>
        <v>294</v>
      </c>
      <c r="J53" s="134"/>
      <c r="K53" s="134">
        <f>ROUND(calc!K54,0)</f>
        <v>338</v>
      </c>
      <c r="L53" s="134">
        <f>ROUND(calc!L54,0)</f>
        <v>346</v>
      </c>
      <c r="M53" s="134">
        <f>ROUND(calc!M54,0)</f>
        <v>339</v>
      </c>
      <c r="O53" s="131" t="s">
        <v>1</v>
      </c>
      <c r="P53" s="131" t="s">
        <v>1</v>
      </c>
      <c r="Q53" s="134" t="e">
        <f>ROUND(calc!Q54,0)</f>
        <v>#REF!</v>
      </c>
    </row>
    <row r="54" spans="1:20" s="125" customFormat="1" ht="14.25" customHeight="1">
      <c r="A54" s="130"/>
      <c r="B54" s="133">
        <v>2004</v>
      </c>
      <c r="C54" s="134">
        <f>ROUND(calc!C55,0)</f>
        <v>338</v>
      </c>
      <c r="D54" s="134">
        <f>ROUND(calc!D55,0)</f>
        <v>304</v>
      </c>
      <c r="E54" s="134">
        <f>ROUND(calc!E55,0)</f>
        <v>328</v>
      </c>
      <c r="F54" s="134"/>
      <c r="G54" s="134">
        <f>ROUND(calc!G55,0)</f>
        <v>311</v>
      </c>
      <c r="H54" s="134">
        <f>ROUND(calc!H55,0)</f>
        <v>290</v>
      </c>
      <c r="I54" s="134">
        <f>ROUND(calc!I55,0)</f>
        <v>303</v>
      </c>
      <c r="J54" s="134"/>
      <c r="K54" s="134">
        <f>ROUND(calc!K55,0)</f>
        <v>349</v>
      </c>
      <c r="L54" s="134">
        <f>ROUND(calc!L55,0)</f>
        <v>336</v>
      </c>
      <c r="M54" s="134">
        <f>ROUND(calc!M55,0)</f>
        <v>345</v>
      </c>
      <c r="O54" s="131" t="s">
        <v>1</v>
      </c>
      <c r="P54" s="131" t="s">
        <v>1</v>
      </c>
      <c r="Q54" s="134" t="e">
        <f>ROUND(calc!Q55,0)</f>
        <v>#REF!</v>
      </c>
    </row>
    <row r="55" spans="1:20" s="125" customFormat="1" ht="14.25" customHeight="1">
      <c r="A55" s="130"/>
      <c r="B55" s="133">
        <v>2005</v>
      </c>
      <c r="C55" s="134">
        <f>ROUND(calc!C56,0)</f>
        <v>385</v>
      </c>
      <c r="D55" s="134">
        <f>ROUND(calc!D56,0)</f>
        <v>340</v>
      </c>
      <c r="E55" s="134">
        <f>ROUND(calc!E56,0)</f>
        <v>370</v>
      </c>
      <c r="F55" s="134"/>
      <c r="G55" s="134">
        <f>ROUND(calc!G56,0)</f>
        <v>348</v>
      </c>
      <c r="H55" s="134">
        <f>ROUND(calc!H56,0)</f>
        <v>324</v>
      </c>
      <c r="I55" s="134">
        <f>ROUND(calc!I56,0)</f>
        <v>338</v>
      </c>
      <c r="J55" s="134"/>
      <c r="K55" s="134">
        <f>ROUND(calc!K56,0)</f>
        <v>389</v>
      </c>
      <c r="L55" s="134">
        <f>ROUND(calc!L56,0)</f>
        <v>371</v>
      </c>
      <c r="M55" s="134">
        <f>ROUND(calc!M56,0)</f>
        <v>385</v>
      </c>
      <c r="O55" s="131" t="s">
        <v>1</v>
      </c>
      <c r="P55" s="131" t="s">
        <v>1</v>
      </c>
      <c r="Q55" s="134" t="e">
        <f>ROUND(calc!Q56,0)</f>
        <v>#REF!</v>
      </c>
    </row>
    <row r="56" spans="1:20" s="125" customFormat="1" ht="14.25" customHeight="1">
      <c r="A56" s="138"/>
      <c r="B56" s="139">
        <v>2006</v>
      </c>
      <c r="C56" s="140">
        <f>ROUND(calc!C57,0)</f>
        <v>476</v>
      </c>
      <c r="D56" s="140">
        <f>ROUND(calc!D57,0)</f>
        <v>399</v>
      </c>
      <c r="E56" s="140">
        <f>ROUND(calc!E57,0)</f>
        <v>443</v>
      </c>
      <c r="F56" s="140"/>
      <c r="G56" s="140">
        <f>ROUND(calc!G57,0)</f>
        <v>422</v>
      </c>
      <c r="H56" s="140">
        <f>ROUND(calc!H57,0)</f>
        <v>372</v>
      </c>
      <c r="I56" s="140">
        <f>ROUND(calc!I57,0)</f>
        <v>395</v>
      </c>
      <c r="J56" s="140"/>
      <c r="K56" s="140">
        <f>ROUND(calc!K57,0)</f>
        <v>480</v>
      </c>
      <c r="L56" s="140">
        <f>ROUND(calc!L57,0)</f>
        <v>436</v>
      </c>
      <c r="M56" s="140">
        <f>ROUND(calc!M57,0)</f>
        <v>465</v>
      </c>
      <c r="N56" s="192"/>
      <c r="O56" s="210" t="s">
        <v>1</v>
      </c>
      <c r="P56" s="210" t="s">
        <v>1</v>
      </c>
      <c r="Q56" s="140" t="e">
        <f>ROUND(calc!Q57,0)</f>
        <v>#REF!</v>
      </c>
    </row>
    <row r="57" spans="1:20" s="125" customFormat="1" ht="14.25" customHeight="1">
      <c r="A57" s="130"/>
      <c r="B57" s="133" t="s">
        <v>37</v>
      </c>
      <c r="C57" s="134">
        <v>496.02701847189934</v>
      </c>
      <c r="D57" s="134">
        <v>478.16605167281534</v>
      </c>
      <c r="E57" s="134">
        <v>487.82514516368644</v>
      </c>
      <c r="F57" s="137"/>
      <c r="G57" s="134">
        <v>433.41948648820727</v>
      </c>
      <c r="H57" s="134">
        <v>444.42598366701179</v>
      </c>
      <c r="I57" s="134">
        <v>440.21360893117611</v>
      </c>
      <c r="J57" s="137"/>
      <c r="K57" s="134">
        <v>533.35111732697385</v>
      </c>
      <c r="L57" s="134">
        <v>503.45984061777341</v>
      </c>
      <c r="M57" s="134">
        <v>521.25580815942999</v>
      </c>
      <c r="N57" s="134"/>
      <c r="O57" s="134" t="s">
        <v>1</v>
      </c>
      <c r="P57" s="134" t="s">
        <v>1</v>
      </c>
      <c r="Q57" s="134">
        <v>468.44637520354269</v>
      </c>
    </row>
    <row r="58" spans="1:20" s="125" customFormat="1" ht="14.25" customHeight="1">
      <c r="A58" s="130"/>
      <c r="B58" s="133">
        <v>2008</v>
      </c>
      <c r="C58" s="134">
        <v>553.13522668457642</v>
      </c>
      <c r="D58" s="134">
        <v>551.91630740402832</v>
      </c>
      <c r="E58" s="134">
        <v>552.91597809790244</v>
      </c>
      <c r="F58" s="137"/>
      <c r="G58" s="134">
        <v>507.85155866772601</v>
      </c>
      <c r="H58" s="134">
        <v>512.98909792701522</v>
      </c>
      <c r="I58" s="134">
        <v>510.83426400245571</v>
      </c>
      <c r="J58" s="137"/>
      <c r="K58" s="134">
        <v>590.92839887060052</v>
      </c>
      <c r="L58" s="134">
        <v>557.12273342685671</v>
      </c>
      <c r="M58" s="134">
        <v>575.64800514334866</v>
      </c>
      <c r="N58" s="134"/>
      <c r="O58" s="134" t="s">
        <v>1</v>
      </c>
      <c r="P58" s="134" t="s">
        <v>1</v>
      </c>
      <c r="Q58" s="134">
        <v>533.89799681660998</v>
      </c>
    </row>
    <row r="59" spans="1:20" s="125" customFormat="1" ht="14.25" customHeight="1">
      <c r="A59" s="130"/>
      <c r="B59" s="133">
        <v>2009</v>
      </c>
      <c r="C59" s="134">
        <v>621.91941821111709</v>
      </c>
      <c r="D59" s="134">
        <v>607.87745693982981</v>
      </c>
      <c r="E59" s="134">
        <v>615.82553559999269</v>
      </c>
      <c r="F59" s="137"/>
      <c r="G59" s="134">
        <v>573.19866934541642</v>
      </c>
      <c r="H59" s="134">
        <v>560.0511914175471</v>
      </c>
      <c r="I59" s="134">
        <v>564.55072605318071</v>
      </c>
      <c r="J59" s="137"/>
      <c r="K59" s="134">
        <v>663.01765994968139</v>
      </c>
      <c r="L59" s="134">
        <v>629.8200402928037</v>
      </c>
      <c r="M59" s="134">
        <v>645.75318865995462</v>
      </c>
      <c r="N59" s="134"/>
      <c r="O59" s="134" t="s">
        <v>1</v>
      </c>
      <c r="P59" s="134" t="s">
        <v>1</v>
      </c>
      <c r="Q59" s="134">
        <v>592.66926695938719</v>
      </c>
    </row>
    <row r="60" spans="1:20" s="125" customFormat="1" ht="14.25" customHeight="1">
      <c r="A60" s="130"/>
      <c r="B60" s="133">
        <v>2010</v>
      </c>
      <c r="C60" s="134">
        <v>591.01710115978517</v>
      </c>
      <c r="D60" s="134">
        <v>577.91201302116713</v>
      </c>
      <c r="E60" s="134">
        <v>585.5296282040033</v>
      </c>
      <c r="F60" s="137"/>
      <c r="G60" s="134">
        <v>560.05225441259097</v>
      </c>
      <c r="H60" s="134">
        <v>539.17695358819844</v>
      </c>
      <c r="I60" s="134">
        <v>546.2373216624311</v>
      </c>
      <c r="J60" s="137"/>
      <c r="K60" s="134">
        <v>589.54055619528674</v>
      </c>
      <c r="L60" s="134">
        <v>579.57270059600933</v>
      </c>
      <c r="M60" s="134">
        <v>584.21837711846786</v>
      </c>
      <c r="N60" s="134"/>
      <c r="O60" s="134">
        <v>577.7538418982283</v>
      </c>
      <c r="P60" s="134">
        <v>553.496296957249</v>
      </c>
      <c r="Q60" s="134">
        <v>564.04677662642769</v>
      </c>
    </row>
    <row r="61" spans="1:20" s="125" customFormat="1" ht="14.25" customHeight="1">
      <c r="A61" s="130"/>
      <c r="B61" s="133">
        <v>2011</v>
      </c>
      <c r="C61" s="134">
        <v>640.53031435333821</v>
      </c>
      <c r="D61" s="134">
        <v>616.52983023299782</v>
      </c>
      <c r="E61" s="134">
        <v>630.54582618280074</v>
      </c>
      <c r="F61" s="137"/>
      <c r="G61" s="134">
        <v>614.59212432362062</v>
      </c>
      <c r="H61" s="134">
        <v>570.72544163872067</v>
      </c>
      <c r="I61" s="134">
        <v>585.42086765126135</v>
      </c>
      <c r="J61" s="137"/>
      <c r="K61" s="134">
        <v>641.1993195335881</v>
      </c>
      <c r="L61" s="134">
        <v>611.94524663018512</v>
      </c>
      <c r="M61" s="134">
        <v>625.3795091081389</v>
      </c>
      <c r="N61" s="134"/>
      <c r="O61" s="134">
        <v>629.41316583153196</v>
      </c>
      <c r="P61" s="134">
        <v>586.44953417237059</v>
      </c>
      <c r="Q61" s="134">
        <v>604.87517537133135</v>
      </c>
    </row>
    <row r="62" spans="1:20" s="125" customFormat="1" ht="14.25" customHeight="1">
      <c r="A62" s="130"/>
      <c r="B62" s="133">
        <v>2012</v>
      </c>
      <c r="C62" s="134">
        <v>714.1515255153613</v>
      </c>
      <c r="D62" s="134">
        <v>666.27498677180347</v>
      </c>
      <c r="E62" s="134">
        <v>693.75229069698787</v>
      </c>
      <c r="F62" s="137"/>
      <c r="G62" s="134">
        <v>685.8202000486657</v>
      </c>
      <c r="H62" s="134">
        <v>614.27410997297454</v>
      </c>
      <c r="I62" s="134">
        <v>637.63731143615075</v>
      </c>
      <c r="J62" s="137"/>
      <c r="K62" s="134">
        <v>711.56678778627429</v>
      </c>
      <c r="L62" s="134">
        <v>663.09828305912686</v>
      </c>
      <c r="M62" s="134">
        <v>684.18116690997238</v>
      </c>
      <c r="N62" s="134"/>
      <c r="O62" s="134">
        <v>701.35436288585731</v>
      </c>
      <c r="P62" s="134">
        <v>632.31785110479655</v>
      </c>
      <c r="Q62" s="134">
        <v>661.05621781846912</v>
      </c>
    </row>
    <row r="63" spans="1:20" s="125" customFormat="1" ht="14.25" customHeight="1">
      <c r="A63" s="130"/>
      <c r="B63" s="133">
        <v>2013</v>
      </c>
      <c r="C63" s="134">
        <v>748.26197673431784</v>
      </c>
      <c r="D63" s="134">
        <v>696.3537543328606</v>
      </c>
      <c r="E63" s="134">
        <v>725.67383092428338</v>
      </c>
      <c r="F63" s="137"/>
      <c r="G63" s="134">
        <v>711.38410299536702</v>
      </c>
      <c r="H63" s="134">
        <v>640.38911462221165</v>
      </c>
      <c r="I63" s="134">
        <v>663.5014452504588</v>
      </c>
      <c r="J63" s="137"/>
      <c r="K63" s="134">
        <v>741.59853545387921</v>
      </c>
      <c r="L63" s="134">
        <v>698.58661598203366</v>
      </c>
      <c r="M63" s="134">
        <v>717.47509357047693</v>
      </c>
      <c r="N63" s="134"/>
      <c r="O63" s="134">
        <v>730.70568652170823</v>
      </c>
      <c r="P63" s="134">
        <v>660.38720715065858</v>
      </c>
      <c r="Q63" s="134">
        <v>689.30072982477157</v>
      </c>
    </row>
    <row r="64" spans="1:20" s="125" customFormat="1" ht="14.25" customHeight="1">
      <c r="A64" s="130"/>
      <c r="B64" s="133">
        <v>2014</v>
      </c>
      <c r="C64" s="134">
        <v>762.81217515938636</v>
      </c>
      <c r="D64" s="134">
        <v>710.73414516167577</v>
      </c>
      <c r="E64" s="134">
        <v>739.70929889939612</v>
      </c>
      <c r="F64" s="134"/>
      <c r="G64" s="134">
        <v>710.44298129212541</v>
      </c>
      <c r="H64" s="134">
        <v>649.98792237763155</v>
      </c>
      <c r="I64" s="134">
        <v>669.51738507952393</v>
      </c>
      <c r="J64" s="134"/>
      <c r="K64" s="134">
        <v>764.78380147804171</v>
      </c>
      <c r="L64" s="134">
        <v>714.65453303624247</v>
      </c>
      <c r="M64" s="134">
        <v>736.66681728547485</v>
      </c>
      <c r="N64" s="134"/>
      <c r="O64" s="134">
        <v>738.5302158180458</v>
      </c>
      <c r="P64" s="134">
        <v>671.76457988196864</v>
      </c>
      <c r="Q64" s="134">
        <v>699.13194224746246</v>
      </c>
    </row>
    <row r="65" spans="1:17" s="125" customFormat="1" ht="14.25" customHeight="1">
      <c r="A65" s="130"/>
      <c r="B65" s="133">
        <v>2015</v>
      </c>
      <c r="C65" s="134">
        <v>720.10520213163386</v>
      </c>
      <c r="D65" s="194">
        <v>679.78453387924333</v>
      </c>
      <c r="E65" s="134">
        <v>701.84271510834094</v>
      </c>
      <c r="F65" s="134"/>
      <c r="G65" s="134">
        <v>666.94621622237173</v>
      </c>
      <c r="H65" s="134">
        <v>608.7349314381695</v>
      </c>
      <c r="I65" s="134">
        <v>628.48981053370812</v>
      </c>
      <c r="J65" s="134"/>
      <c r="K65" s="134">
        <v>718.52531284367387</v>
      </c>
      <c r="L65" s="134">
        <v>690.03192777549498</v>
      </c>
      <c r="M65" s="134">
        <v>702.86183370303934</v>
      </c>
      <c r="N65" s="134"/>
      <c r="O65" s="134">
        <v>694.17118665231965</v>
      </c>
      <c r="P65" s="134">
        <v>634.62778983444468</v>
      </c>
      <c r="Q65" s="134">
        <v>659.09807797056101</v>
      </c>
    </row>
    <row r="66" spans="1:17" s="125" customFormat="1" ht="14.25" customHeight="1">
      <c r="A66" s="130"/>
      <c r="B66" s="133">
        <v>2016</v>
      </c>
      <c r="C66" s="134">
        <v>640.82970974928287</v>
      </c>
      <c r="D66" s="134">
        <v>629.88883560512181</v>
      </c>
      <c r="E66" s="134">
        <v>635.87348862604995</v>
      </c>
      <c r="F66" s="134"/>
      <c r="G66" s="134">
        <v>586.33386023743935</v>
      </c>
      <c r="H66" s="134">
        <v>538.60440258562437</v>
      </c>
      <c r="I66" s="134">
        <v>554.92259945462604</v>
      </c>
      <c r="J66" s="134"/>
      <c r="K66" s="134">
        <v>641.47510003609955</v>
      </c>
      <c r="L66" s="134">
        <v>645.72490346621748</v>
      </c>
      <c r="M66" s="134">
        <v>643.74255360981579</v>
      </c>
      <c r="N66" s="134"/>
      <c r="O66" s="134">
        <v>613.48485702518997</v>
      </c>
      <c r="P66" s="134">
        <v>570.11618660083104</v>
      </c>
      <c r="Q66" s="134">
        <v>587.95103414805237</v>
      </c>
    </row>
    <row r="67" spans="1:17" s="125" customFormat="1" ht="14.25" customHeight="1">
      <c r="A67" s="130"/>
      <c r="B67" s="133">
        <v>2017</v>
      </c>
      <c r="C67" s="134">
        <v>616.90040830818396</v>
      </c>
      <c r="D67" s="134">
        <v>614.23752884786086</v>
      </c>
      <c r="E67" s="134">
        <v>615.12515533463522</v>
      </c>
      <c r="F67" s="134"/>
      <c r="G67" s="134">
        <v>568.96857802236821</v>
      </c>
      <c r="H67" s="134">
        <v>528.13775963074738</v>
      </c>
      <c r="I67" s="134">
        <v>539.67690395881414</v>
      </c>
      <c r="J67" s="134"/>
      <c r="K67" s="134">
        <v>567.19332504881947</v>
      </c>
      <c r="L67" s="134">
        <v>557.42943369430145</v>
      </c>
      <c r="M67" s="134">
        <v>560.09231315462455</v>
      </c>
      <c r="N67" s="134"/>
      <c r="O67" s="134">
        <v>582.28297532398369</v>
      </c>
      <c r="P67" s="134">
        <v>547.66554233978343</v>
      </c>
      <c r="Q67" s="134">
        <v>559.20468666785018</v>
      </c>
    </row>
    <row r="68" spans="1:17" s="125" customFormat="1" ht="14.25" customHeight="1">
      <c r="A68" s="130"/>
      <c r="B68" s="133">
        <v>2018</v>
      </c>
      <c r="C68" s="134">
        <v>626.61064669507778</v>
      </c>
      <c r="D68" s="134">
        <v>619.69071907042667</v>
      </c>
      <c r="E68" s="134">
        <v>622.83974467701682</v>
      </c>
      <c r="F68" s="134"/>
      <c r="G68" s="134">
        <v>581.20536485269599</v>
      </c>
      <c r="H68" s="134">
        <v>540.30867256536499</v>
      </c>
      <c r="I68" s="134">
        <v>549.98611123054809</v>
      </c>
      <c r="J68" s="134"/>
      <c r="K68" s="134">
        <v>547.61743996897985</v>
      </c>
      <c r="L68" s="134">
        <v>541.02522203104354</v>
      </c>
      <c r="M68" s="134">
        <v>543.10699111227609</v>
      </c>
      <c r="N68" s="134"/>
      <c r="O68" s="134">
        <v>588.81667001715959</v>
      </c>
      <c r="P68" s="134">
        <v>551.64994607135975</v>
      </c>
      <c r="Q68" s="134">
        <v>562.36272186668089</v>
      </c>
    </row>
    <row r="69" spans="1:17" s="125" customFormat="1" ht="14.25" customHeight="1">
      <c r="A69" s="130"/>
      <c r="B69" s="133">
        <v>2019</v>
      </c>
      <c r="C69" s="134">
        <f>ROUND(calc!C70,0)</f>
        <v>617</v>
      </c>
      <c r="D69" s="134">
        <f>ROUND(calc!D70,0)</f>
        <v>606</v>
      </c>
      <c r="E69" s="134">
        <f>ROUND(calc!E70,0)</f>
        <v>611</v>
      </c>
      <c r="F69" s="134"/>
      <c r="G69" s="134">
        <f>ROUND(calc!G70,0)</f>
        <v>575</v>
      </c>
      <c r="H69" s="134">
        <f>ROUND(calc!H70,0)</f>
        <v>542</v>
      </c>
      <c r="I69" s="134">
        <f>ROUND(calc!I70,0)</f>
        <v>549</v>
      </c>
      <c r="J69" s="134"/>
      <c r="K69" s="134">
        <f>ROUND(calc!K70,0)</f>
        <v>590</v>
      </c>
      <c r="L69" s="134">
        <f>ROUND(calc!L70,0)</f>
        <v>585</v>
      </c>
      <c r="M69" s="134">
        <f>ROUND(calc!M70,0)</f>
        <v>587</v>
      </c>
      <c r="N69" s="134"/>
      <c r="O69" s="134">
        <f>ROUND(calc!O70,0)</f>
        <v>589</v>
      </c>
      <c r="P69" s="134">
        <f>ROUND(calc!P70,0)</f>
        <v>557</v>
      </c>
      <c r="Q69" s="134" t="e">
        <f>ROUND(calc!Q70,0)</f>
        <v>#REF!</v>
      </c>
    </row>
    <row r="70" spans="1:17" s="125" customFormat="1" ht="15.95" customHeight="1">
      <c r="A70" s="142" t="s">
        <v>2</v>
      </c>
      <c r="B70" s="146"/>
      <c r="C70" s="146"/>
      <c r="D70" s="146"/>
      <c r="E70" s="146"/>
      <c r="F70" s="146"/>
      <c r="G70" s="146"/>
      <c r="H70" s="146"/>
      <c r="I70" s="146"/>
      <c r="J70" s="146"/>
      <c r="K70" s="146"/>
      <c r="L70" s="146"/>
      <c r="M70" s="146"/>
      <c r="N70" s="146"/>
      <c r="O70" s="146"/>
      <c r="P70" s="146"/>
      <c r="Q70" s="146"/>
    </row>
    <row r="71" spans="1:17" s="125" customFormat="1" ht="14.25" customHeight="1" thickBot="1">
      <c r="A71" s="147"/>
      <c r="B71" s="147" t="s">
        <v>71</v>
      </c>
      <c r="C71" s="148">
        <f>calc!C72</f>
        <v>-1.2827435847286759</v>
      </c>
      <c r="D71" s="148">
        <f>calc!D72</f>
        <v>-1.93201455472065</v>
      </c>
      <c r="E71" s="148">
        <f>calc!E72</f>
        <v>-1.7544670602426566</v>
      </c>
      <c r="F71" s="148"/>
      <c r="G71" s="148">
        <f>calc!G72</f>
        <v>-0.89623035011122987</v>
      </c>
      <c r="H71" s="148">
        <f>calc!H72</f>
        <v>0.44881411089918138</v>
      </c>
      <c r="I71" s="148">
        <f>calc!I72</f>
        <v>-3.0006144945272945E-2</v>
      </c>
      <c r="J71" s="148"/>
      <c r="K71" s="148">
        <f>calc!K72</f>
        <v>8.0638537055991435</v>
      </c>
      <c r="L71" s="148">
        <f>calc!L72</f>
        <v>8.3927814765280946</v>
      </c>
      <c r="M71" s="148">
        <f>calc!M72</f>
        <v>8.2806423067960004</v>
      </c>
      <c r="N71" s="148"/>
      <c r="O71" s="148">
        <f>calc!O72</f>
        <v>0.2835886236838171</v>
      </c>
      <c r="P71" s="148">
        <f>calc!P72</f>
        <v>1.2332422001217358</v>
      </c>
      <c r="Q71" s="148" t="e">
        <f>calc!Q72</f>
        <v>#REF!</v>
      </c>
    </row>
    <row r="72" spans="1:17" s="125" customFormat="1" ht="15" customHeight="1" thickTop="1">
      <c r="A72" s="130"/>
      <c r="B72" s="131"/>
      <c r="C72" s="131"/>
      <c r="D72" s="131"/>
      <c r="E72" s="131"/>
      <c r="F72" s="131"/>
      <c r="G72" s="131"/>
      <c r="H72" s="131"/>
      <c r="I72" s="131"/>
      <c r="J72" s="131"/>
      <c r="K72" s="131"/>
      <c r="L72" s="131"/>
      <c r="M72" s="131"/>
    </row>
    <row r="73" spans="1:17" s="125" customFormat="1" ht="15" customHeight="1">
      <c r="A73" s="130"/>
      <c r="B73" s="131"/>
      <c r="C73" s="131"/>
      <c r="D73" s="131"/>
      <c r="E73" s="131"/>
      <c r="F73" s="131"/>
      <c r="G73" s="131"/>
      <c r="H73" s="131"/>
      <c r="I73" s="131"/>
      <c r="J73" s="131"/>
      <c r="K73" s="131"/>
      <c r="L73" s="131"/>
      <c r="M73" s="131"/>
    </row>
    <row r="74" spans="1:17" s="125" customFormat="1" ht="15" customHeight="1">
      <c r="A74" s="130"/>
      <c r="B74" s="131"/>
      <c r="C74" s="131"/>
      <c r="D74" s="131"/>
      <c r="E74" s="131"/>
      <c r="F74" s="131"/>
      <c r="G74" s="131"/>
      <c r="H74" s="131"/>
      <c r="I74" s="131"/>
      <c r="J74" s="131"/>
      <c r="K74" s="131"/>
      <c r="L74" s="131"/>
      <c r="M74" s="131"/>
    </row>
    <row r="75" spans="1:17" s="125" customFormat="1" ht="15" customHeight="1">
      <c r="A75" s="130"/>
      <c r="B75" s="131"/>
      <c r="C75" s="131"/>
      <c r="D75" s="131"/>
      <c r="E75" s="131"/>
      <c r="F75" s="131"/>
      <c r="G75" s="131"/>
      <c r="H75" s="131"/>
      <c r="I75" s="131"/>
      <c r="J75" s="131"/>
      <c r="K75" s="131"/>
      <c r="L75" s="131"/>
      <c r="M75" s="131"/>
    </row>
    <row r="76" spans="1:17" s="125" customFormat="1" ht="15" customHeight="1">
      <c r="A76" s="130"/>
      <c r="B76" s="131"/>
      <c r="C76" s="131"/>
      <c r="D76" s="131"/>
      <c r="E76" s="131"/>
      <c r="F76" s="131"/>
      <c r="G76" s="131"/>
      <c r="H76" s="131"/>
      <c r="I76" s="131"/>
      <c r="J76" s="131"/>
      <c r="K76" s="131"/>
      <c r="L76" s="131"/>
      <c r="M76" s="131"/>
    </row>
    <row r="77" spans="1:17" s="121" customFormat="1" ht="15" customHeight="1">
      <c r="B77" s="149"/>
      <c r="N77" s="125"/>
      <c r="O77" s="125"/>
      <c r="P77" s="125"/>
      <c r="Q77" s="125"/>
    </row>
    <row r="78" spans="1:17" s="121" customFormat="1" ht="15" customHeight="1">
      <c r="B78" s="149"/>
      <c r="Q78" s="122"/>
    </row>
    <row r="79" spans="1:17" s="121" customFormat="1" ht="18" customHeight="1">
      <c r="B79" s="149"/>
      <c r="Q79" s="122"/>
    </row>
    <row r="80" spans="1:17" s="121" customFormat="1" ht="15" customHeight="1">
      <c r="A80" s="122" t="s">
        <v>65</v>
      </c>
      <c r="B80" s="149"/>
      <c r="Q80" s="122"/>
    </row>
    <row r="81" spans="1:17" s="121" customFormat="1" ht="15" customHeight="1">
      <c r="A81" s="114" t="s">
        <v>63</v>
      </c>
      <c r="B81" s="149"/>
      <c r="Q81" s="122"/>
    </row>
    <row r="82" spans="1:17" s="121" customFormat="1" ht="15" customHeight="1">
      <c r="B82" s="149"/>
      <c r="Q82" s="122"/>
    </row>
    <row r="83" spans="1:17" s="121" customFormat="1" ht="15" customHeight="1">
      <c r="B83" s="149"/>
      <c r="Q83" s="122"/>
    </row>
    <row r="84" spans="1:17" s="121" customFormat="1" ht="15" customHeight="1">
      <c r="A84" s="150" t="s">
        <v>38</v>
      </c>
      <c r="B84" s="149"/>
      <c r="Q84" s="122"/>
    </row>
    <row r="85" spans="1:17" s="121" customFormat="1" ht="15" customHeight="1">
      <c r="B85" s="149"/>
      <c r="Q85" s="122"/>
    </row>
    <row r="86" spans="1:17" s="121" customFormat="1">
      <c r="B86" s="149"/>
      <c r="Q86" s="122"/>
    </row>
    <row r="87" spans="1:17" s="121" customFormat="1">
      <c r="B87" s="149"/>
      <c r="Q87" s="122"/>
    </row>
    <row r="88" spans="1:17" s="121" customFormat="1">
      <c r="B88" s="149"/>
      <c r="Q88" s="122"/>
    </row>
    <row r="89" spans="1:17" s="121" customFormat="1">
      <c r="B89" s="149"/>
      <c r="Q89" s="122"/>
    </row>
    <row r="90" spans="1:17" s="121" customFormat="1">
      <c r="B90" s="149"/>
      <c r="Q90" s="122"/>
    </row>
    <row r="91" spans="1:17" s="121" customFormat="1">
      <c r="B91" s="149"/>
      <c r="Q91" s="122"/>
    </row>
    <row r="92" spans="1:17" s="121" customFormat="1">
      <c r="B92" s="149"/>
      <c r="Q92" s="122"/>
    </row>
    <row r="93" spans="1:17" s="121" customFormat="1">
      <c r="B93" s="149"/>
      <c r="Q93" s="122"/>
    </row>
    <row r="94" spans="1:17" s="121" customFormat="1">
      <c r="B94" s="149"/>
      <c r="Q94" s="122"/>
    </row>
    <row r="95" spans="1:17" s="121" customFormat="1">
      <c r="B95" s="149"/>
      <c r="Q95" s="122"/>
    </row>
    <row r="96" spans="1:17" s="121" customFormat="1">
      <c r="B96" s="149"/>
      <c r="Q96" s="122"/>
    </row>
    <row r="97" spans="2:17" s="121" customFormat="1">
      <c r="B97" s="149"/>
      <c r="Q97" s="122"/>
    </row>
    <row r="98" spans="2:17" s="121" customFormat="1">
      <c r="B98" s="149"/>
      <c r="Q98" s="122"/>
    </row>
    <row r="99" spans="2:17" s="121" customFormat="1">
      <c r="B99" s="149"/>
      <c r="Q99" s="122"/>
    </row>
    <row r="100" spans="2:17" s="121" customFormat="1">
      <c r="B100" s="149"/>
      <c r="Q100" s="122"/>
    </row>
    <row r="101" spans="2:17" s="121" customFormat="1">
      <c r="B101" s="149"/>
      <c r="Q101" s="122"/>
    </row>
    <row r="102" spans="2:17" s="121" customFormat="1">
      <c r="B102" s="149"/>
      <c r="Q102" s="122"/>
    </row>
    <row r="103" spans="2:17" s="121" customFormat="1">
      <c r="B103" s="149"/>
      <c r="Q103" s="122"/>
    </row>
    <row r="104" spans="2:17" s="121" customFormat="1">
      <c r="B104" s="149"/>
      <c r="Q104" s="122"/>
    </row>
    <row r="105" spans="2:17" s="121" customFormat="1">
      <c r="B105" s="149"/>
      <c r="Q105" s="122"/>
    </row>
    <row r="106" spans="2:17" s="121" customFormat="1">
      <c r="B106" s="149"/>
      <c r="Q106" s="122"/>
    </row>
    <row r="107" spans="2:17" s="121" customFormat="1">
      <c r="B107" s="149"/>
      <c r="Q107" s="122"/>
    </row>
    <row r="108" spans="2:17" s="121" customFormat="1">
      <c r="B108" s="149"/>
      <c r="Q108" s="122"/>
    </row>
    <row r="109" spans="2:17" s="121" customFormat="1">
      <c r="B109" s="149"/>
      <c r="Q109" s="122"/>
    </row>
    <row r="110" spans="2:17" s="121" customFormat="1">
      <c r="B110" s="149"/>
      <c r="Q110" s="122"/>
    </row>
    <row r="111" spans="2:17" s="121" customFormat="1">
      <c r="B111" s="149"/>
      <c r="Q111" s="122"/>
    </row>
    <row r="112" spans="2:17" s="121" customFormat="1">
      <c r="B112" s="149"/>
      <c r="Q112" s="122"/>
    </row>
    <row r="113" spans="2:17" s="121" customFormat="1">
      <c r="B113" s="149"/>
      <c r="Q113" s="122"/>
    </row>
    <row r="114" spans="2:17" s="121" customFormat="1">
      <c r="B114" s="149"/>
      <c r="Q114" s="122"/>
    </row>
    <row r="115" spans="2:17" s="121" customFormat="1">
      <c r="B115" s="149"/>
      <c r="Q115" s="122"/>
    </row>
    <row r="116" spans="2:17" s="121" customFormat="1">
      <c r="B116" s="149"/>
      <c r="Q116" s="122"/>
    </row>
    <row r="117" spans="2:17" s="121" customFormat="1">
      <c r="B117" s="149"/>
      <c r="Q117" s="122"/>
    </row>
    <row r="118" spans="2:17" s="121" customFormat="1">
      <c r="B118" s="149"/>
      <c r="Q118" s="122"/>
    </row>
    <row r="119" spans="2:17" s="121" customFormat="1">
      <c r="B119" s="149"/>
      <c r="Q119" s="122"/>
    </row>
    <row r="120" spans="2:17" s="121" customFormat="1">
      <c r="B120" s="149"/>
      <c r="Q120" s="122"/>
    </row>
    <row r="121" spans="2:17" s="121" customFormat="1">
      <c r="B121" s="149"/>
      <c r="Q121" s="122"/>
    </row>
    <row r="122" spans="2:17" s="121" customFormat="1">
      <c r="B122" s="149"/>
      <c r="Q122" s="122"/>
    </row>
    <row r="123" spans="2:17" s="121" customFormat="1">
      <c r="B123" s="149"/>
      <c r="Q123" s="122"/>
    </row>
    <row r="124" spans="2:17" s="121" customFormat="1">
      <c r="B124" s="149"/>
      <c r="Q124" s="122"/>
    </row>
    <row r="125" spans="2:17" s="121" customFormat="1">
      <c r="B125" s="149"/>
      <c r="Q125" s="122"/>
    </row>
    <row r="126" spans="2:17" s="121" customFormat="1">
      <c r="B126" s="149"/>
      <c r="Q126" s="122"/>
    </row>
    <row r="127" spans="2:17" s="121" customFormat="1">
      <c r="B127" s="149"/>
      <c r="Q127" s="122"/>
    </row>
    <row r="128" spans="2:17" s="121" customFormat="1">
      <c r="B128" s="149"/>
      <c r="Q128" s="122"/>
    </row>
    <row r="129" spans="2:17" s="121" customFormat="1">
      <c r="B129" s="149"/>
      <c r="Q129" s="122"/>
    </row>
    <row r="130" spans="2:17" s="121" customFormat="1">
      <c r="B130" s="149"/>
      <c r="Q130" s="122"/>
    </row>
    <row r="131" spans="2:17" s="121" customFormat="1">
      <c r="B131" s="149"/>
      <c r="Q131" s="122"/>
    </row>
    <row r="132" spans="2:17" s="121" customFormat="1">
      <c r="B132" s="149"/>
      <c r="Q132" s="122"/>
    </row>
    <row r="133" spans="2:17" s="121" customFormat="1">
      <c r="B133" s="149"/>
      <c r="Q133" s="122"/>
    </row>
    <row r="134" spans="2:17" s="121" customFormat="1">
      <c r="B134" s="149"/>
      <c r="Q134" s="122"/>
    </row>
    <row r="135" spans="2:17" s="121" customFormat="1">
      <c r="B135" s="149"/>
      <c r="Q135" s="122"/>
    </row>
    <row r="136" spans="2:17" s="121" customFormat="1">
      <c r="B136" s="149"/>
      <c r="Q136" s="122"/>
    </row>
    <row r="137" spans="2:17" s="121" customFormat="1">
      <c r="B137" s="149"/>
      <c r="Q137" s="122"/>
    </row>
    <row r="138" spans="2:17" s="121" customFormat="1">
      <c r="B138" s="149"/>
      <c r="Q138" s="122"/>
    </row>
    <row r="139" spans="2:17" s="121" customFormat="1">
      <c r="B139" s="149"/>
      <c r="Q139" s="122"/>
    </row>
    <row r="140" spans="2:17" s="121" customFormat="1">
      <c r="B140" s="149"/>
      <c r="Q140" s="122"/>
    </row>
    <row r="141" spans="2:17" s="121" customFormat="1">
      <c r="B141" s="149"/>
      <c r="Q141" s="122"/>
    </row>
    <row r="142" spans="2:17" s="121" customFormat="1">
      <c r="B142" s="149"/>
      <c r="Q142" s="122"/>
    </row>
    <row r="143" spans="2:17" s="121" customFormat="1">
      <c r="B143" s="149"/>
      <c r="Q143" s="122"/>
    </row>
    <row r="144" spans="2:17" s="121" customFormat="1">
      <c r="B144" s="149"/>
      <c r="Q144" s="122"/>
    </row>
    <row r="145" spans="2:17" s="121" customFormat="1">
      <c r="B145" s="149"/>
      <c r="Q145" s="122"/>
    </row>
    <row r="146" spans="2:17" s="121" customFormat="1">
      <c r="B146" s="149"/>
      <c r="Q146" s="122"/>
    </row>
    <row r="147" spans="2:17" s="121" customFormat="1">
      <c r="B147" s="149"/>
      <c r="Q147" s="122"/>
    </row>
    <row r="148" spans="2:17" s="121" customFormat="1">
      <c r="B148" s="149"/>
      <c r="Q148" s="122"/>
    </row>
    <row r="149" spans="2:17" s="121" customFormat="1">
      <c r="B149" s="149"/>
      <c r="Q149" s="122"/>
    </row>
    <row r="150" spans="2:17" s="121" customFormat="1">
      <c r="B150" s="149"/>
      <c r="Q150" s="122"/>
    </row>
    <row r="151" spans="2:17" s="121" customFormat="1">
      <c r="B151" s="149"/>
      <c r="Q151" s="122"/>
    </row>
    <row r="152" spans="2:17" s="121" customFormat="1">
      <c r="B152" s="149"/>
      <c r="Q152" s="122"/>
    </row>
    <row r="153" spans="2:17" s="121" customFormat="1">
      <c r="B153" s="149"/>
      <c r="Q153" s="122"/>
    </row>
    <row r="154" spans="2:17" s="121" customFormat="1">
      <c r="B154" s="149"/>
      <c r="Q154" s="122"/>
    </row>
    <row r="155" spans="2:17" s="121" customFormat="1">
      <c r="B155" s="149"/>
      <c r="Q155" s="122"/>
    </row>
    <row r="156" spans="2:17" s="121" customFormat="1">
      <c r="B156" s="149"/>
      <c r="Q156" s="122"/>
    </row>
    <row r="157" spans="2:17" s="121" customFormat="1">
      <c r="B157" s="149"/>
      <c r="Q157" s="122"/>
    </row>
    <row r="158" spans="2:17" s="121" customFormat="1">
      <c r="B158" s="149"/>
      <c r="Q158" s="122"/>
    </row>
    <row r="159" spans="2:17" s="121" customFormat="1">
      <c r="B159" s="149"/>
      <c r="Q159" s="122"/>
    </row>
    <row r="160" spans="2:17" s="121" customFormat="1">
      <c r="B160" s="149"/>
      <c r="Q160" s="122"/>
    </row>
    <row r="161" spans="2:17" s="121" customFormat="1">
      <c r="B161" s="149"/>
      <c r="Q161" s="122"/>
    </row>
    <row r="162" spans="2:17" s="121" customFormat="1">
      <c r="B162" s="149"/>
      <c r="Q162" s="122"/>
    </row>
    <row r="163" spans="2:17" s="121" customFormat="1">
      <c r="B163" s="149"/>
      <c r="Q163" s="122"/>
    </row>
    <row r="164" spans="2:17" s="121" customFormat="1">
      <c r="B164" s="149"/>
      <c r="Q164" s="122"/>
    </row>
    <row r="165" spans="2:17" s="121" customFormat="1">
      <c r="B165" s="149"/>
      <c r="Q165" s="122"/>
    </row>
    <row r="166" spans="2:17" s="121" customFormat="1">
      <c r="B166" s="149"/>
      <c r="Q166" s="122"/>
    </row>
    <row r="167" spans="2:17" s="121" customFormat="1">
      <c r="B167" s="149"/>
      <c r="Q167" s="122"/>
    </row>
    <row r="168" spans="2:17" s="121" customFormat="1">
      <c r="B168" s="149"/>
      <c r="Q168" s="122"/>
    </row>
    <row r="169" spans="2:17" s="121" customFormat="1">
      <c r="B169" s="149"/>
      <c r="Q169" s="122"/>
    </row>
    <row r="170" spans="2:17" s="121" customFormat="1">
      <c r="B170" s="149"/>
      <c r="Q170" s="122"/>
    </row>
    <row r="171" spans="2:17" s="121" customFormat="1">
      <c r="B171" s="149"/>
      <c r="Q171" s="122"/>
    </row>
    <row r="172" spans="2:17" s="121" customFormat="1">
      <c r="B172" s="149"/>
      <c r="Q172" s="122"/>
    </row>
    <row r="173" spans="2:17" s="121" customFormat="1">
      <c r="B173" s="149"/>
      <c r="Q173" s="122"/>
    </row>
    <row r="174" spans="2:17" s="121" customFormat="1">
      <c r="B174" s="149"/>
      <c r="Q174" s="122"/>
    </row>
    <row r="175" spans="2:17" s="121" customFormat="1">
      <c r="B175" s="149"/>
      <c r="Q175" s="122"/>
    </row>
    <row r="176" spans="2:17" s="121" customFormat="1">
      <c r="B176" s="149"/>
      <c r="Q176" s="122"/>
    </row>
    <row r="177" spans="2:17" s="121" customFormat="1">
      <c r="B177" s="149"/>
      <c r="Q177" s="122"/>
    </row>
    <row r="178" spans="2:17" s="121" customFormat="1">
      <c r="B178" s="149"/>
      <c r="Q178" s="122"/>
    </row>
    <row r="179" spans="2:17" s="121" customFormat="1">
      <c r="B179" s="149"/>
      <c r="Q179" s="122"/>
    </row>
    <row r="180" spans="2:17" s="121" customFormat="1">
      <c r="B180" s="149"/>
      <c r="Q180" s="122"/>
    </row>
    <row r="181" spans="2:17" s="121" customFormat="1">
      <c r="B181" s="149"/>
      <c r="Q181" s="122"/>
    </row>
    <row r="182" spans="2:17" s="121" customFormat="1">
      <c r="B182" s="149"/>
      <c r="Q182" s="122"/>
    </row>
    <row r="183" spans="2:17" s="121" customFormat="1">
      <c r="B183" s="149"/>
      <c r="Q183" s="122"/>
    </row>
    <row r="184" spans="2:17" s="121" customFormat="1">
      <c r="B184" s="149"/>
      <c r="Q184" s="122"/>
    </row>
    <row r="185" spans="2:17" s="121" customFormat="1">
      <c r="B185" s="149"/>
      <c r="Q185" s="122"/>
    </row>
    <row r="186" spans="2:17" s="121" customFormat="1">
      <c r="B186" s="149"/>
      <c r="Q186" s="122"/>
    </row>
    <row r="187" spans="2:17" s="121" customFormat="1">
      <c r="B187" s="149"/>
      <c r="Q187" s="122"/>
    </row>
    <row r="188" spans="2:17" s="121" customFormat="1">
      <c r="B188" s="149"/>
      <c r="Q188" s="122"/>
    </row>
    <row r="189" spans="2:17" s="121" customFormat="1">
      <c r="B189" s="149"/>
      <c r="Q189" s="122"/>
    </row>
    <row r="190" spans="2:17" s="121" customFormat="1">
      <c r="B190" s="149"/>
      <c r="Q190" s="122"/>
    </row>
    <row r="191" spans="2:17" s="121" customFormat="1">
      <c r="B191" s="149"/>
      <c r="Q191" s="122"/>
    </row>
    <row r="192" spans="2:17" s="121" customFormat="1">
      <c r="B192" s="149"/>
      <c r="Q192" s="122"/>
    </row>
    <row r="193" spans="2:17" s="121" customFormat="1">
      <c r="B193" s="149"/>
      <c r="Q193" s="122"/>
    </row>
    <row r="194" spans="2:17" s="121" customFormat="1">
      <c r="B194" s="149"/>
      <c r="Q194" s="122"/>
    </row>
    <row r="195" spans="2:17" s="121" customFormat="1">
      <c r="B195" s="149"/>
      <c r="Q195" s="122"/>
    </row>
    <row r="196" spans="2:17" s="121" customFormat="1">
      <c r="B196" s="149"/>
      <c r="Q196" s="122"/>
    </row>
    <row r="197" spans="2:17" s="121" customFormat="1">
      <c r="B197" s="149"/>
      <c r="Q197" s="122"/>
    </row>
    <row r="198" spans="2:17" s="121" customFormat="1">
      <c r="B198" s="149"/>
      <c r="Q198" s="122"/>
    </row>
    <row r="199" spans="2:17" s="121" customFormat="1">
      <c r="B199" s="149"/>
      <c r="Q199" s="122"/>
    </row>
    <row r="200" spans="2:17" s="121" customFormat="1">
      <c r="B200" s="149"/>
      <c r="Q200" s="122"/>
    </row>
    <row r="201" spans="2:17" s="121" customFormat="1">
      <c r="B201" s="149"/>
      <c r="Q201" s="122"/>
    </row>
    <row r="202" spans="2:17" s="121" customFormat="1">
      <c r="B202" s="149"/>
      <c r="Q202" s="122"/>
    </row>
    <row r="203" spans="2:17" s="121" customFormat="1">
      <c r="B203" s="149"/>
      <c r="Q203" s="122"/>
    </row>
    <row r="204" spans="2:17" s="121" customFormat="1">
      <c r="B204" s="149"/>
      <c r="Q204" s="122"/>
    </row>
    <row r="205" spans="2:17" s="121" customFormat="1">
      <c r="B205" s="149"/>
      <c r="Q205" s="122"/>
    </row>
    <row r="206" spans="2:17" s="121" customFormat="1">
      <c r="B206" s="149"/>
      <c r="Q206" s="122"/>
    </row>
    <row r="207" spans="2:17" s="121" customFormat="1">
      <c r="B207" s="149"/>
      <c r="Q207" s="122"/>
    </row>
    <row r="208" spans="2:17" s="121" customFormat="1">
      <c r="B208" s="149"/>
      <c r="Q208" s="122"/>
    </row>
    <row r="209" spans="2:17" s="121" customFormat="1">
      <c r="B209" s="149"/>
      <c r="Q209" s="122"/>
    </row>
    <row r="210" spans="2:17" s="121" customFormat="1">
      <c r="B210" s="149"/>
      <c r="Q210" s="122"/>
    </row>
    <row r="211" spans="2:17" s="121" customFormat="1">
      <c r="B211" s="149"/>
      <c r="Q211" s="122"/>
    </row>
    <row r="212" spans="2:17" s="121" customFormat="1">
      <c r="B212" s="149"/>
      <c r="Q212" s="122"/>
    </row>
    <row r="213" spans="2:17" s="121" customFormat="1">
      <c r="B213" s="149"/>
      <c r="Q213" s="122"/>
    </row>
    <row r="214" spans="2:17" s="121" customFormat="1">
      <c r="B214" s="149"/>
      <c r="Q214" s="122"/>
    </row>
    <row r="215" spans="2:17" s="121" customFormat="1">
      <c r="B215" s="149"/>
      <c r="Q215" s="122"/>
    </row>
  </sheetData>
  <mergeCells count="4">
    <mergeCell ref="C4:E4"/>
    <mergeCell ref="G4:I4"/>
    <mergeCell ref="K4:M4"/>
    <mergeCell ref="A1:M1"/>
  </mergeCells>
  <phoneticPr fontId="0" type="noConversion"/>
  <hyperlinks>
    <hyperlink ref="A84" location="Contents!A1" display="Return to Contents Page" xr:uid="{00000000-0004-0000-0400-000000000000}"/>
  </hyperlinks>
  <printOptions horizontalCentered="1"/>
  <pageMargins left="0.78740157480314965" right="0.78740157480314965" top="0.78740157480314965" bottom="0.78740157480314965" header="0.51181102362204722" footer="0.51181102362204722"/>
  <pageSetup paperSize="9" scale="77"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A841F-7E3E-4351-8215-405A79C014CD}">
  <sheetPr>
    <tabColor theme="4" tint="0.39997558519241921"/>
  </sheetPr>
  <dimension ref="A1:AG201"/>
  <sheetViews>
    <sheetView zoomScaleNormal="100" workbookViewId="0"/>
  </sheetViews>
  <sheetFormatPr defaultColWidth="9.140625" defaultRowHeight="12.75"/>
  <cols>
    <col min="1" max="1" width="2.42578125" style="100" customWidth="1"/>
    <col min="2" max="2" width="9.5703125" style="100" bestFit="1" customWidth="1"/>
    <col min="3" max="3" width="9" style="100" bestFit="1" customWidth="1"/>
    <col min="4" max="4" width="7.85546875" style="100" customWidth="1"/>
    <col min="5" max="5" width="7.140625" style="100" customWidth="1"/>
    <col min="6" max="6" width="1.140625" style="100" customWidth="1"/>
    <col min="7" max="7" width="8.42578125" style="100" customWidth="1"/>
    <col min="8" max="8" width="9.42578125" style="100" bestFit="1" customWidth="1"/>
    <col min="9" max="9" width="6.42578125" style="100" customWidth="1"/>
    <col min="10" max="10" width="1.5703125" style="100" customWidth="1"/>
    <col min="11" max="11" width="8.42578125" style="100" bestFit="1" customWidth="1"/>
    <col min="12" max="12" width="9.42578125" style="100" bestFit="1" customWidth="1"/>
    <col min="13" max="13" width="6.5703125" style="100" customWidth="1"/>
    <col min="14" max="14" width="1.5703125" style="100" customWidth="1"/>
    <col min="15" max="15" width="8.42578125" style="100" bestFit="1" customWidth="1"/>
    <col min="16" max="16" width="9.42578125" style="100" bestFit="1" customWidth="1"/>
    <col min="17" max="17" width="6.5703125" style="102" bestFit="1" customWidth="1"/>
    <col min="18" max="18" width="9" style="100" customWidth="1"/>
    <col min="19" max="22" width="9.140625" style="100"/>
    <col min="23" max="23" width="11" style="100" customWidth="1"/>
    <col min="24" max="16384" width="9.140625" style="100"/>
  </cols>
  <sheetData>
    <row r="1" spans="1:33" s="120" customFormat="1" ht="18" customHeight="1">
      <c r="A1" s="207" t="s">
        <v>60</v>
      </c>
      <c r="B1" s="207"/>
      <c r="C1" s="207"/>
      <c r="D1" s="207"/>
      <c r="E1" s="207"/>
      <c r="F1" s="207"/>
      <c r="G1" s="207"/>
      <c r="H1" s="207"/>
      <c r="I1" s="207"/>
      <c r="J1" s="207"/>
      <c r="K1" s="207"/>
      <c r="L1" s="207"/>
      <c r="M1" s="207"/>
      <c r="N1" s="207"/>
      <c r="O1" s="207"/>
      <c r="P1" s="207"/>
      <c r="Q1" s="207"/>
      <c r="R1"/>
    </row>
    <row r="2" spans="1:33" s="120" customFormat="1" ht="18" customHeight="1">
      <c r="A2" s="165"/>
      <c r="B2" s="305" t="s">
        <v>59</v>
      </c>
      <c r="C2" s="305"/>
      <c r="D2" s="305"/>
      <c r="E2" s="305"/>
      <c r="F2" s="305"/>
      <c r="G2" s="305"/>
      <c r="H2" s="305"/>
      <c r="I2" s="305"/>
      <c r="J2" s="305"/>
      <c r="K2" s="305"/>
      <c r="L2" s="305"/>
      <c r="M2" s="305"/>
      <c r="N2" s="305"/>
      <c r="O2" s="305"/>
      <c r="P2" s="305"/>
      <c r="Q2" s="305"/>
    </row>
    <row r="3" spans="1:33" s="120" customFormat="1" ht="18" customHeight="1">
      <c r="A3" s="109" t="s">
        <v>14</v>
      </c>
      <c r="C3" s="164"/>
      <c r="D3" s="164"/>
      <c r="E3" s="164"/>
      <c r="F3" s="164"/>
      <c r="G3" s="164"/>
      <c r="H3" s="164"/>
      <c r="I3" s="164"/>
      <c r="J3" s="164"/>
      <c r="K3" s="164"/>
      <c r="L3" s="164"/>
      <c r="M3" s="164"/>
      <c r="N3" s="164"/>
      <c r="O3" s="164"/>
      <c r="P3" s="164"/>
      <c r="Q3" s="164"/>
    </row>
    <row r="4" spans="1:33" s="120" customFormat="1" ht="12" customHeight="1" thickBot="1">
      <c r="A4" s="166"/>
      <c r="B4" s="166"/>
      <c r="C4" s="166"/>
      <c r="D4" s="166"/>
      <c r="E4" s="166"/>
      <c r="F4" s="166"/>
      <c r="G4" s="166"/>
      <c r="H4" s="166"/>
      <c r="I4" s="166"/>
      <c r="J4" s="166"/>
      <c r="K4" s="166"/>
      <c r="L4" s="166"/>
      <c r="M4" s="167"/>
      <c r="N4" s="166"/>
      <c r="O4" s="166"/>
      <c r="P4" s="166"/>
      <c r="Q4" s="167" t="s">
        <v>3</v>
      </c>
      <c r="R4" s="168"/>
    </row>
    <row r="5" spans="1:33" s="162" customFormat="1" ht="12" customHeight="1" thickTop="1">
      <c r="B5" s="169"/>
      <c r="C5" s="306" t="s">
        <v>5</v>
      </c>
      <c r="D5" s="306"/>
      <c r="E5" s="306"/>
      <c r="F5" s="170"/>
      <c r="G5" s="306" t="s">
        <v>8</v>
      </c>
      <c r="H5" s="306"/>
      <c r="I5" s="306"/>
      <c r="J5" s="170"/>
      <c r="K5" s="306" t="s">
        <v>0</v>
      </c>
      <c r="L5" s="306"/>
      <c r="M5" s="306"/>
      <c r="O5" s="307" t="s">
        <v>23</v>
      </c>
      <c r="P5" s="308"/>
      <c r="Q5" s="308"/>
      <c r="R5" s="171"/>
    </row>
    <row r="6" spans="1:33" s="162" customFormat="1" ht="34.5" customHeight="1">
      <c r="A6" s="172"/>
      <c r="B6" s="173"/>
      <c r="C6" s="174" t="s">
        <v>56</v>
      </c>
      <c r="D6" s="174" t="s">
        <v>57</v>
      </c>
      <c r="E6" s="174" t="s">
        <v>58</v>
      </c>
      <c r="F6" s="175"/>
      <c r="G6" s="174" t="s">
        <v>56</v>
      </c>
      <c r="H6" s="174" t="s">
        <v>57</v>
      </c>
      <c r="I6" s="174" t="s">
        <v>58</v>
      </c>
      <c r="J6" s="175"/>
      <c r="K6" s="174" t="s">
        <v>56</v>
      </c>
      <c r="L6" s="174" t="s">
        <v>57</v>
      </c>
      <c r="M6" s="174" t="s">
        <v>58</v>
      </c>
      <c r="N6" s="175"/>
      <c r="O6" s="174" t="s">
        <v>56</v>
      </c>
      <c r="P6" s="174" t="s">
        <v>57</v>
      </c>
      <c r="Q6" s="174" t="s">
        <v>58</v>
      </c>
      <c r="R6" s="176"/>
    </row>
    <row r="7" spans="1:33" s="162" customFormat="1" ht="12">
      <c r="A7" s="171" t="s">
        <v>4</v>
      </c>
      <c r="B7" s="177"/>
      <c r="C7" s="176"/>
      <c r="D7" s="176"/>
      <c r="E7" s="178"/>
      <c r="F7" s="176"/>
      <c r="G7" s="176"/>
      <c r="H7" s="176"/>
      <c r="I7" s="176"/>
      <c r="J7" s="176"/>
      <c r="K7" s="176"/>
      <c r="L7" s="176"/>
      <c r="M7" s="176"/>
    </row>
    <row r="8" spans="1:33" s="162" customFormat="1" ht="12">
      <c r="A8" s="171"/>
      <c r="B8" s="179">
        <v>2015</v>
      </c>
      <c r="C8" s="178">
        <v>735</v>
      </c>
      <c r="D8" s="178">
        <v>765</v>
      </c>
      <c r="E8" s="178">
        <v>760</v>
      </c>
      <c r="F8" s="178"/>
      <c r="G8" s="178">
        <v>629</v>
      </c>
      <c r="H8" s="178">
        <v>718</v>
      </c>
      <c r="I8" s="178">
        <v>680</v>
      </c>
      <c r="J8" s="178"/>
      <c r="K8" s="178">
        <v>772</v>
      </c>
      <c r="L8" s="178">
        <v>760</v>
      </c>
      <c r="M8" s="178">
        <v>761</v>
      </c>
      <c r="N8" s="178"/>
      <c r="O8" s="178">
        <v>649</v>
      </c>
      <c r="P8" s="178">
        <v>742</v>
      </c>
      <c r="Q8" s="178">
        <v>714</v>
      </c>
      <c r="R8" s="180"/>
      <c r="S8" s="180"/>
      <c r="T8" s="181"/>
      <c r="U8" s="180"/>
      <c r="V8" s="180"/>
      <c r="W8" s="180"/>
      <c r="X8" s="180"/>
      <c r="Y8" s="180"/>
      <c r="Z8" s="180"/>
      <c r="AA8" s="180"/>
      <c r="AB8" s="180"/>
      <c r="AC8" s="180"/>
      <c r="AD8" s="180"/>
      <c r="AE8" s="180"/>
      <c r="AF8" s="180"/>
      <c r="AG8" s="180"/>
    </row>
    <row r="9" spans="1:33" s="162" customFormat="1" ht="12">
      <c r="A9" s="171"/>
      <c r="B9" s="179">
        <v>2016</v>
      </c>
      <c r="C9" s="178">
        <v>649</v>
      </c>
      <c r="D9" s="178">
        <v>714</v>
      </c>
      <c r="E9" s="178">
        <v>703</v>
      </c>
      <c r="F9" s="178"/>
      <c r="G9" s="178">
        <v>542</v>
      </c>
      <c r="H9" s="178">
        <v>675</v>
      </c>
      <c r="I9" s="178">
        <v>614</v>
      </c>
      <c r="J9" s="178"/>
      <c r="K9" s="178">
        <v>702</v>
      </c>
      <c r="L9" s="178">
        <v>713</v>
      </c>
      <c r="M9" s="178">
        <v>712</v>
      </c>
      <c r="N9" s="178"/>
      <c r="O9" s="178">
        <v>561</v>
      </c>
      <c r="P9" s="178">
        <v>695</v>
      </c>
      <c r="Q9" s="178">
        <v>650</v>
      </c>
      <c r="R9" s="180"/>
      <c r="S9" s="180"/>
      <c r="T9" s="181"/>
    </row>
    <row r="10" spans="1:33" s="162" customFormat="1" ht="14.45" customHeight="1">
      <c r="A10" s="171"/>
      <c r="B10" s="179">
        <v>2017</v>
      </c>
      <c r="C10" s="178">
        <v>643</v>
      </c>
      <c r="D10" s="178">
        <v>704</v>
      </c>
      <c r="E10" s="178">
        <v>693</v>
      </c>
      <c r="F10" s="178"/>
      <c r="G10" s="178">
        <v>551</v>
      </c>
      <c r="H10" s="178">
        <v>661</v>
      </c>
      <c r="I10" s="178">
        <v>608</v>
      </c>
      <c r="J10" s="178"/>
      <c r="K10" s="178">
        <v>634</v>
      </c>
      <c r="L10" s="178">
        <v>631</v>
      </c>
      <c r="M10" s="178">
        <v>631</v>
      </c>
      <c r="N10" s="178"/>
      <c r="O10" s="178">
        <v>562</v>
      </c>
      <c r="P10" s="178">
        <v>666</v>
      </c>
      <c r="Q10" s="178">
        <v>630</v>
      </c>
      <c r="R10" s="180"/>
      <c r="S10" s="180"/>
      <c r="T10" s="182"/>
      <c r="U10" s="180"/>
      <c r="V10" s="180"/>
      <c r="W10" s="180"/>
      <c r="X10" s="180"/>
      <c r="Y10" s="180"/>
      <c r="Z10" s="180"/>
      <c r="AA10" s="180"/>
      <c r="AB10" s="178"/>
      <c r="AC10" s="178"/>
      <c r="AD10" s="178"/>
      <c r="AE10" s="178"/>
    </row>
    <row r="11" spans="1:33" s="162" customFormat="1" ht="14.45" customHeight="1">
      <c r="A11" s="171"/>
      <c r="B11" s="179">
        <v>2018</v>
      </c>
      <c r="C11" s="178">
        <v>672.2197275571458</v>
      </c>
      <c r="D11" s="178">
        <v>725.1763063314711</v>
      </c>
      <c r="E11" s="178">
        <v>715.08231086368312</v>
      </c>
      <c r="F11" s="178"/>
      <c r="G11" s="178">
        <v>596.99868985732599</v>
      </c>
      <c r="H11" s="178">
        <v>659.81467316000374</v>
      </c>
      <c r="I11" s="178">
        <v>631.4390543037922</v>
      </c>
      <c r="J11" s="178"/>
      <c r="K11" s="178">
        <v>607.89858526980333</v>
      </c>
      <c r="L11" s="178">
        <v>623.94625795551747</v>
      </c>
      <c r="M11" s="178">
        <v>623.54113649600424</v>
      </c>
      <c r="N11" s="178"/>
      <c r="O11" s="178">
        <v>604.84137238142978</v>
      </c>
      <c r="P11" s="178">
        <v>666.64752451087543</v>
      </c>
      <c r="Q11" s="178">
        <v>645.64864097513635</v>
      </c>
      <c r="R11" s="180"/>
      <c r="S11" s="180"/>
      <c r="T11" s="182"/>
      <c r="U11" s="180"/>
      <c r="V11" s="180"/>
      <c r="W11" s="180"/>
      <c r="X11" s="180"/>
      <c r="Y11" s="180"/>
      <c r="Z11" s="180"/>
      <c r="AA11" s="180"/>
      <c r="AB11" s="178"/>
      <c r="AC11" s="178"/>
      <c r="AD11" s="178"/>
      <c r="AE11" s="178"/>
    </row>
    <row r="12" spans="1:33" s="162" customFormat="1" thickBot="1">
      <c r="A12" s="183"/>
      <c r="B12" s="184">
        <v>2019</v>
      </c>
      <c r="C12" s="185">
        <v>709.18073099280446</v>
      </c>
      <c r="D12" s="185">
        <v>717.05438647168205</v>
      </c>
      <c r="E12" s="185">
        <v>715.66281397510716</v>
      </c>
      <c r="F12" s="185"/>
      <c r="G12" s="185">
        <v>620.53535578581909</v>
      </c>
      <c r="H12" s="185">
        <v>670.76090671311374</v>
      </c>
      <c r="I12" s="185">
        <v>643.04402721287181</v>
      </c>
      <c r="J12" s="185"/>
      <c r="K12" s="185">
        <v>649.07540996265561</v>
      </c>
      <c r="L12" s="185">
        <v>688.60020611042341</v>
      </c>
      <c r="M12" s="185">
        <v>687.78949362078095</v>
      </c>
      <c r="N12" s="185"/>
      <c r="O12" s="185">
        <v>627.90633030911749</v>
      </c>
      <c r="P12" s="185">
        <v>686.88424652776382</v>
      </c>
      <c r="Q12" s="185">
        <v>662.83107900970276</v>
      </c>
    </row>
    <row r="13" spans="1:33" s="162" customFormat="1" thickTop="1">
      <c r="A13" s="171"/>
      <c r="C13" s="178"/>
      <c r="D13" s="178"/>
      <c r="E13" s="178"/>
      <c r="F13" s="178"/>
      <c r="G13" s="178"/>
      <c r="H13" s="178"/>
      <c r="I13" s="178"/>
      <c r="J13" s="178"/>
      <c r="K13" s="178"/>
      <c r="L13" s="178"/>
      <c r="M13" s="178"/>
      <c r="N13" s="178"/>
      <c r="O13" s="178"/>
      <c r="P13" s="178"/>
      <c r="Q13" s="178"/>
    </row>
    <row r="14" spans="1:33" s="162" customFormat="1" ht="15.75">
      <c r="B14" s="186" t="s">
        <v>61</v>
      </c>
      <c r="M14" s="187"/>
    </row>
    <row r="15" spans="1:33" s="162" customFormat="1" ht="12">
      <c r="A15" s="171"/>
      <c r="B15" s="304" t="s">
        <v>64</v>
      </c>
      <c r="C15" s="304"/>
      <c r="D15" s="304"/>
      <c r="E15" s="304"/>
      <c r="F15" s="304"/>
      <c r="G15" s="304"/>
      <c r="H15" s="304"/>
      <c r="I15" s="304"/>
      <c r="J15" s="304"/>
      <c r="K15" s="304"/>
      <c r="L15" s="304"/>
      <c r="M15" s="304"/>
      <c r="N15" s="304"/>
      <c r="O15" s="304"/>
      <c r="P15" s="304"/>
      <c r="Q15" s="304"/>
    </row>
    <row r="16" spans="1:33" s="162" customFormat="1" ht="35.25" customHeight="1">
      <c r="A16" s="171"/>
      <c r="B16" s="304" t="s">
        <v>62</v>
      </c>
      <c r="C16" s="304"/>
      <c r="D16" s="304"/>
      <c r="E16" s="304"/>
      <c r="F16" s="304"/>
      <c r="G16" s="304"/>
      <c r="H16" s="304"/>
      <c r="I16" s="304"/>
      <c r="J16" s="304"/>
      <c r="K16" s="304"/>
      <c r="L16" s="304"/>
      <c r="M16" s="304"/>
      <c r="N16" s="304"/>
      <c r="O16" s="304"/>
      <c r="P16" s="304"/>
      <c r="Q16" s="304"/>
    </row>
    <row r="17" spans="1:17" s="162" customFormat="1" ht="12">
      <c r="A17" s="171"/>
      <c r="B17" s="209"/>
      <c r="C17" s="209"/>
      <c r="D17" s="209"/>
      <c r="E17" s="209"/>
      <c r="F17" s="209"/>
      <c r="G17" s="209"/>
      <c r="H17" s="209"/>
      <c r="I17" s="209"/>
      <c r="J17" s="209"/>
      <c r="K17" s="209"/>
      <c r="L17" s="209"/>
      <c r="M17" s="209"/>
      <c r="N17" s="209"/>
      <c r="O17" s="209"/>
      <c r="P17" s="209"/>
      <c r="Q17" s="209"/>
    </row>
    <row r="18" spans="1:17" s="162" customFormat="1" ht="12.75" customHeight="1">
      <c r="A18" s="171"/>
      <c r="B18" s="110" t="s">
        <v>63</v>
      </c>
      <c r="C18" s="188"/>
      <c r="D18" s="188"/>
      <c r="E18" s="188"/>
      <c r="F18" s="188"/>
      <c r="G18" s="188"/>
      <c r="H18" s="188"/>
      <c r="I18" s="188"/>
      <c r="J18" s="188"/>
      <c r="K18" s="188"/>
      <c r="L18" s="188"/>
      <c r="M18" s="188"/>
    </row>
    <row r="19" spans="1:17" s="120" customFormat="1">
      <c r="Q19" s="161"/>
    </row>
    <row r="20" spans="1:17" s="120" customFormat="1">
      <c r="A20" s="161"/>
      <c r="B20" s="161"/>
      <c r="Q20" s="161"/>
    </row>
    <row r="21" spans="1:17" s="120" customFormat="1">
      <c r="B21" s="162"/>
      <c r="E21" s="189"/>
      <c r="I21" s="189"/>
      <c r="M21" s="189"/>
      <c r="Q21" s="161"/>
    </row>
    <row r="22" spans="1:17" s="120" customFormat="1">
      <c r="Q22" s="161"/>
    </row>
    <row r="23" spans="1:17" s="120" customFormat="1">
      <c r="B23" s="163" t="s">
        <v>38</v>
      </c>
      <c r="Q23" s="161"/>
    </row>
    <row r="24" spans="1:17" s="120" customFormat="1">
      <c r="Q24" s="161"/>
    </row>
    <row r="25" spans="1:17" s="120" customFormat="1">
      <c r="Q25" s="161"/>
    </row>
    <row r="26" spans="1:17" s="120" customFormat="1">
      <c r="Q26" s="161"/>
    </row>
    <row r="27" spans="1:17" s="120" customFormat="1">
      <c r="Q27" s="161"/>
    </row>
    <row r="28" spans="1:17" s="120" customFormat="1">
      <c r="Q28" s="161"/>
    </row>
    <row r="29" spans="1:17" s="120" customFormat="1">
      <c r="Q29" s="161"/>
    </row>
    <row r="30" spans="1:17" s="120" customFormat="1">
      <c r="Q30" s="161"/>
    </row>
    <row r="31" spans="1:17" s="120" customFormat="1">
      <c r="Q31" s="161"/>
    </row>
    <row r="32" spans="1:17" s="120" customFormat="1">
      <c r="Q32" s="161"/>
    </row>
    <row r="33" spans="17:17" s="120" customFormat="1">
      <c r="Q33" s="161"/>
    </row>
    <row r="34" spans="17:17" s="120" customFormat="1">
      <c r="Q34" s="161"/>
    </row>
    <row r="35" spans="17:17" s="120" customFormat="1">
      <c r="Q35" s="161"/>
    </row>
    <row r="36" spans="17:17" s="120" customFormat="1">
      <c r="Q36" s="161"/>
    </row>
    <row r="37" spans="17:17" s="120" customFormat="1">
      <c r="Q37" s="161"/>
    </row>
    <row r="38" spans="17:17" s="120" customFormat="1">
      <c r="Q38" s="161"/>
    </row>
    <row r="39" spans="17:17" s="120" customFormat="1">
      <c r="Q39" s="161"/>
    </row>
    <row r="40" spans="17:17" s="120" customFormat="1">
      <c r="Q40" s="161"/>
    </row>
    <row r="41" spans="17:17" s="120" customFormat="1">
      <c r="Q41" s="161"/>
    </row>
    <row r="42" spans="17:17" s="120" customFormat="1">
      <c r="Q42" s="161"/>
    </row>
    <row r="43" spans="17:17" s="120" customFormat="1">
      <c r="Q43" s="161"/>
    </row>
    <row r="44" spans="17:17" s="120" customFormat="1">
      <c r="Q44" s="161"/>
    </row>
    <row r="45" spans="17:17" s="120" customFormat="1">
      <c r="Q45" s="161"/>
    </row>
    <row r="46" spans="17:17" s="120" customFormat="1">
      <c r="Q46" s="161"/>
    </row>
    <row r="47" spans="17:17" s="120" customFormat="1">
      <c r="Q47" s="161"/>
    </row>
    <row r="48" spans="17:17" s="120" customFormat="1">
      <c r="Q48" s="161"/>
    </row>
    <row r="49" spans="17:17" s="120" customFormat="1">
      <c r="Q49" s="161"/>
    </row>
    <row r="50" spans="17:17" s="120" customFormat="1">
      <c r="Q50" s="161"/>
    </row>
    <row r="51" spans="17:17" s="120" customFormat="1">
      <c r="Q51" s="161"/>
    </row>
    <row r="52" spans="17:17" s="120" customFormat="1">
      <c r="Q52" s="161"/>
    </row>
    <row r="53" spans="17:17" s="120" customFormat="1">
      <c r="Q53" s="161"/>
    </row>
    <row r="54" spans="17:17" s="120" customFormat="1">
      <c r="Q54" s="161"/>
    </row>
    <row r="55" spans="17:17" s="120" customFormat="1">
      <c r="Q55" s="161"/>
    </row>
    <row r="56" spans="17:17" s="120" customFormat="1">
      <c r="Q56" s="161"/>
    </row>
    <row r="57" spans="17:17" s="120" customFormat="1">
      <c r="Q57" s="161"/>
    </row>
    <row r="58" spans="17:17" s="120" customFormat="1">
      <c r="Q58" s="161"/>
    </row>
    <row r="59" spans="17:17" s="120" customFormat="1">
      <c r="Q59" s="161"/>
    </row>
    <row r="60" spans="17:17" s="120" customFormat="1">
      <c r="Q60" s="161"/>
    </row>
    <row r="61" spans="17:17" s="120" customFormat="1">
      <c r="Q61" s="161"/>
    </row>
    <row r="62" spans="17:17" s="120" customFormat="1">
      <c r="Q62" s="161"/>
    </row>
    <row r="63" spans="17:17" s="120" customFormat="1">
      <c r="Q63" s="161"/>
    </row>
    <row r="64" spans="17:17" s="120" customFormat="1">
      <c r="Q64" s="161"/>
    </row>
    <row r="65" spans="17:17" s="120" customFormat="1">
      <c r="Q65" s="161"/>
    </row>
    <row r="66" spans="17:17" s="120" customFormat="1">
      <c r="Q66" s="161"/>
    </row>
    <row r="67" spans="17:17" s="120" customFormat="1">
      <c r="Q67" s="161"/>
    </row>
    <row r="68" spans="17:17" s="120" customFormat="1">
      <c r="Q68" s="161"/>
    </row>
    <row r="69" spans="17:17" s="120" customFormat="1">
      <c r="Q69" s="161"/>
    </row>
    <row r="70" spans="17:17" s="120" customFormat="1">
      <c r="Q70" s="161"/>
    </row>
    <row r="71" spans="17:17" s="120" customFormat="1">
      <c r="Q71" s="161"/>
    </row>
    <row r="72" spans="17:17" s="120" customFormat="1">
      <c r="Q72" s="161"/>
    </row>
    <row r="73" spans="17:17" s="120" customFormat="1">
      <c r="Q73" s="161"/>
    </row>
    <row r="74" spans="17:17" s="120" customFormat="1">
      <c r="Q74" s="161"/>
    </row>
    <row r="75" spans="17:17" s="120" customFormat="1">
      <c r="Q75" s="161"/>
    </row>
    <row r="76" spans="17:17" s="120" customFormat="1">
      <c r="Q76" s="161"/>
    </row>
    <row r="77" spans="17:17" s="120" customFormat="1">
      <c r="Q77" s="161"/>
    </row>
    <row r="78" spans="17:17" s="120" customFormat="1">
      <c r="Q78" s="161"/>
    </row>
    <row r="79" spans="17:17" s="120" customFormat="1">
      <c r="Q79" s="161"/>
    </row>
    <row r="80" spans="17:17" s="120" customFormat="1">
      <c r="Q80" s="161"/>
    </row>
    <row r="81" spans="17:17" s="120" customFormat="1">
      <c r="Q81" s="161"/>
    </row>
    <row r="82" spans="17:17" s="120" customFormat="1">
      <c r="Q82" s="161"/>
    </row>
    <row r="83" spans="17:17" s="120" customFormat="1">
      <c r="Q83" s="161"/>
    </row>
    <row r="84" spans="17:17" s="120" customFormat="1">
      <c r="Q84" s="161"/>
    </row>
    <row r="85" spans="17:17" s="120" customFormat="1">
      <c r="Q85" s="161"/>
    </row>
    <row r="86" spans="17:17" s="120" customFormat="1">
      <c r="Q86" s="161"/>
    </row>
    <row r="87" spans="17:17" s="120" customFormat="1">
      <c r="Q87" s="161"/>
    </row>
    <row r="88" spans="17:17" s="120" customFormat="1">
      <c r="Q88" s="161"/>
    </row>
    <row r="89" spans="17:17" s="120" customFormat="1">
      <c r="Q89" s="161"/>
    </row>
    <row r="90" spans="17:17" s="120" customFormat="1">
      <c r="Q90" s="161"/>
    </row>
    <row r="91" spans="17:17" s="120" customFormat="1">
      <c r="Q91" s="161"/>
    </row>
    <row r="92" spans="17:17" s="120" customFormat="1">
      <c r="Q92" s="161"/>
    </row>
    <row r="93" spans="17:17" s="120" customFormat="1">
      <c r="Q93" s="161"/>
    </row>
    <row r="94" spans="17:17" s="120" customFormat="1">
      <c r="Q94" s="161"/>
    </row>
    <row r="95" spans="17:17" s="120" customFormat="1">
      <c r="Q95" s="161"/>
    </row>
    <row r="96" spans="17:17" s="120" customFormat="1">
      <c r="Q96" s="161"/>
    </row>
    <row r="97" spans="17:17" s="120" customFormat="1">
      <c r="Q97" s="161"/>
    </row>
    <row r="98" spans="17:17" s="120" customFormat="1">
      <c r="Q98" s="161"/>
    </row>
    <row r="99" spans="17:17" s="120" customFormat="1">
      <c r="Q99" s="161"/>
    </row>
    <row r="100" spans="17:17" s="120" customFormat="1">
      <c r="Q100" s="161"/>
    </row>
    <row r="101" spans="17:17" s="120" customFormat="1">
      <c r="Q101" s="161"/>
    </row>
    <row r="102" spans="17:17" s="120" customFormat="1">
      <c r="Q102" s="161"/>
    </row>
    <row r="103" spans="17:17" s="120" customFormat="1">
      <c r="Q103" s="161"/>
    </row>
    <row r="104" spans="17:17" s="120" customFormat="1">
      <c r="Q104" s="161"/>
    </row>
    <row r="105" spans="17:17" s="120" customFormat="1">
      <c r="Q105" s="161"/>
    </row>
    <row r="106" spans="17:17" s="120" customFormat="1">
      <c r="Q106" s="161"/>
    </row>
    <row r="107" spans="17:17" s="120" customFormat="1">
      <c r="Q107" s="161"/>
    </row>
    <row r="108" spans="17:17" s="120" customFormat="1">
      <c r="Q108" s="161"/>
    </row>
    <row r="109" spans="17:17" s="120" customFormat="1">
      <c r="Q109" s="161"/>
    </row>
    <row r="110" spans="17:17" s="120" customFormat="1">
      <c r="Q110" s="161"/>
    </row>
    <row r="111" spans="17:17" s="120" customFormat="1">
      <c r="Q111" s="161"/>
    </row>
    <row r="112" spans="17:17" s="120" customFormat="1">
      <c r="Q112" s="161"/>
    </row>
    <row r="113" spans="17:17" s="120" customFormat="1">
      <c r="Q113" s="161"/>
    </row>
    <row r="114" spans="17:17" s="120" customFormat="1">
      <c r="Q114" s="161"/>
    </row>
    <row r="115" spans="17:17" s="120" customFormat="1">
      <c r="Q115" s="161"/>
    </row>
    <row r="116" spans="17:17" s="120" customFormat="1">
      <c r="Q116" s="161"/>
    </row>
    <row r="117" spans="17:17" s="120" customFormat="1">
      <c r="Q117" s="161"/>
    </row>
    <row r="118" spans="17:17" s="120" customFormat="1">
      <c r="Q118" s="161"/>
    </row>
    <row r="119" spans="17:17" s="120" customFormat="1">
      <c r="Q119" s="161"/>
    </row>
    <row r="120" spans="17:17" s="120" customFormat="1">
      <c r="Q120" s="161"/>
    </row>
    <row r="121" spans="17:17" s="120" customFormat="1">
      <c r="Q121" s="161"/>
    </row>
    <row r="122" spans="17:17" s="120" customFormat="1">
      <c r="Q122" s="161"/>
    </row>
    <row r="123" spans="17:17" s="120" customFormat="1">
      <c r="Q123" s="161"/>
    </row>
    <row r="124" spans="17:17" s="120" customFormat="1">
      <c r="Q124" s="161"/>
    </row>
    <row r="125" spans="17:17" s="120" customFormat="1">
      <c r="Q125" s="161"/>
    </row>
    <row r="126" spans="17:17" s="120" customFormat="1">
      <c r="Q126" s="161"/>
    </row>
    <row r="127" spans="17:17" s="120" customFormat="1">
      <c r="Q127" s="161"/>
    </row>
    <row r="128" spans="17:17" s="120" customFormat="1">
      <c r="Q128" s="161"/>
    </row>
    <row r="129" spans="17:17" s="120" customFormat="1">
      <c r="Q129" s="161"/>
    </row>
    <row r="130" spans="17:17" s="120" customFormat="1">
      <c r="Q130" s="161"/>
    </row>
    <row r="131" spans="17:17" s="120" customFormat="1">
      <c r="Q131" s="161"/>
    </row>
    <row r="132" spans="17:17" s="120" customFormat="1">
      <c r="Q132" s="161"/>
    </row>
    <row r="133" spans="17:17" s="120" customFormat="1">
      <c r="Q133" s="161"/>
    </row>
    <row r="134" spans="17:17" s="120" customFormat="1">
      <c r="Q134" s="161"/>
    </row>
    <row r="135" spans="17:17" s="120" customFormat="1">
      <c r="Q135" s="161"/>
    </row>
    <row r="136" spans="17:17" s="120" customFormat="1">
      <c r="Q136" s="161"/>
    </row>
    <row r="137" spans="17:17" s="120" customFormat="1">
      <c r="Q137" s="161"/>
    </row>
    <row r="138" spans="17:17" s="120" customFormat="1">
      <c r="Q138" s="161"/>
    </row>
    <row r="139" spans="17:17" s="120" customFormat="1">
      <c r="Q139" s="161"/>
    </row>
    <row r="140" spans="17:17" s="120" customFormat="1">
      <c r="Q140" s="161"/>
    </row>
    <row r="141" spans="17:17" s="120" customFormat="1">
      <c r="Q141" s="161"/>
    </row>
    <row r="142" spans="17:17" s="120" customFormat="1">
      <c r="Q142" s="161"/>
    </row>
    <row r="143" spans="17:17" s="120" customFormat="1">
      <c r="Q143" s="161"/>
    </row>
    <row r="144" spans="17:17" s="120" customFormat="1">
      <c r="Q144" s="161"/>
    </row>
    <row r="145" spans="17:17" s="120" customFormat="1">
      <c r="Q145" s="161"/>
    </row>
    <row r="146" spans="17:17" s="120" customFormat="1">
      <c r="Q146" s="161"/>
    </row>
    <row r="147" spans="17:17" s="120" customFormat="1">
      <c r="Q147" s="161"/>
    </row>
    <row r="148" spans="17:17" s="120" customFormat="1">
      <c r="Q148" s="161"/>
    </row>
    <row r="149" spans="17:17" s="120" customFormat="1">
      <c r="Q149" s="161"/>
    </row>
    <row r="150" spans="17:17" s="120" customFormat="1">
      <c r="Q150" s="161"/>
    </row>
    <row r="151" spans="17:17" s="120" customFormat="1">
      <c r="Q151" s="161"/>
    </row>
    <row r="152" spans="17:17" s="120" customFormat="1">
      <c r="Q152" s="161"/>
    </row>
    <row r="153" spans="17:17" s="120" customFormat="1">
      <c r="Q153" s="161"/>
    </row>
    <row r="154" spans="17:17" s="120" customFormat="1">
      <c r="Q154" s="161"/>
    </row>
    <row r="155" spans="17:17" s="120" customFormat="1">
      <c r="Q155" s="161"/>
    </row>
    <row r="156" spans="17:17" s="120" customFormat="1">
      <c r="Q156" s="161"/>
    </row>
    <row r="157" spans="17:17" s="120" customFormat="1">
      <c r="Q157" s="161"/>
    </row>
    <row r="158" spans="17:17" s="120" customFormat="1">
      <c r="Q158" s="161"/>
    </row>
    <row r="159" spans="17:17" s="120" customFormat="1">
      <c r="Q159" s="161"/>
    </row>
    <row r="160" spans="17:17" s="120" customFormat="1">
      <c r="Q160" s="161"/>
    </row>
    <row r="161" spans="17:17" s="120" customFormat="1">
      <c r="Q161" s="161"/>
    </row>
    <row r="162" spans="17:17" s="120" customFormat="1">
      <c r="Q162" s="161"/>
    </row>
    <row r="163" spans="17:17" s="120" customFormat="1">
      <c r="Q163" s="161"/>
    </row>
    <row r="164" spans="17:17" s="120" customFormat="1">
      <c r="Q164" s="161"/>
    </row>
    <row r="165" spans="17:17" s="120" customFormat="1">
      <c r="Q165" s="161"/>
    </row>
    <row r="166" spans="17:17" s="120" customFormat="1">
      <c r="Q166" s="161"/>
    </row>
    <row r="167" spans="17:17" s="120" customFormat="1">
      <c r="Q167" s="161"/>
    </row>
    <row r="168" spans="17:17" s="120" customFormat="1">
      <c r="Q168" s="161"/>
    </row>
    <row r="169" spans="17:17" s="120" customFormat="1">
      <c r="Q169" s="161"/>
    </row>
    <row r="170" spans="17:17" s="120" customFormat="1">
      <c r="Q170" s="161"/>
    </row>
    <row r="171" spans="17:17" s="120" customFormat="1">
      <c r="Q171" s="161"/>
    </row>
    <row r="172" spans="17:17" s="120" customFormat="1">
      <c r="Q172" s="161"/>
    </row>
    <row r="173" spans="17:17" s="120" customFormat="1">
      <c r="Q173" s="161"/>
    </row>
    <row r="174" spans="17:17" s="120" customFormat="1">
      <c r="Q174" s="161"/>
    </row>
    <row r="175" spans="17:17" s="120" customFormat="1">
      <c r="Q175" s="161"/>
    </row>
    <row r="176" spans="17:17" s="120" customFormat="1">
      <c r="Q176" s="161"/>
    </row>
    <row r="177" spans="17:17" s="120" customFormat="1">
      <c r="Q177" s="161"/>
    </row>
    <row r="178" spans="17:17" s="120" customFormat="1">
      <c r="Q178" s="161"/>
    </row>
    <row r="179" spans="17:17" s="120" customFormat="1">
      <c r="Q179" s="161"/>
    </row>
    <row r="180" spans="17:17" s="120" customFormat="1">
      <c r="Q180" s="161"/>
    </row>
    <row r="181" spans="17:17" s="120" customFormat="1">
      <c r="Q181" s="161"/>
    </row>
    <row r="182" spans="17:17" s="120" customFormat="1">
      <c r="Q182" s="161"/>
    </row>
    <row r="183" spans="17:17" s="120" customFormat="1">
      <c r="Q183" s="161"/>
    </row>
    <row r="184" spans="17:17" s="120" customFormat="1">
      <c r="Q184" s="161"/>
    </row>
    <row r="185" spans="17:17" s="120" customFormat="1">
      <c r="Q185" s="161"/>
    </row>
    <row r="186" spans="17:17" s="120" customFormat="1">
      <c r="Q186" s="161"/>
    </row>
    <row r="187" spans="17:17" s="120" customFormat="1">
      <c r="Q187" s="161"/>
    </row>
    <row r="188" spans="17:17" s="120" customFormat="1">
      <c r="Q188" s="161"/>
    </row>
    <row r="189" spans="17:17" s="120" customFormat="1">
      <c r="Q189" s="161"/>
    </row>
    <row r="190" spans="17:17" s="120" customFormat="1">
      <c r="Q190" s="161"/>
    </row>
    <row r="191" spans="17:17" s="120" customFormat="1">
      <c r="Q191" s="161"/>
    </row>
    <row r="192" spans="17:17" s="120" customFormat="1">
      <c r="Q192" s="161"/>
    </row>
    <row r="193" spans="17:17" s="120" customFormat="1">
      <c r="Q193" s="161"/>
    </row>
    <row r="194" spans="17:17" s="120" customFormat="1">
      <c r="Q194" s="161"/>
    </row>
    <row r="195" spans="17:17" s="120" customFormat="1">
      <c r="Q195" s="161"/>
    </row>
    <row r="196" spans="17:17" s="120" customFormat="1">
      <c r="Q196" s="161"/>
    </row>
    <row r="197" spans="17:17" s="120" customFormat="1">
      <c r="Q197" s="161"/>
    </row>
    <row r="198" spans="17:17" s="120" customFormat="1">
      <c r="Q198" s="161"/>
    </row>
    <row r="199" spans="17:17" s="120" customFormat="1">
      <c r="Q199" s="161"/>
    </row>
    <row r="200" spans="17:17" s="120" customFormat="1">
      <c r="Q200" s="161"/>
    </row>
    <row r="201" spans="17:17" s="120" customFormat="1">
      <c r="Q201" s="161"/>
    </row>
  </sheetData>
  <mergeCells count="7">
    <mergeCell ref="B16:Q16"/>
    <mergeCell ref="B2:Q2"/>
    <mergeCell ref="C5:E5"/>
    <mergeCell ref="G5:I5"/>
    <mergeCell ref="K5:M5"/>
    <mergeCell ref="O5:Q5"/>
    <mergeCell ref="B15:Q15"/>
  </mergeCells>
  <hyperlinks>
    <hyperlink ref="B23" location="Contents!A1" display="Return to Contents Page" xr:uid="{0D0A9357-CA10-44DC-B3A7-4A195A100E4D}"/>
  </hyperlink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56"/>
  <sheetViews>
    <sheetView showGridLines="0" zoomScaleNormal="100" zoomScaleSheetLayoutView="100" workbookViewId="0">
      <pane xSplit="2" ySplit="5" topLeftCell="C6" activePane="bottomRight" state="frozen"/>
      <selection pane="topRight" activeCell="C1" sqref="C1"/>
      <selection pane="bottomLeft" activeCell="A6" sqref="A6"/>
      <selection pane="bottomRight" activeCell="R35" sqref="R35"/>
    </sheetView>
  </sheetViews>
  <sheetFormatPr defaultColWidth="9.140625" defaultRowHeight="12.75"/>
  <cols>
    <col min="1" max="1" width="2.42578125" style="35" customWidth="1"/>
    <col min="2" max="2" width="8.85546875" style="99" customWidth="1"/>
    <col min="3" max="3" width="7.140625" style="35" customWidth="1"/>
    <col min="4" max="4" width="7.42578125" style="35" customWidth="1"/>
    <col min="5" max="5" width="7.140625" style="35" customWidth="1"/>
    <col min="6" max="6" width="1.140625" style="35" customWidth="1"/>
    <col min="7" max="7" width="7.140625" style="35" customWidth="1"/>
    <col min="8" max="8" width="7.42578125" style="35" customWidth="1"/>
    <col min="9" max="9" width="7.140625" style="35" customWidth="1"/>
    <col min="10" max="10" width="1.140625" style="35" customWidth="1"/>
    <col min="11" max="11" width="7.140625" style="35" customWidth="1"/>
    <col min="12" max="12" width="7.42578125" style="35" customWidth="1"/>
    <col min="13" max="13" width="7.140625" style="35" customWidth="1"/>
    <col min="14" max="14" width="1.140625" style="35" customWidth="1"/>
    <col min="15" max="15" width="7.140625" style="35" bestFit="1" customWidth="1"/>
    <col min="16" max="16384" width="9.140625" style="35"/>
  </cols>
  <sheetData>
    <row r="1" spans="1:22" ht="33.75" customHeight="1">
      <c r="A1" s="309" t="s">
        <v>22</v>
      </c>
      <c r="B1" s="310"/>
      <c r="C1" s="310"/>
      <c r="D1" s="310"/>
      <c r="E1" s="310"/>
      <c r="F1" s="310"/>
      <c r="G1" s="310"/>
      <c r="H1" s="310"/>
      <c r="I1" s="310"/>
      <c r="J1" s="310"/>
      <c r="K1" s="310"/>
      <c r="L1" s="310"/>
      <c r="M1" s="310"/>
    </row>
    <row r="2" spans="1:22" s="65" customFormat="1" ht="13.5" customHeight="1" thickBot="1">
      <c r="A2" s="62" t="s">
        <v>14</v>
      </c>
      <c r="B2" s="63"/>
      <c r="C2" s="64"/>
      <c r="D2" s="64"/>
      <c r="E2" s="62"/>
      <c r="F2" s="62"/>
      <c r="G2" s="62"/>
      <c r="H2" s="62"/>
      <c r="I2" s="62"/>
      <c r="J2" s="62"/>
      <c r="K2" s="64"/>
      <c r="M2" s="66"/>
      <c r="N2" s="67"/>
      <c r="O2" s="66" t="s">
        <v>3</v>
      </c>
    </row>
    <row r="3" spans="1:22" s="36" customFormat="1" ht="12.75" customHeight="1" thickTop="1">
      <c r="B3" s="68"/>
      <c r="C3" s="311" t="s">
        <v>5</v>
      </c>
      <c r="D3" s="311"/>
      <c r="E3" s="312"/>
      <c r="F3" s="70"/>
      <c r="G3" s="312" t="s">
        <v>10</v>
      </c>
      <c r="H3" s="312"/>
      <c r="I3" s="312"/>
      <c r="J3" s="70"/>
      <c r="K3" s="311" t="s">
        <v>0</v>
      </c>
      <c r="L3" s="311"/>
      <c r="M3" s="311"/>
      <c r="O3" s="69" t="s">
        <v>23</v>
      </c>
    </row>
    <row r="4" spans="1:22" s="36" customFormat="1" ht="35.25" customHeight="1">
      <c r="A4" s="71"/>
      <c r="B4" s="72"/>
      <c r="C4" s="73" t="s">
        <v>24</v>
      </c>
      <c r="D4" s="73" t="s">
        <v>7</v>
      </c>
      <c r="E4" s="73" t="s">
        <v>26</v>
      </c>
      <c r="F4" s="74"/>
      <c r="G4" s="73" t="s">
        <v>24</v>
      </c>
      <c r="H4" s="73" t="s">
        <v>7</v>
      </c>
      <c r="I4" s="73" t="s">
        <v>26</v>
      </c>
      <c r="J4" s="74"/>
      <c r="K4" s="73" t="s">
        <v>24</v>
      </c>
      <c r="L4" s="73" t="s">
        <v>7</v>
      </c>
      <c r="M4" s="73" t="s">
        <v>26</v>
      </c>
      <c r="N4" s="74"/>
      <c r="O4" s="73" t="s">
        <v>15</v>
      </c>
    </row>
    <row r="5" spans="1:22" s="36" customFormat="1" ht="10.5" customHeight="1">
      <c r="A5" s="75" t="s">
        <v>4</v>
      </c>
      <c r="B5" s="76"/>
      <c r="C5" s="77"/>
      <c r="D5" s="77"/>
      <c r="E5" s="77"/>
      <c r="F5" s="77"/>
      <c r="G5" s="77"/>
      <c r="H5" s="77"/>
      <c r="I5" s="77"/>
      <c r="J5" s="77"/>
      <c r="K5" s="77"/>
      <c r="L5" s="77"/>
      <c r="M5" s="77"/>
    </row>
    <row r="6" spans="1:22" s="36" customFormat="1" ht="10.5" customHeight="1">
      <c r="A6" s="75"/>
      <c r="B6" s="78">
        <v>1996</v>
      </c>
      <c r="C6" s="79">
        <v>330</v>
      </c>
      <c r="D6" s="79">
        <v>306</v>
      </c>
      <c r="E6" s="79">
        <v>330</v>
      </c>
      <c r="F6" s="79"/>
      <c r="G6" s="79">
        <v>308</v>
      </c>
      <c r="H6" s="79">
        <v>288</v>
      </c>
      <c r="I6" s="79">
        <v>308</v>
      </c>
      <c r="J6" s="79"/>
      <c r="K6" s="79">
        <v>350</v>
      </c>
      <c r="L6" s="79">
        <v>350</v>
      </c>
      <c r="M6" s="79">
        <v>350</v>
      </c>
      <c r="N6" s="80"/>
      <c r="O6" s="79">
        <v>323</v>
      </c>
      <c r="P6" s="81"/>
    </row>
    <row r="7" spans="1:22" s="36" customFormat="1" ht="10.5" customHeight="1">
      <c r="A7" s="75"/>
      <c r="B7" s="78">
        <v>1997</v>
      </c>
      <c r="C7" s="79">
        <v>329</v>
      </c>
      <c r="D7" s="79">
        <v>278</v>
      </c>
      <c r="E7" s="79">
        <v>328</v>
      </c>
      <c r="F7" s="79"/>
      <c r="G7" s="79">
        <v>307</v>
      </c>
      <c r="H7" s="79">
        <v>266</v>
      </c>
      <c r="I7" s="79">
        <v>307</v>
      </c>
      <c r="J7" s="79"/>
      <c r="K7" s="79">
        <v>349</v>
      </c>
      <c r="L7" s="79">
        <v>336</v>
      </c>
      <c r="M7" s="79">
        <v>349</v>
      </c>
      <c r="N7" s="80"/>
      <c r="O7" s="79">
        <v>322</v>
      </c>
      <c r="P7" s="81"/>
    </row>
    <row r="8" spans="1:22" s="36" customFormat="1" ht="10.5" customHeight="1">
      <c r="A8" s="75"/>
      <c r="B8" s="78">
        <v>1998</v>
      </c>
      <c r="C8" s="79">
        <v>320</v>
      </c>
      <c r="D8" s="79">
        <v>263</v>
      </c>
      <c r="E8" s="79">
        <v>315</v>
      </c>
      <c r="F8" s="79"/>
      <c r="G8" s="79">
        <v>281</v>
      </c>
      <c r="H8" s="79">
        <v>249</v>
      </c>
      <c r="I8" s="79">
        <v>277</v>
      </c>
      <c r="J8" s="79"/>
      <c r="K8" s="79">
        <v>331</v>
      </c>
      <c r="L8" s="79">
        <v>326</v>
      </c>
      <c r="M8" s="79">
        <v>331</v>
      </c>
      <c r="N8" s="80"/>
      <c r="O8" s="79">
        <v>302</v>
      </c>
      <c r="P8" s="81"/>
    </row>
    <row r="9" spans="1:22" s="36" customFormat="1" ht="10.5" customHeight="1">
      <c r="A9" s="75"/>
      <c r="B9" s="78">
        <v>1999</v>
      </c>
      <c r="C9" s="79">
        <v>316</v>
      </c>
      <c r="D9" s="79">
        <v>263</v>
      </c>
      <c r="E9" s="79">
        <v>305</v>
      </c>
      <c r="F9" s="79"/>
      <c r="G9" s="79">
        <v>274</v>
      </c>
      <c r="H9" s="79">
        <v>250</v>
      </c>
      <c r="I9" s="79">
        <v>268</v>
      </c>
      <c r="J9" s="79"/>
      <c r="K9" s="79">
        <v>317</v>
      </c>
      <c r="L9" s="79">
        <v>327</v>
      </c>
      <c r="M9" s="79">
        <v>318</v>
      </c>
      <c r="O9" s="79">
        <v>291</v>
      </c>
      <c r="P9" s="81"/>
    </row>
    <row r="10" spans="1:22" s="36" customFormat="1" ht="10.5" customHeight="1">
      <c r="A10" s="75"/>
      <c r="B10" s="78">
        <v>2000</v>
      </c>
      <c r="C10" s="79">
        <v>309</v>
      </c>
      <c r="D10" s="79">
        <v>260</v>
      </c>
      <c r="E10" s="79">
        <v>295</v>
      </c>
      <c r="F10" s="79"/>
      <c r="G10" s="79">
        <v>272</v>
      </c>
      <c r="H10" s="79">
        <v>247</v>
      </c>
      <c r="I10" s="79">
        <v>264</v>
      </c>
      <c r="J10" s="79"/>
      <c r="K10" s="79">
        <v>309</v>
      </c>
      <c r="L10" s="79">
        <v>323</v>
      </c>
      <c r="M10" s="79">
        <v>311</v>
      </c>
      <c r="O10" s="79">
        <v>283</v>
      </c>
      <c r="P10" s="81"/>
    </row>
    <row r="11" spans="1:22" s="36" customFormat="1" ht="10.5" customHeight="1">
      <c r="A11" s="75"/>
      <c r="B11" s="78">
        <v>2001</v>
      </c>
      <c r="C11" s="79">
        <v>308</v>
      </c>
      <c r="D11" s="79">
        <v>261</v>
      </c>
      <c r="E11" s="79">
        <v>293</v>
      </c>
      <c r="F11" s="79"/>
      <c r="G11" s="79">
        <v>274</v>
      </c>
      <c r="H11" s="79">
        <v>247</v>
      </c>
      <c r="I11" s="79">
        <v>266</v>
      </c>
      <c r="J11" s="79"/>
      <c r="K11" s="79">
        <v>308</v>
      </c>
      <c r="L11" s="79">
        <v>319</v>
      </c>
      <c r="M11" s="79">
        <v>309</v>
      </c>
      <c r="O11" s="79">
        <v>283</v>
      </c>
      <c r="P11" s="81"/>
      <c r="Q11" s="82"/>
      <c r="R11" s="82"/>
      <c r="S11" s="82"/>
      <c r="T11" s="82"/>
      <c r="U11" s="82"/>
      <c r="V11" s="82"/>
    </row>
    <row r="12" spans="1:22" s="36" customFormat="1" ht="10.5" customHeight="1">
      <c r="A12" s="75"/>
      <c r="B12" s="78">
        <v>2002</v>
      </c>
      <c r="C12" s="79">
        <v>326</v>
      </c>
      <c r="D12" s="79">
        <v>273</v>
      </c>
      <c r="E12" s="79">
        <v>310</v>
      </c>
      <c r="F12" s="79"/>
      <c r="G12" s="79">
        <v>295</v>
      </c>
      <c r="H12" s="79">
        <v>258</v>
      </c>
      <c r="I12" s="79">
        <v>281</v>
      </c>
      <c r="J12" s="79"/>
      <c r="K12" s="79">
        <v>327</v>
      </c>
      <c r="L12" s="79">
        <v>327</v>
      </c>
      <c r="M12" s="79">
        <v>327</v>
      </c>
      <c r="O12" s="79">
        <v>296</v>
      </c>
      <c r="P12" s="81"/>
      <c r="Q12" s="82"/>
      <c r="R12" s="82"/>
      <c r="S12" s="82"/>
      <c r="T12" s="82"/>
      <c r="U12" s="82"/>
      <c r="V12" s="82"/>
    </row>
    <row r="13" spans="1:22" s="36" customFormat="1" ht="10.5" customHeight="1">
      <c r="A13" s="75"/>
      <c r="B13" s="78">
        <v>2003</v>
      </c>
      <c r="C13" s="79">
        <v>335</v>
      </c>
      <c r="D13" s="79">
        <v>289</v>
      </c>
      <c r="E13" s="79">
        <v>320</v>
      </c>
      <c r="F13" s="79"/>
      <c r="G13" s="79">
        <v>302</v>
      </c>
      <c r="H13" s="79">
        <v>275</v>
      </c>
      <c r="I13" s="79">
        <v>292</v>
      </c>
      <c r="J13" s="79"/>
      <c r="K13" s="79">
        <v>335</v>
      </c>
      <c r="L13" s="79">
        <v>343</v>
      </c>
      <c r="M13" s="79">
        <v>336</v>
      </c>
      <c r="O13" s="79">
        <v>306</v>
      </c>
      <c r="P13" s="81"/>
      <c r="Q13" s="82"/>
      <c r="R13" s="82"/>
      <c r="S13" s="82"/>
      <c r="T13" s="82"/>
      <c r="U13" s="82"/>
      <c r="V13" s="82"/>
    </row>
    <row r="14" spans="1:22" s="36" customFormat="1" ht="10.5" customHeight="1">
      <c r="A14" s="75"/>
      <c r="B14" s="78">
        <v>2004</v>
      </c>
      <c r="C14" s="79">
        <v>344</v>
      </c>
      <c r="D14" s="79">
        <v>309</v>
      </c>
      <c r="E14" s="79">
        <v>333</v>
      </c>
      <c r="F14" s="79"/>
      <c r="G14" s="79">
        <v>317</v>
      </c>
      <c r="H14" s="79">
        <v>296</v>
      </c>
      <c r="I14" s="79">
        <v>309</v>
      </c>
      <c r="J14" s="79"/>
      <c r="K14" s="79">
        <v>355</v>
      </c>
      <c r="L14" s="79">
        <v>342</v>
      </c>
      <c r="M14" s="79">
        <v>351</v>
      </c>
      <c r="O14" s="79">
        <v>323</v>
      </c>
      <c r="P14" s="81"/>
      <c r="Q14" s="83"/>
      <c r="R14" s="83"/>
    </row>
    <row r="15" spans="1:22" s="36" customFormat="1" ht="10.5" customHeight="1">
      <c r="A15" s="75"/>
      <c r="B15" s="78">
        <v>2005</v>
      </c>
      <c r="C15" s="79">
        <v>402</v>
      </c>
      <c r="D15" s="79">
        <v>354</v>
      </c>
      <c r="E15" s="79">
        <v>386</v>
      </c>
      <c r="F15" s="81"/>
      <c r="G15" s="79">
        <v>364</v>
      </c>
      <c r="H15" s="79">
        <v>338</v>
      </c>
      <c r="I15" s="79">
        <v>353</v>
      </c>
      <c r="J15" s="81"/>
      <c r="K15" s="79">
        <v>406</v>
      </c>
      <c r="L15" s="79">
        <v>387</v>
      </c>
      <c r="M15" s="79">
        <v>401</v>
      </c>
      <c r="O15" s="79">
        <v>370</v>
      </c>
      <c r="P15" s="81"/>
      <c r="Q15" s="83"/>
      <c r="R15" s="83"/>
    </row>
    <row r="16" spans="1:22" s="36" customFormat="1" ht="10.5" customHeight="1">
      <c r="A16" s="84"/>
      <c r="B16" s="85">
        <v>2006</v>
      </c>
      <c r="C16" s="86">
        <v>510</v>
      </c>
      <c r="D16" s="86">
        <v>427</v>
      </c>
      <c r="E16" s="86">
        <v>474</v>
      </c>
      <c r="F16" s="87"/>
      <c r="G16" s="86">
        <v>453</v>
      </c>
      <c r="H16" s="86">
        <v>400</v>
      </c>
      <c r="I16" s="86">
        <v>424</v>
      </c>
      <c r="J16" s="87"/>
      <c r="K16" s="86">
        <v>515</v>
      </c>
      <c r="L16" s="86">
        <v>467</v>
      </c>
      <c r="M16" s="86">
        <v>498</v>
      </c>
      <c r="N16" s="88"/>
      <c r="O16" s="86">
        <v>452</v>
      </c>
      <c r="P16" s="81"/>
      <c r="R16" s="83"/>
    </row>
    <row r="17" spans="1:30" s="36" customFormat="1" ht="13.5" customHeight="1">
      <c r="A17" s="75"/>
      <c r="B17" s="78" t="s">
        <v>25</v>
      </c>
      <c r="C17" s="79">
        <v>545</v>
      </c>
      <c r="D17" s="79">
        <v>525</v>
      </c>
      <c r="E17" s="79">
        <v>536</v>
      </c>
      <c r="F17" s="81"/>
      <c r="G17" s="79">
        <v>478</v>
      </c>
      <c r="H17" s="79">
        <v>490</v>
      </c>
      <c r="I17" s="79">
        <v>485</v>
      </c>
      <c r="J17" s="81"/>
      <c r="K17" s="79">
        <v>586</v>
      </c>
      <c r="L17" s="79">
        <v>553</v>
      </c>
      <c r="M17" s="79">
        <v>573</v>
      </c>
      <c r="N17" s="79"/>
      <c r="O17" s="79">
        <v>516</v>
      </c>
      <c r="P17" s="81"/>
      <c r="U17" s="82"/>
      <c r="V17" s="82"/>
      <c r="W17" s="82"/>
    </row>
    <row r="18" spans="1:30" s="36" customFormat="1" ht="10.5" customHeight="1">
      <c r="A18" s="75"/>
      <c r="B18" s="78">
        <v>2008</v>
      </c>
      <c r="C18" s="79">
        <v>625</v>
      </c>
      <c r="D18" s="79">
        <v>624</v>
      </c>
      <c r="E18" s="79">
        <v>625</v>
      </c>
      <c r="F18" s="81"/>
      <c r="G18" s="79">
        <v>576</v>
      </c>
      <c r="H18" s="79">
        <v>581</v>
      </c>
      <c r="I18" s="79">
        <v>579</v>
      </c>
      <c r="J18" s="81"/>
      <c r="K18" s="79">
        <v>668</v>
      </c>
      <c r="L18" s="79">
        <v>630</v>
      </c>
      <c r="M18" s="79">
        <v>651</v>
      </c>
      <c r="N18" s="79"/>
      <c r="O18" s="79">
        <v>604</v>
      </c>
      <c r="P18" s="81"/>
      <c r="U18" s="82"/>
      <c r="V18" s="82"/>
      <c r="W18" s="82"/>
    </row>
    <row r="19" spans="1:30" s="36" customFormat="1" ht="10.5" customHeight="1">
      <c r="A19" s="75"/>
      <c r="B19" s="78">
        <v>2009</v>
      </c>
      <c r="C19" s="79">
        <v>715</v>
      </c>
      <c r="D19" s="79">
        <v>697</v>
      </c>
      <c r="E19" s="79">
        <v>708</v>
      </c>
      <c r="F19" s="81"/>
      <c r="G19" s="79">
        <v>665</v>
      </c>
      <c r="H19" s="79">
        <v>645</v>
      </c>
      <c r="I19" s="79">
        <v>652</v>
      </c>
      <c r="J19" s="81"/>
      <c r="K19" s="79">
        <v>755</v>
      </c>
      <c r="L19" s="79">
        <v>724</v>
      </c>
      <c r="M19" s="79">
        <v>739</v>
      </c>
      <c r="N19" s="79"/>
      <c r="O19" s="79">
        <v>680</v>
      </c>
      <c r="P19" s="81"/>
      <c r="U19" s="82"/>
      <c r="V19" s="82"/>
      <c r="W19" s="82"/>
    </row>
    <row r="20" spans="1:30" s="36" customFormat="1" ht="10.5" customHeight="1">
      <c r="A20" s="75"/>
      <c r="B20" s="78">
        <v>2010</v>
      </c>
      <c r="C20" s="79">
        <v>689</v>
      </c>
      <c r="D20" s="79">
        <v>671</v>
      </c>
      <c r="E20" s="79">
        <v>681</v>
      </c>
      <c r="F20" s="81"/>
      <c r="G20" s="79">
        <v>659</v>
      </c>
      <c r="H20" s="79">
        <v>628</v>
      </c>
      <c r="I20" s="79">
        <v>639</v>
      </c>
      <c r="J20" s="81"/>
      <c r="K20" s="79">
        <v>687</v>
      </c>
      <c r="L20" s="79">
        <v>679</v>
      </c>
      <c r="M20" s="79">
        <v>683</v>
      </c>
      <c r="N20" s="79"/>
      <c r="O20" s="79">
        <v>658</v>
      </c>
      <c r="P20" s="81"/>
      <c r="Q20" s="81"/>
      <c r="U20" s="82"/>
      <c r="V20" s="82"/>
      <c r="W20" s="82"/>
    </row>
    <row r="21" spans="1:30" s="36" customFormat="1" ht="10.5" customHeight="1">
      <c r="A21" s="75"/>
      <c r="B21" s="78">
        <v>2011</v>
      </c>
      <c r="C21" s="79">
        <v>762</v>
      </c>
      <c r="D21" s="79">
        <v>730</v>
      </c>
      <c r="E21" s="79">
        <v>749</v>
      </c>
      <c r="F21" s="81"/>
      <c r="G21" s="79">
        <v>736</v>
      </c>
      <c r="H21" s="79">
        <v>677</v>
      </c>
      <c r="I21" s="79">
        <v>697</v>
      </c>
      <c r="J21" s="81"/>
      <c r="K21" s="79">
        <v>763</v>
      </c>
      <c r="L21" s="79">
        <v>727</v>
      </c>
      <c r="M21" s="79">
        <v>743</v>
      </c>
      <c r="N21" s="79"/>
      <c r="O21" s="79">
        <v>719</v>
      </c>
      <c r="P21" s="81"/>
      <c r="Q21" s="81"/>
      <c r="R21" s="81"/>
      <c r="S21" s="81"/>
      <c r="T21" s="81"/>
      <c r="U21" s="81"/>
      <c r="V21" s="81"/>
      <c r="W21" s="81"/>
      <c r="X21" s="81"/>
      <c r="Y21" s="81"/>
      <c r="Z21" s="81"/>
    </row>
    <row r="22" spans="1:30" s="36" customFormat="1" ht="10.5" customHeight="1">
      <c r="A22" s="75"/>
      <c r="B22" s="78">
        <v>2012</v>
      </c>
      <c r="C22" s="79">
        <v>865</v>
      </c>
      <c r="D22" s="79">
        <v>804</v>
      </c>
      <c r="E22" s="79">
        <v>839</v>
      </c>
      <c r="F22" s="81"/>
      <c r="G22" s="79">
        <v>835</v>
      </c>
      <c r="H22" s="79">
        <v>743</v>
      </c>
      <c r="I22" s="79">
        <v>773</v>
      </c>
      <c r="J22" s="81"/>
      <c r="K22" s="79">
        <v>862</v>
      </c>
      <c r="L22" s="79">
        <v>802</v>
      </c>
      <c r="M22" s="79">
        <v>828</v>
      </c>
      <c r="N22" s="79"/>
      <c r="O22" s="79">
        <v>800</v>
      </c>
      <c r="P22" s="81"/>
      <c r="Q22" s="81"/>
      <c r="R22" s="81"/>
      <c r="S22" s="81"/>
      <c r="T22" s="81"/>
      <c r="U22" s="81"/>
      <c r="V22" s="81"/>
      <c r="W22" s="81"/>
      <c r="X22" s="81"/>
      <c r="Y22" s="81"/>
      <c r="Z22" s="81"/>
      <c r="AA22" s="81"/>
      <c r="AB22" s="81"/>
      <c r="AC22" s="81"/>
      <c r="AD22" s="81"/>
    </row>
    <row r="23" spans="1:30" s="36" customFormat="1" ht="10.5" customHeight="1">
      <c r="A23" s="75"/>
      <c r="B23" s="78">
        <v>2013</v>
      </c>
      <c r="C23" s="79">
        <v>930</v>
      </c>
      <c r="D23" s="79">
        <v>862</v>
      </c>
      <c r="E23" s="79">
        <v>900</v>
      </c>
      <c r="F23" s="81"/>
      <c r="G23" s="79">
        <v>882</v>
      </c>
      <c r="H23" s="79">
        <v>795</v>
      </c>
      <c r="I23" s="79">
        <v>823</v>
      </c>
      <c r="J23" s="81"/>
      <c r="K23" s="79">
        <v>922</v>
      </c>
      <c r="L23" s="79">
        <v>866</v>
      </c>
      <c r="M23" s="79">
        <v>890</v>
      </c>
      <c r="N23" s="79"/>
      <c r="O23" s="79">
        <v>855</v>
      </c>
      <c r="P23" s="81"/>
      <c r="Q23" s="81"/>
      <c r="R23" s="81"/>
      <c r="S23" s="81"/>
      <c r="T23" s="81"/>
      <c r="U23" s="81"/>
      <c r="V23" s="81"/>
      <c r="W23" s="81"/>
      <c r="X23" s="81"/>
      <c r="Y23" s="81"/>
      <c r="Z23" s="81"/>
      <c r="AA23" s="81"/>
      <c r="AB23" s="81"/>
      <c r="AC23" s="81"/>
      <c r="AD23" s="81"/>
    </row>
    <row r="24" spans="1:30" s="36" customFormat="1" ht="10.5" customHeight="1">
      <c r="A24" s="89" t="s">
        <v>2</v>
      </c>
      <c r="B24" s="90"/>
      <c r="C24" s="90"/>
      <c r="D24" s="91"/>
      <c r="E24" s="92"/>
      <c r="F24" s="90"/>
      <c r="G24" s="93"/>
      <c r="H24" s="91"/>
      <c r="I24" s="92"/>
      <c r="J24" s="93"/>
      <c r="K24" s="93"/>
      <c r="L24" s="91"/>
      <c r="M24" s="92"/>
      <c r="N24" s="92"/>
      <c r="O24" s="92"/>
      <c r="P24" s="81"/>
      <c r="U24" s="82"/>
      <c r="V24" s="82"/>
      <c r="W24" s="82"/>
    </row>
    <row r="25" spans="1:30" s="36" customFormat="1" ht="11.25" customHeight="1">
      <c r="A25" s="71"/>
      <c r="B25" s="71" t="s">
        <v>32</v>
      </c>
      <c r="C25" s="94">
        <v>7.5</v>
      </c>
      <c r="D25" s="94">
        <v>7.2</v>
      </c>
      <c r="E25" s="94">
        <v>7.3</v>
      </c>
      <c r="F25" s="94" t="e">
        <v>#DIV/0!</v>
      </c>
      <c r="G25" s="94">
        <v>5.6</v>
      </c>
      <c r="H25" s="94">
        <v>7</v>
      </c>
      <c r="I25" s="94">
        <v>6.5</v>
      </c>
      <c r="J25" s="94" t="e">
        <v>#DIV/0!</v>
      </c>
      <c r="K25" s="94">
        <v>7</v>
      </c>
      <c r="L25" s="94">
        <v>8</v>
      </c>
      <c r="M25" s="94">
        <v>7.5</v>
      </c>
      <c r="N25" s="94" t="e">
        <v>#DIV/0!</v>
      </c>
      <c r="O25" s="94">
        <v>6.9</v>
      </c>
      <c r="U25" s="82"/>
      <c r="V25" s="82"/>
      <c r="W25" s="82"/>
    </row>
    <row r="26" spans="1:30" s="36" customFormat="1" ht="12.75" customHeight="1">
      <c r="A26" s="75" t="s">
        <v>11</v>
      </c>
      <c r="B26" s="76"/>
      <c r="C26" s="76"/>
      <c r="D26" s="76"/>
      <c r="E26" s="76"/>
      <c r="F26" s="76"/>
      <c r="G26" s="76"/>
      <c r="H26" s="76"/>
      <c r="I26" s="76"/>
      <c r="J26" s="76"/>
      <c r="K26" s="76"/>
      <c r="L26" s="76"/>
      <c r="M26" s="76"/>
      <c r="N26" s="35"/>
      <c r="O26" s="35"/>
      <c r="Q26" s="81"/>
      <c r="T26" s="81"/>
      <c r="U26" s="82"/>
      <c r="V26" s="82"/>
      <c r="W26" s="82"/>
    </row>
    <row r="27" spans="1:30" s="36" customFormat="1" ht="10.5" customHeight="1">
      <c r="A27" s="75"/>
      <c r="B27" s="78">
        <v>1996</v>
      </c>
      <c r="C27" s="79">
        <v>451</v>
      </c>
      <c r="D27" s="79">
        <v>418</v>
      </c>
      <c r="E27" s="79">
        <v>451</v>
      </c>
      <c r="F27" s="79"/>
      <c r="G27" s="79">
        <v>421</v>
      </c>
      <c r="H27" s="79">
        <v>393</v>
      </c>
      <c r="I27" s="79">
        <v>421</v>
      </c>
      <c r="J27" s="79"/>
      <c r="K27" s="79">
        <v>478</v>
      </c>
      <c r="L27" s="79">
        <v>478</v>
      </c>
      <c r="M27" s="79">
        <v>478</v>
      </c>
      <c r="N27" s="95"/>
      <c r="O27" s="79">
        <v>442</v>
      </c>
      <c r="U27" s="82"/>
      <c r="V27" s="82"/>
      <c r="W27" s="82"/>
    </row>
    <row r="28" spans="1:30" s="36" customFormat="1" ht="10.5" customHeight="1">
      <c r="A28" s="75"/>
      <c r="B28" s="78">
        <v>1997</v>
      </c>
      <c r="C28" s="79">
        <v>442</v>
      </c>
      <c r="D28" s="79">
        <v>373</v>
      </c>
      <c r="E28" s="79">
        <v>440</v>
      </c>
      <c r="F28" s="79"/>
      <c r="G28" s="79">
        <v>412</v>
      </c>
      <c r="H28" s="79">
        <v>357</v>
      </c>
      <c r="I28" s="79">
        <v>412</v>
      </c>
      <c r="J28" s="79"/>
      <c r="K28" s="79">
        <v>468</v>
      </c>
      <c r="L28" s="79">
        <v>451</v>
      </c>
      <c r="M28" s="79">
        <v>468</v>
      </c>
      <c r="N28" s="95"/>
      <c r="O28" s="79">
        <v>432</v>
      </c>
    </row>
    <row r="29" spans="1:30" s="36" customFormat="1" ht="10.5" customHeight="1">
      <c r="A29" s="75"/>
      <c r="B29" s="78">
        <v>1998</v>
      </c>
      <c r="C29" s="79">
        <v>422</v>
      </c>
      <c r="D29" s="79">
        <v>347</v>
      </c>
      <c r="E29" s="79">
        <v>415</v>
      </c>
      <c r="F29" s="79"/>
      <c r="G29" s="79">
        <v>370</v>
      </c>
      <c r="H29" s="79">
        <v>328</v>
      </c>
      <c r="I29" s="79">
        <v>365</v>
      </c>
      <c r="J29" s="79"/>
      <c r="K29" s="79">
        <v>436</v>
      </c>
      <c r="L29" s="79">
        <v>430</v>
      </c>
      <c r="M29" s="79">
        <v>436</v>
      </c>
      <c r="N29" s="95"/>
      <c r="O29" s="79">
        <v>398</v>
      </c>
    </row>
    <row r="30" spans="1:30" s="36" customFormat="1" ht="10.5" customHeight="1">
      <c r="A30" s="75"/>
      <c r="B30" s="78">
        <v>1999</v>
      </c>
      <c r="C30" s="79">
        <v>407</v>
      </c>
      <c r="D30" s="79">
        <v>339</v>
      </c>
      <c r="E30" s="79">
        <v>393</v>
      </c>
      <c r="F30" s="79"/>
      <c r="G30" s="79">
        <v>353</v>
      </c>
      <c r="H30" s="79">
        <v>322</v>
      </c>
      <c r="I30" s="79">
        <v>345</v>
      </c>
      <c r="J30" s="79"/>
      <c r="K30" s="79">
        <v>409</v>
      </c>
      <c r="L30" s="79">
        <v>421</v>
      </c>
      <c r="M30" s="79">
        <v>410</v>
      </c>
      <c r="O30" s="79">
        <v>376</v>
      </c>
    </row>
    <row r="31" spans="1:30" s="36" customFormat="1" ht="10.5" customHeight="1">
      <c r="A31" s="75"/>
      <c r="B31" s="78">
        <v>2000</v>
      </c>
      <c r="C31" s="79">
        <v>395</v>
      </c>
      <c r="D31" s="79">
        <v>332</v>
      </c>
      <c r="E31" s="79">
        <v>377</v>
      </c>
      <c r="F31" s="79"/>
      <c r="G31" s="79">
        <v>348</v>
      </c>
      <c r="H31" s="79">
        <v>316</v>
      </c>
      <c r="I31" s="79">
        <v>338</v>
      </c>
      <c r="J31" s="79"/>
      <c r="K31" s="79">
        <v>395</v>
      </c>
      <c r="L31" s="79">
        <v>413</v>
      </c>
      <c r="M31" s="79">
        <v>398</v>
      </c>
      <c r="O31" s="79">
        <v>362</v>
      </c>
    </row>
    <row r="32" spans="1:30" s="36" customFormat="1" ht="10.5" customHeight="1">
      <c r="A32" s="75"/>
      <c r="B32" s="78">
        <v>2001</v>
      </c>
      <c r="C32" s="79">
        <v>385</v>
      </c>
      <c r="D32" s="79">
        <v>326</v>
      </c>
      <c r="E32" s="79">
        <v>366</v>
      </c>
      <c r="F32" s="79"/>
      <c r="G32" s="79">
        <v>343</v>
      </c>
      <c r="H32" s="79">
        <v>309</v>
      </c>
      <c r="I32" s="79">
        <v>333</v>
      </c>
      <c r="J32" s="79"/>
      <c r="K32" s="79">
        <v>385</v>
      </c>
      <c r="L32" s="79">
        <v>399</v>
      </c>
      <c r="M32" s="79">
        <v>386</v>
      </c>
      <c r="O32" s="79">
        <v>353</v>
      </c>
    </row>
    <row r="33" spans="1:15" s="36" customFormat="1" ht="10.5" customHeight="1">
      <c r="A33" s="75"/>
      <c r="B33" s="78">
        <v>2002</v>
      </c>
      <c r="C33" s="79">
        <v>398</v>
      </c>
      <c r="D33" s="79">
        <v>333</v>
      </c>
      <c r="E33" s="79">
        <v>379</v>
      </c>
      <c r="F33" s="79"/>
      <c r="G33" s="79">
        <v>360</v>
      </c>
      <c r="H33" s="79">
        <v>315</v>
      </c>
      <c r="I33" s="79">
        <v>343</v>
      </c>
      <c r="J33" s="79"/>
      <c r="K33" s="79">
        <v>399</v>
      </c>
      <c r="L33" s="79">
        <v>399</v>
      </c>
      <c r="M33" s="79">
        <v>399</v>
      </c>
      <c r="O33" s="79">
        <v>361</v>
      </c>
    </row>
    <row r="34" spans="1:15" s="36" customFormat="1" ht="10.5" customHeight="1">
      <c r="A34" s="75"/>
      <c r="B34" s="78">
        <v>2003</v>
      </c>
      <c r="C34" s="79">
        <v>400</v>
      </c>
      <c r="D34" s="79">
        <v>345</v>
      </c>
      <c r="E34" s="79">
        <v>382</v>
      </c>
      <c r="F34" s="79"/>
      <c r="G34" s="79">
        <v>361</v>
      </c>
      <c r="H34" s="79">
        <v>329</v>
      </c>
      <c r="I34" s="79">
        <v>349</v>
      </c>
      <c r="J34" s="79"/>
      <c r="K34" s="79">
        <v>400</v>
      </c>
      <c r="L34" s="79">
        <v>410</v>
      </c>
      <c r="M34" s="79">
        <v>401</v>
      </c>
      <c r="O34" s="79">
        <v>366</v>
      </c>
    </row>
    <row r="35" spans="1:15" s="36" customFormat="1" ht="10.5" customHeight="1">
      <c r="A35" s="75"/>
      <c r="B35" s="78">
        <v>2004</v>
      </c>
      <c r="C35" s="79">
        <v>401</v>
      </c>
      <c r="D35" s="79">
        <v>361</v>
      </c>
      <c r="E35" s="79">
        <v>388</v>
      </c>
      <c r="F35" s="79"/>
      <c r="G35" s="79">
        <v>370</v>
      </c>
      <c r="H35" s="79">
        <v>345</v>
      </c>
      <c r="I35" s="79">
        <v>360</v>
      </c>
      <c r="J35" s="79"/>
      <c r="K35" s="79">
        <v>414</v>
      </c>
      <c r="L35" s="79">
        <v>399</v>
      </c>
      <c r="M35" s="79">
        <v>410</v>
      </c>
      <c r="O35" s="79">
        <v>377</v>
      </c>
    </row>
    <row r="36" spans="1:15" s="36" customFormat="1" ht="10.5" customHeight="1">
      <c r="A36" s="75"/>
      <c r="B36" s="78">
        <v>2005</v>
      </c>
      <c r="C36" s="79">
        <v>460</v>
      </c>
      <c r="D36" s="79">
        <v>405</v>
      </c>
      <c r="E36" s="79">
        <v>441</v>
      </c>
      <c r="F36" s="79"/>
      <c r="G36" s="79">
        <v>416</v>
      </c>
      <c r="H36" s="79">
        <v>387</v>
      </c>
      <c r="I36" s="79">
        <v>403</v>
      </c>
      <c r="J36" s="79"/>
      <c r="K36" s="79">
        <v>464</v>
      </c>
      <c r="L36" s="79">
        <v>443</v>
      </c>
      <c r="M36" s="79">
        <v>459</v>
      </c>
      <c r="O36" s="79">
        <v>424</v>
      </c>
    </row>
    <row r="37" spans="1:15" s="36" customFormat="1" ht="10.5" customHeight="1">
      <c r="A37" s="84"/>
      <c r="B37" s="85">
        <v>2006</v>
      </c>
      <c r="C37" s="86">
        <v>567</v>
      </c>
      <c r="D37" s="86">
        <v>475</v>
      </c>
      <c r="E37" s="86">
        <v>528</v>
      </c>
      <c r="F37" s="86"/>
      <c r="G37" s="86">
        <v>504</v>
      </c>
      <c r="H37" s="86">
        <v>445</v>
      </c>
      <c r="I37" s="86">
        <v>472</v>
      </c>
      <c r="J37" s="86"/>
      <c r="K37" s="86">
        <v>573</v>
      </c>
      <c r="L37" s="86">
        <v>519</v>
      </c>
      <c r="M37" s="86">
        <v>554</v>
      </c>
      <c r="N37" s="88"/>
      <c r="O37" s="86">
        <v>503</v>
      </c>
    </row>
    <row r="38" spans="1:15" s="36" customFormat="1" ht="13.5" customHeight="1">
      <c r="A38" s="75"/>
      <c r="B38" s="78" t="s">
        <v>25</v>
      </c>
      <c r="C38" s="79">
        <v>593</v>
      </c>
      <c r="D38" s="79">
        <v>572</v>
      </c>
      <c r="E38" s="79">
        <v>584</v>
      </c>
      <c r="F38" s="81"/>
      <c r="G38" s="79">
        <v>520</v>
      </c>
      <c r="H38" s="79">
        <v>533</v>
      </c>
      <c r="I38" s="79">
        <v>528</v>
      </c>
      <c r="J38" s="81"/>
      <c r="K38" s="79">
        <v>638</v>
      </c>
      <c r="L38" s="79">
        <v>602</v>
      </c>
      <c r="M38" s="79">
        <v>624</v>
      </c>
      <c r="N38" s="79"/>
      <c r="O38" s="79">
        <v>561</v>
      </c>
    </row>
    <row r="39" spans="1:15" s="36" customFormat="1" ht="10.5" customHeight="1">
      <c r="A39" s="75"/>
      <c r="B39" s="78">
        <v>2008</v>
      </c>
      <c r="C39" s="79">
        <v>659</v>
      </c>
      <c r="D39" s="79">
        <v>657</v>
      </c>
      <c r="E39" s="79">
        <v>658</v>
      </c>
      <c r="F39" s="81"/>
      <c r="G39" s="79">
        <v>607</v>
      </c>
      <c r="H39" s="79">
        <v>613</v>
      </c>
      <c r="I39" s="79">
        <v>610</v>
      </c>
      <c r="J39" s="81"/>
      <c r="K39" s="79">
        <v>704</v>
      </c>
      <c r="L39" s="79">
        <v>664</v>
      </c>
      <c r="M39" s="79">
        <v>686</v>
      </c>
      <c r="N39" s="79"/>
      <c r="O39" s="79">
        <v>637</v>
      </c>
    </row>
    <row r="40" spans="1:15" s="36" customFormat="1" ht="10.5" customHeight="1">
      <c r="A40" s="75"/>
      <c r="B40" s="78">
        <v>2009</v>
      </c>
      <c r="C40" s="79">
        <v>738</v>
      </c>
      <c r="D40" s="79">
        <v>719</v>
      </c>
      <c r="E40" s="79">
        <v>729</v>
      </c>
      <c r="F40" s="81"/>
      <c r="G40" s="79">
        <v>686</v>
      </c>
      <c r="H40" s="79">
        <v>664</v>
      </c>
      <c r="I40" s="79">
        <v>672</v>
      </c>
      <c r="J40" s="81"/>
      <c r="K40" s="79">
        <v>779</v>
      </c>
      <c r="L40" s="79">
        <v>747</v>
      </c>
      <c r="M40" s="79">
        <v>762</v>
      </c>
      <c r="N40" s="79"/>
      <c r="O40" s="79">
        <v>701</v>
      </c>
    </row>
    <row r="41" spans="1:15" s="36" customFormat="1" ht="10.5" customHeight="1">
      <c r="A41" s="75"/>
      <c r="B41" s="78">
        <v>2010</v>
      </c>
      <c r="C41" s="79">
        <v>689</v>
      </c>
      <c r="D41" s="79">
        <v>671</v>
      </c>
      <c r="E41" s="79">
        <v>681</v>
      </c>
      <c r="F41" s="81"/>
      <c r="G41" s="79">
        <v>659</v>
      </c>
      <c r="H41" s="79">
        <v>628</v>
      </c>
      <c r="I41" s="79">
        <v>639</v>
      </c>
      <c r="J41" s="81"/>
      <c r="K41" s="79">
        <v>687</v>
      </c>
      <c r="L41" s="79">
        <v>679</v>
      </c>
      <c r="M41" s="79">
        <v>683</v>
      </c>
      <c r="N41" s="79"/>
      <c r="O41" s="79">
        <v>658</v>
      </c>
    </row>
    <row r="42" spans="1:15" s="36" customFormat="1" ht="10.5" customHeight="1">
      <c r="A42" s="75"/>
      <c r="B42" s="78">
        <v>2011</v>
      </c>
      <c r="C42" s="79">
        <v>745</v>
      </c>
      <c r="D42" s="79">
        <v>714</v>
      </c>
      <c r="E42" s="79">
        <v>732</v>
      </c>
      <c r="F42" s="81"/>
      <c r="G42" s="79">
        <v>719</v>
      </c>
      <c r="H42" s="79">
        <v>662</v>
      </c>
      <c r="I42" s="79">
        <v>681</v>
      </c>
      <c r="J42" s="81"/>
      <c r="K42" s="79">
        <v>746</v>
      </c>
      <c r="L42" s="79">
        <v>710</v>
      </c>
      <c r="M42" s="79">
        <v>726</v>
      </c>
      <c r="N42" s="79"/>
      <c r="O42" s="79">
        <v>703</v>
      </c>
    </row>
    <row r="43" spans="1:15" s="36" customFormat="1" ht="10.5" customHeight="1">
      <c r="A43" s="75"/>
      <c r="B43" s="78">
        <v>2012</v>
      </c>
      <c r="C43" s="79">
        <v>830</v>
      </c>
      <c r="D43" s="79">
        <v>772</v>
      </c>
      <c r="E43" s="79">
        <v>806</v>
      </c>
      <c r="F43" s="81"/>
      <c r="G43" s="79">
        <v>802</v>
      </c>
      <c r="H43" s="79">
        <v>714</v>
      </c>
      <c r="I43" s="79">
        <v>742</v>
      </c>
      <c r="J43" s="81"/>
      <c r="K43" s="79">
        <v>828</v>
      </c>
      <c r="L43" s="79">
        <v>771</v>
      </c>
      <c r="M43" s="79">
        <v>795</v>
      </c>
      <c r="N43" s="79"/>
      <c r="O43" s="79">
        <v>769</v>
      </c>
    </row>
    <row r="44" spans="1:15" s="36" customFormat="1" ht="10.5" customHeight="1">
      <c r="A44" s="75"/>
      <c r="B44" s="78">
        <v>2013</v>
      </c>
      <c r="C44" s="79">
        <v>879</v>
      </c>
      <c r="D44" s="79">
        <v>814</v>
      </c>
      <c r="E44" s="79">
        <v>851</v>
      </c>
      <c r="F44" s="81"/>
      <c r="G44" s="79">
        <v>834</v>
      </c>
      <c r="H44" s="79">
        <v>751</v>
      </c>
      <c r="I44" s="79">
        <v>778</v>
      </c>
      <c r="J44" s="81"/>
      <c r="K44" s="79">
        <v>871</v>
      </c>
      <c r="L44" s="79">
        <v>818</v>
      </c>
      <c r="M44" s="79">
        <v>841</v>
      </c>
      <c r="N44" s="79"/>
      <c r="O44" s="79">
        <v>808</v>
      </c>
    </row>
    <row r="45" spans="1:15" s="36" customFormat="1" ht="10.5" customHeight="1">
      <c r="A45" s="89" t="s">
        <v>2</v>
      </c>
      <c r="B45" s="96"/>
      <c r="C45" s="96"/>
      <c r="D45" s="96"/>
      <c r="E45" s="96"/>
      <c r="F45" s="96"/>
      <c r="G45" s="96"/>
      <c r="H45" s="96"/>
      <c r="I45" s="96"/>
      <c r="J45" s="96"/>
      <c r="K45" s="96"/>
      <c r="L45" s="96"/>
      <c r="M45" s="96"/>
      <c r="N45" s="96"/>
      <c r="O45" s="96"/>
    </row>
    <row r="46" spans="1:15" s="36" customFormat="1" ht="12" customHeight="1" thickBot="1">
      <c r="A46" s="97"/>
      <c r="B46" s="97" t="s">
        <v>32</v>
      </c>
      <c r="C46" s="98">
        <v>5.9</v>
      </c>
      <c r="D46" s="98">
        <v>5.4</v>
      </c>
      <c r="E46" s="98">
        <v>5.6</v>
      </c>
      <c r="F46" s="98" t="e">
        <v>#DIV/0!</v>
      </c>
      <c r="G46" s="98">
        <v>4</v>
      </c>
      <c r="H46" s="98">
        <v>5.2</v>
      </c>
      <c r="I46" s="98">
        <v>4.9000000000000004</v>
      </c>
      <c r="J46" s="98" t="e">
        <v>#DIV/0!</v>
      </c>
      <c r="K46" s="98">
        <v>5.2</v>
      </c>
      <c r="L46" s="98">
        <v>6.1</v>
      </c>
      <c r="M46" s="98">
        <v>5.8</v>
      </c>
      <c r="N46" s="98" t="e">
        <v>#DIV/0!</v>
      </c>
      <c r="O46" s="98">
        <v>5.0999999999999996</v>
      </c>
    </row>
    <row r="47" spans="1:15" s="36" customFormat="1" thickTop="1">
      <c r="A47" s="75"/>
      <c r="B47" s="76"/>
      <c r="C47" s="76"/>
      <c r="D47" s="76"/>
      <c r="E47" s="76"/>
      <c r="F47" s="76"/>
      <c r="G47" s="76"/>
      <c r="H47" s="76"/>
      <c r="I47" s="76"/>
      <c r="J47" s="76"/>
      <c r="K47" s="76"/>
      <c r="L47" s="76"/>
      <c r="M47" s="76"/>
    </row>
    <row r="48" spans="1:15" s="36" customFormat="1" ht="12">
      <c r="A48" s="75"/>
      <c r="B48" s="76"/>
      <c r="C48" s="76"/>
      <c r="D48" s="76"/>
      <c r="E48" s="76"/>
      <c r="F48" s="76"/>
      <c r="G48" s="76"/>
      <c r="H48" s="76"/>
      <c r="I48" s="76"/>
      <c r="J48" s="76"/>
      <c r="K48" s="76"/>
      <c r="L48" s="76"/>
      <c r="M48" s="76"/>
    </row>
    <row r="49" spans="1:15" s="36" customFormat="1" ht="12">
      <c r="A49" s="75"/>
      <c r="B49" s="76"/>
      <c r="C49" s="76"/>
      <c r="D49" s="76"/>
      <c r="E49" s="76"/>
      <c r="F49" s="76"/>
      <c r="G49" s="76"/>
      <c r="H49" s="76"/>
      <c r="I49" s="76"/>
      <c r="J49" s="76"/>
      <c r="K49" s="76"/>
      <c r="L49" s="76"/>
      <c r="M49" s="76"/>
    </row>
    <row r="50" spans="1:15" s="36" customFormat="1" ht="12">
      <c r="A50" s="75"/>
      <c r="B50" s="76"/>
      <c r="C50" s="76"/>
      <c r="D50" s="76"/>
      <c r="E50" s="76"/>
      <c r="F50" s="76"/>
      <c r="G50" s="76"/>
      <c r="H50" s="76"/>
      <c r="I50" s="76"/>
      <c r="J50" s="76"/>
      <c r="K50" s="76"/>
      <c r="L50" s="76"/>
      <c r="M50" s="76"/>
    </row>
    <row r="51" spans="1:15" s="36" customFormat="1" ht="12">
      <c r="A51" s="75"/>
      <c r="B51" s="76"/>
      <c r="C51" s="76"/>
      <c r="D51" s="76"/>
      <c r="E51" s="76"/>
      <c r="F51" s="76"/>
      <c r="G51" s="76"/>
      <c r="H51" s="76"/>
      <c r="I51" s="76"/>
      <c r="J51" s="76"/>
      <c r="K51" s="76"/>
      <c r="L51" s="76"/>
      <c r="M51" s="76"/>
    </row>
    <row r="52" spans="1:15" ht="5.25" customHeight="1">
      <c r="A52" s="37"/>
      <c r="C52" s="99"/>
      <c r="D52" s="99"/>
      <c r="E52" s="99"/>
      <c r="F52" s="99"/>
      <c r="G52" s="99"/>
      <c r="H52" s="99"/>
      <c r="I52" s="99"/>
      <c r="J52" s="99"/>
      <c r="K52" s="99"/>
      <c r="L52" s="99"/>
      <c r="M52" s="99"/>
      <c r="N52" s="36"/>
      <c r="O52" s="36"/>
    </row>
    <row r="53" spans="1:15">
      <c r="N53" s="36"/>
      <c r="O53" s="36"/>
    </row>
    <row r="56" spans="1:15" ht="8.25" customHeight="1"/>
  </sheetData>
  <mergeCells count="4">
    <mergeCell ref="A1:M1"/>
    <mergeCell ref="C3:E3"/>
    <mergeCell ref="G3:I3"/>
    <mergeCell ref="K3:M3"/>
  </mergeCells>
  <pageMargins left="0.78740157480314965" right="0.78740157480314965" top="0.78740157480314965" bottom="0.78740157480314965" header="0.51181102362204722" footer="0.51181102362204722"/>
  <pageSetup paperSize="9" orientation="portrait" r:id="rId1"/>
  <headerFooter alignWithMargins="0">
    <oddFooter>&amp;C20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ED236-467F-4990-8DF8-E37EB6A34573}">
  <sheetPr>
    <tabColor theme="5"/>
  </sheetPr>
  <dimension ref="A1:S67"/>
  <sheetViews>
    <sheetView zoomScale="115" zoomScaleNormal="115" workbookViewId="0">
      <pane xSplit="2" ySplit="5" topLeftCell="C6" activePane="bottomRight" state="frozen"/>
      <selection activeCell="Q32" sqref="Q32"/>
      <selection pane="topRight" activeCell="Q32" sqref="Q32"/>
      <selection pane="bottomLeft" activeCell="Q32" sqref="Q32"/>
      <selection pane="bottomRight" activeCell="C6" sqref="C6"/>
    </sheetView>
  </sheetViews>
  <sheetFormatPr defaultRowHeight="12.75"/>
  <cols>
    <col min="1" max="1" width="5.7109375" customWidth="1"/>
    <col min="2" max="2" width="6" customWidth="1"/>
    <col min="3" max="3" width="8.5703125" customWidth="1"/>
    <col min="4" max="4" width="8.140625" customWidth="1"/>
    <col min="5" max="5" width="7.5703125" customWidth="1"/>
    <col min="6" max="6" width="4.85546875" customWidth="1"/>
    <col min="7" max="7" width="8.5703125" customWidth="1"/>
    <col min="8" max="8" width="8.140625" customWidth="1"/>
    <col min="9" max="9" width="7.5703125" customWidth="1"/>
    <col min="10" max="10" width="8.85546875" customWidth="1"/>
    <col min="11" max="11" width="8.5703125" customWidth="1"/>
    <col min="12" max="12" width="8.140625" customWidth="1"/>
    <col min="13" max="13" width="7.5703125" customWidth="1"/>
    <col min="14" max="14" width="5" customWidth="1"/>
    <col min="15" max="15" width="8.7109375" bestFit="1" customWidth="1"/>
    <col min="16" max="16" width="8.42578125" customWidth="1"/>
    <col min="17" max="17" width="7.5703125" customWidth="1"/>
    <col min="18" max="18" width="23.7109375" customWidth="1"/>
    <col min="19" max="19" width="9.7109375" bestFit="1" customWidth="1"/>
  </cols>
  <sheetData>
    <row r="1" spans="1:19" ht="33.75" customHeight="1">
      <c r="A1" s="297" t="s">
        <v>9</v>
      </c>
      <c r="B1" s="298"/>
      <c r="C1" s="298"/>
      <c r="D1" s="298"/>
      <c r="E1" s="298"/>
      <c r="F1" s="298"/>
      <c r="G1" s="298"/>
      <c r="H1" s="298"/>
      <c r="I1" s="298"/>
      <c r="J1" s="298"/>
      <c r="K1" s="298"/>
      <c r="L1" s="298"/>
      <c r="M1" s="298"/>
      <c r="Q1" s="39"/>
      <c r="R1" s="47"/>
    </row>
    <row r="2" spans="1:19" ht="15" customHeight="1">
      <c r="A2" s="18" t="s">
        <v>14</v>
      </c>
      <c r="B2" s="19"/>
      <c r="C2" s="18"/>
      <c r="D2" s="18"/>
      <c r="E2" s="18"/>
      <c r="F2" s="18"/>
      <c r="G2" s="18"/>
      <c r="H2" s="18"/>
      <c r="I2" s="18"/>
      <c r="J2" s="18"/>
      <c r="K2" s="18"/>
      <c r="L2" s="20"/>
      <c r="M2" s="20"/>
      <c r="Q2" s="20"/>
      <c r="R2" s="48"/>
      <c r="S2" s="20"/>
    </row>
    <row r="3" spans="1:19" ht="13.5" thickBot="1">
      <c r="A3" s="1"/>
      <c r="B3" s="2"/>
      <c r="E3" s="1"/>
      <c r="F3" s="1"/>
      <c r="G3" s="1"/>
      <c r="H3" s="1"/>
      <c r="I3" s="1"/>
      <c r="J3" s="1"/>
      <c r="R3" s="47"/>
    </row>
    <row r="4" spans="1:19" ht="14.25" thickTop="1">
      <c r="A4" s="4"/>
      <c r="B4" s="16"/>
      <c r="C4" s="299" t="s">
        <v>5</v>
      </c>
      <c r="D4" s="299"/>
      <c r="E4" s="300"/>
      <c r="F4" s="5"/>
      <c r="G4" s="300" t="s">
        <v>10</v>
      </c>
      <c r="H4" s="300"/>
      <c r="I4" s="300"/>
      <c r="J4" s="5"/>
      <c r="K4" s="299" t="s">
        <v>0</v>
      </c>
      <c r="L4" s="299"/>
      <c r="M4" s="299"/>
      <c r="N4" s="15"/>
      <c r="O4" s="17"/>
      <c r="P4" s="17"/>
      <c r="Q4" s="17" t="s">
        <v>23</v>
      </c>
      <c r="R4" s="49"/>
      <c r="S4" s="4"/>
    </row>
    <row r="5" spans="1:19" ht="48">
      <c r="A5" s="4"/>
      <c r="B5" s="9"/>
      <c r="C5" s="6" t="s">
        <v>6</v>
      </c>
      <c r="D5" s="6" t="s">
        <v>7</v>
      </c>
      <c r="E5" s="6" t="s">
        <v>15</v>
      </c>
      <c r="F5" s="7"/>
      <c r="G5" s="6" t="s">
        <v>6</v>
      </c>
      <c r="H5" s="6" t="s">
        <v>7</v>
      </c>
      <c r="I5" s="6" t="s">
        <v>15</v>
      </c>
      <c r="J5" s="7"/>
      <c r="K5" s="6" t="s">
        <v>6</v>
      </c>
      <c r="L5" s="6" t="s">
        <v>7</v>
      </c>
      <c r="M5" s="6" t="s">
        <v>15</v>
      </c>
      <c r="N5" s="4"/>
      <c r="O5" s="6" t="s">
        <v>6</v>
      </c>
      <c r="P5" s="6" t="s">
        <v>7</v>
      </c>
      <c r="Q5" s="6" t="s">
        <v>15</v>
      </c>
      <c r="R5" s="49"/>
      <c r="S5" s="4"/>
    </row>
    <row r="6" spans="1:19">
      <c r="A6" s="8" t="s">
        <v>4</v>
      </c>
      <c r="B6" s="9"/>
      <c r="C6" s="15"/>
      <c r="D6" s="15"/>
      <c r="E6" s="15"/>
      <c r="F6" s="15"/>
      <c r="G6" s="15"/>
      <c r="H6" s="15"/>
      <c r="I6" s="15"/>
      <c r="J6" s="15"/>
      <c r="K6" s="15"/>
      <c r="L6" s="15"/>
      <c r="M6" s="15"/>
      <c r="N6" s="38"/>
      <c r="O6" s="15"/>
      <c r="P6" s="15"/>
      <c r="Q6" s="15"/>
      <c r="R6" s="49"/>
      <c r="S6" s="4"/>
    </row>
    <row r="7" spans="1:19">
      <c r="A7" s="8"/>
      <c r="B7" s="21">
        <v>2010</v>
      </c>
      <c r="C7" s="15"/>
      <c r="D7" s="15"/>
      <c r="E7" s="11">
        <v>540.82471813152279</v>
      </c>
      <c r="F7" s="15"/>
      <c r="G7" s="15"/>
      <c r="H7" s="15"/>
      <c r="I7" s="11">
        <v>503.2427619228273</v>
      </c>
      <c r="J7" s="15"/>
      <c r="K7" s="15"/>
      <c r="L7" s="15"/>
      <c r="M7" s="11">
        <v>541.14963177507616</v>
      </c>
      <c r="N7" s="38"/>
      <c r="O7" s="15"/>
      <c r="P7" s="15"/>
      <c r="Q7" s="11">
        <v>520.47539326350147</v>
      </c>
      <c r="R7" s="49"/>
      <c r="S7" s="4"/>
    </row>
    <row r="8" spans="1:19">
      <c r="A8" s="8"/>
      <c r="B8" s="21">
        <v>2011</v>
      </c>
      <c r="C8" s="15"/>
      <c r="D8" s="15"/>
      <c r="E8" s="11">
        <v>594.06598839614162</v>
      </c>
      <c r="F8" s="15"/>
      <c r="G8" s="15"/>
      <c r="H8" s="15"/>
      <c r="I8" s="11">
        <v>550.87492249197635</v>
      </c>
      <c r="J8" s="15"/>
      <c r="K8" s="15"/>
      <c r="L8" s="15"/>
      <c r="M8" s="11">
        <v>588.80687097095824</v>
      </c>
      <c r="N8" s="38"/>
      <c r="O8" s="15"/>
      <c r="P8" s="15"/>
      <c r="Q8" s="11">
        <v>569.4539814768267</v>
      </c>
      <c r="R8" s="49"/>
      <c r="S8" s="4"/>
    </row>
    <row r="9" spans="1:19">
      <c r="A9" s="8"/>
      <c r="B9" s="21">
        <v>2012</v>
      </c>
      <c r="C9" s="15"/>
      <c r="D9" s="15"/>
      <c r="E9" s="11">
        <v>664.16244887048072</v>
      </c>
      <c r="F9" s="15"/>
      <c r="G9" s="15"/>
      <c r="H9" s="15"/>
      <c r="I9" s="11">
        <v>609.54269007652317</v>
      </c>
      <c r="J9" s="15"/>
      <c r="K9" s="15"/>
      <c r="L9" s="15"/>
      <c r="M9" s="11">
        <v>654.55091314964579</v>
      </c>
      <c r="N9" s="38"/>
      <c r="O9" s="15"/>
      <c r="P9" s="15"/>
      <c r="Q9" s="11">
        <v>632.29633507221195</v>
      </c>
      <c r="R9" s="49"/>
      <c r="S9" s="4"/>
    </row>
    <row r="10" spans="1:19">
      <c r="A10" s="8"/>
      <c r="B10" s="21">
        <v>2013</v>
      </c>
      <c r="C10" s="15"/>
      <c r="D10" s="15"/>
      <c r="E10" s="11">
        <v>704.94371469940791</v>
      </c>
      <c r="F10" s="15"/>
      <c r="G10" s="15"/>
      <c r="H10" s="15"/>
      <c r="I10" s="11">
        <v>644.38819838787174</v>
      </c>
      <c r="J10" s="15"/>
      <c r="K10" s="15"/>
      <c r="L10" s="15"/>
      <c r="M10" s="11">
        <v>696.8715715588886</v>
      </c>
      <c r="N10" s="38"/>
      <c r="O10" s="15"/>
      <c r="P10" s="15"/>
      <c r="Q10" s="11">
        <v>669.50396672407419</v>
      </c>
      <c r="R10" s="49"/>
      <c r="S10" s="4"/>
    </row>
    <row r="11" spans="1:19">
      <c r="A11" s="8"/>
      <c r="B11" s="21">
        <v>2014</v>
      </c>
      <c r="C11" s="15"/>
      <c r="D11" s="15"/>
      <c r="E11" s="11">
        <v>730.99007753695628</v>
      </c>
      <c r="F11" s="15"/>
      <c r="G11" s="15"/>
      <c r="H11" s="15"/>
      <c r="I11" s="11">
        <v>661.37146076397357</v>
      </c>
      <c r="J11" s="15"/>
      <c r="K11" s="15"/>
      <c r="L11" s="15"/>
      <c r="M11" s="11">
        <v>727.98137857718984</v>
      </c>
      <c r="N11" s="38"/>
      <c r="O11" s="15"/>
      <c r="P11" s="15"/>
      <c r="Q11" s="11">
        <v>690.74642561495443</v>
      </c>
      <c r="R11" s="49"/>
      <c r="S11" s="4"/>
    </row>
    <row r="12" spans="1:19">
      <c r="A12" s="8"/>
      <c r="B12" s="21">
        <v>2015</v>
      </c>
      <c r="C12" s="15"/>
      <c r="D12" s="15"/>
      <c r="E12" s="11">
        <v>697.95919473804008</v>
      </c>
      <c r="F12" s="15"/>
      <c r="G12" s="15"/>
      <c r="H12" s="15"/>
      <c r="I12" s="11">
        <v>624.37472495211455</v>
      </c>
      <c r="J12" s="15"/>
      <c r="K12" s="15"/>
      <c r="L12" s="15"/>
      <c r="M12" s="11">
        <v>699.05060989896094</v>
      </c>
      <c r="N12" s="38"/>
      <c r="O12" s="15"/>
      <c r="P12" s="15"/>
      <c r="Q12" s="11">
        <v>655.09006168491248</v>
      </c>
      <c r="R12" s="49"/>
      <c r="S12" s="4"/>
    </row>
    <row r="13" spans="1:19">
      <c r="A13" s="8"/>
      <c r="B13" s="21">
        <v>2016</v>
      </c>
      <c r="C13" s="15"/>
      <c r="D13" s="15"/>
      <c r="E13" s="11">
        <v>646.49796649001121</v>
      </c>
      <c r="F13" s="15"/>
      <c r="G13" s="15"/>
      <c r="H13" s="15"/>
      <c r="I13" s="11">
        <v>563.7136651804276</v>
      </c>
      <c r="J13" s="15"/>
      <c r="K13" s="15"/>
      <c r="L13" s="15"/>
      <c r="M13" s="11">
        <v>654.49066344332573</v>
      </c>
      <c r="N13" s="38"/>
      <c r="O13" s="15"/>
      <c r="P13" s="15"/>
      <c r="Q13" s="11">
        <v>597.48235332365607</v>
      </c>
      <c r="R13" s="49"/>
      <c r="S13" s="4"/>
    </row>
    <row r="14" spans="1:19" ht="14.25" customHeight="1">
      <c r="A14" s="8"/>
      <c r="B14" s="21">
        <v>2017</v>
      </c>
      <c r="C14" s="26">
        <v>639.36755171995094</v>
      </c>
      <c r="D14" s="26">
        <v>636.58747688480298</v>
      </c>
      <c r="E14" s="11">
        <v>637.99852630524958</v>
      </c>
      <c r="F14" s="26"/>
      <c r="G14" s="26">
        <v>590.04299608427868</v>
      </c>
      <c r="H14" s="26">
        <v>545.81936269542166</v>
      </c>
      <c r="I14" s="11">
        <v>560.89085149350944</v>
      </c>
      <c r="J14" s="26"/>
      <c r="K14" s="26">
        <v>588.3227534512157</v>
      </c>
      <c r="L14" s="26">
        <v>578.51041611091557</v>
      </c>
      <c r="M14" s="11">
        <v>582.04210225660245</v>
      </c>
      <c r="N14" s="26"/>
      <c r="O14" s="26">
        <v>603.90715481707184</v>
      </c>
      <c r="P14" s="26">
        <v>566.97246216826932</v>
      </c>
      <c r="Q14" s="11">
        <v>580.99117388929301</v>
      </c>
      <c r="R14" s="50"/>
      <c r="S14" s="113"/>
    </row>
    <row r="15" spans="1:19" ht="14.25" customHeight="1">
      <c r="A15" s="8"/>
      <c r="B15" s="21">
        <v>2018</v>
      </c>
      <c r="C15" s="11">
        <v>663.13190684997915</v>
      </c>
      <c r="D15" s="11">
        <v>654.97172798057807</v>
      </c>
      <c r="E15" s="11">
        <v>658.66725776507803</v>
      </c>
      <c r="F15" s="11"/>
      <c r="G15" s="11">
        <v>613.74668935290595</v>
      </c>
      <c r="H15" s="11">
        <v>569.56492835501115</v>
      </c>
      <c r="I15" s="11">
        <v>580.01956072128246</v>
      </c>
      <c r="J15" s="11"/>
      <c r="K15" s="11">
        <v>579.63314943576074</v>
      </c>
      <c r="L15" s="11">
        <v>572.24779712081511</v>
      </c>
      <c r="M15" s="11">
        <v>574.58000907842347</v>
      </c>
      <c r="N15" s="11"/>
      <c r="O15" s="11">
        <v>622.42165124328869</v>
      </c>
      <c r="P15" s="11">
        <v>582.02087695331329</v>
      </c>
      <c r="Q15" s="11">
        <v>593.66550466687568</v>
      </c>
      <c r="R15" s="50"/>
      <c r="S15" s="113"/>
    </row>
    <row r="16" spans="1:19" ht="14.25" customHeight="1">
      <c r="A16" s="8"/>
      <c r="B16" s="21">
        <v>2019</v>
      </c>
      <c r="C16" s="11">
        <v>666.48019998426162</v>
      </c>
      <c r="D16" s="11">
        <v>653.43978257757351</v>
      </c>
      <c r="E16" s="11">
        <v>658.47834939026006</v>
      </c>
      <c r="F16" s="11"/>
      <c r="G16" s="11">
        <v>619.48737807592761</v>
      </c>
      <c r="H16" s="11">
        <v>583.64834923024353</v>
      </c>
      <c r="I16" s="11">
        <v>591.28470972483285</v>
      </c>
      <c r="J16" s="11"/>
      <c r="K16" s="11">
        <v>637.75527103603463</v>
      </c>
      <c r="L16" s="11">
        <v>625.92885443610396</v>
      </c>
      <c r="M16" s="11">
        <v>629.57455789354253</v>
      </c>
      <c r="N16" s="11"/>
      <c r="O16" s="11">
        <v>635.62169439898514</v>
      </c>
      <c r="P16" s="11">
        <v>599.92629437388939</v>
      </c>
      <c r="Q16" s="11">
        <v>609.16004996642266</v>
      </c>
      <c r="R16" s="50"/>
      <c r="S16" s="113"/>
    </row>
    <row r="17" spans="1:19" ht="14.25" customHeight="1">
      <c r="A17" s="8"/>
      <c r="B17" s="21">
        <v>2020</v>
      </c>
      <c r="C17" s="11">
        <v>611.57226067260478</v>
      </c>
      <c r="D17" s="11">
        <v>601.88313363050679</v>
      </c>
      <c r="E17" s="11">
        <v>606.23768957145751</v>
      </c>
      <c r="F17" s="11"/>
      <c r="G17" s="11">
        <v>563.79468143664769</v>
      </c>
      <c r="H17" s="11">
        <v>532.55039272727799</v>
      </c>
      <c r="I17" s="11">
        <v>539.53140201242695</v>
      </c>
      <c r="J17" s="11"/>
      <c r="K17" s="11">
        <v>586.821553232714</v>
      </c>
      <c r="L17" s="11">
        <v>583.87316455509381</v>
      </c>
      <c r="M17" s="11">
        <v>584.78779172407667</v>
      </c>
      <c r="N17" s="11"/>
      <c r="O17" s="11">
        <v>580.51254131767234</v>
      </c>
      <c r="P17" s="11">
        <v>548.01039226718194</v>
      </c>
      <c r="Q17" s="11">
        <v>556.88597044845108</v>
      </c>
      <c r="R17" s="50"/>
      <c r="S17" s="113"/>
    </row>
    <row r="18" spans="1:19" ht="14.25" customHeight="1">
      <c r="A18" s="8"/>
      <c r="B18" s="21">
        <v>2021</v>
      </c>
      <c r="C18" s="11">
        <v>601.59150519975219</v>
      </c>
      <c r="D18" s="11">
        <v>599.57080874844019</v>
      </c>
      <c r="E18" s="11">
        <v>600.45782627996971</v>
      </c>
      <c r="F18" s="11"/>
      <c r="G18" s="11">
        <v>571.432162312081</v>
      </c>
      <c r="H18" s="11">
        <v>543.41743267030586</v>
      </c>
      <c r="I18" s="11">
        <v>549.81489050419032</v>
      </c>
      <c r="J18" s="11"/>
      <c r="K18" s="11">
        <v>612.7581695883232</v>
      </c>
      <c r="L18" s="11">
        <v>540.84423116938194</v>
      </c>
      <c r="M18" s="11">
        <v>563.51812648853092</v>
      </c>
      <c r="N18" s="11"/>
      <c r="O18" s="11">
        <v>586.14408567470332</v>
      </c>
      <c r="P18" s="11">
        <v>550.26262810981484</v>
      </c>
      <c r="Q18" s="11">
        <v>560.15300441020304</v>
      </c>
      <c r="R18" s="50"/>
      <c r="S18" s="113"/>
    </row>
    <row r="19" spans="1:19">
      <c r="A19" s="8" t="s">
        <v>2</v>
      </c>
      <c r="B19" s="30"/>
      <c r="C19" s="111">
        <f>C18-C17</f>
        <v>-9.9807554728525929</v>
      </c>
      <c r="D19" s="111">
        <f t="shared" ref="D19:E19" si="0">D18-D17</f>
        <v>-2.3123248820666049</v>
      </c>
      <c r="E19" s="111">
        <f t="shared" si="0"/>
        <v>-5.7798632914877999</v>
      </c>
      <c r="F19" s="111"/>
      <c r="G19" s="111">
        <f>G18-G17</f>
        <v>7.6374808754333117</v>
      </c>
      <c r="H19" s="111">
        <f t="shared" ref="H19:I19" si="1">H18-H17</f>
        <v>10.867039943027862</v>
      </c>
      <c r="I19" s="111">
        <f t="shared" si="1"/>
        <v>10.283488491763364</v>
      </c>
      <c r="J19" s="111"/>
      <c r="K19" s="111">
        <f>K18-K17</f>
        <v>25.936616355609203</v>
      </c>
      <c r="L19" s="111">
        <f t="shared" ref="L19:M19" si="2">L18-L17</f>
        <v>-43.028933385711866</v>
      </c>
      <c r="M19" s="111">
        <f t="shared" si="2"/>
        <v>-21.269665235545745</v>
      </c>
      <c r="N19" s="111"/>
      <c r="O19" s="111">
        <f>O18-O17</f>
        <v>5.6315443570309753</v>
      </c>
      <c r="P19" s="111">
        <f t="shared" ref="P19:Q19" si="3">P18-P17</f>
        <v>2.2522358426328992</v>
      </c>
      <c r="Q19" s="111">
        <f t="shared" si="3"/>
        <v>3.267033961751963</v>
      </c>
      <c r="R19" s="49"/>
      <c r="S19" s="4"/>
    </row>
    <row r="20" spans="1:19">
      <c r="A20" s="13"/>
      <c r="B20" s="13" t="s">
        <v>145</v>
      </c>
      <c r="C20" s="25">
        <f>(C18-C17)/C17*100</f>
        <v>-1.6319830238663533</v>
      </c>
      <c r="D20" s="25">
        <f t="shared" ref="D20:E20" si="4">(D18-D17)/D17*100</f>
        <v>-0.38418170453105438</v>
      </c>
      <c r="E20" s="25">
        <f t="shared" si="4"/>
        <v>-0.95339887158344094</v>
      </c>
      <c r="F20" s="25"/>
      <c r="G20" s="25">
        <f>(G18-G17)/G17*100</f>
        <v>1.3546564249190274</v>
      </c>
      <c r="H20" s="25">
        <f t="shared" ref="H20:I20" si="5">(H18-H17)/H17*100</f>
        <v>2.0405655673965359</v>
      </c>
      <c r="I20" s="25">
        <f t="shared" si="5"/>
        <v>1.9060037012500908</v>
      </c>
      <c r="J20" s="25"/>
      <c r="K20" s="25">
        <f>(K18-K17)/K17*100</f>
        <v>4.4198472623795402</v>
      </c>
      <c r="L20" s="25">
        <f t="shared" ref="L20:M20" si="6">(L18-L17)/L17*100</f>
        <v>-7.3695685977449452</v>
      </c>
      <c r="M20" s="25">
        <f t="shared" si="6"/>
        <v>-3.6371595878974019</v>
      </c>
      <c r="N20" s="25"/>
      <c r="O20" s="25">
        <f>(O18-O17)/O17*100</f>
        <v>0.97009865527594874</v>
      </c>
      <c r="P20" s="25">
        <f t="shared" ref="P20:Q20" si="7">(P18-P17)/P17*100</f>
        <v>0.41098414818652268</v>
      </c>
      <c r="Q20" s="25">
        <f t="shared" si="7"/>
        <v>0.58666120806043554</v>
      </c>
      <c r="R20" s="51" t="s">
        <v>13</v>
      </c>
      <c r="S20" s="9"/>
    </row>
    <row r="21" spans="1:19" ht="13.5">
      <c r="A21" s="8" t="s">
        <v>11</v>
      </c>
      <c r="B21" s="9"/>
      <c r="C21" s="9"/>
      <c r="D21" s="9"/>
      <c r="E21" s="29"/>
      <c r="F21" s="9"/>
      <c r="G21" s="9"/>
      <c r="H21" s="9"/>
      <c r="I21" s="9"/>
      <c r="J21" s="9"/>
      <c r="K21" s="9"/>
      <c r="L21" s="9"/>
      <c r="M21" s="9"/>
      <c r="N21" s="4"/>
      <c r="O21" s="4"/>
      <c r="P21" s="4"/>
      <c r="Q21" s="9"/>
      <c r="R21" s="51" t="s">
        <v>12</v>
      </c>
      <c r="S21" s="17" t="s">
        <v>34</v>
      </c>
    </row>
    <row r="22" spans="1:19">
      <c r="A22" s="8"/>
      <c r="B22" s="21">
        <v>2010</v>
      </c>
      <c r="C22" s="9"/>
      <c r="D22" s="9"/>
      <c r="E22" s="27">
        <f t="shared" ref="E22:E33" si="8">(E7/$R22)*100</f>
        <v>540.82471813152279</v>
      </c>
      <c r="F22" s="9"/>
      <c r="G22" s="9"/>
      <c r="H22" s="9"/>
      <c r="I22" s="27">
        <f t="shared" ref="I22:I33" si="9">(I7/$R22)*100</f>
        <v>503.24276192282736</v>
      </c>
      <c r="J22" s="9"/>
      <c r="K22" s="9"/>
      <c r="L22" s="9"/>
      <c r="M22" s="27">
        <f t="shared" ref="M22:M33" si="10">(M7/$R22)*100</f>
        <v>541.14963177507616</v>
      </c>
      <c r="N22" s="4"/>
      <c r="O22" s="4"/>
      <c r="P22" s="4"/>
      <c r="Q22" s="27">
        <f t="shared" ref="Q22:Q31" si="11">(Q7/$R22)*100</f>
        <v>520.47539326350147</v>
      </c>
      <c r="R22" s="54">
        <v>100</v>
      </c>
      <c r="S22" s="17"/>
    </row>
    <row r="23" spans="1:19">
      <c r="A23" s="8"/>
      <c r="B23" s="21">
        <v>2011</v>
      </c>
      <c r="C23" s="9"/>
      <c r="D23" s="9"/>
      <c r="E23" s="27">
        <f t="shared" si="8"/>
        <v>581.81720513024175</v>
      </c>
      <c r="F23" s="9"/>
      <c r="G23" s="9"/>
      <c r="H23" s="9"/>
      <c r="I23" s="27">
        <f t="shared" si="9"/>
        <v>539.51667666739945</v>
      </c>
      <c r="J23" s="9"/>
      <c r="K23" s="9"/>
      <c r="L23" s="9"/>
      <c r="M23" s="27">
        <f t="shared" si="10"/>
        <v>576.666523115887</v>
      </c>
      <c r="N23" s="4"/>
      <c r="O23" s="4"/>
      <c r="P23" s="4"/>
      <c r="Q23" s="27">
        <f t="shared" si="11"/>
        <v>557.71266227111892</v>
      </c>
      <c r="R23" s="54">
        <v>102.10526315789474</v>
      </c>
      <c r="S23" s="17"/>
    </row>
    <row r="24" spans="1:19">
      <c r="A24" s="8"/>
      <c r="B24" s="21">
        <v>2012</v>
      </c>
      <c r="C24" s="9"/>
      <c r="D24" s="9"/>
      <c r="E24" s="27">
        <f t="shared" si="8"/>
        <v>640.20168408597624</v>
      </c>
      <c r="F24" s="9"/>
      <c r="G24" s="9"/>
      <c r="H24" s="9"/>
      <c r="I24" s="27">
        <f t="shared" si="9"/>
        <v>587.55242391818183</v>
      </c>
      <c r="J24" s="9"/>
      <c r="K24" s="9"/>
      <c r="L24" s="9"/>
      <c r="M24" s="27">
        <f t="shared" si="10"/>
        <v>630.93690049937663</v>
      </c>
      <c r="N24" s="4"/>
      <c r="O24" s="4"/>
      <c r="P24" s="4"/>
      <c r="Q24" s="27">
        <f t="shared" si="11"/>
        <v>609.48519333341733</v>
      </c>
      <c r="R24" s="54">
        <v>103.74269005847954</v>
      </c>
      <c r="S24" s="17"/>
    </row>
    <row r="25" spans="1:19">
      <c r="A25" s="8"/>
      <c r="B25" s="21">
        <v>2013</v>
      </c>
      <c r="C25" s="9"/>
      <c r="D25" s="9"/>
      <c r="E25" s="27">
        <f t="shared" si="8"/>
        <v>664.52797802424891</v>
      </c>
      <c r="F25" s="9"/>
      <c r="G25" s="9"/>
      <c r="H25" s="9"/>
      <c r="I25" s="27">
        <f t="shared" si="9"/>
        <v>607.444222295072</v>
      </c>
      <c r="J25" s="9"/>
      <c r="K25" s="9"/>
      <c r="L25" s="9"/>
      <c r="M25" s="27">
        <f t="shared" si="10"/>
        <v>656.9186258906833</v>
      </c>
      <c r="N25" s="4"/>
      <c r="O25" s="4"/>
      <c r="P25" s="4"/>
      <c r="Q25" s="27">
        <f t="shared" si="11"/>
        <v>631.12005683471159</v>
      </c>
      <c r="R25" s="54">
        <v>106.08187134502924</v>
      </c>
      <c r="S25" s="17"/>
    </row>
    <row r="26" spans="1:19">
      <c r="A26" s="8"/>
      <c r="B26" s="21">
        <v>2014</v>
      </c>
      <c r="C26" s="9"/>
      <c r="D26" s="9"/>
      <c r="E26" s="27">
        <f t="shared" si="8"/>
        <v>677.87040812808846</v>
      </c>
      <c r="F26" s="9"/>
      <c r="G26" s="9"/>
      <c r="H26" s="9"/>
      <c r="I26" s="27">
        <f t="shared" si="9"/>
        <v>613.31084485162398</v>
      </c>
      <c r="J26" s="9"/>
      <c r="K26" s="9"/>
      <c r="L26" s="9"/>
      <c r="M26" s="27">
        <f t="shared" si="10"/>
        <v>675.08034564370632</v>
      </c>
      <c r="N26" s="4"/>
      <c r="O26" s="4"/>
      <c r="P26" s="4"/>
      <c r="Q26" s="27">
        <f t="shared" si="11"/>
        <v>640.55118644336881</v>
      </c>
      <c r="R26" s="54">
        <v>107.83625730994153</v>
      </c>
      <c r="S26" s="17"/>
    </row>
    <row r="27" spans="1:19">
      <c r="A27" s="8"/>
      <c r="B27" s="21">
        <v>2015</v>
      </c>
      <c r="C27" s="9"/>
      <c r="D27" s="9"/>
      <c r="E27" s="27">
        <f t="shared" si="8"/>
        <v>644.44396490391387</v>
      </c>
      <c r="F27" s="9"/>
      <c r="G27" s="9"/>
      <c r="H27" s="9"/>
      <c r="I27" s="27">
        <f t="shared" si="9"/>
        <v>576.50150090071054</v>
      </c>
      <c r="J27" s="9"/>
      <c r="K27" s="9"/>
      <c r="L27" s="9"/>
      <c r="M27" s="27">
        <f t="shared" si="10"/>
        <v>645.45169704493696</v>
      </c>
      <c r="N27" s="4"/>
      <c r="O27" s="4"/>
      <c r="P27" s="4"/>
      <c r="Q27" s="27">
        <f t="shared" si="11"/>
        <v>604.86177401792679</v>
      </c>
      <c r="R27" s="54">
        <v>108.30409356725146</v>
      </c>
      <c r="S27" s="17"/>
    </row>
    <row r="28" spans="1:19">
      <c r="A28" s="8"/>
      <c r="B28" s="21">
        <v>2016</v>
      </c>
      <c r="C28" s="9"/>
      <c r="D28" s="9"/>
      <c r="E28" s="27">
        <f t="shared" si="8"/>
        <v>585.5463573611861</v>
      </c>
      <c r="F28" s="9"/>
      <c r="G28" s="9"/>
      <c r="H28" s="9"/>
      <c r="I28" s="27">
        <f t="shared" si="9"/>
        <v>510.56693191659497</v>
      </c>
      <c r="J28" s="9"/>
      <c r="K28" s="9"/>
      <c r="L28" s="9"/>
      <c r="M28" s="27">
        <f t="shared" si="10"/>
        <v>592.78550555513084</v>
      </c>
      <c r="N28" s="4"/>
      <c r="O28" s="4"/>
      <c r="P28" s="4"/>
      <c r="Q28" s="27">
        <f t="shared" si="11"/>
        <v>541.15191958869275</v>
      </c>
      <c r="R28" s="54">
        <v>110.4093567251462</v>
      </c>
      <c r="S28" s="17"/>
    </row>
    <row r="29" spans="1:19">
      <c r="A29" s="8"/>
      <c r="B29" s="21">
        <v>2017</v>
      </c>
      <c r="C29" s="27">
        <f t="shared" ref="C29:D33" si="12">(C14/$R29)*100</f>
        <v>568.84417973002917</v>
      </c>
      <c r="D29" s="27">
        <f t="shared" si="12"/>
        <v>566.37075206712439</v>
      </c>
      <c r="E29" s="27">
        <f t="shared" si="8"/>
        <v>567.62616024036254</v>
      </c>
      <c r="F29" s="27"/>
      <c r="G29" s="27">
        <f t="shared" ref="G29:H33" si="13">(G14/$R29)*100</f>
        <v>524.96020983564858</v>
      </c>
      <c r="H29" s="27">
        <f t="shared" si="13"/>
        <v>485.61452144077577</v>
      </c>
      <c r="I29" s="27">
        <f t="shared" si="9"/>
        <v>499.023598363112</v>
      </c>
      <c r="J29" s="27"/>
      <c r="K29" s="27">
        <f t="shared" ref="K29:L33" si="14">(K14/$R29)*100</f>
        <v>523.42971300810564</v>
      </c>
      <c r="L29" s="27">
        <f t="shared" si="14"/>
        <v>514.69969383437342</v>
      </c>
      <c r="M29" s="27">
        <f t="shared" si="10"/>
        <v>517.84182875067131</v>
      </c>
      <c r="N29" s="27"/>
      <c r="O29" s="27">
        <f t="shared" ref="O29:P33" si="15">(O14/$R29)*100</f>
        <v>537.29512733464765</v>
      </c>
      <c r="P29" s="27">
        <f t="shared" si="15"/>
        <v>504.43439662213348</v>
      </c>
      <c r="Q29" s="27">
        <f t="shared" si="11"/>
        <v>516.90681964135854</v>
      </c>
      <c r="R29" s="54">
        <v>112.39766081871345</v>
      </c>
      <c r="S29" s="31"/>
    </row>
    <row r="30" spans="1:19">
      <c r="A30" s="8"/>
      <c r="B30" s="21">
        <v>2018</v>
      </c>
      <c r="C30" s="27">
        <f t="shared" si="12"/>
        <v>578.54875546605331</v>
      </c>
      <c r="D30" s="27">
        <f t="shared" si="12"/>
        <v>571.42941573815745</v>
      </c>
      <c r="E30" s="27">
        <f t="shared" si="8"/>
        <v>574.65357692769567</v>
      </c>
      <c r="F30" s="27"/>
      <c r="G30" s="27">
        <f t="shared" si="13"/>
        <v>535.46267285381089</v>
      </c>
      <c r="H30" s="27">
        <f t="shared" si="13"/>
        <v>496.91634055462714</v>
      </c>
      <c r="I30" s="27">
        <f t="shared" si="9"/>
        <v>506.03747389458835</v>
      </c>
      <c r="J30" s="27"/>
      <c r="K30" s="27">
        <f t="shared" si="14"/>
        <v>505.70034976283216</v>
      </c>
      <c r="L30" s="27">
        <f t="shared" si="14"/>
        <v>499.25700667173157</v>
      </c>
      <c r="M30" s="27">
        <f t="shared" si="10"/>
        <v>501.29174261433889</v>
      </c>
      <c r="N30" s="27"/>
      <c r="O30" s="27">
        <f t="shared" si="15"/>
        <v>543.0311345030733</v>
      </c>
      <c r="P30" s="27">
        <f t="shared" si="15"/>
        <v>507.78352019906424</v>
      </c>
      <c r="Q30" s="27">
        <f t="shared" si="11"/>
        <v>517.94286376548848</v>
      </c>
      <c r="R30" s="54">
        <v>114.61988304093566</v>
      </c>
      <c r="S30" s="31"/>
    </row>
    <row r="31" spans="1:19">
      <c r="A31" s="8"/>
      <c r="B31" s="21">
        <v>2019</v>
      </c>
      <c r="C31" s="27">
        <f t="shared" si="12"/>
        <v>569.84057098654364</v>
      </c>
      <c r="D31" s="27">
        <f t="shared" si="12"/>
        <v>558.69101410382541</v>
      </c>
      <c r="E31" s="27">
        <f t="shared" si="8"/>
        <v>562.99898872867232</v>
      </c>
      <c r="F31" s="27"/>
      <c r="G31" s="27">
        <f t="shared" si="13"/>
        <v>529.66170825491815</v>
      </c>
      <c r="H31" s="27">
        <f t="shared" si="13"/>
        <v>499.01933859185823</v>
      </c>
      <c r="I31" s="27">
        <f t="shared" si="9"/>
        <v>505.54842681473212</v>
      </c>
      <c r="J31" s="27"/>
      <c r="K31" s="27">
        <f t="shared" si="14"/>
        <v>545.28075673580963</v>
      </c>
      <c r="L31" s="27">
        <f t="shared" si="14"/>
        <v>535.16917054286887</v>
      </c>
      <c r="M31" s="27">
        <f t="shared" si="10"/>
        <v>538.28624699897887</v>
      </c>
      <c r="N31" s="27"/>
      <c r="O31" s="27">
        <f t="shared" si="15"/>
        <v>543.45654871113231</v>
      </c>
      <c r="P31" s="27">
        <f t="shared" si="15"/>
        <v>512.93698168967546</v>
      </c>
      <c r="Q31" s="27">
        <f t="shared" si="11"/>
        <v>520.83184272129142</v>
      </c>
      <c r="R31" s="54">
        <v>116.95906432748538</v>
      </c>
      <c r="S31" s="31"/>
    </row>
    <row r="32" spans="1:19">
      <c r="A32" s="8"/>
      <c r="B32" s="21">
        <v>2020</v>
      </c>
      <c r="C32" s="27">
        <f t="shared" si="12"/>
        <v>496.57576721279872</v>
      </c>
      <c r="D32" s="27">
        <f t="shared" si="12"/>
        <v>488.70852730682179</v>
      </c>
      <c r="E32" s="27">
        <f t="shared" si="8"/>
        <v>492.24427785716631</v>
      </c>
      <c r="F32" s="27"/>
      <c r="G32" s="27">
        <f t="shared" si="13"/>
        <v>457.78200629471388</v>
      </c>
      <c r="H32" s="27">
        <f t="shared" si="13"/>
        <v>432.41271204351631</v>
      </c>
      <c r="I32" s="27">
        <f t="shared" si="9"/>
        <v>438.08105291607313</v>
      </c>
      <c r="J32" s="27"/>
      <c r="K32" s="27">
        <f t="shared" si="14"/>
        <v>476.47903894963957</v>
      </c>
      <c r="L32" s="27">
        <f t="shared" si="14"/>
        <v>474.08504814302484</v>
      </c>
      <c r="M32" s="27">
        <f t="shared" si="10"/>
        <v>474.82769413493406</v>
      </c>
      <c r="N32" s="27"/>
      <c r="O32" s="27">
        <f t="shared" si="15"/>
        <v>471.35633696734078</v>
      </c>
      <c r="P32" s="27">
        <f t="shared" si="15"/>
        <v>444.9657031229255</v>
      </c>
      <c r="Q32" s="27">
        <f>(Q17/$R32)*100</f>
        <v>452.1723691675457</v>
      </c>
      <c r="R32" s="54">
        <v>123.15789473684211</v>
      </c>
      <c r="S32" s="31"/>
    </row>
    <row r="33" spans="1:19">
      <c r="A33" s="8"/>
      <c r="B33" s="21">
        <v>2021</v>
      </c>
      <c r="C33" s="27">
        <f t="shared" si="12"/>
        <v>487.08403119866307</v>
      </c>
      <c r="D33" s="27">
        <f t="shared" si="12"/>
        <v>485.44795594689054</v>
      </c>
      <c r="E33" s="27">
        <f t="shared" si="8"/>
        <v>486.16613775508915</v>
      </c>
      <c r="F33" s="27"/>
      <c r="G33" s="27">
        <f t="shared" si="13"/>
        <v>462.66524505381562</v>
      </c>
      <c r="H33" s="27">
        <f t="shared" si="13"/>
        <v>439.98286451999206</v>
      </c>
      <c r="I33" s="27">
        <f t="shared" si="9"/>
        <v>445.16262441390415</v>
      </c>
      <c r="J33" s="27"/>
      <c r="K33" s="27">
        <f t="shared" si="14"/>
        <v>496.12522253600036</v>
      </c>
      <c r="L33" s="27">
        <f t="shared" si="14"/>
        <v>437.89944853202803</v>
      </c>
      <c r="M33" s="27">
        <f t="shared" si="10"/>
        <v>456.25757400349806</v>
      </c>
      <c r="N33" s="27"/>
      <c r="O33" s="27">
        <f t="shared" si="15"/>
        <v>474.57688754912067</v>
      </c>
      <c r="P33" s="27">
        <f t="shared" si="15"/>
        <v>445.52513923663992</v>
      </c>
      <c r="Q33" s="27">
        <f>(Q18/$R33)*100</f>
        <v>453.53297232076102</v>
      </c>
      <c r="R33" s="54">
        <v>123.50877192982455</v>
      </c>
      <c r="S33" s="31"/>
    </row>
    <row r="34" spans="1:19">
      <c r="A34" s="8" t="s">
        <v>2</v>
      </c>
      <c r="B34" s="30"/>
      <c r="C34" s="38"/>
      <c r="D34" s="30"/>
      <c r="E34" s="27"/>
      <c r="F34" s="30"/>
      <c r="G34" s="30"/>
      <c r="H34" s="30"/>
      <c r="I34" s="30"/>
      <c r="J34" s="30"/>
      <c r="K34" s="30"/>
      <c r="L34" s="30"/>
      <c r="M34" s="30"/>
      <c r="Q34" s="30"/>
      <c r="R34" s="52"/>
      <c r="S34" s="28"/>
    </row>
    <row r="35" spans="1:19" ht="13.5" thickBot="1">
      <c r="A35" s="14"/>
      <c r="B35" s="13" t="s">
        <v>75</v>
      </c>
      <c r="C35" s="25">
        <f>(C32-C31)/C31*100</f>
        <v>-12.857070469184794</v>
      </c>
      <c r="D35" s="25">
        <f t="shared" ref="D35:E35" si="16">(D32-D31)/D31*100</f>
        <v>-12.526152207631227</v>
      </c>
      <c r="E35" s="25">
        <f t="shared" si="16"/>
        <v>-12.567466778453667</v>
      </c>
      <c r="F35" s="25"/>
      <c r="G35" s="25">
        <f t="shared" ref="G35:I35" si="17">(G32-G31)/G31*100</f>
        <v>-13.570870017586708</v>
      </c>
      <c r="H35" s="25">
        <f t="shared" si="17"/>
        <v>-13.347504073949057</v>
      </c>
      <c r="I35" s="25">
        <f t="shared" si="17"/>
        <v>-13.345383017754637</v>
      </c>
      <c r="J35" s="25"/>
      <c r="K35" s="25">
        <f t="shared" ref="K35:M35" si="18">(K32-K31)/K31*100</f>
        <v>-12.617668409579458</v>
      </c>
      <c r="L35" s="25">
        <f t="shared" si="18"/>
        <v>-11.413983794672079</v>
      </c>
      <c r="M35" s="25">
        <f t="shared" si="18"/>
        <v>-11.788997623074176</v>
      </c>
      <c r="N35" s="25"/>
      <c r="O35" s="25">
        <f t="shared" ref="O35:Q35" si="19">(O32-O31)/O31*100</f>
        <v>-13.266968981197339</v>
      </c>
      <c r="P35" s="25">
        <f t="shared" si="19"/>
        <v>-13.251389740479322</v>
      </c>
      <c r="Q35" s="25">
        <f t="shared" si="19"/>
        <v>-13.182656650754534</v>
      </c>
      <c r="R35" s="52"/>
      <c r="S35" s="28"/>
    </row>
    <row r="36" spans="1:19" ht="13.5" thickTop="1">
      <c r="A36" s="8"/>
      <c r="B36" s="9"/>
      <c r="C36" s="9"/>
      <c r="D36" s="9"/>
      <c r="E36" s="9"/>
      <c r="F36" s="9"/>
      <c r="G36" s="9"/>
      <c r="H36" s="9"/>
      <c r="I36" s="9"/>
      <c r="J36" s="9"/>
      <c r="K36" s="9"/>
      <c r="L36" s="9"/>
      <c r="M36" s="9"/>
      <c r="Q36" s="9"/>
      <c r="R36" s="49" t="s">
        <v>83</v>
      </c>
      <c r="S36" s="119" t="s">
        <v>68</v>
      </c>
    </row>
    <row r="37" spans="1:19">
      <c r="A37" s="8"/>
      <c r="B37" s="9"/>
      <c r="C37" s="9"/>
      <c r="D37" s="9"/>
      <c r="E37" s="9"/>
      <c r="F37" s="9"/>
      <c r="G37" s="9"/>
      <c r="H37" s="9"/>
      <c r="I37" s="9"/>
      <c r="J37" s="9"/>
      <c r="K37" s="9"/>
      <c r="L37" s="9"/>
      <c r="M37" s="9"/>
      <c r="Q37" s="9"/>
      <c r="S37" s="28"/>
    </row>
    <row r="38" spans="1:19">
      <c r="A38" s="8"/>
      <c r="B38" s="9"/>
      <c r="C38" s="9"/>
      <c r="D38" s="9"/>
      <c r="E38" s="9"/>
      <c r="F38" s="9"/>
      <c r="G38" s="9"/>
      <c r="H38" s="9"/>
      <c r="I38" s="9"/>
      <c r="J38" s="9"/>
      <c r="K38" s="9"/>
      <c r="L38" s="9"/>
      <c r="M38" s="9"/>
      <c r="Q38" s="9"/>
      <c r="S38" s="28"/>
    </row>
    <row r="39" spans="1:19">
      <c r="A39" s="8"/>
      <c r="B39" s="9"/>
      <c r="C39" s="9"/>
      <c r="D39" s="9"/>
      <c r="E39" s="9"/>
      <c r="F39" s="9"/>
      <c r="G39" s="9"/>
      <c r="H39" s="9"/>
      <c r="I39" s="9"/>
      <c r="J39" s="9"/>
      <c r="K39" s="9"/>
      <c r="L39" s="9"/>
      <c r="M39" s="9"/>
      <c r="Q39" s="9"/>
      <c r="S39" s="28"/>
    </row>
    <row r="40" spans="1:19">
      <c r="A40" s="8"/>
      <c r="B40" s="9"/>
      <c r="C40" s="9"/>
      <c r="D40" s="9"/>
      <c r="E40" s="9"/>
      <c r="F40" s="9"/>
      <c r="G40" s="9"/>
      <c r="H40" s="9"/>
      <c r="I40" s="9"/>
      <c r="J40" s="9"/>
      <c r="K40" s="9"/>
      <c r="L40" s="9"/>
      <c r="M40" s="9"/>
      <c r="Q40" s="9"/>
      <c r="S40" s="28"/>
    </row>
    <row r="41" spans="1:19">
      <c r="A41" s="3"/>
      <c r="B41" s="2"/>
      <c r="C41" s="2"/>
      <c r="D41" s="2"/>
      <c r="E41" s="2"/>
      <c r="F41" s="2"/>
      <c r="G41" s="2"/>
      <c r="H41" s="2"/>
      <c r="I41" s="2"/>
      <c r="J41" s="2"/>
      <c r="K41" s="2"/>
      <c r="L41" s="2"/>
      <c r="M41" s="2"/>
      <c r="Q41" s="2"/>
      <c r="S41" s="28"/>
    </row>
    <row r="42" spans="1:19">
      <c r="B42" s="2"/>
      <c r="S42" s="28"/>
    </row>
    <row r="43" spans="1:19">
      <c r="B43" s="2"/>
      <c r="S43" s="28"/>
    </row>
    <row r="44" spans="1:19">
      <c r="B44" s="2"/>
      <c r="S44" s="28"/>
    </row>
    <row r="45" spans="1:19">
      <c r="B45" s="2"/>
      <c r="S45" s="28"/>
    </row>
    <row r="46" spans="1:19">
      <c r="B46" s="2"/>
      <c r="S46" s="28"/>
    </row>
    <row r="47" spans="1:19">
      <c r="B47" s="2"/>
      <c r="S47" s="28"/>
    </row>
    <row r="67" spans="17:18">
      <c r="Q67" s="213">
        <v>705.06066442978056</v>
      </c>
      <c r="R67" s="45">
        <f>Q67+Q17</f>
        <v>1261.9466348782316</v>
      </c>
    </row>
  </sheetData>
  <mergeCells count="4">
    <mergeCell ref="A1:M1"/>
    <mergeCell ref="C4:E4"/>
    <mergeCell ref="G4:I4"/>
    <mergeCell ref="K4:M4"/>
  </mergeCells>
  <pageMargins left="0.39370078740157483" right="0.19685039370078741" top="0.78740157480314965" bottom="0.39370078740157483" header="0.51181102362204722" footer="0.51181102362204722"/>
  <pageSetup paperSize="9" scale="99" orientation="portrait" r:id="rId1"/>
  <headerFooter alignWithMargins="0">
    <oddFooter>&amp;C19</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W24"/>
  <sheetViews>
    <sheetView showGridLines="0" zoomScaleNormal="100" workbookViewId="0"/>
  </sheetViews>
  <sheetFormatPr defaultColWidth="8.7109375" defaultRowHeight="15" customHeight="1"/>
  <cols>
    <col min="4" max="4" width="8.7109375" customWidth="1"/>
  </cols>
  <sheetData>
    <row r="1" spans="1:15" ht="36" customHeight="1">
      <c r="A1" s="259" t="s">
        <v>126</v>
      </c>
      <c r="B1" s="260"/>
      <c r="C1" s="260"/>
      <c r="D1" s="260"/>
      <c r="E1" s="260"/>
      <c r="F1" s="260"/>
      <c r="G1" s="260"/>
      <c r="H1" s="260"/>
      <c r="I1" s="260"/>
      <c r="J1" s="260"/>
      <c r="K1" s="260"/>
      <c r="L1" s="260"/>
      <c r="M1" s="261"/>
      <c r="N1" s="261"/>
      <c r="O1" s="121"/>
    </row>
    <row r="2" spans="1:15" ht="24" customHeight="1">
      <c r="A2" s="215" t="s">
        <v>48</v>
      </c>
      <c r="B2" s="214"/>
      <c r="C2" s="214"/>
      <c r="D2" s="214"/>
      <c r="E2" s="214"/>
      <c r="F2" s="214"/>
      <c r="G2" s="214"/>
      <c r="H2" s="214"/>
      <c r="I2" s="214"/>
      <c r="J2" s="214"/>
      <c r="K2" s="214"/>
      <c r="L2" s="214"/>
      <c r="M2" s="121"/>
      <c r="N2" s="121"/>
      <c r="O2" s="121"/>
    </row>
    <row r="3" spans="1:15" s="266" customFormat="1" ht="18" customHeight="1">
      <c r="A3" s="262" t="s">
        <v>148</v>
      </c>
      <c r="B3" s="263"/>
      <c r="C3" s="263"/>
      <c r="D3" s="264"/>
      <c r="E3" s="265"/>
    </row>
    <row r="4" spans="1:15" s="266" customFormat="1" ht="18" customHeight="1">
      <c r="A4" s="267" t="s">
        <v>150</v>
      </c>
      <c r="B4" s="268"/>
      <c r="C4" s="268"/>
      <c r="D4" s="269"/>
      <c r="E4" s="270"/>
      <c r="F4" s="270"/>
      <c r="G4" s="270"/>
      <c r="H4" s="270"/>
      <c r="I4" s="270"/>
      <c r="J4" s="270"/>
      <c r="K4" s="270"/>
      <c r="L4" s="270"/>
      <c r="M4" s="270"/>
      <c r="N4" s="270"/>
      <c r="O4" s="270"/>
    </row>
    <row r="5" spans="1:15" s="266" customFormat="1" ht="18" customHeight="1">
      <c r="A5" s="267" t="s">
        <v>149</v>
      </c>
      <c r="B5" s="268"/>
      <c r="C5" s="268"/>
      <c r="D5" s="271"/>
      <c r="E5" s="270"/>
      <c r="F5" s="270"/>
      <c r="G5" s="270"/>
      <c r="H5" s="270"/>
      <c r="I5" s="270"/>
      <c r="J5" s="270"/>
      <c r="K5" s="270"/>
      <c r="L5" s="270"/>
      <c r="M5" s="270"/>
      <c r="N5" s="270"/>
      <c r="O5" s="270"/>
    </row>
    <row r="6" spans="1:15" ht="36" customHeight="1">
      <c r="A6" s="272" t="s">
        <v>79</v>
      </c>
      <c r="B6" s="216"/>
      <c r="C6" s="216"/>
      <c r="D6" s="216"/>
      <c r="E6" s="216"/>
      <c r="F6" s="216"/>
      <c r="G6" s="216"/>
      <c r="H6" s="216"/>
      <c r="I6" s="216"/>
      <c r="J6" s="216"/>
      <c r="K6" s="216"/>
      <c r="L6" s="216"/>
      <c r="M6" s="216"/>
      <c r="N6" s="216"/>
      <c r="O6" s="216"/>
    </row>
    <row r="7" spans="1:15" ht="15.95" customHeight="1">
      <c r="A7" s="270" t="s">
        <v>81</v>
      </c>
      <c r="B7" s="214"/>
      <c r="C7" s="214"/>
      <c r="D7" s="214"/>
      <c r="E7" s="214"/>
      <c r="F7" s="214"/>
      <c r="G7" s="214"/>
      <c r="H7" s="214"/>
      <c r="I7" s="214"/>
      <c r="J7" s="214"/>
      <c r="K7" s="214"/>
      <c r="L7" s="214"/>
      <c r="M7" s="214"/>
      <c r="N7" s="214"/>
      <c r="O7" s="214"/>
    </row>
    <row r="8" spans="1:15" ht="15.95" customHeight="1">
      <c r="A8" s="270" t="s">
        <v>80</v>
      </c>
      <c r="B8" s="214"/>
      <c r="C8" s="214"/>
      <c r="D8" s="214"/>
      <c r="E8" s="214"/>
      <c r="F8" s="214"/>
      <c r="G8" s="214"/>
      <c r="H8" s="214"/>
      <c r="I8" s="214"/>
      <c r="J8" s="214"/>
      <c r="K8" s="214"/>
      <c r="L8" s="214"/>
      <c r="M8" s="214"/>
      <c r="N8" s="214"/>
      <c r="O8" s="214"/>
    </row>
    <row r="9" spans="1:15" ht="15.95" customHeight="1">
      <c r="A9" s="270" t="s">
        <v>45</v>
      </c>
      <c r="B9" s="214"/>
      <c r="C9" s="214"/>
      <c r="D9" s="214"/>
      <c r="E9" s="214"/>
      <c r="F9" s="214"/>
      <c r="G9" s="214"/>
      <c r="H9" s="214"/>
      <c r="I9" s="214"/>
      <c r="J9" s="214"/>
      <c r="K9" s="214"/>
      <c r="L9" s="214"/>
      <c r="M9" s="214"/>
      <c r="N9" s="214"/>
      <c r="O9" s="214"/>
    </row>
    <row r="10" spans="1:15" ht="15.95" customHeight="1">
      <c r="A10" s="270" t="s">
        <v>136</v>
      </c>
      <c r="B10" s="214"/>
      <c r="C10" s="214"/>
      <c r="D10" s="214"/>
      <c r="E10" s="214"/>
      <c r="F10" s="214"/>
      <c r="G10" s="214"/>
      <c r="H10" s="214"/>
      <c r="I10" s="214"/>
      <c r="J10" s="214"/>
      <c r="K10" s="214"/>
      <c r="L10" s="214"/>
      <c r="M10" s="214"/>
      <c r="N10" s="214"/>
      <c r="O10" s="214"/>
    </row>
    <row r="11" spans="1:15" ht="15.95" customHeight="1">
      <c r="A11" s="270" t="s">
        <v>82</v>
      </c>
      <c r="B11" s="214"/>
      <c r="C11" s="214"/>
      <c r="D11" s="214"/>
      <c r="E11" s="214"/>
      <c r="F11" s="214"/>
      <c r="G11" s="214"/>
      <c r="H11" s="214"/>
      <c r="I11" s="214"/>
      <c r="J11" s="214"/>
      <c r="K11" s="214"/>
      <c r="L11" s="214"/>
      <c r="M11" s="214"/>
      <c r="N11" s="214"/>
      <c r="O11" s="214"/>
    </row>
    <row r="12" spans="1:15" ht="36" customHeight="1">
      <c r="A12" s="272" t="s">
        <v>46</v>
      </c>
      <c r="B12" s="216"/>
      <c r="C12" s="216"/>
      <c r="D12" s="216"/>
      <c r="E12" s="216"/>
      <c r="F12" s="216"/>
      <c r="G12" s="216"/>
      <c r="H12" s="216"/>
      <c r="I12" s="216"/>
      <c r="J12" s="216"/>
      <c r="K12" s="216"/>
      <c r="L12" s="216"/>
      <c r="M12" s="216"/>
      <c r="N12" s="216"/>
      <c r="O12" s="216"/>
    </row>
    <row r="13" spans="1:15" ht="16.5" customHeight="1">
      <c r="A13" s="273" t="s">
        <v>127</v>
      </c>
      <c r="B13" s="214"/>
      <c r="C13" s="214"/>
      <c r="J13" s="214"/>
      <c r="K13" s="214"/>
      <c r="L13" s="214"/>
      <c r="M13" s="214"/>
      <c r="N13" s="214"/>
      <c r="O13" s="214"/>
    </row>
    <row r="14" spans="1:15" ht="16.5" customHeight="1">
      <c r="A14" s="273" t="s">
        <v>135</v>
      </c>
      <c r="B14" s="214"/>
      <c r="C14" s="214"/>
      <c r="J14" s="214"/>
      <c r="K14" s="214"/>
      <c r="L14" s="214"/>
      <c r="M14" s="214"/>
      <c r="N14" s="214"/>
      <c r="O14" s="214"/>
    </row>
    <row r="15" spans="1:15" ht="16.5" customHeight="1">
      <c r="A15" s="273" t="s">
        <v>128</v>
      </c>
      <c r="B15" s="214"/>
      <c r="C15" s="214"/>
      <c r="J15" s="214"/>
      <c r="K15" s="214"/>
      <c r="L15" s="214"/>
      <c r="M15" s="214"/>
      <c r="N15" s="214"/>
      <c r="O15" s="214"/>
    </row>
    <row r="16" spans="1:15" ht="16.5" customHeight="1">
      <c r="A16" s="273" t="s">
        <v>129</v>
      </c>
      <c r="B16" s="214"/>
      <c r="C16" s="214"/>
      <c r="J16" s="214"/>
      <c r="K16" s="214"/>
      <c r="L16" s="214"/>
      <c r="M16" s="214"/>
      <c r="N16" s="214"/>
      <c r="O16" s="214"/>
    </row>
    <row r="17" spans="1:23" ht="16.5" customHeight="1">
      <c r="A17" s="274" t="s">
        <v>130</v>
      </c>
      <c r="B17" s="214"/>
      <c r="C17" s="214"/>
      <c r="J17" s="214"/>
      <c r="K17" s="214"/>
      <c r="L17" s="214"/>
      <c r="M17" s="214"/>
      <c r="N17" s="214"/>
      <c r="O17" s="214"/>
    </row>
    <row r="18" spans="1:23" ht="36" customHeight="1">
      <c r="A18" s="258" t="s">
        <v>47</v>
      </c>
      <c r="B18" s="275"/>
      <c r="C18" s="275"/>
      <c r="D18" s="275"/>
      <c r="E18" s="275"/>
      <c r="F18" s="275"/>
      <c r="G18" s="275"/>
      <c r="H18" s="275"/>
      <c r="I18" s="275"/>
      <c r="J18" s="121"/>
      <c r="K18" s="121"/>
      <c r="L18" s="121"/>
      <c r="M18" s="121"/>
      <c r="N18" s="121"/>
      <c r="O18" s="121"/>
      <c r="P18" s="121"/>
      <c r="Q18" s="121"/>
      <c r="R18" s="121"/>
      <c r="S18" s="121"/>
      <c r="T18" s="121"/>
      <c r="U18" s="121"/>
      <c r="V18" s="121"/>
      <c r="W18" s="121"/>
    </row>
    <row r="19" spans="1:23" ht="15.95" customHeight="1">
      <c r="A19" s="212" t="s">
        <v>131</v>
      </c>
    </row>
    <row r="20" spans="1:23" ht="15.95" customHeight="1">
      <c r="A20" s="211" t="s">
        <v>132</v>
      </c>
      <c r="B20" s="121"/>
      <c r="C20" s="121"/>
      <c r="D20" s="121"/>
      <c r="E20" s="121"/>
      <c r="F20" s="121"/>
      <c r="G20" s="121"/>
      <c r="H20" s="121"/>
      <c r="I20" s="121"/>
      <c r="J20" s="121"/>
      <c r="K20" s="121"/>
      <c r="L20" s="121"/>
      <c r="M20" s="121"/>
      <c r="N20" s="121"/>
      <c r="O20" s="121"/>
      <c r="P20" s="121"/>
      <c r="Q20" s="121"/>
      <c r="R20" s="121"/>
      <c r="S20" s="121"/>
      <c r="T20" s="121"/>
      <c r="U20" s="121"/>
      <c r="V20" s="121"/>
      <c r="W20" s="121"/>
    </row>
    <row r="21" spans="1:23" ht="15.95" customHeight="1">
      <c r="A21" s="276" t="s">
        <v>72</v>
      </c>
      <c r="B21" s="121"/>
      <c r="C21" s="121"/>
      <c r="D21" s="121"/>
      <c r="E21" s="121"/>
      <c r="F21" s="121"/>
      <c r="G21" s="121"/>
      <c r="H21" s="121"/>
      <c r="I21" s="121"/>
      <c r="J21" s="121"/>
      <c r="K21" s="121"/>
      <c r="L21" s="121"/>
      <c r="M21" s="121"/>
      <c r="N21" s="121"/>
      <c r="O21" s="121"/>
      <c r="P21" s="121"/>
      <c r="Q21" s="121"/>
      <c r="R21" s="121"/>
      <c r="S21" s="121"/>
      <c r="T21" s="121"/>
      <c r="U21" s="121"/>
      <c r="V21" s="121"/>
      <c r="W21" s="121"/>
    </row>
    <row r="22" spans="1:23" ht="36" customHeight="1">
      <c r="A22" s="266" t="s">
        <v>133</v>
      </c>
    </row>
    <row r="23" spans="1:23" ht="15.95" customHeight="1">
      <c r="A23" s="211" t="s">
        <v>134</v>
      </c>
    </row>
    <row r="24" spans="1:23" ht="15.95" customHeight="1">
      <c r="A24" s="277" t="s">
        <v>70</v>
      </c>
    </row>
  </sheetData>
  <hyperlinks>
    <hyperlink ref="A13" r:id="rId1" xr:uid="{A0535DE5-F014-4E6D-B271-AD31E5EAA076}"/>
    <hyperlink ref="A14" r:id="rId2" xr:uid="{BCB7D1B3-2362-4A73-B718-F64B9F988424}"/>
    <hyperlink ref="A15" r:id="rId3" xr:uid="{DD1EA68A-1C59-419B-B0E9-CC6893AE13CE}"/>
    <hyperlink ref="A17" r:id="rId4" xr:uid="{509DC709-9C04-4586-92D7-12A1EEDB341F}"/>
    <hyperlink ref="A16" r:id="rId5" xr:uid="{6BAC22A8-DFE1-4879-B77F-51B479ED5B19}"/>
    <hyperlink ref="A21" r:id="rId6" xr:uid="{41165053-180A-4A16-B646-5B22808F73D9}"/>
    <hyperlink ref="A24" r:id="rId7" xr:uid="{24CFCB87-3440-4C19-9EEE-13DE38404A3D}"/>
  </hyperlinks>
  <pageMargins left="0.7" right="0.7" top="0.75" bottom="0.75" header="0.3" footer="0.3"/>
  <pageSetup paperSize="9" orientation="portrait" verticalDpi="0"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669D-7E25-4C49-8142-5F89C25F96C5}">
  <sheetPr>
    <tabColor theme="3"/>
  </sheetPr>
  <dimension ref="A1:O8"/>
  <sheetViews>
    <sheetView showGridLines="0" workbookViewId="0"/>
  </sheetViews>
  <sheetFormatPr defaultRowHeight="12.75"/>
  <sheetData>
    <row r="1" spans="1:15" ht="15.75">
      <c r="A1" s="254" t="s">
        <v>41</v>
      </c>
      <c r="B1" s="255"/>
      <c r="C1" s="255"/>
      <c r="D1" s="256"/>
      <c r="E1" s="253"/>
      <c r="F1" s="253"/>
      <c r="G1" s="253"/>
      <c r="H1" s="253"/>
      <c r="I1" s="253"/>
      <c r="J1" s="253"/>
      <c r="K1" s="253"/>
      <c r="L1" s="253"/>
      <c r="M1" s="253"/>
      <c r="N1" s="253"/>
      <c r="O1" s="219"/>
    </row>
    <row r="2" spans="1:15" ht="15">
      <c r="A2" s="253" t="s">
        <v>42</v>
      </c>
      <c r="B2" s="253"/>
      <c r="C2" s="253"/>
      <c r="E2" s="253"/>
      <c r="F2" s="253"/>
      <c r="G2" s="253"/>
      <c r="H2" s="253"/>
      <c r="I2" s="253"/>
      <c r="J2" s="253"/>
      <c r="K2" s="253"/>
      <c r="L2" s="253"/>
      <c r="M2" s="253"/>
      <c r="N2" s="253"/>
      <c r="O2" s="219"/>
    </row>
    <row r="3" spans="1:15" ht="15">
      <c r="A3" s="257" t="s">
        <v>50</v>
      </c>
      <c r="B3" s="253"/>
      <c r="C3" s="253"/>
      <c r="E3" s="253"/>
      <c r="F3" s="253"/>
      <c r="G3" s="253"/>
      <c r="H3" s="253"/>
      <c r="I3" s="253"/>
      <c r="J3" s="253"/>
      <c r="K3" s="253"/>
      <c r="L3" s="253"/>
      <c r="M3" s="253"/>
      <c r="N3" s="253"/>
      <c r="O3" s="219"/>
    </row>
    <row r="4" spans="1:15" ht="15">
      <c r="A4" s="257" t="s">
        <v>146</v>
      </c>
      <c r="B4" s="253"/>
      <c r="C4" s="253"/>
      <c r="E4" s="253"/>
      <c r="F4" s="253"/>
      <c r="G4" s="253"/>
      <c r="H4" s="253"/>
      <c r="I4" s="253"/>
      <c r="J4" s="253"/>
      <c r="K4" s="253"/>
      <c r="L4" s="253"/>
      <c r="M4" s="253"/>
      <c r="N4" s="253"/>
      <c r="O4" s="219"/>
    </row>
    <row r="5" spans="1:15" ht="15">
      <c r="A5" s="257" t="s">
        <v>147</v>
      </c>
      <c r="B5" s="253"/>
      <c r="C5" s="253"/>
      <c r="E5" s="253"/>
      <c r="F5" s="253"/>
      <c r="G5" s="253"/>
      <c r="H5" s="253"/>
      <c r="I5" s="253"/>
      <c r="J5" s="253"/>
      <c r="K5" s="253"/>
      <c r="L5" s="253"/>
      <c r="M5" s="253"/>
      <c r="N5" s="253"/>
      <c r="O5" s="219"/>
    </row>
    <row r="6" spans="1:15" ht="15">
      <c r="A6" s="253" t="s">
        <v>43</v>
      </c>
      <c r="B6" s="253"/>
      <c r="C6" s="253"/>
      <c r="E6" s="253"/>
      <c r="F6" s="253"/>
      <c r="G6" s="253"/>
      <c r="H6" s="253"/>
      <c r="I6" s="253"/>
      <c r="J6" s="253"/>
      <c r="K6" s="253"/>
      <c r="L6" s="253"/>
      <c r="M6" s="253"/>
      <c r="N6" s="253"/>
      <c r="O6" s="219"/>
    </row>
    <row r="7" spans="1:15" ht="15">
      <c r="A7" s="257" t="s">
        <v>44</v>
      </c>
      <c r="B7" s="256"/>
      <c r="C7" s="256"/>
      <c r="D7" s="257"/>
      <c r="E7" s="256"/>
      <c r="F7" s="256"/>
      <c r="G7" s="256"/>
      <c r="H7" s="256"/>
      <c r="I7" s="256"/>
      <c r="J7" s="256"/>
      <c r="K7" s="256"/>
      <c r="L7" s="218"/>
      <c r="M7" s="218"/>
      <c r="N7" s="218"/>
      <c r="O7" s="219"/>
    </row>
    <row r="8" spans="1:15">
      <c r="A8" s="219"/>
      <c r="B8" s="219"/>
      <c r="C8" s="219"/>
      <c r="D8" s="219"/>
      <c r="E8" s="219"/>
      <c r="F8" s="219"/>
      <c r="G8" s="219"/>
      <c r="H8" s="219"/>
      <c r="I8" s="219"/>
      <c r="J8" s="219"/>
      <c r="K8" s="219"/>
      <c r="L8" s="219"/>
      <c r="M8" s="219"/>
      <c r="N8" s="219"/>
      <c r="O8" s="219"/>
    </row>
  </sheetData>
  <hyperlinks>
    <hyperlink ref="A3" location="'2.3.1 (Cash terms)'!A1" display="Table 2.3.1: Average annual domestic gas bills by home and non-home supplier" xr:uid="{00000000-0004-0000-0000-000001000000}"/>
    <hyperlink ref="A7" location="Methodology!A1" display="Methodology notes" xr:uid="{00000000-0004-0000-0000-000002000000}"/>
    <hyperlink ref="A5" location="'Fixed Bills'!A1" display="Fixed and Variable Bills" xr:uid="{00000000-0004-0000-0000-00000B000000}"/>
    <hyperlink ref="A4" location="'2.3.1 (Real terms)'!A1" display="Table 2.3.1: Average annual domestic gas bills in real terms by home and non-home supplier" xr:uid="{DEA33CFA-C159-4103-B073-76BC4F3F40A4}"/>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5"/>
  <sheetViews>
    <sheetView topLeftCell="A13" zoomScale="90" zoomScaleNormal="90" workbookViewId="0">
      <selection activeCell="L14" sqref="L14"/>
    </sheetView>
  </sheetViews>
  <sheetFormatPr defaultColWidth="8.85546875" defaultRowHeight="12.75"/>
  <cols>
    <col min="1" max="16384" width="8.85546875" style="100"/>
  </cols>
  <sheetData>
    <row r="1" spans="1:1" ht="15.75">
      <c r="A1" s="103" t="s">
        <v>67</v>
      </c>
    </row>
    <row r="25" spans="1:1">
      <c r="A25" s="101" t="s">
        <v>38</v>
      </c>
    </row>
  </sheetData>
  <hyperlinks>
    <hyperlink ref="A25" location="Contents!A1" display="Return to Contents Page" xr:uid="{00000000-0004-0000-0300-000000000000}"/>
  </hyperlink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E8E73-ABE4-48F7-ACB1-7419D61E1DD8}">
  <sheetPr>
    <tabColor theme="4"/>
    <pageSetUpPr fitToPage="1"/>
  </sheetPr>
  <dimension ref="A1:N25"/>
  <sheetViews>
    <sheetView showGridLines="0" zoomScaleNormal="100" zoomScaleSheetLayoutView="80" workbookViewId="0"/>
  </sheetViews>
  <sheetFormatPr defaultColWidth="15.28515625" defaultRowHeight="12.75"/>
  <cols>
    <col min="1" max="13" width="14.5703125" style="219" customWidth="1"/>
    <col min="14" max="16384" width="15.28515625" style="219"/>
  </cols>
  <sheetData>
    <row r="1" spans="1:14" ht="18" customHeight="1">
      <c r="A1" s="240" t="s">
        <v>121</v>
      </c>
      <c r="B1" s="217"/>
      <c r="C1" s="217"/>
      <c r="D1" s="217"/>
      <c r="E1" s="217"/>
      <c r="F1" s="217"/>
      <c r="G1" s="217"/>
      <c r="H1" s="217"/>
      <c r="I1" s="217"/>
      <c r="J1" s="217"/>
      <c r="K1" s="217"/>
      <c r="L1" s="217"/>
      <c r="M1" s="217"/>
      <c r="N1" s="218"/>
    </row>
    <row r="2" spans="1:14" ht="15">
      <c r="A2" s="235" t="s">
        <v>98</v>
      </c>
      <c r="B2" s="221"/>
      <c r="C2" s="221"/>
      <c r="D2" s="221"/>
      <c r="E2" s="221"/>
      <c r="F2" s="221"/>
      <c r="G2" s="221"/>
      <c r="H2" s="221"/>
      <c r="I2" s="222"/>
      <c r="J2" s="223"/>
      <c r="K2" s="224"/>
      <c r="L2" s="224"/>
      <c r="M2" s="223"/>
      <c r="N2" s="222"/>
    </row>
    <row r="3" spans="1:14" ht="18" customHeight="1">
      <c r="A3" s="235" t="s">
        <v>111</v>
      </c>
      <c r="B3" s="221"/>
      <c r="C3" s="221"/>
      <c r="D3" s="221"/>
      <c r="E3" s="221"/>
      <c r="F3" s="221"/>
      <c r="G3" s="221"/>
      <c r="H3" s="221"/>
      <c r="I3" s="222"/>
      <c r="J3" s="223"/>
      <c r="K3" s="224"/>
      <c r="L3" s="224"/>
      <c r="M3" s="223"/>
      <c r="N3" s="222"/>
    </row>
    <row r="4" spans="1:14" ht="18" customHeight="1">
      <c r="A4" s="235" t="s">
        <v>78</v>
      </c>
      <c r="B4" s="221"/>
      <c r="C4" s="221"/>
      <c r="D4" s="221"/>
      <c r="E4" s="221"/>
      <c r="F4" s="221"/>
      <c r="G4" s="221"/>
      <c r="H4" s="221"/>
      <c r="I4" s="222"/>
      <c r="J4" s="223"/>
      <c r="K4" s="224"/>
      <c r="L4" s="224"/>
      <c r="M4" s="223"/>
      <c r="N4" s="222"/>
    </row>
    <row r="5" spans="1:14" ht="18" customHeight="1">
      <c r="A5" s="235" t="s">
        <v>112</v>
      </c>
      <c r="B5" s="221"/>
      <c r="C5" s="221"/>
      <c r="D5" s="221"/>
      <c r="E5" s="221"/>
      <c r="F5" s="221"/>
      <c r="G5" s="221"/>
      <c r="H5" s="221"/>
      <c r="I5" s="222"/>
      <c r="J5" s="223"/>
      <c r="K5" s="224"/>
      <c r="L5" s="224"/>
      <c r="M5" s="223"/>
      <c r="N5" s="222"/>
    </row>
    <row r="6" spans="1:14" ht="18" customHeight="1">
      <c r="A6" s="235" t="s">
        <v>113</v>
      </c>
      <c r="B6" s="221"/>
      <c r="C6" s="221"/>
      <c r="D6" s="221"/>
      <c r="E6" s="221"/>
      <c r="F6" s="221"/>
      <c r="G6" s="221"/>
      <c r="H6" s="221"/>
      <c r="I6" s="222"/>
      <c r="J6" s="223"/>
      <c r="K6" s="224"/>
      <c r="L6" s="224"/>
      <c r="M6" s="223"/>
      <c r="N6" s="222"/>
    </row>
    <row r="7" spans="1:14" ht="18" customHeight="1">
      <c r="A7" s="235" t="s">
        <v>115</v>
      </c>
      <c r="B7" s="221"/>
      <c r="C7" s="221"/>
      <c r="D7" s="221"/>
      <c r="E7" s="221"/>
      <c r="F7" s="221"/>
      <c r="G7" s="221"/>
      <c r="H7" s="221"/>
      <c r="I7" s="222"/>
      <c r="J7" s="223"/>
      <c r="K7" s="224"/>
      <c r="L7" s="224"/>
      <c r="M7" s="223"/>
      <c r="N7" s="222"/>
    </row>
    <row r="8" spans="1:14" ht="18" customHeight="1">
      <c r="A8" s="235" t="s">
        <v>116</v>
      </c>
      <c r="B8" s="221"/>
      <c r="C8" s="221"/>
      <c r="D8" s="221"/>
      <c r="E8" s="221"/>
      <c r="F8" s="221"/>
      <c r="G8" s="221"/>
      <c r="H8" s="221"/>
      <c r="I8" s="222"/>
      <c r="J8" s="223"/>
      <c r="K8" s="224"/>
      <c r="L8" s="224"/>
      <c r="M8" s="223"/>
      <c r="N8" s="222"/>
    </row>
    <row r="9" spans="1:14" s="295" customFormat="1" ht="18" customHeight="1">
      <c r="A9" s="290" t="s">
        <v>117</v>
      </c>
      <c r="B9" s="291"/>
      <c r="C9" s="291"/>
      <c r="D9" s="291"/>
      <c r="E9" s="291"/>
      <c r="F9" s="291"/>
      <c r="G9" s="291"/>
      <c r="H9" s="291"/>
      <c r="I9" s="292"/>
      <c r="J9" s="293"/>
      <c r="K9" s="294"/>
      <c r="L9" s="294"/>
      <c r="M9" s="293"/>
      <c r="N9" s="292"/>
    </row>
    <row r="10" spans="1:14" ht="18" customHeight="1">
      <c r="A10" s="233" t="s">
        <v>118</v>
      </c>
      <c r="B10" s="221"/>
      <c r="C10" s="221"/>
      <c r="D10" s="221"/>
      <c r="E10" s="221"/>
      <c r="F10" s="221"/>
      <c r="G10" s="221"/>
      <c r="H10" s="221"/>
      <c r="I10" s="222"/>
      <c r="J10" s="223"/>
      <c r="K10" s="224"/>
      <c r="L10" s="224"/>
      <c r="M10" s="223"/>
      <c r="N10" s="222"/>
    </row>
    <row r="11" spans="1:14" ht="18" customHeight="1">
      <c r="A11" s="234" t="s">
        <v>119</v>
      </c>
      <c r="B11" s="221"/>
      <c r="C11" s="221"/>
      <c r="D11" s="221"/>
      <c r="E11" s="221"/>
      <c r="F11" s="221"/>
      <c r="G11" s="221"/>
      <c r="H11" s="221"/>
      <c r="I11" s="222"/>
      <c r="J11" s="223"/>
      <c r="K11" s="224"/>
      <c r="L11" s="224"/>
      <c r="M11" s="223"/>
      <c r="N11" s="222"/>
    </row>
    <row r="12" spans="1:14" ht="18" customHeight="1">
      <c r="A12" s="236" t="s">
        <v>120</v>
      </c>
      <c r="B12" s="221"/>
      <c r="C12" s="221"/>
      <c r="D12" s="221"/>
      <c r="E12" s="221"/>
      <c r="F12" s="221"/>
      <c r="G12" s="221"/>
      <c r="H12" s="221"/>
      <c r="I12" s="222"/>
      <c r="J12" s="223"/>
      <c r="K12" s="224"/>
      <c r="L12" s="224"/>
      <c r="M12" s="223"/>
      <c r="N12" s="222"/>
    </row>
    <row r="13" spans="1:14" ht="63.95" customHeight="1">
      <c r="A13" s="225" t="s">
        <v>84</v>
      </c>
      <c r="B13" s="225" t="s">
        <v>85</v>
      </c>
      <c r="C13" s="225" t="s">
        <v>86</v>
      </c>
      <c r="D13" s="225" t="s">
        <v>87</v>
      </c>
      <c r="E13" s="225" t="s">
        <v>88</v>
      </c>
      <c r="F13" s="225" t="s">
        <v>89</v>
      </c>
      <c r="G13" s="225" t="s">
        <v>90</v>
      </c>
      <c r="H13" s="225" t="s">
        <v>91</v>
      </c>
      <c r="I13" s="225" t="s">
        <v>92</v>
      </c>
      <c r="J13" s="225" t="s">
        <v>93</v>
      </c>
      <c r="K13" s="225" t="s">
        <v>94</v>
      </c>
      <c r="L13" s="225" t="s">
        <v>95</v>
      </c>
      <c r="M13" s="225" t="s">
        <v>96</v>
      </c>
      <c r="N13" s="226"/>
    </row>
    <row r="14" spans="1:14" ht="14.25" customHeight="1">
      <c r="A14" s="227">
        <v>2010</v>
      </c>
      <c r="B14" s="228" t="s">
        <v>1</v>
      </c>
      <c r="C14" s="228" t="s">
        <v>1</v>
      </c>
      <c r="D14" s="229">
        <f>ROUND(calc_new!E7,0)</f>
        <v>541</v>
      </c>
      <c r="E14" s="228" t="s">
        <v>1</v>
      </c>
      <c r="F14" s="228" t="s">
        <v>1</v>
      </c>
      <c r="G14" s="229">
        <f>ROUND(calc_new!I7,0)</f>
        <v>503</v>
      </c>
      <c r="H14" s="228" t="s">
        <v>1</v>
      </c>
      <c r="I14" s="228" t="s">
        <v>1</v>
      </c>
      <c r="J14" s="229">
        <f>ROUND(calc_new!M7,0)</f>
        <v>541</v>
      </c>
      <c r="K14" s="228" t="s">
        <v>1</v>
      </c>
      <c r="L14" s="228" t="s">
        <v>1</v>
      </c>
      <c r="M14" s="229">
        <f>ROUND(calc_new!Q7,0)</f>
        <v>520</v>
      </c>
      <c r="N14" s="226"/>
    </row>
    <row r="15" spans="1:14" ht="14.25" customHeight="1">
      <c r="A15" s="227">
        <v>2011</v>
      </c>
      <c r="B15" s="228" t="s">
        <v>1</v>
      </c>
      <c r="C15" s="228" t="s">
        <v>1</v>
      </c>
      <c r="D15" s="229">
        <f>ROUND(calc_new!E8,0)</f>
        <v>594</v>
      </c>
      <c r="E15" s="228" t="s">
        <v>1</v>
      </c>
      <c r="F15" s="228" t="s">
        <v>1</v>
      </c>
      <c r="G15" s="229">
        <f>ROUND(calc_new!I8,0)</f>
        <v>551</v>
      </c>
      <c r="H15" s="228" t="s">
        <v>1</v>
      </c>
      <c r="I15" s="228" t="s">
        <v>1</v>
      </c>
      <c r="J15" s="229">
        <f>ROUND(calc_new!M8,0)</f>
        <v>589</v>
      </c>
      <c r="K15" s="228" t="s">
        <v>1</v>
      </c>
      <c r="L15" s="228" t="s">
        <v>1</v>
      </c>
      <c r="M15" s="229">
        <f>ROUND(calc_new!Q8,0)</f>
        <v>569</v>
      </c>
      <c r="N15" s="226"/>
    </row>
    <row r="16" spans="1:14" ht="14.25" customHeight="1">
      <c r="A16" s="227">
        <v>2012</v>
      </c>
      <c r="B16" s="228" t="s">
        <v>1</v>
      </c>
      <c r="C16" s="228" t="s">
        <v>1</v>
      </c>
      <c r="D16" s="229">
        <f>ROUND(calc_new!E9,0)</f>
        <v>664</v>
      </c>
      <c r="E16" s="228" t="s">
        <v>1</v>
      </c>
      <c r="F16" s="228" t="s">
        <v>1</v>
      </c>
      <c r="G16" s="229">
        <f>ROUND(calc_new!I9,0)</f>
        <v>610</v>
      </c>
      <c r="H16" s="228" t="s">
        <v>1</v>
      </c>
      <c r="I16" s="228" t="s">
        <v>1</v>
      </c>
      <c r="J16" s="229">
        <f>ROUND(calc_new!M9,0)</f>
        <v>655</v>
      </c>
      <c r="K16" s="228" t="s">
        <v>1</v>
      </c>
      <c r="L16" s="228" t="s">
        <v>1</v>
      </c>
      <c r="M16" s="229">
        <f>ROUND(calc_new!Q9,0)</f>
        <v>632</v>
      </c>
      <c r="N16" s="226"/>
    </row>
    <row r="17" spans="1:14" ht="14.25" customHeight="1">
      <c r="A17" s="227">
        <v>2013</v>
      </c>
      <c r="B17" s="228" t="s">
        <v>1</v>
      </c>
      <c r="C17" s="228" t="s">
        <v>1</v>
      </c>
      <c r="D17" s="229">
        <f>ROUND(calc_new!E10,0)</f>
        <v>705</v>
      </c>
      <c r="E17" s="228" t="s">
        <v>1</v>
      </c>
      <c r="F17" s="228" t="s">
        <v>1</v>
      </c>
      <c r="G17" s="229">
        <f>ROUND(calc_new!I10,0)</f>
        <v>644</v>
      </c>
      <c r="H17" s="228" t="s">
        <v>1</v>
      </c>
      <c r="I17" s="228" t="s">
        <v>1</v>
      </c>
      <c r="J17" s="229">
        <f>ROUND(calc_new!M10,0)</f>
        <v>697</v>
      </c>
      <c r="K17" s="228" t="s">
        <v>1</v>
      </c>
      <c r="L17" s="228" t="s">
        <v>1</v>
      </c>
      <c r="M17" s="229">
        <f>ROUND(calc_new!Q10,0)</f>
        <v>670</v>
      </c>
      <c r="N17" s="226"/>
    </row>
    <row r="18" spans="1:14" ht="14.25" customHeight="1">
      <c r="A18" s="227">
        <v>2014</v>
      </c>
      <c r="B18" s="228" t="s">
        <v>1</v>
      </c>
      <c r="C18" s="228" t="s">
        <v>1</v>
      </c>
      <c r="D18" s="229">
        <f>ROUND(calc_new!E11,0)</f>
        <v>731</v>
      </c>
      <c r="E18" s="228" t="s">
        <v>1</v>
      </c>
      <c r="F18" s="228" t="s">
        <v>1</v>
      </c>
      <c r="G18" s="229">
        <f>ROUND(calc_new!I11,0)</f>
        <v>661</v>
      </c>
      <c r="H18" s="228" t="s">
        <v>1</v>
      </c>
      <c r="I18" s="228" t="s">
        <v>1</v>
      </c>
      <c r="J18" s="229">
        <f>ROUND(calc_new!M11,0)</f>
        <v>728</v>
      </c>
      <c r="K18" s="228" t="s">
        <v>1</v>
      </c>
      <c r="L18" s="228" t="s">
        <v>1</v>
      </c>
      <c r="M18" s="229">
        <f>ROUND(calc_new!Q11,0)</f>
        <v>691</v>
      </c>
      <c r="N18" s="226"/>
    </row>
    <row r="19" spans="1:14" ht="14.25" customHeight="1">
      <c r="A19" s="227">
        <v>2015</v>
      </c>
      <c r="B19" s="228" t="s">
        <v>1</v>
      </c>
      <c r="C19" s="228" t="s">
        <v>1</v>
      </c>
      <c r="D19" s="229">
        <f>ROUND(calc_new!E12,0)</f>
        <v>698</v>
      </c>
      <c r="E19" s="228" t="s">
        <v>1</v>
      </c>
      <c r="F19" s="228" t="s">
        <v>1</v>
      </c>
      <c r="G19" s="229">
        <f>ROUND(calc_new!I12,0)</f>
        <v>624</v>
      </c>
      <c r="H19" s="228" t="s">
        <v>1</v>
      </c>
      <c r="I19" s="228" t="s">
        <v>1</v>
      </c>
      <c r="J19" s="229">
        <f>ROUND(calc_new!M12,0)</f>
        <v>699</v>
      </c>
      <c r="K19" s="228" t="s">
        <v>1</v>
      </c>
      <c r="L19" s="228" t="s">
        <v>1</v>
      </c>
      <c r="M19" s="229">
        <f>ROUND(calc_new!Q12,0)</f>
        <v>655</v>
      </c>
      <c r="N19" s="226"/>
    </row>
    <row r="20" spans="1:14" ht="14.25" customHeight="1">
      <c r="A20" s="227">
        <v>2016</v>
      </c>
      <c r="B20" s="228" t="s">
        <v>1</v>
      </c>
      <c r="C20" s="228" t="s">
        <v>1</v>
      </c>
      <c r="D20" s="229">
        <f>ROUND(calc_new!E13,0)</f>
        <v>646</v>
      </c>
      <c r="E20" s="228" t="s">
        <v>1</v>
      </c>
      <c r="F20" s="228" t="s">
        <v>1</v>
      </c>
      <c r="G20" s="229">
        <f>ROUND(calc_new!I13,0)</f>
        <v>564</v>
      </c>
      <c r="H20" s="228" t="s">
        <v>1</v>
      </c>
      <c r="I20" s="228" t="s">
        <v>1</v>
      </c>
      <c r="J20" s="229">
        <f>ROUND(calc_new!M13,0)</f>
        <v>654</v>
      </c>
      <c r="K20" s="228" t="s">
        <v>1</v>
      </c>
      <c r="L20" s="228" t="s">
        <v>1</v>
      </c>
      <c r="M20" s="229">
        <f>ROUND(calc_new!Q13,0)</f>
        <v>597</v>
      </c>
      <c r="N20" s="226"/>
    </row>
    <row r="21" spans="1:14" ht="14.25" customHeight="1">
      <c r="A21" s="227">
        <v>2017</v>
      </c>
      <c r="B21" s="229">
        <f>ROUND(calc_new!C14,0)</f>
        <v>639</v>
      </c>
      <c r="C21" s="229">
        <f>ROUND(calc_new!D14,0)</f>
        <v>637</v>
      </c>
      <c r="D21" s="229">
        <f>ROUND(calc_new!E14,0)</f>
        <v>638</v>
      </c>
      <c r="E21" s="229">
        <f>ROUND(calc_new!G14,0)</f>
        <v>590</v>
      </c>
      <c r="F21" s="229">
        <f>ROUND(calc_new!H14,0)</f>
        <v>546</v>
      </c>
      <c r="G21" s="229">
        <f>ROUND(calc_new!I14,0)</f>
        <v>561</v>
      </c>
      <c r="H21" s="229">
        <f>ROUND(calc_new!K14,0)</f>
        <v>588</v>
      </c>
      <c r="I21" s="229">
        <f>ROUND(calc_new!L14,0)</f>
        <v>579</v>
      </c>
      <c r="J21" s="229">
        <f>ROUND(calc_new!M14,0)</f>
        <v>582</v>
      </c>
      <c r="K21" s="229">
        <f>ROUND(calc_new!O14,0)</f>
        <v>604</v>
      </c>
      <c r="L21" s="229">
        <f>ROUND(calc_new!P14,0)</f>
        <v>567</v>
      </c>
      <c r="M21" s="229">
        <f>ROUND(calc_new!Q14,0)</f>
        <v>581</v>
      </c>
      <c r="N21" s="230"/>
    </row>
    <row r="22" spans="1:14" ht="14.25" customHeight="1">
      <c r="A22" s="227">
        <v>2018</v>
      </c>
      <c r="B22" s="229">
        <f>ROUND(calc_new!C15,0)</f>
        <v>663</v>
      </c>
      <c r="C22" s="229">
        <f>ROUND(calc_new!D15,0)</f>
        <v>655</v>
      </c>
      <c r="D22" s="229">
        <f>ROUND(calc_new!E15,0)</f>
        <v>659</v>
      </c>
      <c r="E22" s="229">
        <f>ROUND(calc_new!G15,0)</f>
        <v>614</v>
      </c>
      <c r="F22" s="229">
        <f>ROUND(calc_new!H15,0)</f>
        <v>570</v>
      </c>
      <c r="G22" s="229">
        <f>ROUND(calc_new!I15,0)</f>
        <v>580</v>
      </c>
      <c r="H22" s="229">
        <f>ROUND(calc_new!K15,0)</f>
        <v>580</v>
      </c>
      <c r="I22" s="229">
        <f>ROUND(calc_new!L15,0)</f>
        <v>572</v>
      </c>
      <c r="J22" s="229">
        <f>ROUND(calc_new!M15,0)</f>
        <v>575</v>
      </c>
      <c r="K22" s="229">
        <f>ROUND(calc_new!O15,0)</f>
        <v>622</v>
      </c>
      <c r="L22" s="229">
        <f>ROUND(calc_new!P15,0)</f>
        <v>582</v>
      </c>
      <c r="M22" s="229">
        <f>ROUND(calc_new!Q15,0)</f>
        <v>594</v>
      </c>
      <c r="N22" s="230"/>
    </row>
    <row r="23" spans="1:14" ht="14.25" customHeight="1">
      <c r="A23" s="227">
        <v>2019</v>
      </c>
      <c r="B23" s="229">
        <f>ROUND(calc_new!C16,0)</f>
        <v>666</v>
      </c>
      <c r="C23" s="229">
        <f>ROUND(calc_new!D16,0)</f>
        <v>653</v>
      </c>
      <c r="D23" s="229">
        <f>ROUND(calc_new!E16,0)</f>
        <v>658</v>
      </c>
      <c r="E23" s="229">
        <f>ROUND(calc_new!G16,0)</f>
        <v>619</v>
      </c>
      <c r="F23" s="229">
        <f>ROUND(calc_new!H16,0)</f>
        <v>584</v>
      </c>
      <c r="G23" s="229">
        <f>ROUND(calc_new!I16,0)</f>
        <v>591</v>
      </c>
      <c r="H23" s="229">
        <f>ROUND(calc_new!K16,0)</f>
        <v>638</v>
      </c>
      <c r="I23" s="229">
        <f>ROUND(calc_new!L16,0)</f>
        <v>626</v>
      </c>
      <c r="J23" s="229">
        <f>ROUND(calc_new!M16,0)</f>
        <v>630</v>
      </c>
      <c r="K23" s="229">
        <f>ROUND(calc_new!O16,0)</f>
        <v>636</v>
      </c>
      <c r="L23" s="229">
        <f>ROUND(calc_new!P16,0)</f>
        <v>600</v>
      </c>
      <c r="M23" s="229">
        <f>ROUND(calc_new!Q16,0)</f>
        <v>609</v>
      </c>
      <c r="N23" s="230"/>
    </row>
    <row r="24" spans="1:14" ht="14.25" customHeight="1">
      <c r="A24" s="227">
        <v>2020</v>
      </c>
      <c r="B24" s="229">
        <f>ROUND(calc_new!C17,0)</f>
        <v>612</v>
      </c>
      <c r="C24" s="229">
        <f>ROUND(calc_new!D17,0)</f>
        <v>602</v>
      </c>
      <c r="D24" s="229">
        <f>ROUND(calc_new!E17,0)</f>
        <v>606</v>
      </c>
      <c r="E24" s="229">
        <f>ROUND(calc_new!G17,0)</f>
        <v>564</v>
      </c>
      <c r="F24" s="229">
        <f>ROUND(calc_new!H17,0)</f>
        <v>533</v>
      </c>
      <c r="G24" s="229">
        <f>ROUND(calc_new!I17,0)</f>
        <v>540</v>
      </c>
      <c r="H24" s="229">
        <f>ROUND(calc_new!K17,0)</f>
        <v>587</v>
      </c>
      <c r="I24" s="229">
        <f>ROUND(calc_new!L17,0)</f>
        <v>584</v>
      </c>
      <c r="J24" s="229">
        <f>ROUND(calc_new!M17,0)</f>
        <v>585</v>
      </c>
      <c r="K24" s="229">
        <f>ROUND(calc_new!O17,0)</f>
        <v>581</v>
      </c>
      <c r="L24" s="229">
        <f>ROUND(calc_new!P17,0)</f>
        <v>548</v>
      </c>
      <c r="M24" s="229">
        <f>ROUND(calc_new!Q17,0)</f>
        <v>557</v>
      </c>
      <c r="N24" s="230"/>
    </row>
    <row r="25" spans="1:14" ht="15" customHeight="1">
      <c r="A25" s="296">
        <v>2021</v>
      </c>
      <c r="B25" s="229">
        <f>ROUND(calc_new!C18,0)</f>
        <v>602</v>
      </c>
      <c r="C25" s="229">
        <f>ROUND(calc_new!D18,0)</f>
        <v>600</v>
      </c>
      <c r="D25" s="229">
        <f>ROUND(calc_new!E18,0)</f>
        <v>600</v>
      </c>
      <c r="E25" s="229">
        <f>ROUND(calc_new!G18,0)</f>
        <v>571</v>
      </c>
      <c r="F25" s="229">
        <f>ROUND(calc_new!H18,0)</f>
        <v>543</v>
      </c>
      <c r="G25" s="229">
        <f>ROUND(calc_new!I18,0)</f>
        <v>550</v>
      </c>
      <c r="H25" s="229">
        <f>ROUND(calc_new!K18,0)</f>
        <v>613</v>
      </c>
      <c r="I25" s="229">
        <f>ROUND(calc_new!L18,0)</f>
        <v>541</v>
      </c>
      <c r="J25" s="229">
        <f>ROUND(calc_new!M18,0)</f>
        <v>564</v>
      </c>
      <c r="K25" s="229">
        <f>ROUND(calc_new!O18,0)</f>
        <v>586</v>
      </c>
      <c r="L25" s="229">
        <f>ROUND(calc_new!P18,0)</f>
        <v>550</v>
      </c>
      <c r="M25" s="229">
        <f>ROUND(calc_new!Q18,0)</f>
        <v>560</v>
      </c>
      <c r="N25" s="226"/>
    </row>
  </sheetData>
  <hyperlinks>
    <hyperlink ref="A9" r:id="rId1" display="Further information on methodolgy can be found here. " xr:uid="{30E510CB-64B1-4A99-ADF6-8E4BF8A5BFE6}"/>
  </hyperlinks>
  <printOptions horizontalCentered="1"/>
  <pageMargins left="0.78740157480314965" right="0.78740157480314965" top="0.78740157480314965" bottom="0.78740157480314965" header="0.51181102362204722" footer="0.51181102362204722"/>
  <pageSetup paperSize="9" scale="50" orientation="portrait" r:id="rId2"/>
  <headerFooter alignWithMargins="0"/>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C00000"/>
  </sheetPr>
  <dimension ref="A2:W240"/>
  <sheetViews>
    <sheetView zoomScaleNormal="100" workbookViewId="0">
      <selection activeCell="C21" sqref="C21"/>
    </sheetView>
  </sheetViews>
  <sheetFormatPr defaultRowHeight="12.75"/>
  <cols>
    <col min="2" max="2" width="13.42578125" customWidth="1"/>
    <col min="11" max="11" width="9.140625" customWidth="1"/>
    <col min="12" max="12" width="17.5703125" bestFit="1" customWidth="1"/>
    <col min="13" max="13" width="13.85546875" bestFit="1" customWidth="1"/>
    <col min="14" max="15" width="11.5703125" bestFit="1" customWidth="1"/>
  </cols>
  <sheetData>
    <row r="2" spans="12:15">
      <c r="M2" t="s">
        <v>5</v>
      </c>
      <c r="N2" t="s">
        <v>8</v>
      </c>
      <c r="O2" t="s">
        <v>0</v>
      </c>
    </row>
    <row r="3" spans="12:15">
      <c r="L3" t="s">
        <v>6</v>
      </c>
      <c r="M3" s="104"/>
      <c r="N3" s="104"/>
      <c r="O3" s="104"/>
    </row>
    <row r="4" spans="12:15">
      <c r="L4" t="s">
        <v>7</v>
      </c>
      <c r="M4" s="104"/>
      <c r="N4" s="104"/>
      <c r="O4" s="104"/>
    </row>
    <row r="5" spans="12:15">
      <c r="L5" t="s">
        <v>27</v>
      </c>
      <c r="M5" s="104"/>
      <c r="N5" s="115"/>
      <c r="O5" s="104"/>
    </row>
    <row r="28" spans="1:23">
      <c r="A28" s="47"/>
      <c r="B28" s="53" t="s">
        <v>66</v>
      </c>
      <c r="C28" s="47"/>
      <c r="D28" s="47"/>
      <c r="E28" s="47"/>
      <c r="F28" s="47"/>
      <c r="G28" s="47"/>
      <c r="H28" s="47"/>
      <c r="I28" s="47"/>
      <c r="J28" s="47"/>
      <c r="K28" s="47"/>
      <c r="L28" s="47"/>
      <c r="M28" s="47"/>
      <c r="N28" s="47"/>
      <c r="O28" s="47"/>
      <c r="P28" s="47"/>
      <c r="Q28" s="47"/>
      <c r="R28" s="47"/>
    </row>
    <row r="29" spans="1:23">
      <c r="C29" s="3"/>
    </row>
    <row r="30" spans="1:23">
      <c r="C30" s="10"/>
      <c r="D30" s="34"/>
      <c r="E30" s="10"/>
      <c r="F30" s="10"/>
      <c r="G30" s="10"/>
      <c r="H30" s="10"/>
      <c r="I30" s="10"/>
      <c r="J30" s="10"/>
    </row>
    <row r="31" spans="1:23">
      <c r="C31" s="10"/>
      <c r="D31" s="10"/>
      <c r="E31" s="10"/>
      <c r="F31" s="10"/>
      <c r="G31" s="10"/>
      <c r="H31" s="10"/>
      <c r="I31" s="10"/>
      <c r="J31" s="10"/>
      <c r="M31" t="s">
        <v>5</v>
      </c>
      <c r="N31" t="s">
        <v>8</v>
      </c>
      <c r="O31" t="s">
        <v>0</v>
      </c>
    </row>
    <row r="32" spans="1:23">
      <c r="C32" s="10"/>
      <c r="D32" s="10"/>
      <c r="E32" s="10"/>
      <c r="F32" s="10"/>
      <c r="G32" s="10"/>
      <c r="H32" s="10"/>
      <c r="I32" s="10"/>
      <c r="J32" s="10"/>
      <c r="L32" t="s">
        <v>6</v>
      </c>
      <c r="M32" s="104">
        <f>'Table 2.3.1 15,000 kWh'!C34</f>
        <v>695</v>
      </c>
      <c r="N32" s="104">
        <f>'Table 2.3.1 15,000 kWh'!G34</f>
        <v>641</v>
      </c>
      <c r="O32" s="104">
        <f>'Table 2.3.1 15,000 kWh'!K34</f>
        <v>639</v>
      </c>
      <c r="U32" s="116"/>
      <c r="V32" s="116"/>
      <c r="W32" s="116"/>
    </row>
    <row r="33" spans="3:23">
      <c r="C33" s="10"/>
      <c r="D33" s="10"/>
      <c r="E33" s="10"/>
      <c r="F33" s="10"/>
      <c r="G33" s="10"/>
      <c r="H33" s="10"/>
      <c r="I33" s="10"/>
      <c r="J33" s="10"/>
      <c r="L33" t="s">
        <v>7</v>
      </c>
      <c r="M33" s="104">
        <f>'Table 2.3.1 15,000 kWh'!D34</f>
        <v>692</v>
      </c>
      <c r="N33" s="104">
        <f>'Table 2.3.1 15,000 kWh'!H34</f>
        <v>595</v>
      </c>
      <c r="O33" s="104">
        <f>'Table 2.3.1 15,000 kWh'!L34</f>
        <v>628</v>
      </c>
      <c r="U33" s="116"/>
      <c r="V33" s="116"/>
      <c r="W33" s="116"/>
    </row>
    <row r="34" spans="3:23">
      <c r="C34" s="10"/>
      <c r="D34" s="10"/>
      <c r="E34" s="10"/>
      <c r="F34" s="10"/>
      <c r="G34" s="10"/>
      <c r="H34" s="10"/>
      <c r="I34" s="10"/>
      <c r="J34" s="10"/>
      <c r="L34" t="s">
        <v>27</v>
      </c>
      <c r="M34" s="104">
        <f>'Table 2.3.1 15,000 kWh'!E34</f>
        <v>693</v>
      </c>
      <c r="N34" s="115">
        <f>'Table 2.3.1 15,000 kWh'!I34</f>
        <v>608</v>
      </c>
      <c r="O34" s="104">
        <f>'Table 2.3.1 15,000 kWh'!M34</f>
        <v>631</v>
      </c>
      <c r="U34" s="116"/>
      <c r="V34" s="116"/>
      <c r="W34" s="116"/>
    </row>
    <row r="35" spans="3:23">
      <c r="C35" s="10"/>
      <c r="D35" s="10"/>
      <c r="E35" s="10"/>
      <c r="F35" s="10"/>
      <c r="G35" s="10"/>
      <c r="H35" s="10"/>
      <c r="I35" s="10"/>
      <c r="J35" s="10"/>
    </row>
    <row r="36" spans="3:23">
      <c r="C36" s="10"/>
      <c r="D36" s="10"/>
      <c r="E36" s="10"/>
      <c r="F36" s="10"/>
      <c r="G36" s="10"/>
      <c r="H36" s="10"/>
      <c r="I36" s="10"/>
      <c r="J36" s="10"/>
    </row>
    <row r="37" spans="3:23">
      <c r="C37" s="10"/>
      <c r="D37" s="10"/>
      <c r="E37" s="10"/>
      <c r="F37" s="10"/>
      <c r="G37" s="10"/>
      <c r="H37" s="10"/>
      <c r="I37" s="10"/>
      <c r="J37" s="10"/>
    </row>
    <row r="38" spans="3:23">
      <c r="C38" s="10"/>
      <c r="D38" s="10"/>
      <c r="E38" s="10"/>
      <c r="F38" s="10"/>
      <c r="G38" s="10"/>
      <c r="H38" s="10"/>
      <c r="I38" s="10"/>
      <c r="J38" s="10"/>
      <c r="P38" s="46" t="s">
        <v>28</v>
      </c>
    </row>
    <row r="39" spans="3:23">
      <c r="C39" s="10"/>
      <c r="D39" s="10"/>
      <c r="E39" s="10"/>
      <c r="F39" s="10"/>
      <c r="G39" s="10"/>
      <c r="H39" s="10"/>
      <c r="I39" s="10"/>
      <c r="J39" s="10"/>
    </row>
    <row r="40" spans="3:23">
      <c r="C40" s="10"/>
      <c r="D40" s="10"/>
      <c r="E40" s="10"/>
      <c r="F40" s="10"/>
      <c r="G40" s="10"/>
      <c r="H40" s="10"/>
      <c r="I40" s="10"/>
      <c r="J40" s="10"/>
    </row>
    <row r="41" spans="3:23">
      <c r="C41" s="10"/>
      <c r="D41" s="10"/>
      <c r="E41" s="10"/>
      <c r="F41" s="10"/>
      <c r="G41" s="10"/>
      <c r="H41" s="10"/>
      <c r="I41" s="10"/>
      <c r="J41" s="10"/>
    </row>
    <row r="42" spans="3:23">
      <c r="C42" s="10"/>
      <c r="D42" s="10"/>
      <c r="E42" s="10"/>
      <c r="F42" s="10"/>
      <c r="G42" s="10"/>
      <c r="H42" s="10"/>
      <c r="I42" s="10"/>
      <c r="J42" s="10"/>
    </row>
    <row r="43" spans="3:23">
      <c r="C43" s="10"/>
      <c r="D43" s="10"/>
      <c r="E43" s="10"/>
      <c r="F43" s="10"/>
      <c r="G43" s="10"/>
      <c r="H43" s="10"/>
      <c r="I43" s="10"/>
      <c r="J43" s="10"/>
    </row>
    <row r="44" spans="3:23">
      <c r="C44" s="10"/>
      <c r="D44" s="10"/>
      <c r="E44" s="10"/>
      <c r="F44" s="10"/>
      <c r="G44" s="10"/>
      <c r="H44" s="10"/>
      <c r="I44" s="10"/>
      <c r="J44" s="10"/>
    </row>
    <row r="45" spans="3:23">
      <c r="C45" s="10"/>
      <c r="D45" s="10"/>
      <c r="E45" s="10"/>
      <c r="F45" s="10"/>
      <c r="G45" s="10"/>
      <c r="H45" s="10"/>
      <c r="I45" s="10"/>
      <c r="J45" s="10"/>
    </row>
    <row r="46" spans="3:23">
      <c r="C46" s="10"/>
      <c r="D46" s="10"/>
      <c r="E46" s="10"/>
      <c r="F46" s="10"/>
      <c r="G46" s="10"/>
      <c r="H46" s="10"/>
      <c r="I46" s="10"/>
      <c r="J46" s="10"/>
    </row>
    <row r="47" spans="3:23">
      <c r="C47" s="10"/>
      <c r="D47" s="10"/>
      <c r="E47" s="10"/>
      <c r="F47" s="10"/>
      <c r="G47" s="10"/>
      <c r="H47" s="10"/>
      <c r="I47" s="10"/>
      <c r="J47" s="10"/>
    </row>
    <row r="48" spans="3:23">
      <c r="C48" s="10"/>
      <c r="D48" s="10"/>
      <c r="E48" s="10"/>
      <c r="F48" s="10"/>
      <c r="G48" s="10"/>
      <c r="H48" s="10"/>
      <c r="I48" s="10"/>
      <c r="J48" s="10"/>
    </row>
    <row r="49" spans="1:18">
      <c r="C49" s="10"/>
      <c r="D49" s="10"/>
      <c r="E49" s="10"/>
      <c r="F49" s="10"/>
      <c r="G49" s="10"/>
      <c r="H49" s="10"/>
      <c r="I49" s="10"/>
      <c r="J49" s="10"/>
    </row>
    <row r="54" spans="1:18">
      <c r="A54" s="47"/>
      <c r="B54" s="53" t="s">
        <v>52</v>
      </c>
      <c r="C54" s="47"/>
      <c r="D54" s="47"/>
      <c r="E54" s="47"/>
      <c r="F54" s="47"/>
      <c r="G54" s="47"/>
      <c r="H54" s="47"/>
      <c r="I54" s="47"/>
      <c r="J54" s="47"/>
      <c r="K54" s="47"/>
      <c r="L54" s="47"/>
      <c r="M54" s="47"/>
      <c r="N54" s="47"/>
      <c r="O54" s="47"/>
      <c r="P54" s="47"/>
      <c r="Q54" s="47"/>
      <c r="R54" s="47"/>
    </row>
    <row r="55" spans="1:18">
      <c r="C55" s="3"/>
    </row>
    <row r="56" spans="1:18">
      <c r="C56" s="10"/>
      <c r="D56" s="34"/>
      <c r="E56" s="10"/>
      <c r="F56" s="10"/>
      <c r="G56" s="10"/>
      <c r="H56" s="10"/>
      <c r="I56" s="10"/>
      <c r="J56" s="10"/>
    </row>
    <row r="57" spans="1:18">
      <c r="C57" s="10"/>
      <c r="D57" s="10"/>
      <c r="E57" s="10"/>
      <c r="F57" s="10"/>
      <c r="G57" s="10"/>
      <c r="H57" s="10"/>
      <c r="I57" s="10"/>
      <c r="J57" s="10"/>
      <c r="M57" t="s">
        <v>5</v>
      </c>
      <c r="N57" t="s">
        <v>8</v>
      </c>
      <c r="O57" t="s">
        <v>0</v>
      </c>
    </row>
    <row r="58" spans="1:18">
      <c r="C58" s="10"/>
      <c r="D58" s="10"/>
      <c r="E58" s="10"/>
      <c r="F58" s="10"/>
      <c r="G58" s="10"/>
      <c r="H58" s="10"/>
      <c r="I58" s="10"/>
      <c r="J58" s="10"/>
      <c r="L58" t="s">
        <v>6</v>
      </c>
      <c r="M58" s="104">
        <v>780</v>
      </c>
      <c r="N58" s="104">
        <v>722</v>
      </c>
      <c r="O58" s="104">
        <v>778</v>
      </c>
    </row>
    <row r="59" spans="1:18">
      <c r="C59" s="10"/>
      <c r="D59" s="10"/>
      <c r="E59" s="10"/>
      <c r="F59" s="10"/>
      <c r="G59" s="10"/>
      <c r="H59" s="10"/>
      <c r="I59" s="10"/>
      <c r="J59" s="10"/>
      <c r="L59" t="s">
        <v>7</v>
      </c>
      <c r="M59" s="104">
        <v>737</v>
      </c>
      <c r="N59" s="104">
        <v>659</v>
      </c>
      <c r="O59" s="104">
        <v>746</v>
      </c>
    </row>
    <row r="60" spans="1:18">
      <c r="C60" s="10"/>
      <c r="D60" s="10"/>
      <c r="E60" s="10"/>
      <c r="F60" s="10"/>
      <c r="G60" s="10"/>
      <c r="H60" s="10"/>
      <c r="I60" s="10"/>
      <c r="J60" s="10"/>
      <c r="L60" t="s">
        <v>27</v>
      </c>
      <c r="M60" s="104">
        <v>760</v>
      </c>
      <c r="N60" s="104">
        <v>681</v>
      </c>
      <c r="O60" s="104">
        <v>760</v>
      </c>
    </row>
    <row r="61" spans="1:18">
      <c r="C61" s="10"/>
      <c r="D61" s="10"/>
      <c r="E61" s="10"/>
      <c r="F61" s="10"/>
      <c r="G61" s="10"/>
      <c r="H61" s="10"/>
      <c r="I61" s="10"/>
      <c r="J61" s="10"/>
    </row>
    <row r="62" spans="1:18">
      <c r="C62" s="10"/>
      <c r="D62" s="10"/>
      <c r="E62" s="10"/>
      <c r="F62" s="10"/>
      <c r="G62" s="10"/>
      <c r="H62" s="10"/>
      <c r="I62" s="10"/>
      <c r="J62" s="10"/>
    </row>
    <row r="63" spans="1:18">
      <c r="C63" s="10"/>
      <c r="D63" s="10"/>
      <c r="E63" s="10"/>
      <c r="F63" s="10"/>
      <c r="G63" s="10"/>
      <c r="H63" s="10"/>
      <c r="I63" s="10"/>
      <c r="J63" s="10"/>
    </row>
    <row r="64" spans="1:18">
      <c r="C64" s="10"/>
      <c r="D64" s="10"/>
      <c r="E64" s="10"/>
      <c r="F64" s="10"/>
      <c r="G64" s="10"/>
      <c r="H64" s="10"/>
      <c r="I64" s="10"/>
      <c r="J64" s="10"/>
      <c r="P64" s="46" t="s">
        <v>28</v>
      </c>
    </row>
    <row r="65" spans="3:10">
      <c r="C65" s="10"/>
      <c r="D65" s="10"/>
      <c r="E65" s="10"/>
      <c r="F65" s="10"/>
      <c r="G65" s="10"/>
      <c r="H65" s="10"/>
      <c r="I65" s="10"/>
      <c r="J65" s="10"/>
    </row>
    <row r="66" spans="3:10">
      <c r="C66" s="10"/>
      <c r="D66" s="10"/>
      <c r="E66" s="10"/>
      <c r="F66" s="10"/>
      <c r="G66" s="10"/>
      <c r="H66" s="10"/>
      <c r="I66" s="10"/>
      <c r="J66" s="10"/>
    </row>
    <row r="67" spans="3:10">
      <c r="C67" s="10"/>
      <c r="D67" s="10"/>
      <c r="E67" s="10"/>
      <c r="F67" s="10"/>
      <c r="G67" s="10"/>
      <c r="H67" s="10"/>
      <c r="I67" s="10"/>
      <c r="J67" s="10"/>
    </row>
    <row r="68" spans="3:10">
      <c r="C68" s="10"/>
      <c r="D68" s="10"/>
      <c r="E68" s="10"/>
      <c r="F68" s="10"/>
      <c r="G68" s="10"/>
      <c r="H68" s="10"/>
      <c r="I68" s="10"/>
      <c r="J68" s="10"/>
    </row>
    <row r="69" spans="3:10">
      <c r="C69" s="10"/>
      <c r="D69" s="10"/>
      <c r="E69" s="10"/>
      <c r="F69" s="10"/>
      <c r="G69" s="10"/>
      <c r="H69" s="10"/>
      <c r="I69" s="10"/>
      <c r="J69" s="10"/>
    </row>
    <row r="70" spans="3:10">
      <c r="C70" s="10"/>
      <c r="D70" s="10"/>
      <c r="E70" s="10"/>
      <c r="F70" s="10"/>
      <c r="G70" s="10"/>
      <c r="H70" s="10"/>
      <c r="I70" s="10"/>
      <c r="J70" s="10"/>
    </row>
    <row r="71" spans="3:10">
      <c r="C71" s="10"/>
      <c r="D71" s="10"/>
      <c r="E71" s="10"/>
      <c r="F71" s="10"/>
      <c r="G71" s="10"/>
      <c r="H71" s="10"/>
      <c r="I71" s="10"/>
      <c r="J71" s="10"/>
    </row>
    <row r="72" spans="3:10">
      <c r="C72" s="10"/>
      <c r="D72" s="10"/>
      <c r="E72" s="10"/>
      <c r="F72" s="10"/>
      <c r="G72" s="10"/>
      <c r="H72" s="10"/>
      <c r="I72" s="10"/>
      <c r="J72" s="10"/>
    </row>
    <row r="73" spans="3:10">
      <c r="C73" s="10"/>
      <c r="D73" s="10"/>
      <c r="E73" s="10"/>
      <c r="F73" s="10"/>
      <c r="G73" s="10"/>
      <c r="H73" s="10"/>
      <c r="I73" s="10"/>
      <c r="J73" s="10"/>
    </row>
    <row r="74" spans="3:10">
      <c r="C74" s="10"/>
      <c r="D74" s="10"/>
      <c r="E74" s="10"/>
      <c r="F74" s="10"/>
      <c r="G74" s="10"/>
      <c r="H74" s="10"/>
      <c r="I74" s="10"/>
      <c r="J74" s="10"/>
    </row>
    <row r="75" spans="3:10">
      <c r="C75" s="10"/>
      <c r="D75" s="10"/>
      <c r="E75" s="10"/>
      <c r="F75" s="10"/>
      <c r="G75" s="10"/>
      <c r="H75" s="10"/>
      <c r="I75" s="10"/>
      <c r="J75" s="10"/>
    </row>
    <row r="83" spans="1:18">
      <c r="A83" s="47"/>
      <c r="B83" s="53" t="s">
        <v>51</v>
      </c>
      <c r="C83" s="47"/>
      <c r="D83" s="47"/>
      <c r="E83" s="47"/>
      <c r="F83" s="47"/>
      <c r="G83" s="47"/>
      <c r="H83" s="47"/>
      <c r="I83" s="47"/>
      <c r="J83" s="47"/>
      <c r="K83" s="47"/>
      <c r="L83" s="47"/>
      <c r="M83" s="47"/>
      <c r="N83" s="47"/>
      <c r="O83" s="47"/>
      <c r="P83" s="47"/>
      <c r="Q83" s="47"/>
      <c r="R83" s="47"/>
    </row>
    <row r="84" spans="1:18">
      <c r="C84" s="3"/>
    </row>
    <row r="85" spans="1:18">
      <c r="C85" s="10"/>
      <c r="D85" s="34"/>
      <c r="E85" s="10"/>
      <c r="F85" s="10"/>
      <c r="G85" s="10"/>
      <c r="H85" s="10"/>
      <c r="I85" s="10"/>
      <c r="J85" s="10"/>
    </row>
    <row r="86" spans="1:18" s="47" customFormat="1">
      <c r="A86"/>
      <c r="B86"/>
      <c r="C86" s="10"/>
      <c r="D86" s="10"/>
      <c r="E86" s="10"/>
      <c r="F86" s="10"/>
      <c r="G86" s="10"/>
      <c r="H86" s="10"/>
      <c r="I86" s="10"/>
      <c r="J86" s="10"/>
      <c r="K86"/>
      <c r="L86"/>
      <c r="M86" t="s">
        <v>5</v>
      </c>
      <c r="N86" t="s">
        <v>8</v>
      </c>
      <c r="O86" t="s">
        <v>0</v>
      </c>
      <c r="P86"/>
      <c r="Q86"/>
      <c r="R86"/>
    </row>
    <row r="87" spans="1:18">
      <c r="C87" s="10"/>
      <c r="D87" s="10"/>
      <c r="E87" s="10"/>
      <c r="F87" s="10"/>
      <c r="G87" s="10"/>
      <c r="H87" s="10"/>
      <c r="I87" s="10"/>
      <c r="J87" s="10"/>
      <c r="L87" t="s">
        <v>6</v>
      </c>
      <c r="M87" s="33">
        <v>780</v>
      </c>
      <c r="N87" s="33">
        <v>724</v>
      </c>
      <c r="O87" s="33">
        <v>778</v>
      </c>
    </row>
    <row r="88" spans="1:18">
      <c r="C88" s="10"/>
      <c r="D88" s="10"/>
      <c r="E88" s="10"/>
      <c r="F88" s="10"/>
      <c r="G88" s="10"/>
      <c r="H88" s="10"/>
      <c r="I88" s="10"/>
      <c r="J88" s="10"/>
      <c r="L88" t="s">
        <v>7</v>
      </c>
      <c r="M88" s="33">
        <v>737</v>
      </c>
      <c r="N88" s="33">
        <v>661</v>
      </c>
      <c r="O88" s="33">
        <v>746</v>
      </c>
    </row>
    <row r="89" spans="1:18">
      <c r="C89" s="10"/>
      <c r="D89" s="10"/>
      <c r="E89" s="10"/>
      <c r="F89" s="10"/>
      <c r="G89" s="10"/>
      <c r="H89" s="10"/>
      <c r="I89" s="10"/>
      <c r="J89" s="10"/>
      <c r="L89" t="s">
        <v>27</v>
      </c>
      <c r="M89" s="33">
        <v>761</v>
      </c>
      <c r="N89" s="33">
        <v>682</v>
      </c>
      <c r="O89" s="33">
        <v>760</v>
      </c>
    </row>
    <row r="90" spans="1:18">
      <c r="C90" s="10"/>
      <c r="D90" s="10"/>
      <c r="E90" s="10"/>
      <c r="F90" s="10"/>
      <c r="G90" s="10"/>
      <c r="H90" s="10"/>
      <c r="I90" s="10"/>
      <c r="J90" s="10"/>
    </row>
    <row r="91" spans="1:18">
      <c r="C91" s="10"/>
      <c r="D91" s="10"/>
      <c r="E91" s="10"/>
      <c r="F91" s="10"/>
      <c r="G91" s="10"/>
      <c r="H91" s="10"/>
      <c r="I91" s="10"/>
      <c r="J91" s="10"/>
    </row>
    <row r="92" spans="1:18">
      <c r="C92" s="10"/>
      <c r="D92" s="10"/>
      <c r="E92" s="10"/>
      <c r="F92" s="10"/>
      <c r="G92" s="10"/>
      <c r="H92" s="10"/>
      <c r="I92" s="10"/>
      <c r="J92" s="10"/>
    </row>
    <row r="93" spans="1:18">
      <c r="C93" s="10"/>
      <c r="D93" s="10"/>
      <c r="E93" s="10"/>
      <c r="F93" s="10"/>
      <c r="G93" s="10"/>
      <c r="H93" s="10"/>
      <c r="I93" s="10"/>
      <c r="J93" s="10"/>
      <c r="P93" s="46" t="s">
        <v>28</v>
      </c>
    </row>
    <row r="94" spans="1:18">
      <c r="C94" s="10"/>
      <c r="D94" s="10"/>
      <c r="E94" s="10"/>
      <c r="F94" s="10"/>
      <c r="G94" s="10"/>
      <c r="H94" s="10"/>
      <c r="I94" s="10"/>
      <c r="J94" s="10"/>
    </row>
    <row r="95" spans="1:18">
      <c r="C95" s="10"/>
      <c r="D95" s="10"/>
      <c r="E95" s="10"/>
      <c r="F95" s="10"/>
      <c r="G95" s="10"/>
      <c r="H95" s="10"/>
      <c r="I95" s="10"/>
      <c r="J95" s="10"/>
    </row>
    <row r="96" spans="1:18">
      <c r="C96" s="10"/>
      <c r="D96" s="10"/>
      <c r="E96" s="10"/>
      <c r="F96" s="10"/>
      <c r="G96" s="10"/>
      <c r="H96" s="10"/>
      <c r="I96" s="10"/>
      <c r="J96" s="10"/>
    </row>
    <row r="97" spans="1:21">
      <c r="C97" s="10"/>
      <c r="D97" s="10"/>
      <c r="E97" s="10"/>
      <c r="F97" s="10"/>
      <c r="G97" s="10"/>
      <c r="H97" s="10"/>
      <c r="I97" s="10"/>
      <c r="J97" s="10"/>
    </row>
    <row r="98" spans="1:21">
      <c r="C98" s="10"/>
      <c r="D98" s="10"/>
      <c r="E98" s="10"/>
      <c r="F98" s="10"/>
      <c r="G98" s="10"/>
      <c r="H98" s="10"/>
      <c r="I98" s="10"/>
      <c r="J98" s="10"/>
    </row>
    <row r="99" spans="1:21">
      <c r="C99" s="10"/>
      <c r="D99" s="10"/>
      <c r="E99" s="10"/>
      <c r="F99" s="10"/>
      <c r="G99" s="10"/>
      <c r="H99" s="10"/>
      <c r="I99" s="10"/>
      <c r="J99" s="10"/>
    </row>
    <row r="100" spans="1:21">
      <c r="C100" s="10"/>
      <c r="D100" s="10"/>
      <c r="E100" s="10"/>
      <c r="F100" s="10"/>
      <c r="G100" s="10"/>
      <c r="H100" s="10"/>
      <c r="I100" s="10"/>
      <c r="J100" s="10"/>
    </row>
    <row r="101" spans="1:21">
      <c r="C101" s="10"/>
      <c r="D101" s="10"/>
      <c r="E101" s="10"/>
      <c r="F101" s="10"/>
      <c r="G101" s="10"/>
      <c r="H101" s="10"/>
      <c r="I101" s="10"/>
      <c r="J101" s="10"/>
    </row>
    <row r="102" spans="1:21">
      <c r="C102" s="10"/>
      <c r="D102" s="10"/>
      <c r="E102" s="10"/>
      <c r="F102" s="10"/>
      <c r="G102" s="10"/>
      <c r="H102" s="10"/>
      <c r="I102" s="10"/>
      <c r="J102" s="10"/>
    </row>
    <row r="103" spans="1:21">
      <c r="C103" s="10"/>
      <c r="D103" s="10"/>
      <c r="E103" s="10"/>
      <c r="F103" s="10"/>
      <c r="G103" s="10"/>
      <c r="H103" s="10"/>
      <c r="I103" s="10"/>
      <c r="J103" s="10"/>
    </row>
    <row r="104" spans="1:21">
      <c r="C104" s="10"/>
      <c r="D104" s="10"/>
      <c r="E104" s="10"/>
      <c r="F104" s="10"/>
      <c r="G104" s="10"/>
      <c r="H104" s="10"/>
      <c r="I104" s="10"/>
      <c r="J104" s="10"/>
      <c r="S104" s="26"/>
      <c r="T104" s="26"/>
      <c r="U104" s="26"/>
    </row>
    <row r="105" spans="1:21">
      <c r="S105" s="26"/>
      <c r="T105" s="26"/>
      <c r="U105" s="26"/>
    </row>
    <row r="106" spans="1:21">
      <c r="S106" s="11"/>
      <c r="T106" s="11"/>
      <c r="U106" s="11"/>
    </row>
    <row r="109" spans="1:21" ht="13.5" customHeight="1"/>
    <row r="112" spans="1:21">
      <c r="A112" s="47"/>
      <c r="B112" s="53" t="s">
        <v>39</v>
      </c>
      <c r="C112" s="47"/>
      <c r="D112" s="47"/>
      <c r="E112" s="47"/>
      <c r="F112" s="47"/>
      <c r="G112" s="47"/>
      <c r="H112" s="47"/>
      <c r="I112" s="47"/>
      <c r="J112" s="47"/>
      <c r="K112" s="47"/>
      <c r="L112" s="47"/>
      <c r="M112" s="47"/>
      <c r="N112" s="47"/>
      <c r="O112" s="47"/>
      <c r="P112" s="47"/>
      <c r="Q112" s="47"/>
      <c r="R112" s="47"/>
    </row>
    <row r="113" spans="1:18">
      <c r="C113" s="3"/>
    </row>
    <row r="114" spans="1:18">
      <c r="C114" s="10"/>
      <c r="D114" s="34"/>
      <c r="E114" s="10"/>
      <c r="F114" s="10"/>
      <c r="G114" s="10"/>
      <c r="H114" s="10"/>
      <c r="I114" s="10"/>
      <c r="J114" s="10"/>
    </row>
    <row r="115" spans="1:18">
      <c r="C115" s="10"/>
      <c r="D115" s="10"/>
      <c r="E115" s="10"/>
      <c r="F115" s="10"/>
      <c r="G115" s="10"/>
      <c r="H115" s="10"/>
      <c r="I115" s="10"/>
      <c r="J115" s="10"/>
      <c r="M115" t="s">
        <v>5</v>
      </c>
      <c r="N115" t="s">
        <v>8</v>
      </c>
      <c r="O115" t="s">
        <v>0</v>
      </c>
    </row>
    <row r="116" spans="1:18">
      <c r="C116" s="10"/>
      <c r="D116" s="10"/>
      <c r="E116" s="10"/>
      <c r="F116" s="10"/>
      <c r="G116" s="10"/>
      <c r="H116" s="10"/>
      <c r="I116" s="10"/>
      <c r="J116" s="10"/>
      <c r="L116" t="s">
        <v>6</v>
      </c>
      <c r="M116" s="33">
        <v>821</v>
      </c>
      <c r="N116" s="33">
        <v>765</v>
      </c>
      <c r="O116" s="33">
        <v>823</v>
      </c>
    </row>
    <row r="117" spans="1:18">
      <c r="C117" s="10"/>
      <c r="D117" s="10"/>
      <c r="E117" s="10"/>
      <c r="F117" s="10"/>
      <c r="G117" s="10"/>
      <c r="H117" s="10"/>
      <c r="I117" s="10"/>
      <c r="J117" s="10"/>
      <c r="L117" t="s">
        <v>7</v>
      </c>
      <c r="M117" s="33">
        <v>765</v>
      </c>
      <c r="N117" s="33">
        <v>700</v>
      </c>
      <c r="O117" s="33">
        <v>769</v>
      </c>
    </row>
    <row r="118" spans="1:18" s="47" customFormat="1">
      <c r="A118"/>
      <c r="B118"/>
      <c r="C118" s="10"/>
      <c r="D118" s="10"/>
      <c r="E118" s="10"/>
      <c r="F118" s="10"/>
      <c r="G118" s="10"/>
      <c r="H118" s="10"/>
      <c r="I118" s="10"/>
      <c r="J118" s="10"/>
      <c r="K118"/>
      <c r="L118" t="s">
        <v>27</v>
      </c>
      <c r="M118" s="33">
        <v>796</v>
      </c>
      <c r="N118" s="33">
        <v>721</v>
      </c>
      <c r="O118" s="33">
        <v>793</v>
      </c>
      <c r="P118"/>
      <c r="Q118"/>
      <c r="R118"/>
    </row>
    <row r="119" spans="1:18">
      <c r="C119" s="10"/>
      <c r="D119" s="10"/>
      <c r="E119" s="10"/>
      <c r="F119" s="10"/>
      <c r="G119" s="10"/>
      <c r="H119" s="10"/>
      <c r="I119" s="10"/>
      <c r="J119" s="10"/>
    </row>
    <row r="120" spans="1:18">
      <c r="C120" s="10"/>
      <c r="D120" s="10"/>
      <c r="E120" s="10"/>
      <c r="F120" s="10"/>
      <c r="G120" s="10"/>
      <c r="H120" s="10"/>
      <c r="I120" s="10"/>
      <c r="J120" s="10"/>
    </row>
    <row r="121" spans="1:18">
      <c r="C121" s="10"/>
      <c r="D121" s="10"/>
      <c r="E121" s="10"/>
      <c r="F121" s="10"/>
      <c r="G121" s="10"/>
      <c r="H121" s="10"/>
      <c r="I121" s="10"/>
      <c r="J121" s="10"/>
    </row>
    <row r="122" spans="1:18">
      <c r="C122" s="10"/>
      <c r="D122" s="10"/>
      <c r="E122" s="10"/>
      <c r="F122" s="10"/>
      <c r="G122" s="10"/>
      <c r="H122" s="10"/>
      <c r="I122" s="10"/>
      <c r="J122" s="10"/>
      <c r="P122" s="46" t="s">
        <v>28</v>
      </c>
    </row>
    <row r="123" spans="1:18">
      <c r="C123" s="10"/>
      <c r="D123" s="10"/>
      <c r="E123" s="10"/>
      <c r="F123" s="10"/>
      <c r="G123" s="10"/>
      <c r="H123" s="10"/>
      <c r="I123" s="10"/>
      <c r="J123" s="10"/>
    </row>
    <row r="124" spans="1:18">
      <c r="C124" s="10"/>
      <c r="D124" s="10"/>
      <c r="E124" s="10"/>
      <c r="F124" s="10"/>
      <c r="G124" s="10"/>
      <c r="H124" s="10"/>
      <c r="I124" s="10"/>
      <c r="J124" s="10"/>
    </row>
    <row r="125" spans="1:18">
      <c r="C125" s="10"/>
      <c r="D125" s="10"/>
      <c r="E125" s="10"/>
      <c r="F125" s="10"/>
      <c r="G125" s="10"/>
      <c r="H125" s="10"/>
      <c r="I125" s="10"/>
      <c r="J125" s="10"/>
    </row>
    <row r="126" spans="1:18">
      <c r="C126" s="10"/>
      <c r="D126" s="10"/>
      <c r="E126" s="10"/>
      <c r="F126" s="10"/>
      <c r="G126" s="10"/>
      <c r="H126" s="10"/>
      <c r="I126" s="10"/>
      <c r="J126" s="10"/>
    </row>
    <row r="127" spans="1:18">
      <c r="C127" s="10"/>
      <c r="D127" s="10"/>
      <c r="E127" s="10"/>
      <c r="F127" s="10"/>
      <c r="G127" s="10"/>
      <c r="H127" s="10"/>
      <c r="I127" s="10"/>
      <c r="J127" s="10"/>
    </row>
    <row r="128" spans="1:18">
      <c r="C128" s="10"/>
      <c r="D128" s="10"/>
      <c r="E128" s="10"/>
      <c r="F128" s="10"/>
      <c r="G128" s="10"/>
      <c r="H128" s="10"/>
      <c r="I128" s="10"/>
      <c r="J128" s="10"/>
    </row>
    <row r="129" spans="1:21">
      <c r="C129" s="10"/>
      <c r="D129" s="10"/>
      <c r="E129" s="10"/>
      <c r="F129" s="10"/>
      <c r="G129" s="10"/>
      <c r="H129" s="10"/>
      <c r="I129" s="10"/>
      <c r="J129" s="10"/>
    </row>
    <row r="130" spans="1:21">
      <c r="C130" s="10"/>
      <c r="D130" s="10"/>
      <c r="E130" s="10"/>
      <c r="F130" s="10"/>
      <c r="G130" s="10"/>
      <c r="H130" s="10"/>
      <c r="I130" s="10"/>
      <c r="J130" s="10"/>
    </row>
    <row r="131" spans="1:21">
      <c r="C131" s="10"/>
      <c r="D131" s="10"/>
      <c r="E131" s="10"/>
      <c r="F131" s="10"/>
      <c r="G131" s="10"/>
      <c r="H131" s="10"/>
      <c r="I131" s="10"/>
      <c r="J131" s="10"/>
    </row>
    <row r="132" spans="1:21">
      <c r="C132" s="10"/>
      <c r="D132" s="10"/>
      <c r="E132" s="10"/>
      <c r="F132" s="10"/>
      <c r="G132" s="10"/>
      <c r="H132" s="10"/>
      <c r="I132" s="10"/>
      <c r="J132" s="10"/>
    </row>
    <row r="133" spans="1:21">
      <c r="C133" s="10"/>
      <c r="D133" s="10"/>
      <c r="E133" s="10"/>
      <c r="F133" s="10"/>
      <c r="G133" s="10"/>
      <c r="H133" s="10"/>
      <c r="I133" s="10"/>
      <c r="J133" s="10"/>
    </row>
    <row r="136" spans="1:21">
      <c r="S136" s="26"/>
      <c r="T136" s="26"/>
      <c r="U136" s="26"/>
    </row>
    <row r="137" spans="1:21">
      <c r="S137" s="26"/>
      <c r="T137" s="26"/>
      <c r="U137" s="26"/>
    </row>
    <row r="138" spans="1:21">
      <c r="S138" s="11"/>
      <c r="T138" s="11"/>
      <c r="U138" s="11"/>
    </row>
    <row r="141" spans="1:21" ht="13.5" customHeight="1">
      <c r="N141" s="45"/>
      <c r="O141" s="45"/>
    </row>
    <row r="142" spans="1:21">
      <c r="M142" s="45"/>
      <c r="N142" s="45"/>
      <c r="O142" s="45"/>
    </row>
    <row r="143" spans="1:21">
      <c r="M143" s="45"/>
      <c r="N143" s="45"/>
      <c r="O143" s="45"/>
    </row>
    <row r="144" spans="1:21">
      <c r="A144" s="47"/>
      <c r="B144" s="53" t="s">
        <v>33</v>
      </c>
      <c r="C144" s="47"/>
      <c r="D144" s="47"/>
      <c r="E144" s="47"/>
      <c r="F144" s="47"/>
      <c r="G144" s="47"/>
      <c r="H144" s="47"/>
      <c r="I144" s="47"/>
      <c r="J144" s="47"/>
      <c r="K144" s="47"/>
      <c r="L144" s="47"/>
      <c r="M144" s="47"/>
      <c r="N144" s="47"/>
      <c r="O144" s="47"/>
      <c r="P144" s="47"/>
      <c r="Q144" s="47"/>
      <c r="R144" s="47"/>
    </row>
    <row r="145" spans="1:18">
      <c r="C145" s="3"/>
    </row>
    <row r="146" spans="1:18">
      <c r="C146" s="10"/>
      <c r="D146" s="34"/>
      <c r="E146" s="10"/>
      <c r="F146" s="10"/>
      <c r="G146" s="10"/>
      <c r="H146" s="10"/>
      <c r="I146" s="10"/>
      <c r="J146" s="10"/>
    </row>
    <row r="147" spans="1:18">
      <c r="C147" s="10"/>
      <c r="D147" s="10"/>
      <c r="E147" s="10"/>
      <c r="F147" s="10"/>
      <c r="G147" s="10"/>
      <c r="H147" s="10"/>
      <c r="I147" s="10"/>
      <c r="J147" s="10"/>
      <c r="M147" t="s">
        <v>5</v>
      </c>
      <c r="N147" t="s">
        <v>8</v>
      </c>
      <c r="O147" t="s">
        <v>0</v>
      </c>
    </row>
    <row r="148" spans="1:18">
      <c r="C148" s="10"/>
      <c r="D148" s="10"/>
      <c r="E148" s="10"/>
      <c r="F148" s="10"/>
      <c r="G148" s="10"/>
      <c r="H148" s="10"/>
      <c r="I148" s="10"/>
      <c r="J148" s="10"/>
      <c r="L148" t="s">
        <v>6</v>
      </c>
      <c r="M148" s="33">
        <f>'Table 2.3.1 15,000 kWh'!C30</f>
        <v>791</v>
      </c>
      <c r="N148" s="33">
        <f>'Table 2.3.1 15,000 kWh'!G30</f>
        <v>752</v>
      </c>
      <c r="O148" s="33">
        <f>'Table 2.3.1 15,000 kWh'!K30</f>
        <v>784</v>
      </c>
    </row>
    <row r="149" spans="1:18">
      <c r="C149" s="10"/>
      <c r="D149" s="10"/>
      <c r="E149" s="10"/>
      <c r="F149" s="10"/>
      <c r="G149" s="10"/>
      <c r="H149" s="10"/>
      <c r="I149" s="10"/>
      <c r="J149" s="10"/>
      <c r="L149" t="s">
        <v>7</v>
      </c>
      <c r="M149" s="33">
        <f>'Table 2.3.1 15,000 kWh'!D30</f>
        <v>736</v>
      </c>
      <c r="N149" s="33">
        <f>'Table 2.3.1 15,000 kWh'!H30</f>
        <v>677</v>
      </c>
      <c r="O149" s="33">
        <f>'Table 2.3.1 15,000 kWh'!L30</f>
        <v>738</v>
      </c>
    </row>
    <row r="150" spans="1:18" s="47" customFormat="1">
      <c r="A150"/>
      <c r="B150"/>
      <c r="C150" s="10"/>
      <c r="D150" s="10"/>
      <c r="E150" s="10"/>
      <c r="F150" s="10"/>
      <c r="G150" s="10"/>
      <c r="H150" s="10"/>
      <c r="I150" s="10"/>
      <c r="J150" s="10"/>
      <c r="K150"/>
      <c r="L150" t="s">
        <v>27</v>
      </c>
      <c r="M150" s="33">
        <f>'Table 2.3.1 15,000 kWh'!E30</f>
        <v>767</v>
      </c>
      <c r="N150" s="33">
        <f>'Table 2.3.1 15,000 kWh'!I30</f>
        <v>701</v>
      </c>
      <c r="O150" s="33">
        <f>'Table 2.3.1 15,000 kWh'!M30</f>
        <v>758</v>
      </c>
      <c r="P150"/>
      <c r="Q150"/>
      <c r="R150"/>
    </row>
    <row r="151" spans="1:18">
      <c r="C151" s="10"/>
      <c r="D151" s="10"/>
      <c r="E151" s="10"/>
      <c r="F151" s="10"/>
      <c r="G151" s="10"/>
      <c r="H151" s="10"/>
      <c r="I151" s="10"/>
      <c r="J151" s="10"/>
    </row>
    <row r="152" spans="1:18">
      <c r="C152" s="10"/>
      <c r="D152" s="10"/>
      <c r="E152" s="10"/>
      <c r="F152" s="10"/>
      <c r="G152" s="10"/>
      <c r="H152" s="10"/>
      <c r="I152" s="10"/>
      <c r="J152" s="10"/>
    </row>
    <row r="153" spans="1:18">
      <c r="C153" s="10"/>
      <c r="D153" s="10"/>
      <c r="E153" s="10"/>
      <c r="F153" s="10"/>
      <c r="G153" s="10"/>
      <c r="H153" s="10"/>
      <c r="I153" s="10"/>
      <c r="J153" s="10"/>
    </row>
    <row r="154" spans="1:18">
      <c r="C154" s="10"/>
      <c r="D154" s="10"/>
      <c r="E154" s="10"/>
      <c r="F154" s="10"/>
      <c r="G154" s="10"/>
      <c r="H154" s="10"/>
      <c r="I154" s="10"/>
      <c r="J154" s="10"/>
      <c r="P154" s="46" t="s">
        <v>28</v>
      </c>
    </row>
    <row r="155" spans="1:18">
      <c r="C155" s="10"/>
      <c r="D155" s="10"/>
      <c r="E155" s="10"/>
      <c r="F155" s="10"/>
      <c r="G155" s="10"/>
      <c r="H155" s="10"/>
      <c r="I155" s="10"/>
      <c r="J155" s="10"/>
    </row>
    <row r="156" spans="1:18">
      <c r="C156" s="10"/>
      <c r="D156" s="10"/>
      <c r="E156" s="10"/>
      <c r="F156" s="10"/>
      <c r="G156" s="10"/>
      <c r="H156" s="10"/>
      <c r="I156" s="10"/>
      <c r="J156" s="10"/>
    </row>
    <row r="157" spans="1:18">
      <c r="C157" s="10"/>
      <c r="D157" s="10"/>
      <c r="E157" s="10"/>
      <c r="F157" s="10"/>
      <c r="G157" s="10"/>
      <c r="H157" s="10"/>
      <c r="I157" s="10"/>
      <c r="J157" s="10"/>
    </row>
    <row r="158" spans="1:18">
      <c r="C158" s="10"/>
      <c r="D158" s="10"/>
      <c r="E158" s="10"/>
      <c r="F158" s="10"/>
      <c r="G158" s="10"/>
      <c r="H158" s="10"/>
      <c r="I158" s="10"/>
      <c r="J158" s="10"/>
    </row>
    <row r="159" spans="1:18">
      <c r="C159" s="10"/>
      <c r="D159" s="10"/>
      <c r="E159" s="10"/>
      <c r="F159" s="10"/>
      <c r="G159" s="10"/>
      <c r="H159" s="10"/>
      <c r="I159" s="10"/>
      <c r="J159" s="10"/>
    </row>
    <row r="160" spans="1:18">
      <c r="C160" s="10"/>
      <c r="D160" s="10"/>
      <c r="E160" s="10"/>
      <c r="F160" s="10"/>
      <c r="G160" s="10"/>
      <c r="H160" s="10"/>
      <c r="I160" s="10"/>
      <c r="J160" s="10"/>
    </row>
    <row r="161" spans="1:21">
      <c r="C161" s="10"/>
      <c r="D161" s="10"/>
      <c r="E161" s="10"/>
      <c r="F161" s="10"/>
      <c r="G161" s="10"/>
      <c r="H161" s="10"/>
      <c r="I161" s="10"/>
      <c r="J161" s="10"/>
    </row>
    <row r="162" spans="1:21">
      <c r="C162" s="10"/>
      <c r="D162" s="10"/>
      <c r="E162" s="10"/>
      <c r="F162" s="10"/>
      <c r="G162" s="10"/>
      <c r="H162" s="10"/>
      <c r="I162" s="10"/>
      <c r="J162" s="10"/>
    </row>
    <row r="163" spans="1:21">
      <c r="C163" s="10"/>
      <c r="D163" s="10"/>
      <c r="E163" s="10"/>
      <c r="F163" s="10"/>
      <c r="G163" s="10"/>
      <c r="H163" s="10"/>
      <c r="I163" s="10"/>
      <c r="J163" s="10"/>
    </row>
    <row r="164" spans="1:21">
      <c r="C164" s="10"/>
      <c r="D164" s="10"/>
      <c r="E164" s="10"/>
      <c r="F164" s="10"/>
      <c r="G164" s="10"/>
      <c r="H164" s="10"/>
      <c r="I164" s="10"/>
      <c r="J164" s="10"/>
    </row>
    <row r="165" spans="1:21">
      <c r="C165" s="10"/>
      <c r="D165" s="10"/>
      <c r="E165" s="10"/>
      <c r="F165" s="10"/>
      <c r="G165" s="10"/>
      <c r="H165" s="10"/>
      <c r="I165" s="10"/>
      <c r="J165" s="10"/>
    </row>
    <row r="168" spans="1:21">
      <c r="S168" s="26"/>
      <c r="T168" s="26"/>
      <c r="U168" s="26"/>
    </row>
    <row r="169" spans="1:21">
      <c r="S169" s="26"/>
      <c r="T169" s="26"/>
      <c r="U169" s="26"/>
    </row>
    <row r="170" spans="1:21">
      <c r="S170" s="11"/>
      <c r="T170" s="11"/>
      <c r="U170" s="11"/>
    </row>
    <row r="173" spans="1:21" ht="13.5" customHeight="1">
      <c r="N173" s="45"/>
      <c r="O173" s="45"/>
    </row>
    <row r="174" spans="1:21">
      <c r="M174" s="45"/>
      <c r="N174" s="45"/>
      <c r="O174" s="45"/>
    </row>
    <row r="175" spans="1:21">
      <c r="M175" s="45"/>
      <c r="N175" s="45"/>
      <c r="O175" s="45"/>
    </row>
    <row r="176" spans="1:21">
      <c r="A176" s="47"/>
      <c r="B176" s="53" t="s">
        <v>30</v>
      </c>
      <c r="C176" s="47"/>
      <c r="D176" s="47"/>
      <c r="E176" s="47"/>
      <c r="F176" s="47"/>
      <c r="G176" s="47"/>
      <c r="H176" s="47"/>
      <c r="I176" s="47"/>
      <c r="J176" s="47"/>
      <c r="K176" s="47"/>
      <c r="L176" s="47"/>
      <c r="M176" s="47"/>
      <c r="N176" s="47"/>
      <c r="O176" s="47"/>
      <c r="P176" s="47"/>
      <c r="Q176" s="47"/>
      <c r="R176" s="47"/>
    </row>
    <row r="177" spans="1:18">
      <c r="C177" s="3"/>
    </row>
    <row r="178" spans="1:18">
      <c r="C178" s="10"/>
      <c r="D178" s="34"/>
      <c r="E178" s="10"/>
      <c r="F178" s="10"/>
      <c r="G178" s="10"/>
      <c r="H178" s="10"/>
      <c r="I178" s="10"/>
      <c r="J178" s="10"/>
    </row>
    <row r="179" spans="1:18">
      <c r="C179" s="10"/>
      <c r="D179" s="10"/>
      <c r="E179" s="10"/>
      <c r="F179" s="10"/>
      <c r="G179" s="10"/>
      <c r="H179" s="10"/>
      <c r="I179" s="10"/>
      <c r="J179" s="10"/>
      <c r="M179" t="s">
        <v>5</v>
      </c>
      <c r="N179" t="s">
        <v>8</v>
      </c>
      <c r="O179" t="s">
        <v>0</v>
      </c>
    </row>
    <row r="180" spans="1:18">
      <c r="C180" s="10"/>
      <c r="D180" s="10"/>
      <c r="E180" s="10"/>
      <c r="F180" s="10"/>
      <c r="G180" s="10"/>
      <c r="H180" s="10"/>
      <c r="I180" s="10"/>
      <c r="J180" s="10"/>
      <c r="L180" t="s">
        <v>6</v>
      </c>
      <c r="M180">
        <v>865</v>
      </c>
      <c r="N180">
        <v>835</v>
      </c>
      <c r="O180">
        <v>862</v>
      </c>
    </row>
    <row r="181" spans="1:18">
      <c r="C181" s="10"/>
      <c r="D181" s="10"/>
      <c r="E181" s="10"/>
      <c r="F181" s="10"/>
      <c r="G181" s="10"/>
      <c r="H181" s="10"/>
      <c r="I181" s="10"/>
      <c r="J181" s="10"/>
      <c r="L181" t="s">
        <v>7</v>
      </c>
      <c r="M181">
        <v>804</v>
      </c>
      <c r="N181">
        <v>743</v>
      </c>
      <c r="O181">
        <v>802</v>
      </c>
    </row>
    <row r="182" spans="1:18">
      <c r="C182" s="10"/>
      <c r="D182" s="10"/>
      <c r="E182" s="10"/>
      <c r="F182" s="10"/>
      <c r="G182" s="10"/>
      <c r="H182" s="10"/>
      <c r="I182" s="10"/>
      <c r="J182" s="10"/>
      <c r="L182" t="s">
        <v>27</v>
      </c>
      <c r="M182">
        <v>839</v>
      </c>
      <c r="N182">
        <v>773</v>
      </c>
      <c r="O182">
        <v>828</v>
      </c>
    </row>
    <row r="183" spans="1:18" s="47" customFormat="1">
      <c r="A183"/>
      <c r="B183"/>
      <c r="C183" s="10"/>
      <c r="D183" s="10"/>
      <c r="E183" s="10"/>
      <c r="F183" s="10"/>
      <c r="G183" s="10"/>
      <c r="H183" s="10"/>
      <c r="I183" s="10"/>
      <c r="J183" s="10"/>
      <c r="K183"/>
      <c r="L183"/>
      <c r="M183"/>
      <c r="N183"/>
      <c r="O183"/>
      <c r="P183"/>
      <c r="Q183"/>
      <c r="R183"/>
    </row>
    <row r="184" spans="1:18">
      <c r="C184" s="10"/>
      <c r="D184" s="10"/>
      <c r="E184" s="10"/>
      <c r="F184" s="10"/>
      <c r="G184" s="10"/>
      <c r="H184" s="10"/>
      <c r="I184" s="10"/>
      <c r="J184" s="10"/>
    </row>
    <row r="185" spans="1:18">
      <c r="C185" s="10"/>
      <c r="D185" s="10"/>
      <c r="E185" s="10"/>
      <c r="F185" s="10"/>
      <c r="G185" s="10"/>
      <c r="H185" s="10"/>
      <c r="I185" s="10"/>
      <c r="J185" s="10"/>
    </row>
    <row r="186" spans="1:18">
      <c r="C186" s="10"/>
      <c r="D186" s="10"/>
      <c r="E186" s="10"/>
      <c r="F186" s="10"/>
      <c r="G186" s="10"/>
      <c r="H186" s="10"/>
      <c r="I186" s="10"/>
      <c r="J186" s="10"/>
      <c r="P186" s="46" t="s">
        <v>28</v>
      </c>
    </row>
    <row r="187" spans="1:18">
      <c r="C187" s="10"/>
      <c r="D187" s="10"/>
      <c r="E187" s="10"/>
      <c r="F187" s="10"/>
      <c r="G187" s="10"/>
      <c r="H187" s="10"/>
      <c r="I187" s="10"/>
      <c r="J187" s="10"/>
    </row>
    <row r="188" spans="1:18">
      <c r="C188" s="10"/>
      <c r="D188" s="10"/>
      <c r="E188" s="10"/>
      <c r="F188" s="10"/>
      <c r="G188" s="10"/>
      <c r="H188" s="10"/>
      <c r="I188" s="10"/>
      <c r="J188" s="10"/>
    </row>
    <row r="189" spans="1:18">
      <c r="C189" s="10"/>
      <c r="D189" s="10"/>
      <c r="E189" s="10"/>
      <c r="F189" s="10"/>
      <c r="G189" s="10"/>
      <c r="H189" s="10"/>
      <c r="I189" s="10"/>
      <c r="J189" s="10"/>
    </row>
    <row r="190" spans="1:18">
      <c r="C190" s="10"/>
      <c r="D190" s="10"/>
      <c r="E190" s="10"/>
      <c r="F190" s="10"/>
      <c r="G190" s="10"/>
      <c r="H190" s="10"/>
      <c r="I190" s="10"/>
      <c r="J190" s="10"/>
    </row>
    <row r="191" spans="1:18">
      <c r="C191" s="10"/>
      <c r="D191" s="10"/>
      <c r="E191" s="10"/>
      <c r="F191" s="10"/>
      <c r="G191" s="10"/>
      <c r="H191" s="10"/>
      <c r="I191" s="10"/>
      <c r="J191" s="10"/>
    </row>
    <row r="192" spans="1:18">
      <c r="C192" s="10"/>
      <c r="D192" s="10"/>
      <c r="E192" s="10"/>
      <c r="F192" s="10"/>
      <c r="G192" s="10"/>
      <c r="H192" s="10"/>
      <c r="I192" s="10"/>
      <c r="J192" s="10"/>
    </row>
    <row r="193" spans="3:21">
      <c r="C193" s="10"/>
      <c r="D193" s="10"/>
      <c r="E193" s="10"/>
      <c r="F193" s="10"/>
      <c r="G193" s="10"/>
      <c r="H193" s="10"/>
      <c r="I193" s="10"/>
      <c r="J193" s="10"/>
    </row>
    <row r="194" spans="3:21">
      <c r="C194" s="10"/>
      <c r="D194" s="10"/>
      <c r="E194" s="10"/>
      <c r="F194" s="10"/>
      <c r="G194" s="10"/>
      <c r="H194" s="10"/>
      <c r="I194" s="10"/>
      <c r="J194" s="10"/>
    </row>
    <row r="195" spans="3:21">
      <c r="C195" s="10"/>
      <c r="D195" s="10"/>
      <c r="E195" s="10"/>
      <c r="F195" s="10"/>
      <c r="G195" s="10"/>
      <c r="H195" s="10"/>
      <c r="I195" s="10"/>
      <c r="J195" s="10"/>
    </row>
    <row r="196" spans="3:21">
      <c r="C196" s="10"/>
      <c r="D196" s="10"/>
      <c r="E196" s="10"/>
      <c r="F196" s="10"/>
      <c r="G196" s="10"/>
      <c r="H196" s="10"/>
      <c r="I196" s="10"/>
      <c r="J196" s="10"/>
    </row>
    <row r="197" spans="3:21">
      <c r="C197" s="10"/>
      <c r="D197" s="10"/>
      <c r="E197" s="10"/>
      <c r="F197" s="10"/>
      <c r="G197" s="10"/>
      <c r="H197" s="10"/>
      <c r="I197" s="10"/>
      <c r="J197" s="10"/>
    </row>
    <row r="201" spans="3:21">
      <c r="S201" s="26"/>
      <c r="T201" s="26"/>
      <c r="U201" s="26"/>
    </row>
    <row r="202" spans="3:21">
      <c r="S202" s="26"/>
      <c r="T202" s="26"/>
      <c r="U202" s="26"/>
    </row>
    <row r="203" spans="3:21">
      <c r="S203" s="11"/>
      <c r="T203" s="11"/>
      <c r="U203" s="11"/>
    </row>
    <row r="205" spans="3:21">
      <c r="N205" s="45"/>
      <c r="O205" s="45"/>
    </row>
    <row r="206" spans="3:21" ht="13.5" customHeight="1">
      <c r="M206" s="45"/>
      <c r="N206" s="45"/>
      <c r="O206" s="45"/>
    </row>
    <row r="207" spans="3:21">
      <c r="M207" s="45"/>
      <c r="N207" s="45"/>
      <c r="O207" s="45"/>
    </row>
    <row r="209" spans="1:18">
      <c r="A209" s="47"/>
      <c r="B209" s="53" t="s">
        <v>29</v>
      </c>
      <c r="C209" s="47"/>
      <c r="D209" s="47"/>
      <c r="E209" s="47"/>
      <c r="F209" s="47"/>
      <c r="G209" s="47"/>
      <c r="H209" s="47"/>
      <c r="I209" s="47"/>
      <c r="J209" s="47"/>
      <c r="K209" s="47"/>
      <c r="L209" s="47"/>
      <c r="M209" s="47"/>
      <c r="N209" s="47"/>
      <c r="O209" s="47"/>
      <c r="P209" s="47"/>
      <c r="Q209" s="47"/>
      <c r="R209" s="47"/>
    </row>
    <row r="210" spans="1:18">
      <c r="C210" s="3"/>
    </row>
    <row r="211" spans="1:18">
      <c r="C211" s="10"/>
      <c r="D211" s="34"/>
      <c r="E211" s="10"/>
      <c r="F211" s="10"/>
      <c r="G211" s="10"/>
      <c r="H211" s="10"/>
      <c r="I211" s="10"/>
      <c r="J211" s="10"/>
    </row>
    <row r="212" spans="1:18">
      <c r="C212" s="10"/>
      <c r="D212" s="10"/>
      <c r="E212" s="10"/>
      <c r="F212" s="10"/>
      <c r="G212" s="10"/>
      <c r="H212" s="10"/>
      <c r="I212" s="10"/>
      <c r="J212" s="10"/>
      <c r="M212" t="s">
        <v>5</v>
      </c>
      <c r="N212" t="s">
        <v>8</v>
      </c>
      <c r="O212" t="s">
        <v>0</v>
      </c>
    </row>
    <row r="213" spans="1:18">
      <c r="C213" s="10"/>
      <c r="D213" s="10"/>
      <c r="E213" s="10"/>
      <c r="F213" s="10"/>
      <c r="G213" s="10"/>
      <c r="H213" s="10"/>
      <c r="I213" s="10"/>
      <c r="J213" s="10"/>
      <c r="L213" t="s">
        <v>6</v>
      </c>
      <c r="M213" s="33">
        <v>861</v>
      </c>
      <c r="N213" s="33">
        <v>831</v>
      </c>
      <c r="O213" s="33">
        <v>859</v>
      </c>
    </row>
    <row r="214" spans="1:18">
      <c r="C214" s="10"/>
      <c r="D214" s="10"/>
      <c r="E214" s="10"/>
      <c r="F214" s="10"/>
      <c r="G214" s="10"/>
      <c r="H214" s="10"/>
      <c r="I214" s="10"/>
      <c r="J214" s="10"/>
      <c r="L214" t="s">
        <v>7</v>
      </c>
      <c r="M214" s="33">
        <v>803</v>
      </c>
      <c r="N214" s="33">
        <v>741</v>
      </c>
      <c r="O214" s="33">
        <v>801</v>
      </c>
    </row>
    <row r="215" spans="1:18">
      <c r="C215" s="10"/>
      <c r="D215" s="10"/>
      <c r="E215" s="10"/>
      <c r="F215" s="10"/>
      <c r="G215" s="10"/>
      <c r="H215" s="10"/>
      <c r="I215" s="10"/>
      <c r="J215" s="10"/>
      <c r="L215" t="s">
        <v>27</v>
      </c>
      <c r="M215" s="33">
        <v>836</v>
      </c>
      <c r="N215" s="33">
        <v>770</v>
      </c>
      <c r="O215" s="33">
        <v>827</v>
      </c>
    </row>
    <row r="216" spans="1:18">
      <c r="C216" s="10"/>
      <c r="D216" s="10"/>
      <c r="E216" s="10"/>
      <c r="F216" s="10"/>
      <c r="G216" s="10"/>
      <c r="H216" s="10"/>
      <c r="I216" s="10"/>
      <c r="J216" s="10"/>
    </row>
    <row r="217" spans="1:18">
      <c r="C217" s="10"/>
      <c r="D217" s="10"/>
      <c r="E217" s="10"/>
      <c r="F217" s="10"/>
      <c r="G217" s="10"/>
      <c r="H217" s="10"/>
      <c r="I217" s="10"/>
      <c r="J217" s="10"/>
    </row>
    <row r="218" spans="1:18">
      <c r="C218" s="10"/>
      <c r="D218" s="10"/>
      <c r="E218" s="10"/>
      <c r="F218" s="10"/>
      <c r="G218" s="10"/>
      <c r="H218" s="10"/>
      <c r="I218" s="10"/>
      <c r="J218" s="10"/>
    </row>
    <row r="219" spans="1:18">
      <c r="C219" s="10"/>
      <c r="D219" s="10"/>
      <c r="E219" s="10"/>
      <c r="F219" s="10"/>
      <c r="G219" s="10"/>
      <c r="H219" s="10"/>
      <c r="I219" s="10"/>
      <c r="J219" s="10"/>
      <c r="P219" s="46" t="s">
        <v>28</v>
      </c>
    </row>
    <row r="220" spans="1:18">
      <c r="C220" s="10"/>
      <c r="D220" s="10"/>
      <c r="E220" s="10"/>
      <c r="F220" s="10"/>
      <c r="G220" s="10"/>
      <c r="H220" s="10"/>
      <c r="I220" s="10"/>
      <c r="J220" s="10"/>
    </row>
    <row r="221" spans="1:18">
      <c r="C221" s="10"/>
      <c r="D221" s="10"/>
      <c r="E221" s="10"/>
      <c r="F221" s="10"/>
      <c r="G221" s="10"/>
      <c r="H221" s="10"/>
      <c r="I221" s="10"/>
      <c r="J221" s="10"/>
    </row>
    <row r="222" spans="1:18">
      <c r="C222" s="10"/>
      <c r="D222" s="10"/>
      <c r="E222" s="10"/>
      <c r="F222" s="10"/>
      <c r="G222" s="10"/>
      <c r="H222" s="10"/>
      <c r="I222" s="10"/>
      <c r="J222" s="10"/>
    </row>
    <row r="223" spans="1:18">
      <c r="C223" s="10"/>
      <c r="D223" s="10"/>
      <c r="E223" s="10"/>
      <c r="F223" s="10"/>
      <c r="G223" s="10"/>
      <c r="H223" s="10"/>
      <c r="I223" s="10"/>
      <c r="J223" s="10"/>
    </row>
    <row r="224" spans="1:18">
      <c r="C224" s="10"/>
      <c r="D224" s="10"/>
      <c r="E224" s="10"/>
      <c r="F224" s="10"/>
      <c r="G224" s="10"/>
      <c r="H224" s="10"/>
      <c r="I224" s="10"/>
      <c r="J224" s="10"/>
    </row>
    <row r="225" spans="3:15">
      <c r="C225" s="10"/>
      <c r="D225" s="10"/>
      <c r="E225" s="10"/>
      <c r="F225" s="10"/>
      <c r="G225" s="10"/>
      <c r="H225" s="10"/>
      <c r="I225" s="10"/>
      <c r="J225" s="10"/>
    </row>
    <row r="226" spans="3:15">
      <c r="C226" s="10"/>
      <c r="D226" s="10"/>
      <c r="E226" s="10"/>
      <c r="F226" s="10"/>
      <c r="G226" s="10"/>
      <c r="H226" s="10"/>
      <c r="I226" s="10"/>
      <c r="J226" s="10"/>
    </row>
    <row r="227" spans="3:15">
      <c r="C227" s="10"/>
      <c r="D227" s="10"/>
      <c r="E227" s="10"/>
      <c r="F227" s="10"/>
      <c r="G227" s="10"/>
      <c r="H227" s="10"/>
      <c r="I227" s="10"/>
      <c r="J227" s="10"/>
    </row>
    <row r="228" spans="3:15">
      <c r="C228" s="10"/>
      <c r="D228" s="10"/>
      <c r="E228" s="10"/>
      <c r="F228" s="10"/>
      <c r="G228" s="10"/>
      <c r="H228" s="10"/>
      <c r="I228" s="10"/>
      <c r="J228" s="10"/>
    </row>
    <row r="229" spans="3:15">
      <c r="C229" s="10"/>
      <c r="D229" s="10"/>
      <c r="E229" s="10"/>
      <c r="F229" s="10"/>
      <c r="G229" s="10"/>
      <c r="H229" s="10"/>
      <c r="I229" s="10"/>
      <c r="J229" s="10"/>
    </row>
    <row r="230" spans="3:15">
      <c r="C230" s="10"/>
      <c r="D230" s="10"/>
      <c r="E230" s="10"/>
      <c r="F230" s="10"/>
      <c r="G230" s="10"/>
      <c r="H230" s="10"/>
      <c r="I230" s="10"/>
      <c r="J230" s="10"/>
    </row>
    <row r="237" spans="3:15">
      <c r="M237" t="s">
        <v>5</v>
      </c>
      <c r="N237" t="s">
        <v>8</v>
      </c>
      <c r="O237" t="s">
        <v>0</v>
      </c>
    </row>
    <row r="238" spans="3:15">
      <c r="L238" t="s">
        <v>6</v>
      </c>
      <c r="M238">
        <v>861</v>
      </c>
      <c r="N238" s="45">
        <v>831</v>
      </c>
      <c r="O238" s="45">
        <v>859</v>
      </c>
    </row>
    <row r="239" spans="3:15">
      <c r="L239" t="s">
        <v>7</v>
      </c>
      <c r="M239" s="45">
        <v>803</v>
      </c>
      <c r="N239" s="45">
        <v>741</v>
      </c>
      <c r="O239" s="45">
        <v>801</v>
      </c>
    </row>
    <row r="240" spans="3:15">
      <c r="L240" t="s">
        <v>27</v>
      </c>
      <c r="M240" s="45">
        <v>836</v>
      </c>
      <c r="N240" s="45">
        <v>770</v>
      </c>
      <c r="O240" s="45">
        <v>827</v>
      </c>
    </row>
  </sheetData>
  <phoneticPr fontId="0" type="noConversion"/>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34FCF-1337-40A1-98A4-11193B8E5650}">
  <sheetPr>
    <tabColor theme="4"/>
  </sheetPr>
  <dimension ref="A1:N26"/>
  <sheetViews>
    <sheetView showGridLines="0" tabSelected="1" zoomScaleNormal="100" workbookViewId="0">
      <selection activeCell="E14" sqref="E14"/>
    </sheetView>
  </sheetViews>
  <sheetFormatPr defaultColWidth="13.85546875" defaultRowHeight="12.75"/>
  <cols>
    <col min="1" max="13" width="14.5703125" style="219" customWidth="1"/>
    <col min="14" max="16384" width="13.85546875" style="219"/>
  </cols>
  <sheetData>
    <row r="1" spans="1:14" ht="18" customHeight="1">
      <c r="A1" s="240" t="s">
        <v>122</v>
      </c>
      <c r="B1" s="217"/>
      <c r="C1" s="217"/>
      <c r="D1" s="217"/>
      <c r="E1" s="217"/>
      <c r="F1" s="217"/>
      <c r="G1" s="217"/>
      <c r="H1" s="217"/>
      <c r="I1" s="217"/>
      <c r="J1" s="217"/>
      <c r="K1" s="217"/>
      <c r="L1" s="217"/>
      <c r="M1" s="217"/>
      <c r="N1" s="218"/>
    </row>
    <row r="2" spans="1:14" ht="15">
      <c r="A2" s="235" t="s">
        <v>97</v>
      </c>
      <c r="B2" s="221"/>
      <c r="C2" s="221"/>
      <c r="D2" s="221"/>
      <c r="E2" s="221"/>
      <c r="F2" s="221"/>
      <c r="G2" s="221"/>
      <c r="H2" s="221"/>
      <c r="I2" s="222"/>
      <c r="J2" s="223"/>
      <c r="K2" s="224"/>
      <c r="L2" s="224"/>
      <c r="M2" s="223"/>
      <c r="N2" s="222"/>
    </row>
    <row r="3" spans="1:14" ht="18" customHeight="1">
      <c r="A3" s="235" t="s">
        <v>111</v>
      </c>
      <c r="B3" s="221"/>
      <c r="C3" s="221"/>
      <c r="D3" s="221"/>
      <c r="E3" s="221"/>
      <c r="F3" s="221"/>
      <c r="G3" s="221"/>
      <c r="H3" s="221"/>
      <c r="I3" s="222"/>
      <c r="J3" s="223"/>
      <c r="K3" s="224"/>
      <c r="L3" s="224"/>
      <c r="M3" s="223"/>
      <c r="N3" s="222"/>
    </row>
    <row r="4" spans="1:14" ht="18" customHeight="1">
      <c r="A4" s="235" t="s">
        <v>78</v>
      </c>
      <c r="B4" s="221"/>
      <c r="C4" s="221"/>
      <c r="D4" s="221"/>
      <c r="E4" s="221"/>
      <c r="F4" s="221"/>
      <c r="G4" s="221"/>
      <c r="H4" s="221"/>
      <c r="I4" s="222"/>
      <c r="J4" s="223"/>
      <c r="K4" s="224"/>
      <c r="L4" s="224"/>
      <c r="M4" s="223"/>
      <c r="N4" s="222"/>
    </row>
    <row r="5" spans="1:14" ht="18" customHeight="1">
      <c r="A5" s="235" t="s">
        <v>112</v>
      </c>
      <c r="B5" s="221"/>
      <c r="C5" s="221"/>
      <c r="D5" s="221"/>
      <c r="E5" s="221"/>
      <c r="F5" s="221"/>
      <c r="G5" s="221"/>
      <c r="H5" s="221"/>
      <c r="I5" s="222"/>
      <c r="J5" s="223"/>
      <c r="K5" s="224"/>
      <c r="L5" s="224"/>
      <c r="M5" s="223"/>
      <c r="N5" s="222"/>
    </row>
    <row r="6" spans="1:14" ht="18" customHeight="1">
      <c r="A6" s="235" t="s">
        <v>113</v>
      </c>
      <c r="B6" s="221"/>
      <c r="C6" s="221"/>
      <c r="D6" s="221"/>
      <c r="E6" s="221"/>
      <c r="F6" s="221"/>
      <c r="G6" s="221"/>
      <c r="H6" s="221"/>
      <c r="I6" s="222"/>
      <c r="J6" s="223"/>
      <c r="K6" s="224"/>
      <c r="L6" s="224"/>
      <c r="M6" s="223"/>
      <c r="N6" s="222"/>
    </row>
    <row r="7" spans="1:14" ht="18" customHeight="1">
      <c r="A7" s="235" t="s">
        <v>114</v>
      </c>
      <c r="B7" s="221"/>
      <c r="C7" s="221"/>
      <c r="D7" s="221"/>
      <c r="E7" s="221"/>
      <c r="F7" s="221"/>
      <c r="G7" s="221"/>
      <c r="H7" s="221"/>
      <c r="I7" s="222"/>
      <c r="J7" s="223"/>
      <c r="K7" s="224"/>
      <c r="L7" s="224"/>
      <c r="M7" s="223"/>
      <c r="N7" s="222"/>
    </row>
    <row r="8" spans="1:14" ht="18" customHeight="1">
      <c r="A8" s="235" t="s">
        <v>115</v>
      </c>
      <c r="B8" s="221"/>
      <c r="C8" s="221"/>
      <c r="D8" s="221"/>
      <c r="E8" s="221"/>
      <c r="F8" s="221"/>
      <c r="G8" s="221"/>
      <c r="H8" s="221"/>
      <c r="I8" s="222"/>
      <c r="J8" s="223"/>
      <c r="K8" s="224"/>
      <c r="L8" s="224"/>
      <c r="M8" s="223"/>
      <c r="N8" s="222"/>
    </row>
    <row r="9" spans="1:14" ht="18" customHeight="1">
      <c r="A9" s="235" t="s">
        <v>116</v>
      </c>
      <c r="B9" s="221"/>
      <c r="C9" s="221"/>
      <c r="D9" s="221"/>
      <c r="E9" s="221"/>
      <c r="F9" s="221"/>
      <c r="G9" s="221"/>
      <c r="H9" s="221"/>
      <c r="I9" s="222"/>
      <c r="J9" s="223"/>
      <c r="K9" s="224"/>
      <c r="L9" s="224"/>
      <c r="M9" s="223"/>
      <c r="N9" s="222"/>
    </row>
    <row r="10" spans="1:14" s="295" customFormat="1" ht="18" customHeight="1">
      <c r="A10" s="290" t="s">
        <v>117</v>
      </c>
      <c r="B10" s="291"/>
      <c r="C10" s="291"/>
      <c r="D10" s="291"/>
      <c r="E10" s="291"/>
      <c r="F10" s="291"/>
      <c r="G10" s="291"/>
      <c r="H10" s="291"/>
      <c r="I10" s="292"/>
      <c r="J10" s="293"/>
      <c r="K10" s="294"/>
      <c r="L10" s="294"/>
      <c r="M10" s="293"/>
      <c r="N10" s="292"/>
    </row>
    <row r="11" spans="1:14" ht="18" customHeight="1">
      <c r="A11" s="237" t="s">
        <v>118</v>
      </c>
      <c r="B11" s="221"/>
      <c r="C11" s="221"/>
      <c r="D11" s="221"/>
      <c r="E11" s="221"/>
      <c r="F11" s="221"/>
      <c r="G11" s="221"/>
      <c r="H11" s="221"/>
      <c r="I11" s="222"/>
      <c r="J11" s="223"/>
      <c r="K11" s="224"/>
      <c r="L11" s="224"/>
      <c r="M11" s="223"/>
      <c r="N11" s="222"/>
    </row>
    <row r="12" spans="1:14" ht="18" customHeight="1">
      <c r="A12" s="238" t="s">
        <v>119</v>
      </c>
      <c r="B12" s="221"/>
      <c r="C12" s="221"/>
      <c r="D12" s="221"/>
      <c r="E12" s="221"/>
      <c r="F12" s="221"/>
      <c r="G12" s="221"/>
      <c r="H12" s="221"/>
      <c r="I12" s="222"/>
      <c r="J12" s="223"/>
      <c r="K12" s="224"/>
      <c r="L12" s="224"/>
      <c r="M12" s="223"/>
      <c r="N12" s="222"/>
    </row>
    <row r="13" spans="1:14" ht="18" customHeight="1">
      <c r="A13" s="239" t="s">
        <v>120</v>
      </c>
      <c r="B13" s="221"/>
      <c r="C13" s="221"/>
      <c r="D13" s="221"/>
      <c r="E13" s="221"/>
      <c r="F13" s="221"/>
      <c r="G13" s="221"/>
      <c r="H13" s="221"/>
      <c r="I13" s="222"/>
      <c r="J13" s="223"/>
      <c r="K13" s="224"/>
      <c r="L13" s="224"/>
      <c r="M13" s="223"/>
      <c r="N13" s="222"/>
    </row>
    <row r="14" spans="1:14" ht="63.95" customHeight="1">
      <c r="A14" s="225" t="s">
        <v>84</v>
      </c>
      <c r="B14" s="225" t="s">
        <v>85</v>
      </c>
      <c r="C14" s="225" t="s">
        <v>86</v>
      </c>
      <c r="D14" s="225" t="s">
        <v>87</v>
      </c>
      <c r="E14" s="225" t="s">
        <v>88</v>
      </c>
      <c r="F14" s="225" t="s">
        <v>89</v>
      </c>
      <c r="G14" s="225" t="s">
        <v>90</v>
      </c>
      <c r="H14" s="225" t="s">
        <v>91</v>
      </c>
      <c r="I14" s="225" t="s">
        <v>92</v>
      </c>
      <c r="J14" s="225" t="s">
        <v>93</v>
      </c>
      <c r="K14" s="225" t="s">
        <v>94</v>
      </c>
      <c r="L14" s="225" t="s">
        <v>95</v>
      </c>
      <c r="M14" s="225" t="s">
        <v>96</v>
      </c>
      <c r="N14" s="226"/>
    </row>
    <row r="15" spans="1:14" ht="14.25" customHeight="1">
      <c r="A15" s="227">
        <v>2010</v>
      </c>
      <c r="B15" s="228" t="s">
        <v>1</v>
      </c>
      <c r="C15" s="228" t="s">
        <v>1</v>
      </c>
      <c r="D15" s="229">
        <f>ROUND(calc_new!E22,0)</f>
        <v>541</v>
      </c>
      <c r="E15" s="228" t="s">
        <v>1</v>
      </c>
      <c r="F15" s="228" t="s">
        <v>1</v>
      </c>
      <c r="G15" s="229">
        <f>ROUND(calc_new!I22,0)</f>
        <v>503</v>
      </c>
      <c r="H15" s="228" t="s">
        <v>1</v>
      </c>
      <c r="I15" s="228" t="s">
        <v>1</v>
      </c>
      <c r="J15" s="229">
        <f>ROUND(calc_new!M22,0)</f>
        <v>541</v>
      </c>
      <c r="K15" s="228" t="s">
        <v>1</v>
      </c>
      <c r="L15" s="228" t="s">
        <v>1</v>
      </c>
      <c r="M15" s="229">
        <f>ROUND(calc_new!Q22,0)</f>
        <v>520</v>
      </c>
      <c r="N15" s="226"/>
    </row>
    <row r="16" spans="1:14" ht="14.25" customHeight="1">
      <c r="A16" s="227">
        <v>2011</v>
      </c>
      <c r="B16" s="228" t="s">
        <v>1</v>
      </c>
      <c r="C16" s="228" t="s">
        <v>1</v>
      </c>
      <c r="D16" s="229">
        <f>ROUND(calc_new!E23,0)</f>
        <v>582</v>
      </c>
      <c r="E16" s="228" t="s">
        <v>1</v>
      </c>
      <c r="F16" s="228" t="s">
        <v>1</v>
      </c>
      <c r="G16" s="229">
        <f>ROUND(calc_new!I23,0)</f>
        <v>540</v>
      </c>
      <c r="H16" s="228" t="s">
        <v>1</v>
      </c>
      <c r="I16" s="228" t="s">
        <v>1</v>
      </c>
      <c r="J16" s="229">
        <f>ROUND(calc_new!M23,0)</f>
        <v>577</v>
      </c>
      <c r="K16" s="228" t="s">
        <v>1</v>
      </c>
      <c r="L16" s="228" t="s">
        <v>1</v>
      </c>
      <c r="M16" s="229">
        <f>ROUND(calc_new!Q23,0)</f>
        <v>558</v>
      </c>
      <c r="N16" s="226"/>
    </row>
    <row r="17" spans="1:14" ht="14.25" customHeight="1">
      <c r="A17" s="227">
        <v>2012</v>
      </c>
      <c r="B17" s="228" t="s">
        <v>1</v>
      </c>
      <c r="C17" s="228" t="s">
        <v>1</v>
      </c>
      <c r="D17" s="229">
        <f>ROUND(calc_new!E24,0)</f>
        <v>640</v>
      </c>
      <c r="E17" s="228" t="s">
        <v>1</v>
      </c>
      <c r="F17" s="228" t="s">
        <v>1</v>
      </c>
      <c r="G17" s="229">
        <f>ROUND(calc_new!I24,0)</f>
        <v>588</v>
      </c>
      <c r="H17" s="228" t="s">
        <v>1</v>
      </c>
      <c r="I17" s="228" t="s">
        <v>1</v>
      </c>
      <c r="J17" s="229">
        <f>ROUND(calc_new!M24,0)</f>
        <v>631</v>
      </c>
      <c r="K17" s="228" t="s">
        <v>1</v>
      </c>
      <c r="L17" s="228" t="s">
        <v>1</v>
      </c>
      <c r="M17" s="229">
        <f>ROUND(calc_new!Q24,0)</f>
        <v>609</v>
      </c>
      <c r="N17" s="226"/>
    </row>
    <row r="18" spans="1:14" ht="14.25" customHeight="1">
      <c r="A18" s="227">
        <v>2013</v>
      </c>
      <c r="B18" s="228" t="s">
        <v>1</v>
      </c>
      <c r="C18" s="228" t="s">
        <v>1</v>
      </c>
      <c r="D18" s="229">
        <f>ROUND(calc_new!E25,0)</f>
        <v>665</v>
      </c>
      <c r="E18" s="228" t="s">
        <v>1</v>
      </c>
      <c r="F18" s="228" t="s">
        <v>1</v>
      </c>
      <c r="G18" s="229">
        <f>ROUND(calc_new!I25,0)</f>
        <v>607</v>
      </c>
      <c r="H18" s="228" t="s">
        <v>1</v>
      </c>
      <c r="I18" s="228" t="s">
        <v>1</v>
      </c>
      <c r="J18" s="229">
        <f>ROUND(calc_new!M25,0)</f>
        <v>657</v>
      </c>
      <c r="K18" s="228" t="s">
        <v>1</v>
      </c>
      <c r="L18" s="228" t="s">
        <v>1</v>
      </c>
      <c r="M18" s="229">
        <f>ROUND(calc_new!Q25,0)</f>
        <v>631</v>
      </c>
      <c r="N18" s="226"/>
    </row>
    <row r="19" spans="1:14" ht="14.25" customHeight="1">
      <c r="A19" s="227">
        <v>2014</v>
      </c>
      <c r="B19" s="228" t="s">
        <v>1</v>
      </c>
      <c r="C19" s="228" t="s">
        <v>1</v>
      </c>
      <c r="D19" s="229">
        <f>ROUND(calc_new!E26,0)</f>
        <v>678</v>
      </c>
      <c r="E19" s="228" t="s">
        <v>1</v>
      </c>
      <c r="F19" s="228" t="s">
        <v>1</v>
      </c>
      <c r="G19" s="229">
        <f>ROUND(calc_new!I26,0)</f>
        <v>613</v>
      </c>
      <c r="H19" s="228" t="s">
        <v>1</v>
      </c>
      <c r="I19" s="228" t="s">
        <v>1</v>
      </c>
      <c r="J19" s="229">
        <f>ROUND(calc_new!M26,0)</f>
        <v>675</v>
      </c>
      <c r="K19" s="228" t="s">
        <v>1</v>
      </c>
      <c r="L19" s="228" t="s">
        <v>1</v>
      </c>
      <c r="M19" s="229">
        <f>ROUND(calc_new!Q26,0)</f>
        <v>641</v>
      </c>
      <c r="N19" s="226"/>
    </row>
    <row r="20" spans="1:14" ht="14.25" customHeight="1">
      <c r="A20" s="227">
        <v>2015</v>
      </c>
      <c r="B20" s="228" t="s">
        <v>1</v>
      </c>
      <c r="C20" s="228" t="s">
        <v>1</v>
      </c>
      <c r="D20" s="229">
        <f>ROUND(calc_new!E27,0)</f>
        <v>644</v>
      </c>
      <c r="E20" s="228" t="s">
        <v>1</v>
      </c>
      <c r="F20" s="228" t="s">
        <v>1</v>
      </c>
      <c r="G20" s="229">
        <f>ROUND(calc_new!I27,0)</f>
        <v>577</v>
      </c>
      <c r="H20" s="228" t="s">
        <v>1</v>
      </c>
      <c r="I20" s="228" t="s">
        <v>1</v>
      </c>
      <c r="J20" s="229">
        <f>ROUND(calc_new!M27,0)</f>
        <v>645</v>
      </c>
      <c r="K20" s="228" t="s">
        <v>1</v>
      </c>
      <c r="L20" s="228" t="s">
        <v>1</v>
      </c>
      <c r="M20" s="229">
        <f>ROUND(calc_new!Q27,0)</f>
        <v>605</v>
      </c>
      <c r="N20" s="226"/>
    </row>
    <row r="21" spans="1:14" ht="14.25" customHeight="1">
      <c r="A21" s="227">
        <v>2016</v>
      </c>
      <c r="B21" s="228" t="s">
        <v>1</v>
      </c>
      <c r="C21" s="228" t="s">
        <v>1</v>
      </c>
      <c r="D21" s="229">
        <f>ROUND(calc_new!E28,0)</f>
        <v>586</v>
      </c>
      <c r="E21" s="228" t="s">
        <v>1</v>
      </c>
      <c r="F21" s="228" t="s">
        <v>1</v>
      </c>
      <c r="G21" s="229">
        <f>ROUND(calc_new!I28,0)</f>
        <v>511</v>
      </c>
      <c r="H21" s="228" t="s">
        <v>1</v>
      </c>
      <c r="I21" s="228" t="s">
        <v>1</v>
      </c>
      <c r="J21" s="229">
        <f>ROUND(calc_new!M28,0)</f>
        <v>593</v>
      </c>
      <c r="K21" s="228" t="s">
        <v>1</v>
      </c>
      <c r="L21" s="228" t="s">
        <v>1</v>
      </c>
      <c r="M21" s="229">
        <f>ROUND(calc_new!Q28,0)</f>
        <v>541</v>
      </c>
      <c r="N21" s="226"/>
    </row>
    <row r="22" spans="1:14" ht="14.25" customHeight="1">
      <c r="A22" s="227">
        <v>2017</v>
      </c>
      <c r="B22" s="229">
        <f>ROUND(calc_new!C29,0)</f>
        <v>569</v>
      </c>
      <c r="C22" s="229">
        <f>ROUND(calc_new!D29,0)</f>
        <v>566</v>
      </c>
      <c r="D22" s="229">
        <f>ROUND(calc_new!E29,0)</f>
        <v>568</v>
      </c>
      <c r="E22" s="229">
        <f>ROUND(calc_new!G29,0)</f>
        <v>525</v>
      </c>
      <c r="F22" s="229">
        <f>ROUND(calc_new!H29,0)</f>
        <v>486</v>
      </c>
      <c r="G22" s="229">
        <f>ROUND(calc_new!I29,0)</f>
        <v>499</v>
      </c>
      <c r="H22" s="229">
        <f>ROUND(calc_new!K29,0)</f>
        <v>523</v>
      </c>
      <c r="I22" s="229">
        <f>ROUND(calc_new!L29,0)</f>
        <v>515</v>
      </c>
      <c r="J22" s="229">
        <f>ROUND(calc_new!M29,0)</f>
        <v>518</v>
      </c>
      <c r="K22" s="229">
        <f>ROUND(calc_new!O29,0)</f>
        <v>537</v>
      </c>
      <c r="L22" s="229">
        <f>ROUND(calc_new!P29,0)</f>
        <v>504</v>
      </c>
      <c r="M22" s="229">
        <f>ROUND(calc_new!Q29,0)</f>
        <v>517</v>
      </c>
      <c r="N22" s="226"/>
    </row>
    <row r="23" spans="1:14" ht="14.25" customHeight="1">
      <c r="A23" s="227">
        <v>2018</v>
      </c>
      <c r="B23" s="229">
        <f>ROUND(calc_new!C30,0)</f>
        <v>579</v>
      </c>
      <c r="C23" s="229">
        <f>ROUND(calc_new!D30,0)</f>
        <v>571</v>
      </c>
      <c r="D23" s="229">
        <f>ROUND(calc_new!E30,0)</f>
        <v>575</v>
      </c>
      <c r="E23" s="229">
        <f>ROUND(calc_new!G30,0)</f>
        <v>535</v>
      </c>
      <c r="F23" s="229">
        <f>ROUND(calc_new!H30,0)</f>
        <v>497</v>
      </c>
      <c r="G23" s="229">
        <f>ROUND(calc_new!I30,0)</f>
        <v>506</v>
      </c>
      <c r="H23" s="229">
        <f>ROUND(calc_new!K30,0)</f>
        <v>506</v>
      </c>
      <c r="I23" s="229">
        <f>ROUND(calc_new!L30,0)</f>
        <v>499</v>
      </c>
      <c r="J23" s="229">
        <f>ROUND(calc_new!M30,0)</f>
        <v>501</v>
      </c>
      <c r="K23" s="229">
        <f>ROUND(calc_new!O30,0)</f>
        <v>543</v>
      </c>
      <c r="L23" s="229">
        <f>ROUND(calc_new!P30,0)</f>
        <v>508</v>
      </c>
      <c r="M23" s="229">
        <f>ROUND(calc_new!Q30,0)</f>
        <v>518</v>
      </c>
      <c r="N23" s="226"/>
    </row>
    <row r="24" spans="1:14" ht="14.25" customHeight="1">
      <c r="A24" s="227">
        <v>2019</v>
      </c>
      <c r="B24" s="229">
        <f>ROUND(calc_new!C31,0)</f>
        <v>570</v>
      </c>
      <c r="C24" s="229">
        <f>ROUND(calc_new!D31,0)</f>
        <v>559</v>
      </c>
      <c r="D24" s="229">
        <f>ROUND(calc_new!E31,0)</f>
        <v>563</v>
      </c>
      <c r="E24" s="229">
        <f>ROUND(calc_new!G31,0)</f>
        <v>530</v>
      </c>
      <c r="F24" s="229">
        <f>ROUND(calc_new!H31,0)</f>
        <v>499</v>
      </c>
      <c r="G24" s="229">
        <f>ROUND(calc_new!I31,0)</f>
        <v>506</v>
      </c>
      <c r="H24" s="229">
        <f>ROUND(calc_new!K31,0)</f>
        <v>545</v>
      </c>
      <c r="I24" s="229">
        <f>ROUND(calc_new!L31,0)</f>
        <v>535</v>
      </c>
      <c r="J24" s="229">
        <f>ROUND(calc_new!M31,0)</f>
        <v>538</v>
      </c>
      <c r="K24" s="229">
        <f>ROUND(calc_new!O31,0)</f>
        <v>543</v>
      </c>
      <c r="L24" s="229">
        <f>ROUND(calc_new!P31,0)</f>
        <v>513</v>
      </c>
      <c r="M24" s="229">
        <f>ROUND(calc_new!Q31,0)</f>
        <v>521</v>
      </c>
      <c r="N24" s="226"/>
    </row>
    <row r="25" spans="1:14" ht="14.25" customHeight="1">
      <c r="A25" s="227">
        <v>2020</v>
      </c>
      <c r="B25" s="229">
        <f>ROUND(calc_new!C32,0)</f>
        <v>497</v>
      </c>
      <c r="C25" s="229">
        <f>ROUND(calc_new!D32,0)</f>
        <v>489</v>
      </c>
      <c r="D25" s="229">
        <f>ROUND(calc_new!E32,0)</f>
        <v>492</v>
      </c>
      <c r="E25" s="229">
        <f>ROUND(calc_new!G32,0)</f>
        <v>458</v>
      </c>
      <c r="F25" s="229">
        <f>ROUND(calc_new!H32,0)</f>
        <v>432</v>
      </c>
      <c r="G25" s="229">
        <f>ROUND(calc_new!I32,0)</f>
        <v>438</v>
      </c>
      <c r="H25" s="229">
        <f>ROUND(calc_new!K32,0)</f>
        <v>476</v>
      </c>
      <c r="I25" s="229">
        <f>ROUND(calc_new!L32,0)</f>
        <v>474</v>
      </c>
      <c r="J25" s="229">
        <f>ROUND(calc_new!M32,0)</f>
        <v>475</v>
      </c>
      <c r="K25" s="229">
        <f>ROUND(calc_new!O32,0)</f>
        <v>471</v>
      </c>
      <c r="L25" s="229">
        <f>ROUND(calc_new!P32,0)</f>
        <v>445</v>
      </c>
      <c r="M25" s="229">
        <f>ROUND(calc_new!Q32,0)</f>
        <v>452</v>
      </c>
      <c r="N25" s="226"/>
    </row>
    <row r="26" spans="1:14">
      <c r="A26" s="296">
        <v>2021</v>
      </c>
      <c r="B26" s="229">
        <f>ROUND(calc_new!C33,0)</f>
        <v>487</v>
      </c>
      <c r="C26" s="229">
        <f>ROUND(calc_new!D33,0)</f>
        <v>485</v>
      </c>
      <c r="D26" s="229">
        <f>ROUND(calc_new!E33,0)</f>
        <v>486</v>
      </c>
      <c r="E26" s="229">
        <f>ROUND(calc_new!G33,0)</f>
        <v>463</v>
      </c>
      <c r="F26" s="229">
        <f>ROUND(calc_new!H33,0)</f>
        <v>440</v>
      </c>
      <c r="G26" s="229">
        <f>ROUND(calc_new!I33,0)</f>
        <v>445</v>
      </c>
      <c r="H26" s="229">
        <f>ROUND(calc_new!K33,0)</f>
        <v>496</v>
      </c>
      <c r="I26" s="229">
        <f>ROUND(calc_new!L33,0)</f>
        <v>438</v>
      </c>
      <c r="J26" s="229">
        <f>ROUND(calc_new!M33,0)</f>
        <v>456</v>
      </c>
      <c r="K26" s="229">
        <f>ROUND(calc_new!O33,0)</f>
        <v>475</v>
      </c>
      <c r="L26" s="229">
        <f>ROUND(calc_new!P33,0)</f>
        <v>446</v>
      </c>
      <c r="M26" s="229">
        <f>ROUND(calc_new!Q33,0)</f>
        <v>454</v>
      </c>
    </row>
  </sheetData>
  <hyperlinks>
    <hyperlink ref="A10" r:id="rId1" display="Further information on methodolgy can be found here. " xr:uid="{B8003E78-FAE5-42FA-9F01-B79944776440}"/>
  </hyperlinks>
  <pageMargins left="0.7" right="0.7" top="0.75" bottom="0.75" header="0.3" footer="0.3"/>
  <pageSetup paperSize="9" orientation="portrait" verticalDpi="0"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AA191"/>
  <sheetViews>
    <sheetView showGridLines="0" zoomScaleNormal="100" workbookViewId="0"/>
  </sheetViews>
  <sheetFormatPr defaultColWidth="16" defaultRowHeight="12.75"/>
  <cols>
    <col min="1" max="12" width="16" style="231"/>
    <col min="13" max="13" width="16" style="250"/>
    <col min="14" max="16384" width="16" style="231"/>
  </cols>
  <sheetData>
    <row r="1" spans="1:27" s="224" customFormat="1" ht="15.75">
      <c r="A1" s="252" t="s">
        <v>74</v>
      </c>
      <c r="B1" s="242"/>
      <c r="C1" s="242"/>
      <c r="D1" s="242"/>
      <c r="E1" s="242"/>
      <c r="F1" s="242"/>
      <c r="G1" s="242"/>
      <c r="H1" s="242"/>
      <c r="I1" s="242"/>
      <c r="J1" s="242"/>
      <c r="K1" s="242"/>
      <c r="L1" s="242"/>
      <c r="M1" s="242"/>
      <c r="N1" s="231"/>
    </row>
    <row r="2" spans="1:27" s="224" customFormat="1" ht="15">
      <c r="A2" s="241" t="s">
        <v>98</v>
      </c>
      <c r="B2" s="243"/>
      <c r="C2" s="243"/>
      <c r="D2" s="243"/>
      <c r="E2" s="243"/>
      <c r="F2" s="243"/>
      <c r="G2" s="243"/>
      <c r="H2" s="243"/>
      <c r="I2" s="243"/>
      <c r="J2" s="243"/>
      <c r="K2" s="243"/>
      <c r="L2" s="243"/>
      <c r="M2" s="243"/>
    </row>
    <row r="3" spans="1:27" s="224" customFormat="1" ht="15">
      <c r="A3" s="221" t="s">
        <v>125</v>
      </c>
      <c r="B3" s="243"/>
      <c r="C3" s="243"/>
      <c r="D3" s="243"/>
      <c r="E3" s="243"/>
      <c r="F3" s="243"/>
      <c r="G3" s="243"/>
      <c r="H3" s="243"/>
      <c r="I3" s="243"/>
      <c r="J3" s="243"/>
      <c r="K3" s="243"/>
      <c r="L3" s="243"/>
      <c r="M3" s="243"/>
    </row>
    <row r="4" spans="1:27" s="224" customFormat="1" ht="15">
      <c r="A4" s="220" t="s">
        <v>64</v>
      </c>
      <c r="B4" s="243"/>
      <c r="C4" s="243"/>
      <c r="D4" s="243"/>
      <c r="E4" s="243"/>
      <c r="F4" s="243"/>
      <c r="G4" s="243"/>
      <c r="H4" s="243"/>
      <c r="I4" s="243"/>
      <c r="J4" s="243"/>
      <c r="K4" s="243"/>
      <c r="L4" s="243"/>
      <c r="M4" s="243"/>
    </row>
    <row r="5" spans="1:27" s="224" customFormat="1" ht="15">
      <c r="A5" s="220" t="s">
        <v>123</v>
      </c>
      <c r="B5" s="243"/>
      <c r="C5" s="243"/>
      <c r="D5" s="243"/>
      <c r="E5" s="243"/>
      <c r="F5" s="243"/>
      <c r="G5" s="243"/>
      <c r="H5" s="243"/>
      <c r="I5" s="243"/>
      <c r="J5" s="243"/>
      <c r="K5" s="243"/>
      <c r="L5" s="243"/>
      <c r="M5" s="243"/>
    </row>
    <row r="6" spans="1:27" s="224" customFormat="1" ht="15">
      <c r="A6" s="221" t="s">
        <v>124</v>
      </c>
      <c r="B6" s="243"/>
      <c r="C6" s="243"/>
      <c r="D6" s="243"/>
      <c r="E6" s="243"/>
      <c r="F6" s="243"/>
      <c r="G6" s="243"/>
      <c r="H6" s="243"/>
      <c r="I6" s="243"/>
      <c r="J6" s="243"/>
      <c r="K6" s="243"/>
      <c r="L6" s="243"/>
      <c r="M6" s="243"/>
    </row>
    <row r="7" spans="1:27" s="224" customFormat="1" ht="15">
      <c r="A7" s="235" t="s">
        <v>118</v>
      </c>
      <c r="B7" s="243"/>
      <c r="C7" s="243"/>
      <c r="D7" s="243"/>
      <c r="E7" s="243"/>
      <c r="F7" s="243"/>
      <c r="G7" s="243"/>
      <c r="H7" s="243"/>
      <c r="I7" s="243"/>
      <c r="J7" s="243"/>
      <c r="K7" s="243"/>
      <c r="L7" s="243"/>
      <c r="M7" s="243"/>
    </row>
    <row r="8" spans="1:27" s="224" customFormat="1" ht="15">
      <c r="A8" s="244" t="s">
        <v>119</v>
      </c>
      <c r="B8" s="243"/>
      <c r="C8" s="243"/>
      <c r="D8" s="243"/>
      <c r="E8" s="243"/>
      <c r="F8" s="243"/>
      <c r="G8" s="243"/>
      <c r="H8" s="243"/>
      <c r="I8" s="243"/>
      <c r="J8" s="243"/>
      <c r="K8" s="243"/>
      <c r="L8" s="243"/>
      <c r="M8" s="243"/>
    </row>
    <row r="9" spans="1:27" s="224" customFormat="1" ht="15">
      <c r="A9" s="245" t="s">
        <v>120</v>
      </c>
      <c r="B9" s="243"/>
      <c r="C9" s="243"/>
      <c r="D9" s="243"/>
      <c r="E9" s="243"/>
      <c r="F9" s="243"/>
      <c r="G9" s="243"/>
      <c r="H9" s="243"/>
      <c r="I9" s="243"/>
      <c r="J9" s="243"/>
      <c r="K9" s="243"/>
      <c r="L9" s="243"/>
      <c r="M9" s="243"/>
    </row>
    <row r="10" spans="1:27" s="226" customFormat="1" ht="38.25">
      <c r="A10" s="251" t="s">
        <v>84</v>
      </c>
      <c r="B10" s="251" t="s">
        <v>99</v>
      </c>
      <c r="C10" s="251" t="s">
        <v>100</v>
      </c>
      <c r="D10" s="251" t="s">
        <v>101</v>
      </c>
      <c r="E10" s="251" t="s">
        <v>102</v>
      </c>
      <c r="F10" s="251" t="s">
        <v>103</v>
      </c>
      <c r="G10" s="251" t="s">
        <v>104</v>
      </c>
      <c r="H10" s="251" t="s">
        <v>105</v>
      </c>
      <c r="I10" s="251" t="s">
        <v>106</v>
      </c>
      <c r="J10" s="251" t="s">
        <v>107</v>
      </c>
      <c r="K10" s="251" t="s">
        <v>108</v>
      </c>
      <c r="L10" s="251" t="s">
        <v>109</v>
      </c>
      <c r="M10" s="251" t="s">
        <v>110</v>
      </c>
      <c r="N10" s="246"/>
    </row>
    <row r="11" spans="1:27" s="226" customFormat="1" ht="12">
      <c r="A11" s="247">
        <v>2017</v>
      </c>
      <c r="B11" s="229">
        <v>592.10407101298335</v>
      </c>
      <c r="C11" s="229">
        <v>648.23550392804304</v>
      </c>
      <c r="D11" s="229">
        <v>637.99852630524958</v>
      </c>
      <c r="E11" s="229">
        <v>509.18481521736743</v>
      </c>
      <c r="F11" s="229">
        <v>611.58292370543165</v>
      </c>
      <c r="G11" s="229">
        <v>560.89085149350944</v>
      </c>
      <c r="H11" s="229">
        <v>584.27008474851539</v>
      </c>
      <c r="I11" s="229">
        <v>581.94392997207228</v>
      </c>
      <c r="J11" s="229">
        <v>582.04210225660245</v>
      </c>
      <c r="K11" s="229">
        <v>519.88221211466714</v>
      </c>
      <c r="L11" s="229">
        <v>614.23394666873969</v>
      </c>
      <c r="M11" s="229">
        <v>580.99117388929278</v>
      </c>
      <c r="N11" s="248"/>
      <c r="O11" s="248"/>
      <c r="P11" s="249"/>
      <c r="Q11" s="248"/>
      <c r="R11" s="248"/>
      <c r="S11" s="248"/>
      <c r="T11" s="248"/>
      <c r="U11" s="248"/>
      <c r="V11" s="248"/>
      <c r="W11" s="248"/>
      <c r="X11" s="229"/>
      <c r="Y11" s="229"/>
      <c r="Z11" s="229"/>
      <c r="AA11" s="229"/>
    </row>
    <row r="12" spans="1:27" s="226" customFormat="1" ht="12">
      <c r="A12" s="247">
        <v>2018</v>
      </c>
      <c r="B12" s="229">
        <v>618.78377390068545</v>
      </c>
      <c r="C12" s="229">
        <v>668.00921918436234</v>
      </c>
      <c r="D12" s="229">
        <v>658.66725776507803</v>
      </c>
      <c r="E12" s="229">
        <v>548.81945493232206</v>
      </c>
      <c r="F12" s="229">
        <v>605.72624568890296</v>
      </c>
      <c r="G12" s="229">
        <v>580.01956072128246</v>
      </c>
      <c r="H12" s="229">
        <v>560.47580405101223</v>
      </c>
      <c r="I12" s="229">
        <v>574.94537038790429</v>
      </c>
      <c r="J12" s="229">
        <v>574.58000907842347</v>
      </c>
      <c r="K12" s="229">
        <v>556.13380491699547</v>
      </c>
      <c r="L12" s="229">
        <v>612.98026056625326</v>
      </c>
      <c r="M12" s="229">
        <v>593.66550466687568</v>
      </c>
      <c r="N12" s="248"/>
      <c r="O12" s="248"/>
      <c r="P12" s="249"/>
      <c r="Q12" s="248"/>
      <c r="R12" s="248"/>
      <c r="S12" s="248"/>
      <c r="T12" s="248"/>
      <c r="U12" s="248"/>
      <c r="V12" s="248"/>
      <c r="W12" s="248"/>
      <c r="X12" s="229"/>
      <c r="Y12" s="229"/>
      <c r="Z12" s="229"/>
      <c r="AA12" s="229"/>
    </row>
    <row r="13" spans="1:27" s="226" customFormat="1" ht="12">
      <c r="A13" s="247">
        <v>2019</v>
      </c>
      <c r="B13" s="229">
        <v>660.28349674467756</v>
      </c>
      <c r="C13" s="229">
        <v>657.65477702043222</v>
      </c>
      <c r="D13" s="229">
        <v>658.47834939025995</v>
      </c>
      <c r="E13" s="229">
        <v>575.06861146620906</v>
      </c>
      <c r="F13" s="229">
        <v>617.34959325487171</v>
      </c>
      <c r="G13" s="229">
        <v>591.28470972483672</v>
      </c>
      <c r="H13" s="229">
        <v>598.43827187243642</v>
      </c>
      <c r="I13" s="229">
        <v>630.22659616521003</v>
      </c>
      <c r="J13" s="229">
        <v>629.57455789354231</v>
      </c>
      <c r="K13" s="229">
        <v>585.65921895715076</v>
      </c>
      <c r="L13" s="229">
        <v>630.58393676387766</v>
      </c>
      <c r="M13" s="229">
        <v>609.16004996641709</v>
      </c>
    </row>
    <row r="14" spans="1:27" s="226" customFormat="1" ht="12">
      <c r="A14" s="247">
        <v>2020</v>
      </c>
      <c r="B14" s="229">
        <v>622.08936207158797</v>
      </c>
      <c r="C14" s="229">
        <v>600.82727246158163</v>
      </c>
      <c r="D14" s="229">
        <v>606.23768957145751</v>
      </c>
      <c r="E14" s="229">
        <v>526.61086830391991</v>
      </c>
      <c r="F14" s="229">
        <v>558.26369189772868</v>
      </c>
      <c r="G14" s="229">
        <v>539.53140201242695</v>
      </c>
      <c r="H14" s="229">
        <v>572.16459912372682</v>
      </c>
      <c r="I14" s="229">
        <v>585.06772832326862</v>
      </c>
      <c r="J14" s="229">
        <v>584.78779172407667</v>
      </c>
      <c r="K14" s="229">
        <v>535.7768121501814</v>
      </c>
      <c r="L14" s="229">
        <v>574.65968740047219</v>
      </c>
      <c r="M14" s="229">
        <v>556.88597044845108</v>
      </c>
    </row>
    <row r="15" spans="1:27" s="226" customFormat="1" ht="12">
      <c r="A15" s="247">
        <v>2021</v>
      </c>
      <c r="B15" s="229">
        <v>608.24979403267037</v>
      </c>
      <c r="C15" s="229">
        <v>598.11175934874848</v>
      </c>
      <c r="D15" s="229">
        <v>600.45782627996971</v>
      </c>
      <c r="E15" s="229">
        <v>534.1781623293524</v>
      </c>
      <c r="F15" s="229">
        <v>568.16621697384232</v>
      </c>
      <c r="G15" s="229">
        <v>549.81489050419032</v>
      </c>
      <c r="H15" s="229">
        <v>518.26878938605898</v>
      </c>
      <c r="I15" s="229">
        <v>564.29260979142157</v>
      </c>
      <c r="J15" s="229">
        <v>563.51812648853092</v>
      </c>
      <c r="K15" s="229">
        <v>540.93341277905938</v>
      </c>
      <c r="L15" s="229">
        <v>573.73195027566749</v>
      </c>
      <c r="M15" s="229">
        <v>560.15300441020304</v>
      </c>
    </row>
    <row r="16" spans="1:27" s="224" customFormat="1">
      <c r="M16" s="232"/>
    </row>
    <row r="17" spans="13:13" s="224" customFormat="1">
      <c r="M17" s="232"/>
    </row>
    <row r="18" spans="13:13" s="224" customFormat="1">
      <c r="M18" s="232"/>
    </row>
    <row r="19" spans="13:13" s="224" customFormat="1">
      <c r="M19" s="232"/>
    </row>
    <row r="20" spans="13:13" s="224" customFormat="1">
      <c r="M20" s="232"/>
    </row>
    <row r="21" spans="13:13" s="224" customFormat="1">
      <c r="M21" s="232"/>
    </row>
    <row r="22" spans="13:13" s="224" customFormat="1">
      <c r="M22" s="232"/>
    </row>
    <row r="23" spans="13:13" s="224" customFormat="1">
      <c r="M23" s="232"/>
    </row>
    <row r="24" spans="13:13" s="224" customFormat="1">
      <c r="M24" s="232"/>
    </row>
    <row r="25" spans="13:13" s="224" customFormat="1">
      <c r="M25" s="232"/>
    </row>
    <row r="26" spans="13:13" s="224" customFormat="1">
      <c r="M26" s="232"/>
    </row>
    <row r="27" spans="13:13" s="224" customFormat="1">
      <c r="M27" s="232"/>
    </row>
    <row r="28" spans="13:13" s="224" customFormat="1">
      <c r="M28" s="232"/>
    </row>
    <row r="29" spans="13:13" s="224" customFormat="1">
      <c r="M29" s="232"/>
    </row>
    <row r="30" spans="13:13" s="224" customFormat="1">
      <c r="M30" s="232"/>
    </row>
    <row r="31" spans="13:13" s="224" customFormat="1">
      <c r="M31" s="232"/>
    </row>
    <row r="32" spans="13:13" s="224" customFormat="1">
      <c r="M32" s="232"/>
    </row>
    <row r="33" spans="10:13" s="224" customFormat="1">
      <c r="M33" s="232"/>
    </row>
    <row r="34" spans="10:13" s="224" customFormat="1">
      <c r="M34" s="232"/>
    </row>
    <row r="35" spans="10:13" s="224" customFormat="1">
      <c r="M35" s="232"/>
    </row>
    <row r="36" spans="10:13" s="224" customFormat="1">
      <c r="J36" s="232"/>
    </row>
    <row r="37" spans="10:13" s="224" customFormat="1">
      <c r="M37" s="232"/>
    </row>
    <row r="38" spans="10:13" s="224" customFormat="1">
      <c r="M38" s="232"/>
    </row>
    <row r="39" spans="10:13" s="224" customFormat="1">
      <c r="M39" s="232"/>
    </row>
    <row r="40" spans="10:13" s="224" customFormat="1">
      <c r="M40" s="232"/>
    </row>
    <row r="41" spans="10:13" s="224" customFormat="1">
      <c r="M41" s="232"/>
    </row>
    <row r="42" spans="10:13" s="224" customFormat="1">
      <c r="M42" s="232"/>
    </row>
    <row r="43" spans="10:13" s="224" customFormat="1">
      <c r="M43" s="232"/>
    </row>
    <row r="44" spans="10:13" s="224" customFormat="1">
      <c r="M44" s="232"/>
    </row>
    <row r="45" spans="10:13" s="224" customFormat="1">
      <c r="M45" s="232"/>
    </row>
    <row r="46" spans="10:13" s="224" customFormat="1">
      <c r="M46" s="232"/>
    </row>
    <row r="47" spans="10:13" s="224" customFormat="1">
      <c r="M47" s="232"/>
    </row>
    <row r="48" spans="10:13" s="224" customFormat="1">
      <c r="M48" s="232"/>
    </row>
    <row r="49" spans="13:13" s="224" customFormat="1">
      <c r="M49" s="232"/>
    </row>
    <row r="50" spans="13:13" s="224" customFormat="1">
      <c r="M50" s="232"/>
    </row>
    <row r="51" spans="13:13" s="224" customFormat="1">
      <c r="M51" s="232"/>
    </row>
    <row r="52" spans="13:13" s="224" customFormat="1">
      <c r="M52" s="232"/>
    </row>
    <row r="53" spans="13:13" s="224" customFormat="1">
      <c r="M53" s="232"/>
    </row>
    <row r="54" spans="13:13" s="224" customFormat="1">
      <c r="M54" s="232"/>
    </row>
    <row r="55" spans="13:13" s="224" customFormat="1">
      <c r="M55" s="232"/>
    </row>
    <row r="56" spans="13:13" s="224" customFormat="1">
      <c r="M56" s="232"/>
    </row>
    <row r="57" spans="13:13" s="224" customFormat="1">
      <c r="M57" s="232"/>
    </row>
    <row r="58" spans="13:13" s="224" customFormat="1">
      <c r="M58" s="232"/>
    </row>
    <row r="59" spans="13:13" s="224" customFormat="1">
      <c r="M59" s="232"/>
    </row>
    <row r="60" spans="13:13" s="224" customFormat="1">
      <c r="M60" s="232"/>
    </row>
    <row r="61" spans="13:13" s="224" customFormat="1">
      <c r="M61" s="232"/>
    </row>
    <row r="62" spans="13:13" s="224" customFormat="1">
      <c r="M62" s="232"/>
    </row>
    <row r="63" spans="13:13" s="224" customFormat="1">
      <c r="M63" s="232"/>
    </row>
    <row r="64" spans="13:13" s="224" customFormat="1">
      <c r="M64" s="232"/>
    </row>
    <row r="65" spans="13:13" s="224" customFormat="1">
      <c r="M65" s="232"/>
    </row>
    <row r="66" spans="13:13" s="224" customFormat="1">
      <c r="M66" s="232"/>
    </row>
    <row r="67" spans="13:13" s="224" customFormat="1">
      <c r="M67" s="232"/>
    </row>
    <row r="68" spans="13:13" s="224" customFormat="1">
      <c r="M68" s="232"/>
    </row>
    <row r="69" spans="13:13" s="224" customFormat="1">
      <c r="M69" s="232"/>
    </row>
    <row r="70" spans="13:13" s="224" customFormat="1">
      <c r="M70" s="232"/>
    </row>
    <row r="71" spans="13:13" s="224" customFormat="1">
      <c r="M71" s="232"/>
    </row>
    <row r="72" spans="13:13" s="224" customFormat="1">
      <c r="M72" s="232"/>
    </row>
    <row r="73" spans="13:13" s="224" customFormat="1">
      <c r="M73" s="232"/>
    </row>
    <row r="74" spans="13:13" s="224" customFormat="1">
      <c r="M74" s="232"/>
    </row>
    <row r="75" spans="13:13" s="224" customFormat="1">
      <c r="M75" s="232"/>
    </row>
    <row r="76" spans="13:13" s="224" customFormat="1">
      <c r="M76" s="232"/>
    </row>
    <row r="77" spans="13:13" s="224" customFormat="1">
      <c r="M77" s="232"/>
    </row>
    <row r="78" spans="13:13" s="224" customFormat="1">
      <c r="M78" s="232"/>
    </row>
    <row r="79" spans="13:13" s="224" customFormat="1">
      <c r="M79" s="232"/>
    </row>
    <row r="80" spans="13:13" s="224" customFormat="1">
      <c r="M80" s="232"/>
    </row>
    <row r="81" spans="13:13" s="224" customFormat="1">
      <c r="M81" s="232"/>
    </row>
    <row r="82" spans="13:13" s="224" customFormat="1">
      <c r="M82" s="232"/>
    </row>
    <row r="83" spans="13:13" s="224" customFormat="1">
      <c r="M83" s="232"/>
    </row>
    <row r="84" spans="13:13" s="224" customFormat="1">
      <c r="M84" s="232"/>
    </row>
    <row r="85" spans="13:13" s="224" customFormat="1">
      <c r="M85" s="232"/>
    </row>
    <row r="86" spans="13:13" s="224" customFormat="1">
      <c r="M86" s="232"/>
    </row>
    <row r="87" spans="13:13" s="224" customFormat="1">
      <c r="M87" s="232"/>
    </row>
    <row r="88" spans="13:13" s="224" customFormat="1">
      <c r="M88" s="232"/>
    </row>
    <row r="89" spans="13:13" s="224" customFormat="1">
      <c r="M89" s="232"/>
    </row>
    <row r="90" spans="13:13" s="224" customFormat="1">
      <c r="M90" s="232"/>
    </row>
    <row r="91" spans="13:13" s="224" customFormat="1">
      <c r="M91" s="232"/>
    </row>
    <row r="92" spans="13:13" s="224" customFormat="1">
      <c r="M92" s="232"/>
    </row>
    <row r="93" spans="13:13" s="224" customFormat="1">
      <c r="M93" s="232"/>
    </row>
    <row r="94" spans="13:13" s="224" customFormat="1">
      <c r="M94" s="232"/>
    </row>
    <row r="95" spans="13:13" s="224" customFormat="1">
      <c r="M95" s="232"/>
    </row>
    <row r="96" spans="13:13" s="224" customFormat="1">
      <c r="M96" s="232"/>
    </row>
    <row r="97" spans="13:13" s="224" customFormat="1">
      <c r="M97" s="232"/>
    </row>
    <row r="98" spans="13:13" s="224" customFormat="1">
      <c r="M98" s="232"/>
    </row>
    <row r="99" spans="13:13" s="224" customFormat="1">
      <c r="M99" s="232"/>
    </row>
    <row r="100" spans="13:13" s="224" customFormat="1">
      <c r="M100" s="232"/>
    </row>
    <row r="101" spans="13:13" s="224" customFormat="1">
      <c r="M101" s="232"/>
    </row>
    <row r="102" spans="13:13" s="224" customFormat="1">
      <c r="M102" s="232"/>
    </row>
    <row r="103" spans="13:13" s="224" customFormat="1">
      <c r="M103" s="232"/>
    </row>
    <row r="104" spans="13:13" s="224" customFormat="1">
      <c r="M104" s="232"/>
    </row>
    <row r="105" spans="13:13" s="224" customFormat="1">
      <c r="M105" s="232"/>
    </row>
    <row r="106" spans="13:13" s="224" customFormat="1">
      <c r="M106" s="232"/>
    </row>
    <row r="107" spans="13:13" s="224" customFormat="1">
      <c r="M107" s="232"/>
    </row>
    <row r="108" spans="13:13" s="224" customFormat="1">
      <c r="M108" s="232"/>
    </row>
    <row r="109" spans="13:13" s="224" customFormat="1">
      <c r="M109" s="232"/>
    </row>
    <row r="110" spans="13:13" s="224" customFormat="1">
      <c r="M110" s="232"/>
    </row>
    <row r="111" spans="13:13" s="224" customFormat="1">
      <c r="M111" s="232"/>
    </row>
    <row r="112" spans="13:13" s="224" customFormat="1">
      <c r="M112" s="232"/>
    </row>
    <row r="113" spans="13:13" s="224" customFormat="1">
      <c r="M113" s="232"/>
    </row>
    <row r="114" spans="13:13" s="224" customFormat="1">
      <c r="M114" s="232"/>
    </row>
    <row r="115" spans="13:13" s="224" customFormat="1">
      <c r="M115" s="232"/>
    </row>
    <row r="116" spans="13:13" s="224" customFormat="1">
      <c r="M116" s="232"/>
    </row>
    <row r="117" spans="13:13" s="224" customFormat="1">
      <c r="M117" s="232"/>
    </row>
    <row r="118" spans="13:13" s="224" customFormat="1">
      <c r="M118" s="232"/>
    </row>
    <row r="119" spans="13:13" s="224" customFormat="1">
      <c r="M119" s="232"/>
    </row>
    <row r="120" spans="13:13" s="224" customFormat="1">
      <c r="M120" s="232"/>
    </row>
    <row r="121" spans="13:13" s="224" customFormat="1">
      <c r="M121" s="232"/>
    </row>
    <row r="122" spans="13:13" s="224" customFormat="1">
      <c r="M122" s="232"/>
    </row>
    <row r="123" spans="13:13" s="224" customFormat="1">
      <c r="M123" s="232"/>
    </row>
    <row r="124" spans="13:13" s="224" customFormat="1">
      <c r="M124" s="232"/>
    </row>
    <row r="125" spans="13:13" s="224" customFormat="1">
      <c r="M125" s="232"/>
    </row>
    <row r="126" spans="13:13" s="224" customFormat="1">
      <c r="M126" s="232"/>
    </row>
    <row r="127" spans="13:13" s="224" customFormat="1">
      <c r="M127" s="232"/>
    </row>
    <row r="128" spans="13:13" s="224" customFormat="1">
      <c r="M128" s="232"/>
    </row>
    <row r="129" spans="13:13" s="224" customFormat="1">
      <c r="M129" s="232"/>
    </row>
    <row r="130" spans="13:13" s="224" customFormat="1">
      <c r="M130" s="232"/>
    </row>
    <row r="131" spans="13:13" s="224" customFormat="1">
      <c r="M131" s="232"/>
    </row>
    <row r="132" spans="13:13" s="224" customFormat="1">
      <c r="M132" s="232"/>
    </row>
    <row r="133" spans="13:13" s="224" customFormat="1">
      <c r="M133" s="232"/>
    </row>
    <row r="134" spans="13:13" s="224" customFormat="1">
      <c r="M134" s="232"/>
    </row>
    <row r="135" spans="13:13" s="224" customFormat="1">
      <c r="M135" s="232"/>
    </row>
    <row r="136" spans="13:13" s="224" customFormat="1">
      <c r="M136" s="232"/>
    </row>
    <row r="137" spans="13:13" s="224" customFormat="1">
      <c r="M137" s="232"/>
    </row>
    <row r="138" spans="13:13" s="224" customFormat="1">
      <c r="M138" s="232"/>
    </row>
    <row r="139" spans="13:13" s="224" customFormat="1">
      <c r="M139" s="232"/>
    </row>
    <row r="140" spans="13:13" s="224" customFormat="1">
      <c r="M140" s="232"/>
    </row>
    <row r="141" spans="13:13" s="224" customFormat="1">
      <c r="M141" s="232"/>
    </row>
    <row r="142" spans="13:13" s="224" customFormat="1">
      <c r="M142" s="232"/>
    </row>
    <row r="143" spans="13:13" s="224" customFormat="1">
      <c r="M143" s="232"/>
    </row>
    <row r="144" spans="13:13" s="224" customFormat="1">
      <c r="M144" s="232"/>
    </row>
    <row r="145" spans="13:13" s="224" customFormat="1">
      <c r="M145" s="232"/>
    </row>
    <row r="146" spans="13:13" s="224" customFormat="1">
      <c r="M146" s="232"/>
    </row>
    <row r="147" spans="13:13" s="224" customFormat="1">
      <c r="M147" s="232"/>
    </row>
    <row r="148" spans="13:13" s="224" customFormat="1">
      <c r="M148" s="232"/>
    </row>
    <row r="149" spans="13:13" s="224" customFormat="1">
      <c r="M149" s="232"/>
    </row>
    <row r="150" spans="13:13" s="224" customFormat="1">
      <c r="M150" s="232"/>
    </row>
    <row r="151" spans="13:13" s="224" customFormat="1">
      <c r="M151" s="232"/>
    </row>
    <row r="152" spans="13:13" s="224" customFormat="1">
      <c r="M152" s="232"/>
    </row>
    <row r="153" spans="13:13" s="224" customFormat="1">
      <c r="M153" s="232"/>
    </row>
    <row r="154" spans="13:13" s="224" customFormat="1">
      <c r="M154" s="232"/>
    </row>
    <row r="155" spans="13:13" s="224" customFormat="1">
      <c r="M155" s="232"/>
    </row>
    <row r="156" spans="13:13" s="224" customFormat="1">
      <c r="M156" s="232"/>
    </row>
    <row r="157" spans="13:13" s="224" customFormat="1">
      <c r="M157" s="232"/>
    </row>
    <row r="158" spans="13:13" s="224" customFormat="1">
      <c r="M158" s="232"/>
    </row>
    <row r="159" spans="13:13" s="224" customFormat="1">
      <c r="M159" s="232"/>
    </row>
    <row r="160" spans="13:13" s="224" customFormat="1">
      <c r="M160" s="232"/>
    </row>
    <row r="161" spans="13:13" s="224" customFormat="1">
      <c r="M161" s="232"/>
    </row>
    <row r="162" spans="13:13" s="224" customFormat="1">
      <c r="M162" s="232"/>
    </row>
    <row r="163" spans="13:13" s="224" customFormat="1">
      <c r="M163" s="232"/>
    </row>
    <row r="164" spans="13:13" s="224" customFormat="1">
      <c r="M164" s="232"/>
    </row>
    <row r="165" spans="13:13" s="224" customFormat="1">
      <c r="M165" s="232"/>
    </row>
    <row r="166" spans="13:13" s="224" customFormat="1">
      <c r="M166" s="232"/>
    </row>
    <row r="167" spans="13:13" s="224" customFormat="1">
      <c r="M167" s="232"/>
    </row>
    <row r="168" spans="13:13" s="224" customFormat="1">
      <c r="M168" s="232"/>
    </row>
    <row r="169" spans="13:13" s="224" customFormat="1">
      <c r="M169" s="232"/>
    </row>
    <row r="170" spans="13:13" s="224" customFormat="1">
      <c r="M170" s="232"/>
    </row>
    <row r="171" spans="13:13" s="224" customFormat="1">
      <c r="M171" s="232"/>
    </row>
    <row r="172" spans="13:13" s="224" customFormat="1">
      <c r="M172" s="232"/>
    </row>
    <row r="173" spans="13:13" s="224" customFormat="1">
      <c r="M173" s="232"/>
    </row>
    <row r="174" spans="13:13" s="224" customFormat="1">
      <c r="M174" s="232"/>
    </row>
    <row r="175" spans="13:13" s="224" customFormat="1">
      <c r="M175" s="232"/>
    </row>
    <row r="176" spans="13:13" s="224" customFormat="1">
      <c r="M176" s="232"/>
    </row>
    <row r="177" spans="13:13" s="224" customFormat="1">
      <c r="M177" s="232"/>
    </row>
    <row r="178" spans="13:13" s="224" customFormat="1">
      <c r="M178" s="232"/>
    </row>
    <row r="179" spans="13:13" s="224" customFormat="1">
      <c r="M179" s="232"/>
    </row>
    <row r="180" spans="13:13" s="224" customFormat="1">
      <c r="M180" s="232"/>
    </row>
    <row r="181" spans="13:13" s="224" customFormat="1">
      <c r="M181" s="232"/>
    </row>
    <row r="182" spans="13:13" s="224" customFormat="1">
      <c r="M182" s="232"/>
    </row>
    <row r="183" spans="13:13" s="224" customFormat="1">
      <c r="M183" s="232"/>
    </row>
    <row r="184" spans="13:13" s="224" customFormat="1">
      <c r="M184" s="232"/>
    </row>
    <row r="185" spans="13:13" s="224" customFormat="1">
      <c r="M185" s="232"/>
    </row>
    <row r="186" spans="13:13" s="224" customFormat="1">
      <c r="M186" s="232"/>
    </row>
    <row r="187" spans="13:13" s="224" customFormat="1">
      <c r="M187" s="232"/>
    </row>
    <row r="188" spans="13:13" s="224" customFormat="1">
      <c r="M188" s="232"/>
    </row>
    <row r="189" spans="13:13" s="224" customFormat="1">
      <c r="M189" s="232"/>
    </row>
    <row r="190" spans="13:13" s="224" customFormat="1">
      <c r="M190" s="232"/>
    </row>
    <row r="191" spans="13:13" s="224" customFormat="1">
      <c r="M191" s="232"/>
    </row>
  </sheetData>
  <phoneticPr fontId="47" type="noConversion"/>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calc</vt:lpstr>
      <vt:lpstr>calc_new</vt:lpstr>
      <vt:lpstr>Cover sheet</vt:lpstr>
      <vt:lpstr>Contents</vt:lpstr>
      <vt:lpstr>Chart 2.3.1</vt:lpstr>
      <vt:lpstr>2.3.1 (Cash terms)</vt:lpstr>
      <vt:lpstr>To hide-Chart 2.3.1</vt:lpstr>
      <vt:lpstr>2.3.1 (Real terms)</vt:lpstr>
      <vt:lpstr>2.3.1 (Fixed)</vt:lpstr>
      <vt:lpstr>Methodology</vt:lpstr>
      <vt:lpstr>Table 2.3.1 15,000 kWh</vt:lpstr>
      <vt:lpstr>Fixed Bills 15,000 kWh</vt:lpstr>
      <vt:lpstr>Table 2.3.1 18,000kWh</vt:lpstr>
      <vt:lpstr>'2.3.1 (Cash terms)'!Print_Area</vt:lpstr>
      <vt:lpstr>'Table 2.3.1 15,000 kWh'!Print_Area</vt:lpstr>
      <vt:lpstr>'Table 2.3.1 18,000kWh'!Print_Area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Colin Ramsay</cp:lastModifiedBy>
  <cp:lastPrinted>2018-12-06T17:14:32Z</cp:lastPrinted>
  <dcterms:created xsi:type="dcterms:W3CDTF">2001-04-18T12:39:26Z</dcterms:created>
  <dcterms:modified xsi:type="dcterms:W3CDTF">2022-04-20T16:41:57Z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2019-12-11T15:06:39Z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e545150c-6ba0-4c85-a0bd-00006a9312b0</vt:lpwstr>
  </property>
  <property fmtid="{D5CDD505-2E9C-101B-9397-08002B2CF9AE}" pid="8" name="MSIP_Label_ba62f585-b40f-4ab9-bafe-39150f03d124_ContentBits">
    <vt:lpwstr>0</vt:lpwstr>
  </property>
</Properties>
</file>