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66925"/>
  <mc:AlternateContent xmlns:mc="http://schemas.openxmlformats.org/markup-compatibility/2006">
    <mc:Choice Requires="x15">
      <x15ac:absPath xmlns:x15ac="http://schemas.microsoft.com/office/spreadsheetml/2010/11/ac" url="C:\Users\x_med\OneDrive\Escritorio\IMPORTACIONES\ESQUINA DE ALES\"/>
    </mc:Choice>
  </mc:AlternateContent>
  <xr:revisionPtr revIDLastSave="0" documentId="13_ncr:1_{2247A745-B45D-47F4-B2E7-C9C169E9C760}" xr6:coauthVersionLast="47" xr6:coauthVersionMax="47" xr10:uidLastSave="{00000000-0000-0000-0000-000000000000}"/>
  <bookViews>
    <workbookView xWindow="-98" yWindow="-98" windowWidth="21795" windowHeight="13875" firstSheet="1" activeTab="3" xr2:uid="{86E8D145-C687-424B-957E-B169520420D5}"/>
  </bookViews>
  <sheets>
    <sheet name="PLANTA PROCESOS" sheetId="2" r:id="rId1"/>
    <sheet name="PROYEECTO BROSTER" sheetId="1" r:id="rId2"/>
    <sheet name="EMPAQUES" sheetId="3" r:id="rId3"/>
    <sheet name="MUUEBLES" sheetId="4" r:id="rId4"/>
    <sheet name="PLANTA PROCESOS (2)" sheetId="5" r:id="rId5"/>
    <sheet name="PROYEECTO BROSTER (2)" sheetId="6" r:id="rId6"/>
  </sheets>
  <definedNames>
    <definedName name="_xlnm.Print_Area" localSheetId="0">'PLANTA PROCESOS'!$A$1:$L$28</definedName>
    <definedName name="_xlnm.Print_Area" localSheetId="4">'PLANTA PROCESOS (2)'!$A$1:$L$28</definedName>
    <definedName name="_xlnm.Print_Area" localSheetId="1">'PROYEECTO BROSTER'!$A$1:$L$25</definedName>
    <definedName name="_xlnm.Print_Area" localSheetId="5">'PROYEECTO BROSTER (2)'!$A$1:$L$25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18" i="4" l="1"/>
  <c r="J10" i="4" l="1"/>
  <c r="J11" i="4"/>
  <c r="J12" i="4"/>
  <c r="J13" i="4"/>
  <c r="J14" i="4"/>
  <c r="J15" i="4"/>
  <c r="J16" i="4"/>
  <c r="J9" i="4"/>
  <c r="H18" i="4"/>
  <c r="G16" i="4"/>
  <c r="H16" i="4" s="1"/>
  <c r="G15" i="4"/>
  <c r="H15" i="4" s="1"/>
  <c r="G14" i="4"/>
  <c r="H14" i="4"/>
  <c r="G13" i="4"/>
  <c r="H13" i="4" s="1"/>
  <c r="G12" i="4"/>
  <c r="H12" i="4"/>
  <c r="G11" i="4"/>
  <c r="H11" i="4"/>
  <c r="G10" i="4"/>
  <c r="H10" i="4"/>
  <c r="H9" i="4"/>
  <c r="G9" i="4"/>
  <c r="E6" i="4"/>
  <c r="K20" i="6"/>
  <c r="I15" i="6"/>
  <c r="I14" i="6"/>
  <c r="I13" i="6"/>
  <c r="I12" i="6"/>
  <c r="I11" i="6"/>
  <c r="I10" i="6"/>
  <c r="E15" i="6"/>
  <c r="H14" i="6"/>
  <c r="J14" i="6" s="1"/>
  <c r="K14" i="6" s="1"/>
  <c r="F14" i="6"/>
  <c r="J13" i="6"/>
  <c r="K13" i="6" s="1"/>
  <c r="H13" i="6"/>
  <c r="F13" i="6"/>
  <c r="H12" i="6"/>
  <c r="J12" i="6" s="1"/>
  <c r="K12" i="6" s="1"/>
  <c r="F12" i="6"/>
  <c r="H11" i="6"/>
  <c r="J11" i="6" s="1"/>
  <c r="K11" i="6" s="1"/>
  <c r="F11" i="6"/>
  <c r="F10" i="6"/>
  <c r="G10" i="1"/>
  <c r="G11" i="1"/>
  <c r="G12" i="1"/>
  <c r="I12" i="1" s="1"/>
  <c r="J12" i="1" s="1"/>
  <c r="G13" i="1"/>
  <c r="I13" i="1" s="1"/>
  <c r="J13" i="1" s="1"/>
  <c r="G14" i="1"/>
  <c r="G15" i="1"/>
  <c r="H10" i="1"/>
  <c r="H11" i="1"/>
  <c r="H12" i="1"/>
  <c r="H13" i="1"/>
  <c r="H14" i="1"/>
  <c r="I14" i="1" s="1"/>
  <c r="I10" i="1"/>
  <c r="J10" i="1" s="1"/>
  <c r="I11" i="1"/>
  <c r="J11" i="1" s="1"/>
  <c r="K23" i="5"/>
  <c r="I17" i="5"/>
  <c r="I16" i="5"/>
  <c r="I15" i="5"/>
  <c r="I14" i="5"/>
  <c r="I13" i="5"/>
  <c r="I12" i="5"/>
  <c r="J12" i="5" s="1"/>
  <c r="K12" i="5" s="1"/>
  <c r="I11" i="5"/>
  <c r="I10" i="5"/>
  <c r="E18" i="5"/>
  <c r="H17" i="5"/>
  <c r="J17" i="5"/>
  <c r="K17" i="5" s="1"/>
  <c r="F17" i="5"/>
  <c r="J16" i="5"/>
  <c r="K16" i="5" s="1"/>
  <c r="H16" i="5"/>
  <c r="F16" i="5"/>
  <c r="H15" i="5"/>
  <c r="J15" i="5" s="1"/>
  <c r="K15" i="5" s="1"/>
  <c r="F15" i="5"/>
  <c r="H14" i="5"/>
  <c r="J14" i="5" s="1"/>
  <c r="K14" i="5" s="1"/>
  <c r="F14" i="5"/>
  <c r="H13" i="5"/>
  <c r="J13" i="5"/>
  <c r="K13" i="5" s="1"/>
  <c r="F13" i="5"/>
  <c r="H12" i="5"/>
  <c r="F12" i="5"/>
  <c r="H11" i="5"/>
  <c r="J11" i="5" s="1"/>
  <c r="K11" i="5" s="1"/>
  <c r="F11" i="5"/>
  <c r="H10" i="5"/>
  <c r="H18" i="5" s="1"/>
  <c r="G18" i="5"/>
  <c r="F10" i="5"/>
  <c r="F18" i="5" s="1"/>
  <c r="G10" i="2"/>
  <c r="I10" i="2"/>
  <c r="G18" i="2"/>
  <c r="E18" i="2"/>
  <c r="F18" i="2"/>
  <c r="H18" i="2"/>
  <c r="I16" i="2"/>
  <c r="J16" i="2" s="1"/>
  <c r="K16" i="2" s="1"/>
  <c r="H16" i="2"/>
  <c r="G16" i="2"/>
  <c r="F16" i="2"/>
  <c r="O13" i="3"/>
  <c r="N13" i="3"/>
  <c r="M13" i="3"/>
  <c r="P13" i="3" s="1"/>
  <c r="L13" i="3"/>
  <c r="K13" i="3"/>
  <c r="K12" i="3"/>
  <c r="K11" i="3"/>
  <c r="O10" i="3"/>
  <c r="K10" i="3"/>
  <c r="N10" i="3" s="1"/>
  <c r="O9" i="3"/>
  <c r="N9" i="3"/>
  <c r="M9" i="3"/>
  <c r="K9" i="3"/>
  <c r="L9" i="3" s="1"/>
  <c r="P9" i="3" s="1"/>
  <c r="K8" i="3"/>
  <c r="K7" i="3"/>
  <c r="T6" i="3"/>
  <c r="K6" i="3"/>
  <c r="O6" i="3" s="1"/>
  <c r="O5" i="3"/>
  <c r="N5" i="3"/>
  <c r="K5" i="3"/>
  <c r="M5" i="3" s="1"/>
  <c r="O4" i="3"/>
  <c r="N4" i="3"/>
  <c r="M4" i="3"/>
  <c r="L4" i="3"/>
  <c r="P4" i="3" s="1"/>
  <c r="K4" i="3"/>
  <c r="F15" i="1"/>
  <c r="E15" i="1"/>
  <c r="J13" i="2"/>
  <c r="F13" i="2"/>
  <c r="G13" i="2"/>
  <c r="H13" i="2"/>
  <c r="I13" i="2"/>
  <c r="H12" i="2"/>
  <c r="G12" i="2"/>
  <c r="F12" i="2"/>
  <c r="H10" i="2"/>
  <c r="F10" i="2"/>
  <c r="F15" i="2"/>
  <c r="G15" i="2"/>
  <c r="H15" i="2"/>
  <c r="H17" i="2"/>
  <c r="G17" i="2"/>
  <c r="F17" i="2"/>
  <c r="H14" i="2"/>
  <c r="G14" i="2"/>
  <c r="F14" i="2"/>
  <c r="H11" i="2"/>
  <c r="G11" i="2"/>
  <c r="F11" i="2"/>
  <c r="F11" i="1"/>
  <c r="F12" i="1"/>
  <c r="F13" i="1"/>
  <c r="F14" i="1"/>
  <c r="F10" i="1"/>
  <c r="J10" i="6" l="1"/>
  <c r="K10" i="6" s="1"/>
  <c r="K15" i="6" s="1"/>
  <c r="J15" i="6"/>
  <c r="H15" i="6"/>
  <c r="F15" i="6"/>
  <c r="I15" i="1"/>
  <c r="J15" i="1" s="1"/>
  <c r="J14" i="1"/>
  <c r="K13" i="2"/>
  <c r="O11" i="3"/>
  <c r="L8" i="3"/>
  <c r="P8" i="3" s="1"/>
  <c r="L12" i="3"/>
  <c r="P12" i="3" s="1"/>
  <c r="M8" i="3"/>
  <c r="M12" i="3"/>
  <c r="L7" i="3"/>
  <c r="P7" i="3" s="1"/>
  <c r="N8" i="3"/>
  <c r="L11" i="3"/>
  <c r="P11" i="3" s="1"/>
  <c r="N12" i="3"/>
  <c r="L6" i="3"/>
  <c r="M7" i="3"/>
  <c r="O8" i="3"/>
  <c r="M11" i="3"/>
  <c r="O12" i="3"/>
  <c r="M6" i="3"/>
  <c r="N7" i="3"/>
  <c r="L10" i="3"/>
  <c r="P10" i="3" s="1"/>
  <c r="N11" i="3"/>
  <c r="L5" i="3"/>
  <c r="P5" i="3" s="1"/>
  <c r="N6" i="3"/>
  <c r="O7" i="3"/>
  <c r="M10" i="3"/>
  <c r="K11" i="1"/>
  <c r="K10" i="1"/>
  <c r="K12" i="1"/>
  <c r="K14" i="1"/>
  <c r="K13" i="1"/>
  <c r="H15" i="1"/>
  <c r="I12" i="2"/>
  <c r="I14" i="2"/>
  <c r="I17" i="2"/>
  <c r="I15" i="2"/>
  <c r="I11" i="2"/>
  <c r="I18" i="5" l="1"/>
  <c r="J10" i="5"/>
  <c r="J10" i="2"/>
  <c r="J18" i="2" s="1"/>
  <c r="I18" i="2"/>
  <c r="K14" i="2"/>
  <c r="J14" i="2"/>
  <c r="J12" i="2"/>
  <c r="K12" i="2" s="1"/>
  <c r="J11" i="2"/>
  <c r="K11" i="2" s="1"/>
  <c r="J15" i="2"/>
  <c r="K15" i="2" s="1"/>
  <c r="J17" i="2"/>
  <c r="K17" i="2" s="1"/>
  <c r="P14" i="3"/>
  <c r="P6" i="3"/>
  <c r="K15" i="1"/>
  <c r="J18" i="5" l="1"/>
  <c r="K10" i="5"/>
  <c r="K18" i="5" s="1"/>
  <c r="K10" i="2"/>
  <c r="K18" i="2" s="1"/>
</calcChain>
</file>

<file path=xl/sharedStrings.xml><?xml version="1.0" encoding="utf-8"?>
<sst xmlns="http://schemas.openxmlformats.org/spreadsheetml/2006/main" count="199" uniqueCount="105">
  <si>
    <t>IMAGEN</t>
  </si>
  <si>
    <t>CANTIDAD</t>
  </si>
  <si>
    <t>TOTAL</t>
  </si>
  <si>
    <t>TERMS &amp; CONDITIONS</t>
  </si>
  <si>
    <r>
      <t xml:space="preserve">Buyer: </t>
    </r>
    <r>
      <rPr>
        <sz val="14"/>
        <color rgb="FF002060"/>
        <rFont val="Calibri (Cuerpo)_x0000_"/>
      </rPr>
      <t>Grupo Metalza Chile SPA</t>
    </r>
    <r>
      <rPr>
        <b/>
        <sz val="14"/>
        <color rgb="FF002060"/>
        <rFont val="Calibri (Cuerpo)_x0000_"/>
      </rPr>
      <t xml:space="preserve"> 
Attn: </t>
    </r>
    <r>
      <rPr>
        <sz val="14"/>
        <color rgb="FF002060"/>
        <rFont val="Calibri (Cuerpo)_x0000_"/>
      </rPr>
      <t xml:space="preserve">Juan Carlos Barros Bravo </t>
    </r>
    <r>
      <rPr>
        <b/>
        <sz val="14"/>
        <color rgb="FF002060"/>
        <rFont val="Calibri (Cuerpo)_x0000_"/>
      </rPr>
      <t xml:space="preserve">             
RUT: </t>
    </r>
    <r>
      <rPr>
        <sz val="14"/>
        <color rgb="FF002060"/>
        <rFont val="Calibri (Cuerpo)_x0000_"/>
      </rPr>
      <t>778754142</t>
    </r>
    <r>
      <rPr>
        <b/>
        <sz val="14"/>
        <color rgb="FF002060"/>
        <rFont val="Calibri (Cuerpo)_x0000_"/>
      </rPr>
      <t xml:space="preserve">
Add: </t>
    </r>
    <r>
      <rPr>
        <sz val="14"/>
        <color rgb="FF002060"/>
        <rFont val="Calibri (Cuerpo)_x0000_"/>
      </rPr>
      <t>Camino de la Aguada 14087 1 LO Barnechea</t>
    </r>
    <r>
      <rPr>
        <b/>
        <sz val="14"/>
        <color rgb="FF002060"/>
        <rFont val="Calibri (Cuerpo)_x0000_"/>
      </rPr>
      <t xml:space="preserve">
Email: </t>
    </r>
    <r>
      <rPr>
        <sz val="14"/>
        <color rgb="FF002060"/>
        <rFont val="Calibri (Cuerpo)_x0000_"/>
      </rPr>
      <t>juancarlos.barros@grupometalza.cl</t>
    </r>
    <r>
      <rPr>
        <b/>
        <sz val="14"/>
        <color rgb="FF002060"/>
        <rFont val="Calibri (Cuerpo)_x0000_"/>
      </rPr>
      <t xml:space="preserve">
Tel: </t>
    </r>
    <r>
      <rPr>
        <sz val="14"/>
        <color rgb="FF002060"/>
        <rFont val="Calibri (Cuerpo)_x0000_"/>
      </rPr>
      <t>+56 965462614</t>
    </r>
    <r>
      <rPr>
        <b/>
        <sz val="14"/>
        <color rgb="FF002060"/>
        <rFont val="Calibri (Cuerpo)_x0000_"/>
      </rPr>
      <t xml:space="preserve">					
					</t>
    </r>
  </si>
  <si>
    <t>Quotation</t>
  </si>
  <si>
    <t>MODELO</t>
  </si>
  <si>
    <t>DESCRIPCION CLIENTE</t>
  </si>
  <si>
    <t xml:space="preserve">Buyer: 
Attn:   
RUT: 
Add: 
Email:
Tel: 					
					</t>
  </si>
  <si>
    <t xml:space="preserve">
110V/220V/50Hz~60HZ
Power：3KW Capacity：16L
machine Size：380x470x530mm working pressure ：8Psi
control temperature : room-200℃ Net weight：19kg</t>
  </si>
  <si>
    <t>PRECIO</t>
  </si>
  <si>
    <t xml:space="preserve">Freidora </t>
  </si>
  <si>
    <t xml:space="preserve">
Voltage: 220V/50HZ
 Power: 0.12 kW
 Size:1150x760x900 mm
 Net Weight: 55kg
 *Automatic powder
 sieving with brush.
 *Plastic basin
 *304ss
 *no wheels
 *motor speed: 45 RPM
 * maxinum sieving time: 90
 </t>
  </si>
  <si>
    <t>MESA DE EMPANAR</t>
  </si>
  <si>
    <t>Capacity: 6 Layers Tray Size: 46x66 cm Voltage:220V/50Hz Power: 2 kW Size:610x790x995mm Net Weight: 98 kg
*Two sides open.
*Front glass door, back layered door.
*With LED lights.</t>
  </si>
  <si>
    <t>MESA DE APOLLO</t>
  </si>
  <si>
    <t xml:space="preserve">GABINETE DE RETENCION </t>
  </si>
  <si>
    <t>Mesa de acero inxidable 304 de apoyo para gabinete de retencion 1HS</t>
  </si>
  <si>
    <t>Menaje varios</t>
  </si>
  <si>
    <t>Baskets, holding trays, claws</t>
  </si>
  <si>
    <t>COMISION 10%</t>
  </si>
  <si>
    <t>FOB 3%</t>
  </si>
  <si>
    <t>CIF 15%</t>
  </si>
  <si>
    <t>ISD 5%</t>
  </si>
  <si>
    <t>AGUJAS</t>
  </si>
  <si>
    <t xml:space="preserve">Hole's Diameter: 1.5mm 
Needle's Diameter: 4mm </t>
  </si>
  <si>
    <t>1. Users can adjust the Stepping Speed&amp;Distance and Injecting Speed&amp;Pressure&amp;Rate according to process requirements. And the injection pressure, the pickled preparations are injected into the material uniformly, quantitatively and continuously. 
2. Equipped with automatic needle passing function, so that the needle blocking rate is zero.
3. Design of Automatic-Adjust Pneumatic Needle can make needle will not thrust into BONE when injecting bone-in meat.
4. Tooth-Type conveyor makes it has anti-slipper function,which can guarantee its stable forwarding process in order to have smooth injecting process.</t>
  </si>
  <si>
    <t>MAQUINA INYECTADORA PROYECTO BROSTER</t>
  </si>
  <si>
    <t xml:space="preserve">TUMBLER </t>
  </si>
  <si>
    <t>TSY1250
Electricity                        220 V,60 HZ,3 P
Dimension(L*W*H)       1210*1140*2550 MM
Power                             1.5 KW
Lifting Weight                280 KG
Lifting Height                 2550 MM</t>
  </si>
  <si>
    <t>REPUESTOS</t>
  </si>
  <si>
    <t>CUCHILLAS</t>
  </si>
  <si>
    <t>Capacity                      300-800 KG/H
Electricity                     220 V,60 HZ,3 P
Blade Speed                2300 RPM
Blade Number              10 PCS
Power                           2.25 KW
Dimension(L*W*H)      960*500*1040 MM
Net Weight                  80 KG</t>
  </si>
  <si>
    <t>CORTADOR DE PAPAS</t>
  </si>
  <si>
    <t>LIMPIADOR DE PAPAS</t>
  </si>
  <si>
    <t>Potato Chips and Slice
Cutter
1-full 201 stainless
steel machine body;
2- strip:6*6/8*8/10*10/12* 12 mm</t>
  </si>
  <si>
    <t>Brush Roller Cleaning
Machine
1- stainless steel
machine body
2-use high quality
brush, good for
washing and peeling
3-suitable for
potato,lotus,radish,bata
ta</t>
  </si>
  <si>
    <r>
      <rPr>
        <b/>
        <sz val="18"/>
        <color rgb="FF002060"/>
        <rFont val="Calibri (Cuerpo)"/>
      </rPr>
      <t xml:space="preserve"> INVOICE</t>
    </r>
    <r>
      <rPr>
        <b/>
        <sz val="18"/>
        <color rgb="FF002060"/>
        <rFont val="Calibri"/>
        <family val="2"/>
        <scheme val="minor"/>
      </rPr>
      <t xml:space="preserve">
</t>
    </r>
    <r>
      <rPr>
        <b/>
        <sz val="18"/>
        <color theme="2" tint="-0.499984740745262"/>
        <rFont val="Calibri (Cuerpo)"/>
      </rPr>
      <t xml:space="preserve">INVOICE: </t>
    </r>
    <r>
      <rPr>
        <sz val="18"/>
        <color theme="2" tint="-0.499984740745262"/>
        <rFont val="Calibri (Cuerpo)"/>
      </rPr>
      <t>54678061</t>
    </r>
  </si>
  <si>
    <r>
      <rPr>
        <b/>
        <sz val="18"/>
        <color theme="4" tint="-0.499984740745262"/>
        <rFont val="Calibri"/>
        <family val="2"/>
        <scheme val="minor"/>
      </rPr>
      <t>Add:</t>
    </r>
    <r>
      <rPr>
        <sz val="18"/>
        <color theme="4" tint="-0.499984740745262"/>
        <rFont val="Calibri"/>
        <family val="2"/>
        <scheme val="minor"/>
      </rPr>
      <t xml:space="preserve"> No. 7-4, Jinjie Road, Humen Town, Dongguan, Guangdong, China
</t>
    </r>
    <r>
      <rPr>
        <b/>
        <sz val="18"/>
        <color theme="4" tint="-0.499984740745262"/>
        <rFont val="Calibri"/>
        <family val="2"/>
        <scheme val="minor"/>
      </rPr>
      <t xml:space="preserve">Attn: </t>
    </r>
    <r>
      <rPr>
        <sz val="18"/>
        <color theme="4" tint="-0.499984740745262"/>
        <rFont val="Calibri"/>
        <family val="2"/>
        <scheme val="minor"/>
      </rPr>
      <t xml:space="preserve">Ing. Jorge Mendoza
</t>
    </r>
    <r>
      <rPr>
        <b/>
        <sz val="18"/>
        <color theme="4" tint="-0.499984740745262"/>
        <rFont val="Calibri"/>
        <family val="2"/>
        <scheme val="minor"/>
      </rPr>
      <t xml:space="preserve">Email: </t>
    </r>
    <r>
      <rPr>
        <sz val="18"/>
        <color theme="4" tint="-0.499984740745262"/>
        <rFont val="Calibri"/>
        <family val="2"/>
        <scheme val="minor"/>
      </rPr>
      <t xml:space="preserve">proyectos@metalza.com.ec
</t>
    </r>
    <r>
      <rPr>
        <b/>
        <sz val="18"/>
        <color theme="4" tint="-0.499984740745262"/>
        <rFont val="Calibri"/>
        <family val="2"/>
        <scheme val="minor"/>
      </rPr>
      <t>Tel:</t>
    </r>
    <r>
      <rPr>
        <sz val="18"/>
        <color theme="4" tint="-0.499984740745262"/>
        <rFont val="Calibri"/>
        <family val="2"/>
        <scheme val="minor"/>
      </rPr>
      <t xml:space="preserve"> +593 988160576	</t>
    </r>
  </si>
  <si>
    <r>
      <t xml:space="preserve">Buyer: </t>
    </r>
    <r>
      <rPr>
        <sz val="18"/>
        <color rgb="FF002060"/>
        <rFont val="Calibri (Cuerpo)_x0000_"/>
      </rPr>
      <t>Grupo Metalza Chile SPA</t>
    </r>
    <r>
      <rPr>
        <b/>
        <sz val="18"/>
        <color rgb="FF002060"/>
        <rFont val="Calibri (Cuerpo)_x0000_"/>
      </rPr>
      <t xml:space="preserve"> 
Attn: </t>
    </r>
    <r>
      <rPr>
        <sz val="18"/>
        <color rgb="FF002060"/>
        <rFont val="Calibri (Cuerpo)_x0000_"/>
      </rPr>
      <t xml:space="preserve">Juan Carlos Barros Bravo </t>
    </r>
    <r>
      <rPr>
        <b/>
        <sz val="18"/>
        <color rgb="FF002060"/>
        <rFont val="Calibri (Cuerpo)_x0000_"/>
      </rPr>
      <t xml:space="preserve">             
RUT: </t>
    </r>
    <r>
      <rPr>
        <sz val="18"/>
        <color rgb="FF002060"/>
        <rFont val="Calibri (Cuerpo)_x0000_"/>
      </rPr>
      <t>778754142</t>
    </r>
    <r>
      <rPr>
        <b/>
        <sz val="18"/>
        <color rgb="FF002060"/>
        <rFont val="Calibri (Cuerpo)_x0000_"/>
      </rPr>
      <t xml:space="preserve">
Add: </t>
    </r>
    <r>
      <rPr>
        <sz val="18"/>
        <color rgb="FF002060"/>
        <rFont val="Calibri (Cuerpo)_x0000_"/>
      </rPr>
      <t>Camino de la Aguada 14087 1 LO Barnechea</t>
    </r>
    <r>
      <rPr>
        <b/>
        <sz val="18"/>
        <color rgb="FF002060"/>
        <rFont val="Calibri (Cuerpo)_x0000_"/>
      </rPr>
      <t xml:space="preserve">
Email: </t>
    </r>
    <r>
      <rPr>
        <sz val="18"/>
        <color rgb="FF002060"/>
        <rFont val="Calibri (Cuerpo)_x0000_"/>
      </rPr>
      <t>juancarlos.barros@grupometalza.cl</t>
    </r>
    <r>
      <rPr>
        <b/>
        <sz val="18"/>
        <color rgb="FF002060"/>
        <rFont val="Calibri (Cuerpo)_x0000_"/>
      </rPr>
      <t xml:space="preserve">
Tel: </t>
    </r>
    <r>
      <rPr>
        <sz val="18"/>
        <color rgb="FF002060"/>
        <rFont val="Calibri (Cuerpo)_x0000_"/>
      </rPr>
      <t>+56 965462614</t>
    </r>
    <r>
      <rPr>
        <b/>
        <sz val="18"/>
        <color rgb="FF002060"/>
        <rFont val="Calibri (Cuerpo)_x0000_"/>
      </rPr>
      <t xml:space="preserve">					
					</t>
    </r>
  </si>
  <si>
    <r>
      <t xml:space="preserve">Payment term:
</t>
    </r>
    <r>
      <rPr>
        <sz val="18"/>
        <color theme="1"/>
        <rFont val="Calibri"/>
        <family val="2"/>
      </rPr>
      <t>65% deposit-for advance payment
35% against shipping documents
All balance before delivery</t>
    </r>
  </si>
  <si>
    <r>
      <t xml:space="preserve">Delivery time: </t>
    </r>
    <r>
      <rPr>
        <sz val="18"/>
        <color theme="1"/>
        <rFont val="Calibri"/>
        <family val="2"/>
      </rPr>
      <t>20 to 25 days once the advance payment is made</t>
    </r>
  </si>
  <si>
    <r>
      <t>Warranty:</t>
    </r>
    <r>
      <rPr>
        <sz val="18"/>
        <color theme="1"/>
        <rFont val="Calibri"/>
        <family val="2"/>
      </rPr>
      <t xml:space="preserve">
1. 1 year
2. Customer shall provide </t>
    </r>
    <r>
      <rPr>
        <b/>
        <sz val="18"/>
        <color theme="1"/>
        <rFont val="Calibri"/>
        <family val="2"/>
      </rPr>
      <t>feedback with photos/videos on the goods within 48 hours after receivd</t>
    </r>
    <r>
      <rPr>
        <sz val="18"/>
        <color theme="1"/>
        <rFont val="Calibri"/>
        <family val="2"/>
      </rPr>
      <t>. After-sales service will be invalid if the feedback is overdue.
3. Customer shall read factory instruction book before operating the equipment.
4. After-sales checking must be done by professional technician.
5. Spare parts will be paid by customer as below:
1). Parts not covered by warranty
2). Transportation caused damage.
3). Mis-handling caused damage.
4). Non-technician caused damage by repairing or maintenance without instruction.
5). Techinician caused damage by not following factory instruction.</t>
    </r>
  </si>
  <si>
    <r>
      <t>Packing:</t>
    </r>
    <r>
      <rPr>
        <sz val="18"/>
        <color theme="1"/>
        <rFont val="Calibri"/>
        <family val="2"/>
      </rPr>
      <t xml:space="preserve">
All items would be well packed in carton box, some machine in wooden packaging, all additional and special printing, labeling, bar codes etc. request will be subject to additional charges.</t>
    </r>
  </si>
  <si>
    <r>
      <t>SWIFT/BIC Code</t>
    </r>
    <r>
      <rPr>
        <b/>
        <sz val="18"/>
        <color theme="0"/>
        <rFont val="宋体"/>
        <charset val="134"/>
      </rPr>
      <t>：BKCHCNBJ45A</t>
    </r>
    <r>
      <rPr>
        <b/>
        <sz val="18"/>
        <color theme="0"/>
        <rFont val="Calibri"/>
        <family val="2"/>
      </rPr>
      <t xml:space="preserve">
Account Number</t>
    </r>
    <r>
      <rPr>
        <b/>
        <sz val="18"/>
        <color theme="0"/>
        <rFont val="宋体"/>
        <charset val="134"/>
      </rPr>
      <t>：</t>
    </r>
    <r>
      <rPr>
        <b/>
        <sz val="18"/>
        <color theme="0"/>
        <rFont val="Calibri"/>
        <family val="2"/>
      </rPr>
      <t>17870060881707594001
Account Name</t>
    </r>
    <r>
      <rPr>
        <b/>
        <sz val="18"/>
        <color theme="0"/>
        <rFont val="宋体"/>
        <charset val="134"/>
      </rPr>
      <t>：</t>
    </r>
    <r>
      <rPr>
        <b/>
        <sz val="18"/>
        <color theme="0"/>
        <rFont val="Calibri"/>
        <family val="2"/>
      </rPr>
      <t>DongGuan Jinmaisi Electric Appliances Co., Ltd.
Bank Address</t>
    </r>
    <r>
      <rPr>
        <b/>
        <sz val="18"/>
        <color theme="0"/>
        <rFont val="宋体"/>
        <charset val="134"/>
      </rPr>
      <t>：</t>
    </r>
    <r>
      <rPr>
        <b/>
        <sz val="18"/>
        <color theme="0"/>
        <rFont val="Calibri"/>
        <family val="2"/>
      </rPr>
      <t>NO.74 JINRONG ROAD, SHATOUJIAO, YANTIAN DISTRICT, SHENZHEN, CHINA
Country/Region: Mainland China
Type of Account</t>
    </r>
    <r>
      <rPr>
        <b/>
        <sz val="18"/>
        <color theme="0"/>
        <rFont val="宋体"/>
        <charset val="134"/>
      </rPr>
      <t>：</t>
    </r>
    <r>
      <rPr>
        <b/>
        <sz val="18"/>
        <color theme="0"/>
        <rFont val="Calibri"/>
        <family val="2"/>
      </rPr>
      <t>Business Account
Bank name: BANK OF CHINA SHENZHEN DONGBU BRANCH
Payment method: Only accept payments via SWIFT/CIPS.</t>
    </r>
  </si>
  <si>
    <t>LICUADORA INDUSTRIAL</t>
  </si>
  <si>
    <t>PRECIO  EWX</t>
  </si>
  <si>
    <t>DDP 15,5%</t>
  </si>
  <si>
    <t>DDP 15.5%</t>
  </si>
  <si>
    <t>#</t>
  </si>
  <si>
    <t>JM 10%</t>
  </si>
  <si>
    <t>COTIZACION ESQUINA DE ALES</t>
  </si>
  <si>
    <t>No.</t>
  </si>
  <si>
    <t>Product Name</t>
  </si>
  <si>
    <t>picture</t>
  </si>
  <si>
    <t>Description / Specification</t>
  </si>
  <si>
    <t xml:space="preserve"> Size </t>
  </si>
  <si>
    <t>Quanity  (piece)</t>
  </si>
  <si>
    <t xml:space="preserve"> Total Craton </t>
  </si>
  <si>
    <t>QTY/CTN (pcs)</t>
  </si>
  <si>
    <t>Unit Price (USD)</t>
  </si>
  <si>
    <t>SUB TOTAL     Price (USD)     EXW</t>
  </si>
  <si>
    <t>COMISION           10%</t>
  </si>
  <si>
    <t>5%                     ISD</t>
  </si>
  <si>
    <t>SUB TOTAL     Price (USD)          CIF                        15 % aprox</t>
  </si>
  <si>
    <t xml:space="preserve">Precio       ya NACIONALIZADO      incluye 15% iva         aranceles  0%    aprox     </t>
  </si>
  <si>
    <t xml:space="preserve">Material: Kraft Paper </t>
  </si>
  <si>
    <t>200*145*160mm</t>
  </si>
  <si>
    <t>CAJA POLLO ENTERO BRASA</t>
  </si>
  <si>
    <t>280*220*150</t>
  </si>
  <si>
    <t>CAJA 1/2 POLLO  BRASA</t>
  </si>
  <si>
    <t>280*150*100</t>
  </si>
  <si>
    <t>CAJA 1/4 POLLO BRASA</t>
  </si>
  <si>
    <t>180*130*100</t>
  </si>
  <si>
    <t>LAMINA ANTIGRASA POLLO ENTERO</t>
  </si>
  <si>
    <t xml:space="preserve">Material: 45gsm Kraft Paper </t>
  </si>
  <si>
    <t>68*68cm</t>
  </si>
  <si>
    <t xml:space="preserve">LAMINA ANTIGRASA MEDIO POLLO </t>
  </si>
  <si>
    <t>58*58cm</t>
  </si>
  <si>
    <t xml:space="preserve">LAMINA ANTIGRASA 1/4 POLLO </t>
  </si>
  <si>
    <t>38*38cm</t>
  </si>
  <si>
    <t>CAJA DE PAPAS</t>
  </si>
  <si>
    <t>Material:  White cardboard</t>
  </si>
  <si>
    <t>110*75*75mm</t>
  </si>
  <si>
    <t>Cooler bag  1/2 pllo</t>
  </si>
  <si>
    <t>100g non-woven fabric</t>
  </si>
  <si>
    <t>275*170*235+40mm</t>
  </si>
  <si>
    <t>Cooler bag  1/4 pllo</t>
  </si>
  <si>
    <t>295*155*385+40mm</t>
  </si>
  <si>
    <t>Total</t>
  </si>
  <si>
    <t>Fried Chicken Bucket POLLO FAMILIAR BROSTER</t>
  </si>
  <si>
    <t>CLASIFICADORA AUTOMATICA DE POLLO</t>
  </si>
  <si>
    <t>PLATOS</t>
  </si>
  <si>
    <t>MESAS</t>
  </si>
  <si>
    <t>$$</t>
  </si>
  <si>
    <t>YST-550</t>
  </si>
  <si>
    <t>YST-052</t>
  </si>
  <si>
    <t>YST-069</t>
  </si>
  <si>
    <t>YUANES</t>
  </si>
  <si>
    <t>HAMP-855-8</t>
  </si>
  <si>
    <t>HAMP-855-12</t>
  </si>
  <si>
    <t>HAMP-855-14</t>
  </si>
  <si>
    <t>YST-3147</t>
  </si>
  <si>
    <t>MX37-1</t>
  </si>
  <si>
    <t>EXW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</si>
</sst>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00_);[Red]\(&quot;$&quot;#,##0.0000\)"/>
    <numFmt numFmtId="165" formatCode="&quot;$&quot;#,##0.00"/>
  </numFmts>
  <fonts count="42">
    <font>
      <sz val="11"/>
      <color theme="1"/>
      <name val="Calibri"/>
      <family val="2"/>
      <scheme val="minor"/>
    </font>
    <font>
      <sz val="11"/>
      <color theme="1"/>
      <name val="Calibri"/>
      <family val="2"/>
      <scheme val="minor"/>
    </font>
    <font>
      <b/>
      <sz val="18"/>
      <color theme="2" tint="-0.499984740745262"/>
      <name val="Calibri (Cuerpo)"/>
    </font>
    <font>
      <sz val="18"/>
      <color theme="2" tint="-0.499984740745262"/>
      <name val="Calibri (Cuerpo)"/>
    </font>
    <font>
      <b/>
      <sz val="18"/>
      <color theme="0"/>
      <name val="Arial"/>
      <family val="2"/>
    </font>
    <font>
      <sz val="12"/>
      <color rgb="FF002060"/>
      <name val="Calibri"/>
      <family val="2"/>
      <scheme val="minor"/>
    </font>
    <font>
      <b/>
      <sz val="14"/>
      <color rgb="FF002060"/>
      <name val="Calibri (Cuerpo)_x0000_"/>
    </font>
    <font>
      <sz val="14"/>
      <color rgb="FF002060"/>
      <name val="Calibri (Cuerpo)_x0000_"/>
    </font>
    <font>
      <sz val="14"/>
      <color rgb="FF002060"/>
      <name val="Calibri"/>
      <family val="2"/>
      <scheme val="minor"/>
    </font>
    <font>
      <sz val="10"/>
      <color rgb="FF000000"/>
      <name val="Times New Roman"/>
      <family val="1"/>
    </font>
    <font>
      <sz val="12"/>
      <color theme="1"/>
      <name val="Calibri"/>
      <family val="2"/>
      <scheme val="minor"/>
    </font>
    <font>
      <b/>
      <sz val="12"/>
      <color rgb="FF002060"/>
      <name val="Calibri (Cuerpo)_x0000_"/>
    </font>
    <font>
      <b/>
      <sz val="14"/>
      <color theme="4" tint="-0.499984740745262"/>
      <name val="Calibri"/>
      <family val="2"/>
      <scheme val="minor"/>
    </font>
    <font>
      <sz val="14"/>
      <color theme="1"/>
      <name val="Calibri"/>
      <family val="2"/>
      <scheme val="minor"/>
    </font>
    <font>
      <sz val="14"/>
      <color rgb="FF000000"/>
      <name val="Times New Roman"/>
      <family val="1"/>
    </font>
    <font>
      <b/>
      <sz val="18"/>
      <color theme="4" tint="-0.499984740745262"/>
      <name val="Calibri"/>
      <family val="2"/>
      <scheme val="minor"/>
    </font>
    <font>
      <b/>
      <sz val="18"/>
      <color rgb="FF002060"/>
      <name val="Calibri"/>
      <family val="2"/>
      <scheme val="minor"/>
    </font>
    <font>
      <b/>
      <sz val="18"/>
      <color rgb="FF002060"/>
      <name val="Calibri (Cuerpo)"/>
    </font>
    <font>
      <sz val="18"/>
      <color theme="1"/>
      <name val="Calibri"/>
      <family val="2"/>
      <scheme val="minor"/>
    </font>
    <font>
      <sz val="18"/>
      <color theme="4" tint="-0.499984740745262"/>
      <name val="Calibri"/>
      <family val="2"/>
      <scheme val="minor"/>
    </font>
    <font>
      <b/>
      <sz val="18"/>
      <color rgb="FF002060"/>
      <name val="Calibri (Cuerpo)_x0000_"/>
    </font>
    <font>
      <sz val="18"/>
      <color rgb="FF002060"/>
      <name val="Calibri (Cuerpo)_x0000_"/>
    </font>
    <font>
      <sz val="18"/>
      <color rgb="FF002060"/>
      <name val="Calibri"/>
      <family val="2"/>
      <scheme val="minor"/>
    </font>
    <font>
      <b/>
      <sz val="18"/>
      <color theme="0"/>
      <name val=".AppleSystemUIFont"/>
    </font>
    <font>
      <b/>
      <sz val="18"/>
      <color theme="0"/>
      <name val="Calibri"/>
      <family val="2"/>
      <scheme val="minor"/>
    </font>
    <font>
      <b/>
      <sz val="18"/>
      <color rgb="FF002060"/>
      <name val=".AppleSystemUIFont"/>
    </font>
    <font>
      <sz val="18"/>
      <color rgb="FF000000"/>
      <name val="Times New Roman"/>
      <family val="1"/>
    </font>
    <font>
      <sz val="18"/>
      <color theme="0"/>
      <name val="Calibri"/>
      <family val="2"/>
      <scheme val="minor"/>
    </font>
    <font>
      <b/>
      <sz val="18"/>
      <color theme="1"/>
      <name val="Calibri"/>
      <family val="2"/>
    </font>
    <font>
      <sz val="18"/>
      <color theme="1"/>
      <name val="Calibri"/>
      <family val="2"/>
    </font>
    <font>
      <b/>
      <sz val="18"/>
      <color theme="0"/>
      <name val="宋体"/>
      <charset val="134"/>
    </font>
    <font>
      <b/>
      <sz val="18"/>
      <color theme="0"/>
      <name val="Calibri"/>
      <family val="2"/>
    </font>
    <font>
      <b/>
      <sz val="12"/>
      <color theme="1"/>
      <name val="Calibri"/>
      <family val="2"/>
      <scheme val="minor"/>
    </font>
    <font>
      <b/>
      <sz val="12"/>
      <color rgb="FF000000"/>
      <name val="Calibri"/>
      <family val="2"/>
      <scheme val="minor"/>
    </font>
    <font>
      <sz val="12"/>
      <color rgb="FF000000"/>
      <name val="Calibri"/>
      <family val="2"/>
      <scheme val="minor"/>
    </font>
    <font>
      <sz val="12"/>
      <color rgb="FF000000"/>
      <name val="SimSun"/>
    </font>
    <font>
      <b/>
      <sz val="11"/>
      <color theme="1"/>
      <name val="Calibri"/>
      <family val="2"/>
      <scheme val="minor"/>
    </font>
    <font>
      <b/>
      <sz val="16"/>
      <color theme="1"/>
      <name val=".AppleSystemUIFont"/>
    </font>
    <font>
      <b/>
      <sz val="16"/>
      <color theme="1"/>
      <name val="Calibri"/>
      <family val="2"/>
      <scheme val="minor"/>
    </font>
    <font>
      <b/>
      <sz val="12"/>
      <color theme="1"/>
      <name val=".AppleSystemUIFont"/>
    </font>
    <font>
      <b/>
      <sz val="20"/>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1"/>
      </left>
      <right/>
      <top style="thin">
        <color theme="1"/>
      </top>
      <bottom style="thin">
        <color indexed="64"/>
      </bottom>
      <diagonal/>
    </border>
    <border>
      <left/>
      <right/>
      <top style="thin">
        <color theme="1"/>
      </top>
      <bottom style="thin">
        <color indexed="64"/>
      </bottom>
      <diagonal/>
    </border>
    <border>
      <left style="thin">
        <color theme="1"/>
      </left>
      <right/>
      <top style="thin">
        <color indexed="64"/>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style="medium">
        <color theme="1"/>
      </left>
      <right/>
      <top/>
      <bottom style="medium">
        <color theme="1"/>
      </bottom>
      <diagonal/>
    </border>
    <border>
      <left/>
      <right/>
      <top/>
      <bottom style="medium">
        <color theme="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5B9BD5"/>
      </left>
      <right style="medium">
        <color rgb="FF5B9BD5"/>
      </right>
      <top style="thin">
        <color rgb="FF000000"/>
      </top>
      <bottom style="thin">
        <color rgb="FF000000"/>
      </bottom>
      <diagonal/>
    </border>
    <border>
      <left style="medium">
        <color rgb="FF5B9BD5"/>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medium">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3">
    <xf numFmtId="0" fontId="0" fillId="0" borderId="0"/>
    <xf numFmtId="44" fontId="1" fillId="0" borderId="0" applyFont="0" applyFill="0" applyBorder="0" applyAlignment="0" applyProtection="0"/>
    <xf numFmtId="0" fontId="9" fillId="0" borderId="0"/>
  </cellStyleXfs>
  <cellXfs count="116">
    <xf numFmtId="0" fontId="0" fillId="0" borderId="0" xfId="0"/>
    <xf numFmtId="0" fontId="10" fillId="0" borderId="0" xfId="0" applyFont="1"/>
    <xf numFmtId="0" fontId="10" fillId="0" borderId="0" xfId="0" applyFont="1" applyAlignment="1">
      <alignment horizontal="center"/>
    </xf>
    <xf numFmtId="0" fontId="15" fillId="0" borderId="0" xfId="0" applyFont="1" applyAlignment="1">
      <alignment vertical="top"/>
    </xf>
    <xf numFmtId="0" fontId="18" fillId="0" borderId="0" xfId="0" applyFont="1" applyBorder="1"/>
    <xf numFmtId="0" fontId="18" fillId="0" borderId="0" xfId="0" applyFont="1"/>
    <xf numFmtId="0" fontId="18" fillId="0" borderId="0" xfId="0" applyFont="1" applyBorder="1" applyAlignment="1">
      <alignment horizontal="center"/>
    </xf>
    <xf numFmtId="0" fontId="18" fillId="0" borderId="0" xfId="0" applyFont="1" applyAlignment="1">
      <alignment horizontal="center"/>
    </xf>
    <xf numFmtId="0" fontId="25" fillId="0" borderId="1" xfId="0" applyFont="1" applyBorder="1" applyAlignment="1">
      <alignment horizontal="center" vertical="center" wrapText="1"/>
    </xf>
    <xf numFmtId="0" fontId="18" fillId="0" borderId="13" xfId="0" applyFont="1" applyBorder="1" applyAlignment="1">
      <alignment horizontal="left" vertical="top" wrapText="1"/>
    </xf>
    <xf numFmtId="0" fontId="26" fillId="0" borderId="1" xfId="2" applyFont="1" applyFill="1" applyBorder="1" applyAlignment="1">
      <alignment horizontal="center" vertical="center" wrapText="1"/>
    </xf>
    <xf numFmtId="0" fontId="22" fillId="0" borderId="1" xfId="0" applyFont="1" applyBorder="1" applyAlignment="1">
      <alignment horizontal="center" vertical="center"/>
    </xf>
    <xf numFmtId="44" fontId="18" fillId="0" borderId="1" xfId="1" applyFont="1" applyBorder="1" applyAlignment="1">
      <alignment vertical="center"/>
    </xf>
    <xf numFmtId="0" fontId="15" fillId="5" borderId="0" xfId="0" applyFont="1" applyFill="1" applyAlignment="1">
      <alignment vertical="top"/>
    </xf>
    <xf numFmtId="0" fontId="18" fillId="5" borderId="0" xfId="0" applyFont="1" applyFill="1" applyBorder="1"/>
    <xf numFmtId="0" fontId="18" fillId="5" borderId="0" xfId="0" applyFont="1" applyFill="1"/>
    <xf numFmtId="0" fontId="18" fillId="5" borderId="0" xfId="0" applyFont="1" applyFill="1" applyBorder="1" applyAlignment="1">
      <alignment horizontal="center"/>
    </xf>
    <xf numFmtId="0" fontId="18" fillId="5" borderId="0" xfId="0" applyFont="1" applyFill="1" applyAlignment="1">
      <alignment horizontal="center"/>
    </xf>
    <xf numFmtId="0" fontId="25" fillId="5" borderId="1" xfId="0" applyFont="1" applyFill="1" applyBorder="1" applyAlignment="1">
      <alignment horizontal="center" vertical="center" wrapText="1"/>
    </xf>
    <xf numFmtId="0" fontId="18" fillId="5" borderId="13" xfId="0" applyFont="1" applyFill="1" applyBorder="1" applyAlignment="1">
      <alignment horizontal="left" vertical="top" wrapText="1"/>
    </xf>
    <xf numFmtId="0" fontId="22" fillId="5" borderId="1" xfId="0" applyFont="1" applyFill="1" applyBorder="1" applyAlignment="1">
      <alignment horizontal="center" vertical="center"/>
    </xf>
    <xf numFmtId="44" fontId="22" fillId="5" borderId="1" xfId="1" applyFont="1" applyFill="1" applyBorder="1" applyAlignment="1">
      <alignment horizontal="center" vertical="center"/>
    </xf>
    <xf numFmtId="44" fontId="18" fillId="5" borderId="1" xfId="1" applyFont="1" applyFill="1" applyBorder="1" applyAlignment="1">
      <alignment vertical="center"/>
    </xf>
    <xf numFmtId="0" fontId="25" fillId="5" borderId="15" xfId="0" applyFont="1" applyFill="1" applyBorder="1" applyAlignment="1">
      <alignment horizontal="center" vertical="center" wrapText="1"/>
    </xf>
    <xf numFmtId="0" fontId="18" fillId="5" borderId="14" xfId="0" applyFont="1" applyFill="1" applyBorder="1" applyAlignment="1">
      <alignment horizontal="left" vertical="top" wrapText="1"/>
    </xf>
    <xf numFmtId="0" fontId="22" fillId="5" borderId="15" xfId="0" applyFont="1" applyFill="1" applyBorder="1" applyAlignment="1">
      <alignment horizontal="center" vertical="center"/>
    </xf>
    <xf numFmtId="44" fontId="22" fillId="5" borderId="15" xfId="1" applyFont="1" applyFill="1" applyBorder="1" applyAlignment="1">
      <alignment horizontal="center" vertical="center"/>
    </xf>
    <xf numFmtId="0" fontId="18" fillId="5" borderId="1" xfId="0" applyFont="1" applyFill="1" applyBorder="1" applyAlignment="1">
      <alignment horizontal="left" vertical="top" wrapText="1"/>
    </xf>
    <xf numFmtId="44" fontId="18" fillId="5" borderId="0" xfId="1" applyFont="1" applyFill="1"/>
    <xf numFmtId="0" fontId="12" fillId="5" borderId="0" xfId="0" applyFont="1" applyFill="1" applyAlignment="1">
      <alignment vertical="top"/>
    </xf>
    <xf numFmtId="0" fontId="14" fillId="5" borderId="1" xfId="2" applyFont="1" applyFill="1" applyBorder="1" applyAlignment="1">
      <alignment horizontal="center" vertical="center" wrapText="1"/>
    </xf>
    <xf numFmtId="0" fontId="14" fillId="5" borderId="15" xfId="2" applyFont="1" applyFill="1" applyBorder="1" applyAlignment="1">
      <alignment horizontal="center" vertical="center" wrapText="1"/>
    </xf>
    <xf numFmtId="0" fontId="13" fillId="5" borderId="0" xfId="0" applyFont="1" applyFill="1"/>
    <xf numFmtId="0" fontId="32" fillId="0" borderId="0" xfId="0" applyFont="1"/>
    <xf numFmtId="0" fontId="33" fillId="0" borderId="16" xfId="0" applyFont="1" applyBorder="1" applyAlignment="1">
      <alignment horizontal="center" vertical="center" wrapText="1"/>
    </xf>
    <xf numFmtId="0" fontId="33" fillId="0" borderId="17" xfId="0" applyFont="1" applyBorder="1" applyAlignment="1">
      <alignment horizontal="center" vertical="center" wrapText="1"/>
    </xf>
    <xf numFmtId="0" fontId="33" fillId="0" borderId="18" xfId="0" applyFont="1" applyBorder="1" applyAlignment="1">
      <alignment horizontal="center" vertical="center" wrapText="1"/>
    </xf>
    <xf numFmtId="0" fontId="34" fillId="0" borderId="19" xfId="0" applyFont="1" applyBorder="1" applyAlignment="1">
      <alignment vertical="top" wrapText="1"/>
    </xf>
    <xf numFmtId="0" fontId="33" fillId="0" borderId="20" xfId="0" applyFont="1" applyBorder="1" applyAlignment="1">
      <alignment vertical="center" wrapText="1"/>
    </xf>
    <xf numFmtId="0" fontId="33" fillId="0" borderId="21" xfId="0" applyFont="1" applyBorder="1" applyAlignment="1">
      <alignment vertical="center" wrapText="1"/>
    </xf>
    <xf numFmtId="3" fontId="33" fillId="0" borderId="21" xfId="0" applyNumberFormat="1" applyFont="1" applyBorder="1" applyAlignment="1">
      <alignment horizontal="center" vertical="center" wrapText="1"/>
    </xf>
    <xf numFmtId="0" fontId="33" fillId="0" borderId="21" xfId="0" applyFont="1" applyBorder="1" applyAlignment="1">
      <alignment horizontal="center" vertical="center" wrapText="1"/>
    </xf>
    <xf numFmtId="0" fontId="35" fillId="0" borderId="22" xfId="0" applyFont="1" applyBorder="1" applyAlignment="1">
      <alignment horizontal="center" vertical="center" wrapText="1"/>
    </xf>
    <xf numFmtId="164" fontId="35" fillId="0" borderId="21" xfId="0" applyNumberFormat="1" applyFont="1" applyBorder="1" applyAlignment="1">
      <alignment horizontal="center" vertical="center" wrapText="1"/>
    </xf>
    <xf numFmtId="165" fontId="33" fillId="0" borderId="21" xfId="0" applyNumberFormat="1" applyFont="1" applyBorder="1" applyAlignment="1">
      <alignment horizontal="center" vertical="center" wrapText="1"/>
    </xf>
    <xf numFmtId="165" fontId="34" fillId="0" borderId="23" xfId="0" applyNumberFormat="1" applyFont="1" applyBorder="1" applyAlignment="1">
      <alignment horizontal="center" vertical="center" wrapText="1"/>
    </xf>
    <xf numFmtId="8" fontId="35" fillId="0" borderId="23" xfId="0" applyNumberFormat="1" applyFont="1" applyBorder="1" applyAlignment="1">
      <alignment horizontal="center" vertical="center" wrapText="1"/>
    </xf>
    <xf numFmtId="165" fontId="32" fillId="0" borderId="0" xfId="0" applyNumberFormat="1" applyFont="1" applyAlignment="1">
      <alignment horizontal="center" vertical="center"/>
    </xf>
    <xf numFmtId="0" fontId="33" fillId="0" borderId="22" xfId="0" applyFont="1" applyBorder="1" applyAlignment="1">
      <alignment horizontal="center" vertical="center" wrapText="1"/>
    </xf>
    <xf numFmtId="0" fontId="34" fillId="0" borderId="22" xfId="0" applyFont="1" applyBorder="1" applyAlignment="1">
      <alignment vertical="top" wrapText="1"/>
    </xf>
    <xf numFmtId="3" fontId="33" fillId="0" borderId="22" xfId="0" applyNumberFormat="1" applyFont="1" applyBorder="1" applyAlignment="1">
      <alignment horizontal="center" vertical="center" wrapText="1"/>
    </xf>
    <xf numFmtId="164" fontId="35" fillId="0" borderId="22" xfId="0" applyNumberFormat="1" applyFont="1" applyBorder="1" applyAlignment="1">
      <alignment horizontal="center" vertical="center" wrapText="1"/>
    </xf>
    <xf numFmtId="0" fontId="33" fillId="0" borderId="22" xfId="0" applyFont="1" applyBorder="1" applyAlignment="1">
      <alignment vertical="center" wrapText="1"/>
    </xf>
    <xf numFmtId="0" fontId="34" fillId="0" borderId="22" xfId="0" applyFont="1" applyBorder="1" applyAlignment="1">
      <alignment vertical="center" wrapText="1"/>
    </xf>
    <xf numFmtId="0" fontId="34" fillId="0" borderId="22" xfId="0" applyFont="1" applyBorder="1" applyAlignment="1">
      <alignment horizontal="center" vertical="center" wrapText="1"/>
    </xf>
    <xf numFmtId="8" fontId="32" fillId="0" borderId="0" xfId="0" applyNumberFormat="1" applyFont="1" applyAlignment="1">
      <alignment horizontal="center" vertical="center"/>
    </xf>
    <xf numFmtId="0" fontId="23" fillId="5" borderId="11"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7" fillId="5" borderId="0" xfId="0" applyFont="1" applyFill="1" applyAlignment="1">
      <alignment horizontal="right"/>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28" fillId="5" borderId="4" xfId="0" applyFont="1" applyFill="1" applyBorder="1" applyAlignment="1">
      <alignment horizontal="left" vertical="top" wrapText="1"/>
    </xf>
    <xf numFmtId="0" fontId="28" fillId="5" borderId="5" xfId="0" applyFont="1" applyFill="1" applyBorder="1" applyAlignment="1">
      <alignment horizontal="left" vertical="top" wrapText="1"/>
    </xf>
    <xf numFmtId="0" fontId="28" fillId="5" borderId="6" xfId="0" applyFont="1" applyFill="1" applyBorder="1" applyAlignment="1">
      <alignment horizontal="left" vertical="top" wrapText="1"/>
    </xf>
    <xf numFmtId="0" fontId="28" fillId="5" borderId="7" xfId="0" applyFont="1" applyFill="1" applyBorder="1" applyAlignment="1">
      <alignment horizontal="left" vertical="top" wrapText="1"/>
    </xf>
    <xf numFmtId="0" fontId="28" fillId="5" borderId="8" xfId="0" applyFont="1" applyFill="1" applyBorder="1" applyAlignment="1">
      <alignment horizontal="left" vertical="top" wrapText="1"/>
    </xf>
    <xf numFmtId="0" fontId="28" fillId="5" borderId="3" xfId="0" applyFont="1" applyFill="1" applyBorder="1" applyAlignment="1">
      <alignment horizontal="left" vertical="top" wrapText="1"/>
    </xf>
    <xf numFmtId="0" fontId="20" fillId="5" borderId="0" xfId="0" applyFont="1" applyFill="1" applyAlignment="1">
      <alignment horizontal="left" vertical="center" wrapText="1"/>
    </xf>
    <xf numFmtId="0" fontId="22" fillId="5" borderId="0" xfId="0" applyFont="1" applyFill="1" applyAlignment="1">
      <alignment horizontal="left" vertical="center"/>
    </xf>
    <xf numFmtId="0" fontId="4" fillId="5" borderId="0" xfId="0" applyFont="1" applyFill="1" applyAlignment="1">
      <alignment horizontal="center" vertical="center" wrapText="1"/>
    </xf>
    <xf numFmtId="0" fontId="28" fillId="5" borderId="9" xfId="0" applyFont="1" applyFill="1" applyBorder="1" applyAlignment="1">
      <alignment horizontal="left" vertical="top" wrapText="1"/>
    </xf>
    <xf numFmtId="0" fontId="28" fillId="5" borderId="10" xfId="0" applyFont="1" applyFill="1" applyBorder="1" applyAlignment="1">
      <alignment horizontal="left" vertical="top" wrapText="1"/>
    </xf>
    <xf numFmtId="0" fontId="16" fillId="5" borderId="0" xfId="0" applyFont="1" applyFill="1" applyAlignment="1">
      <alignment horizontal="center" vertical="center" wrapText="1"/>
    </xf>
    <xf numFmtId="0" fontId="19" fillId="5" borderId="0" xfId="0" applyFont="1" applyFill="1" applyAlignment="1">
      <alignment horizontal="left" vertical="center" wrapText="1"/>
    </xf>
    <xf numFmtId="0" fontId="19" fillId="0" borderId="0" xfId="0" applyFont="1" applyAlignment="1">
      <alignment horizontal="left" vertical="center" wrapText="1"/>
    </xf>
    <xf numFmtId="0" fontId="4" fillId="2" borderId="0" xfId="0" applyFont="1" applyFill="1" applyAlignment="1">
      <alignment horizontal="center" vertical="center" wrapText="1"/>
    </xf>
    <xf numFmtId="0" fontId="11" fillId="0" borderId="0" xfId="0" applyFont="1" applyAlignment="1">
      <alignment horizontal="left" vertical="center" wrapText="1"/>
    </xf>
    <xf numFmtId="0" fontId="5" fillId="0" borderId="0" xfId="0" applyFont="1" applyAlignment="1">
      <alignment horizontal="left" vertical="center"/>
    </xf>
    <xf numFmtId="0" fontId="23" fillId="2" borderId="11" xfId="0" applyFont="1" applyFill="1" applyBorder="1" applyAlignment="1">
      <alignment horizontal="left" vertical="center" wrapText="1"/>
    </xf>
    <xf numFmtId="0" fontId="23" fillId="2" borderId="12" xfId="0" applyFont="1" applyFill="1" applyBorder="1" applyAlignment="1">
      <alignment horizontal="left" vertical="center" wrapText="1"/>
    </xf>
    <xf numFmtId="0" fontId="27" fillId="2" borderId="0" xfId="0" applyFont="1" applyFill="1" applyAlignment="1">
      <alignment horizontal="right"/>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28" fillId="0" borderId="4" xfId="0" applyFont="1" applyBorder="1" applyAlignment="1">
      <alignment horizontal="left" vertical="top" wrapText="1"/>
    </xf>
    <xf numFmtId="0" fontId="28" fillId="0" borderId="5" xfId="0" applyFont="1" applyBorder="1" applyAlignment="1">
      <alignment horizontal="left" vertical="top" wrapText="1"/>
    </xf>
    <xf numFmtId="0" fontId="28" fillId="3" borderId="6" xfId="0" applyFont="1" applyFill="1" applyBorder="1" applyAlignment="1">
      <alignment horizontal="left" vertical="top" wrapText="1"/>
    </xf>
    <xf numFmtId="0" fontId="28" fillId="3" borderId="7" xfId="0" applyFont="1" applyFill="1" applyBorder="1" applyAlignment="1">
      <alignment horizontal="left" vertical="top" wrapText="1"/>
    </xf>
    <xf numFmtId="0" fontId="23" fillId="2" borderId="1" xfId="0" applyFont="1" applyFill="1" applyBorder="1" applyAlignment="1">
      <alignment horizontal="center" vertical="center"/>
    </xf>
    <xf numFmtId="0" fontId="24" fillId="2" borderId="1" xfId="0" applyFont="1" applyFill="1" applyBorder="1" applyAlignment="1">
      <alignment horizontal="center" vertical="center"/>
    </xf>
    <xf numFmtId="0" fontId="28" fillId="0" borderId="8" xfId="0" applyFont="1" applyBorder="1" applyAlignment="1">
      <alignment horizontal="left" vertical="top" wrapText="1"/>
    </xf>
    <xf numFmtId="0" fontId="28" fillId="0" borderId="3" xfId="0" applyFont="1" applyBorder="1" applyAlignment="1">
      <alignment horizontal="left" vertical="top" wrapText="1"/>
    </xf>
    <xf numFmtId="0" fontId="28" fillId="4" borderId="9" xfId="0" applyFont="1" applyFill="1" applyBorder="1" applyAlignment="1">
      <alignment horizontal="left" vertical="top" wrapText="1"/>
    </xf>
    <xf numFmtId="0" fontId="28" fillId="4" borderId="10" xfId="0" applyFont="1" applyFill="1" applyBorder="1" applyAlignment="1">
      <alignment horizontal="left" vertical="top" wrapText="1"/>
    </xf>
    <xf numFmtId="44" fontId="23" fillId="2" borderId="1" xfId="1" applyFont="1" applyFill="1" applyBorder="1" applyAlignment="1">
      <alignment horizontal="center" vertical="center" wrapText="1"/>
    </xf>
    <xf numFmtId="44" fontId="23" fillId="2" borderId="1" xfId="1" applyFont="1" applyFill="1" applyBorder="1" applyAlignment="1">
      <alignment horizontal="center" vertical="center"/>
    </xf>
    <xf numFmtId="0" fontId="16" fillId="0" borderId="0" xfId="0" applyFont="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left" vertical="center"/>
    </xf>
    <xf numFmtId="0" fontId="33" fillId="0" borderId="24" xfId="0" applyFont="1" applyBorder="1" applyAlignment="1">
      <alignment horizontal="center" vertical="center" wrapText="1"/>
    </xf>
    <xf numFmtId="0" fontId="33" fillId="0" borderId="25" xfId="0" applyFont="1" applyBorder="1" applyAlignment="1">
      <alignment horizontal="center" vertical="center" wrapText="1"/>
    </xf>
    <xf numFmtId="0" fontId="33" fillId="0" borderId="26" xfId="0" applyFont="1" applyBorder="1" applyAlignment="1">
      <alignment horizontal="center" vertical="center" wrapText="1"/>
    </xf>
    <xf numFmtId="44" fontId="18" fillId="6" borderId="1" xfId="1" applyFont="1" applyFill="1" applyBorder="1" applyAlignment="1">
      <alignment vertical="center"/>
    </xf>
    <xf numFmtId="0" fontId="37" fillId="5" borderId="1" xfId="0" applyFont="1" applyFill="1" applyBorder="1" applyAlignment="1">
      <alignment horizontal="center" vertical="center"/>
    </xf>
    <xf numFmtId="0" fontId="38" fillId="5" borderId="1" xfId="0" applyFont="1" applyFill="1" applyBorder="1" applyAlignment="1">
      <alignment horizontal="center" vertical="center"/>
    </xf>
    <xf numFmtId="44" fontId="39" fillId="5" borderId="1" xfId="1" applyFont="1" applyFill="1" applyBorder="1" applyAlignment="1">
      <alignment horizontal="center" vertical="center" wrapText="1"/>
    </xf>
    <xf numFmtId="44" fontId="39" fillId="5" borderId="1" xfId="1" applyFont="1" applyFill="1" applyBorder="1" applyAlignment="1">
      <alignment horizontal="center" vertical="center"/>
    </xf>
    <xf numFmtId="44" fontId="18" fillId="7" borderId="1" xfId="1" applyFont="1" applyFill="1" applyBorder="1" applyAlignment="1">
      <alignment vertical="center"/>
    </xf>
    <xf numFmtId="44" fontId="40" fillId="8" borderId="0" xfId="0" applyNumberFormat="1" applyFont="1" applyFill="1" applyBorder="1" applyAlignment="1">
      <alignment horizontal="center" vertical="center"/>
    </xf>
    <xf numFmtId="165" fontId="0" fillId="0" borderId="0" xfId="0" applyNumberFormat="1"/>
    <xf numFmtId="165" fontId="36" fillId="0" borderId="0" xfId="0" applyNumberFormat="1" applyFont="1"/>
    <xf numFmtId="165" fontId="36" fillId="0" borderId="0" xfId="0" applyNumberFormat="1" applyFont="1" applyAlignment="1">
      <alignment vertical="center"/>
    </xf>
    <xf numFmtId="0" fontId="0" fillId="0" borderId="0" xfId="0" applyAlignment="1">
      <alignment horizontal="center"/>
    </xf>
    <xf numFmtId="44" fontId="0" fillId="0" borderId="0" xfId="1" applyFont="1"/>
    <xf numFmtId="0" fontId="32" fillId="0" borderId="0" xfId="0" applyFont="1" applyAlignment="1">
      <alignment horizontal="center"/>
    </xf>
    <xf numFmtId="165" fontId="41" fillId="0" borderId="0" xfId="0" applyNumberFormat="1" applyFont="1"/>
    <xf numFmtId="165" fontId="13" fillId="0" borderId="0" xfId="0" applyNumberFormat="1" applyFont="1"/>
  </cellXfs>
  <cellStyles count="3">
    <cellStyle name="Moneda" xfId="1" builtinId="4"/>
    <cellStyle name="Normal" xfId="0" builtinId="0"/>
    <cellStyle name="Normal 2" xfId="2" xr:uid="{09768C08-AB10-44D2-A77A-898E848E405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4.jpeg"/><Relationship Id="rId5" Type="http://schemas.openxmlformats.org/officeDocument/2006/relationships/image" Target="../media/image13.png"/><Relationship Id="rId4" Type="http://schemas.openxmlformats.org/officeDocument/2006/relationships/image" Target="../media/image1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23.jpeg"/><Relationship Id="rId3" Type="http://schemas.openxmlformats.org/officeDocument/2006/relationships/image" Target="../media/image18.jpeg"/><Relationship Id="rId7" Type="http://schemas.openxmlformats.org/officeDocument/2006/relationships/image" Target="../media/image22.jpeg"/><Relationship Id="rId12" Type="http://schemas.openxmlformats.org/officeDocument/2006/relationships/image" Target="../media/image7.png"/><Relationship Id="rId2" Type="http://schemas.openxmlformats.org/officeDocument/2006/relationships/image" Target="../media/image17.jpeg"/><Relationship Id="rId1" Type="http://schemas.openxmlformats.org/officeDocument/2006/relationships/image" Target="../media/image16.jpeg"/><Relationship Id="rId6" Type="http://schemas.openxmlformats.org/officeDocument/2006/relationships/image" Target="../media/image21.jpeg"/><Relationship Id="rId11" Type="http://schemas.openxmlformats.org/officeDocument/2006/relationships/image" Target="../media/image1.png"/><Relationship Id="rId5" Type="http://schemas.openxmlformats.org/officeDocument/2006/relationships/image" Target="../media/image20.jpeg"/><Relationship Id="rId10" Type="http://schemas.openxmlformats.org/officeDocument/2006/relationships/image" Target="../media/image25.jpeg"/><Relationship Id="rId4" Type="http://schemas.openxmlformats.org/officeDocument/2006/relationships/image" Target="../media/image19.jpeg"/><Relationship Id="rId9" Type="http://schemas.openxmlformats.org/officeDocument/2006/relationships/image" Target="../media/image24.jpe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4.jpeg"/><Relationship Id="rId5" Type="http://schemas.openxmlformats.org/officeDocument/2006/relationships/image" Target="../media/image13.png"/><Relationship Id="rId4"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657829</xdr:colOff>
      <xdr:row>1</xdr:row>
      <xdr:rowOff>194553</xdr:rowOff>
    </xdr:to>
    <xdr:pic>
      <xdr:nvPicPr>
        <xdr:cNvPr id="2" name="Imagen 5">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36079" b="28378"/>
        <a:stretch/>
      </xdr:blipFill>
      <xdr:spPr>
        <a:xfrm>
          <a:off x="0" y="0"/>
          <a:ext cx="6086203" cy="2030973"/>
        </a:xfrm>
        <a:prstGeom prst="rect">
          <a:avLst/>
        </a:prstGeom>
      </xdr:spPr>
    </xdr:pic>
    <xdr:clientData/>
  </xdr:twoCellAnchor>
  <xdr:twoCellAnchor editAs="oneCell">
    <xdr:from>
      <xdr:col>3</xdr:col>
      <xdr:colOff>0</xdr:colOff>
      <xdr:row>24</xdr:row>
      <xdr:rowOff>226978</xdr:rowOff>
    </xdr:from>
    <xdr:to>
      <xdr:col>6</xdr:col>
      <xdr:colOff>36578</xdr:colOff>
      <xdr:row>26</xdr:row>
      <xdr:rowOff>253450</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757160" y="22149718"/>
          <a:ext cx="3829457" cy="3264972"/>
        </a:xfrm>
        <a:prstGeom prst="rect">
          <a:avLst/>
        </a:prstGeom>
      </xdr:spPr>
    </xdr:pic>
    <xdr:clientData/>
  </xdr:twoCellAnchor>
  <xdr:twoCellAnchor editAs="oneCell">
    <xdr:from>
      <xdr:col>1</xdr:col>
      <xdr:colOff>0</xdr:colOff>
      <xdr:row>17</xdr:row>
      <xdr:rowOff>0</xdr:rowOff>
    </xdr:from>
    <xdr:to>
      <xdr:col>1</xdr:col>
      <xdr:colOff>304800</xdr:colOff>
      <xdr:row>17</xdr:row>
      <xdr:rowOff>304800</xdr:rowOff>
    </xdr:to>
    <xdr:sp macro="" textlink="">
      <xdr:nvSpPr>
        <xdr:cNvPr id="4" name="AutoShape 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455420" y="18950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404813</xdr:colOff>
      <xdr:row>9</xdr:row>
      <xdr:rowOff>714377</xdr:rowOff>
    </xdr:from>
    <xdr:to>
      <xdr:col>1</xdr:col>
      <xdr:colOff>2881313</xdr:colOff>
      <xdr:row>9</xdr:row>
      <xdr:rowOff>4026507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1857376" y="6810377"/>
          <a:ext cx="2476500" cy="3312130"/>
        </a:xfrm>
        <a:prstGeom prst="rect">
          <a:avLst/>
        </a:prstGeom>
      </xdr:spPr>
    </xdr:pic>
    <xdr:clientData/>
  </xdr:twoCellAnchor>
  <xdr:twoCellAnchor editAs="oneCell">
    <xdr:from>
      <xdr:col>1</xdr:col>
      <xdr:colOff>317156</xdr:colOff>
      <xdr:row>12</xdr:row>
      <xdr:rowOff>68559</xdr:rowOff>
    </xdr:from>
    <xdr:to>
      <xdr:col>1</xdr:col>
      <xdr:colOff>3094391</xdr:colOff>
      <xdr:row>12</xdr:row>
      <xdr:rowOff>2857766</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a:off x="1831787" y="15324174"/>
          <a:ext cx="2777235" cy="2789207"/>
        </a:xfrm>
        <a:prstGeom prst="rect">
          <a:avLst/>
        </a:prstGeom>
      </xdr:spPr>
    </xdr:pic>
    <xdr:clientData/>
  </xdr:twoCellAnchor>
  <xdr:twoCellAnchor editAs="oneCell">
    <xdr:from>
      <xdr:col>1</xdr:col>
      <xdr:colOff>160243</xdr:colOff>
      <xdr:row>11</xdr:row>
      <xdr:rowOff>431320</xdr:rowOff>
    </xdr:from>
    <xdr:to>
      <xdr:col>1</xdr:col>
      <xdr:colOff>3082262</xdr:colOff>
      <xdr:row>11</xdr:row>
      <xdr:rowOff>2889847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a:stretch>
          <a:fillRect/>
        </a:stretch>
      </xdr:blipFill>
      <xdr:spPr>
        <a:xfrm>
          <a:off x="1674874" y="12236074"/>
          <a:ext cx="2922019" cy="2458527"/>
        </a:xfrm>
        <a:prstGeom prst="rect">
          <a:avLst/>
        </a:prstGeom>
      </xdr:spPr>
    </xdr:pic>
    <xdr:clientData/>
  </xdr:twoCellAnchor>
  <xdr:twoCellAnchor editAs="oneCell">
    <xdr:from>
      <xdr:col>1</xdr:col>
      <xdr:colOff>170908</xdr:colOff>
      <xdr:row>14</xdr:row>
      <xdr:rowOff>301541</xdr:rowOff>
    </xdr:from>
    <xdr:to>
      <xdr:col>1</xdr:col>
      <xdr:colOff>3227039</xdr:colOff>
      <xdr:row>14</xdr:row>
      <xdr:rowOff>3148258</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6"/>
        <a:stretch>
          <a:fillRect/>
        </a:stretch>
      </xdr:blipFill>
      <xdr:spPr>
        <a:xfrm>
          <a:off x="1685539" y="23294267"/>
          <a:ext cx="3056131" cy="2846717"/>
        </a:xfrm>
        <a:prstGeom prst="rect">
          <a:avLst/>
        </a:prstGeom>
      </xdr:spPr>
    </xdr:pic>
    <xdr:clientData/>
  </xdr:twoCellAnchor>
  <xdr:twoCellAnchor>
    <xdr:from>
      <xdr:col>0</xdr:col>
      <xdr:colOff>0</xdr:colOff>
      <xdr:row>0</xdr:row>
      <xdr:rowOff>23422</xdr:rowOff>
    </xdr:from>
    <xdr:to>
      <xdr:col>2</xdr:col>
      <xdr:colOff>218607</xdr:colOff>
      <xdr:row>0</xdr:row>
      <xdr:rowOff>1717623</xdr:rowOff>
    </xdr:to>
    <xdr:grpSp>
      <xdr:nvGrpSpPr>
        <xdr:cNvPr id="16" name="Grupo 15">
          <a:extLst>
            <a:ext uri="{FF2B5EF4-FFF2-40B4-BE49-F238E27FC236}">
              <a16:creationId xmlns:a16="http://schemas.microsoft.com/office/drawing/2014/main" id="{00000000-0008-0000-0000-000010000000}"/>
            </a:ext>
          </a:extLst>
        </xdr:cNvPr>
        <xdr:cNvGrpSpPr/>
      </xdr:nvGrpSpPr>
      <xdr:grpSpPr>
        <a:xfrm>
          <a:off x="0" y="23422"/>
          <a:ext cx="5838358" cy="1694201"/>
          <a:chOff x="2956430" y="2414357"/>
          <a:chExt cx="5784158" cy="1754232"/>
        </a:xfrm>
      </xdr:grpSpPr>
      <xdr:pic>
        <xdr:nvPicPr>
          <xdr:cNvPr id="17" name="Imagen 16">
            <a:extLst>
              <a:ext uri="{FF2B5EF4-FFF2-40B4-BE49-F238E27FC236}">
                <a16:creationId xmlns:a16="http://schemas.microsoft.com/office/drawing/2014/main" id="{00000000-0008-0000-0000-000011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41118" b="38086"/>
          <a:stretch/>
        </xdr:blipFill>
        <xdr:spPr>
          <a:xfrm>
            <a:off x="2956430" y="2414357"/>
            <a:ext cx="5784158" cy="1754232"/>
          </a:xfrm>
          <a:prstGeom prst="rect">
            <a:avLst/>
          </a:prstGeom>
        </xdr:spPr>
      </xdr:pic>
      <xdr:pic>
        <xdr:nvPicPr>
          <xdr:cNvPr id="18" name="Imagen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7"/>
          <a:stretch>
            <a:fillRect/>
          </a:stretch>
        </xdr:blipFill>
        <xdr:spPr>
          <a:xfrm>
            <a:off x="3095252" y="2566057"/>
            <a:ext cx="1203585" cy="1478459"/>
          </a:xfrm>
          <a:prstGeom prst="rect">
            <a:avLst/>
          </a:prstGeom>
        </xdr:spPr>
      </xdr:pic>
      <xdr:sp macro="" textlink="">
        <xdr:nvSpPr>
          <xdr:cNvPr id="19" name="Rectángulo 18">
            <a:extLst>
              <a:ext uri="{FF2B5EF4-FFF2-40B4-BE49-F238E27FC236}">
                <a16:creationId xmlns:a16="http://schemas.microsoft.com/office/drawing/2014/main" id="{00000000-0008-0000-0000-000013000000}"/>
              </a:ext>
            </a:extLst>
          </xdr:cNvPr>
          <xdr:cNvSpPr/>
        </xdr:nvSpPr>
        <xdr:spPr>
          <a:xfrm>
            <a:off x="4372984" y="2716306"/>
            <a:ext cx="1877209" cy="500230"/>
          </a:xfrm>
          <a:prstGeom prst="rect">
            <a:avLst/>
          </a:prstGeom>
          <a:solidFill>
            <a:srgbClr val="10239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419"/>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419"/>
          </a:p>
        </xdr:txBody>
      </xdr:sp>
      <xdr:sp macro="" textlink="">
        <xdr:nvSpPr>
          <xdr:cNvPr id="20" name="CuadroTexto 6">
            <a:extLst>
              <a:ext uri="{FF2B5EF4-FFF2-40B4-BE49-F238E27FC236}">
                <a16:creationId xmlns:a16="http://schemas.microsoft.com/office/drawing/2014/main" id="{00000000-0008-0000-0000-000014000000}"/>
              </a:ext>
            </a:extLst>
          </xdr:cNvPr>
          <xdr:cNvSpPr txBox="1"/>
        </xdr:nvSpPr>
        <xdr:spPr>
          <a:xfrm>
            <a:off x="4473070" y="2716306"/>
            <a:ext cx="1677036" cy="523220"/>
          </a:xfrm>
          <a:prstGeom prst="rect">
            <a:avLst/>
          </a:prstGeom>
          <a:noFill/>
        </xdr:spPr>
        <xdr:txBody>
          <a:bodyPr wrap="square" rtlCol="0">
            <a:spAutoFit/>
          </a:bodyPr>
          <a:lstStyle>
            <a:defPPr>
              <a:defRPr lang="es-419"/>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2800" b="1">
                <a:solidFill>
                  <a:schemeClr val="bg1"/>
                </a:solidFill>
                <a:latin typeface="Arial Black" panose="020B0A04020102020204" pitchFamily="34" charset="0"/>
              </a:rPr>
              <a:t>LATAM</a:t>
            </a:r>
            <a:endParaRPr lang="es-419" b="1">
              <a:solidFill>
                <a:schemeClr val="bg1"/>
              </a:solidFill>
              <a:latin typeface="Arial Black" panose="020B0A04020102020204" pitchFamily="34" charset="0"/>
            </a:endParaRPr>
          </a:p>
        </xdr:txBody>
      </xdr:sp>
    </xdr:grpSp>
    <xdr:clientData/>
  </xdr:twoCellAnchor>
  <xdr:oneCellAnchor>
    <xdr:from>
      <xdr:col>1</xdr:col>
      <xdr:colOff>238699</xdr:colOff>
      <xdr:row>15</xdr:row>
      <xdr:rowOff>244416</xdr:rowOff>
    </xdr:from>
    <xdr:ext cx="2815800" cy="2702943"/>
    <xdr:pic>
      <xdr:nvPicPr>
        <xdr:cNvPr id="21" name="Picture 14">
          <a:extLst>
            <a:ext uri="{FF2B5EF4-FFF2-40B4-BE49-F238E27FC236}">
              <a16:creationId xmlns:a16="http://schemas.microsoft.com/office/drawing/2014/main" id="{14BE0109-E210-4E3B-B750-98F008374487}"/>
            </a:ext>
          </a:extLst>
        </xdr:cNvPr>
        <xdr:cNvPicPr>
          <a:picLocks noChangeAspect="1"/>
        </xdr:cNvPicPr>
      </xdr:nvPicPr>
      <xdr:blipFill>
        <a:blip xmlns:r="http://schemas.openxmlformats.org/officeDocument/2006/relationships" r:embed="rId8"/>
        <a:stretch>
          <a:fillRect/>
        </a:stretch>
      </xdr:blipFill>
      <xdr:spPr>
        <a:xfrm>
          <a:off x="2609366" y="27443583"/>
          <a:ext cx="2815800" cy="2702943"/>
        </a:xfrm>
        <a:prstGeom prst="rect">
          <a:avLst/>
        </a:prstGeom>
      </xdr:spPr>
    </xdr:pic>
    <xdr:clientData/>
  </xdr:oneCellAnchor>
  <xdr:twoCellAnchor editAs="oneCell">
    <xdr:from>
      <xdr:col>1</xdr:col>
      <xdr:colOff>402168</xdr:colOff>
      <xdr:row>16</xdr:row>
      <xdr:rowOff>338666</xdr:rowOff>
    </xdr:from>
    <xdr:to>
      <xdr:col>1</xdr:col>
      <xdr:colOff>2750214</xdr:colOff>
      <xdr:row>16</xdr:row>
      <xdr:rowOff>2686712</xdr:rowOff>
    </xdr:to>
    <xdr:pic>
      <xdr:nvPicPr>
        <xdr:cNvPr id="5" name="Imagen 4">
          <a:extLst>
            <a:ext uri="{FF2B5EF4-FFF2-40B4-BE49-F238E27FC236}">
              <a16:creationId xmlns:a16="http://schemas.microsoft.com/office/drawing/2014/main" id="{A899FB48-CED9-4628-BF53-9C9934D18303}"/>
            </a:ext>
          </a:extLst>
        </xdr:cNvPr>
        <xdr:cNvPicPr>
          <a:picLocks noChangeAspect="1"/>
        </xdr:cNvPicPr>
      </xdr:nvPicPr>
      <xdr:blipFill>
        <a:blip xmlns:r="http://schemas.openxmlformats.org/officeDocument/2006/relationships" r:embed="rId9"/>
        <a:stretch>
          <a:fillRect/>
        </a:stretch>
      </xdr:blipFill>
      <xdr:spPr>
        <a:xfrm>
          <a:off x="2772835" y="27537833"/>
          <a:ext cx="2348046" cy="2348046"/>
        </a:xfrm>
        <a:prstGeom prst="rect">
          <a:avLst/>
        </a:prstGeom>
      </xdr:spPr>
    </xdr:pic>
    <xdr:clientData/>
  </xdr:twoCellAnchor>
  <xdr:twoCellAnchor editAs="oneCell">
    <xdr:from>
      <xdr:col>2</xdr:col>
      <xdr:colOff>52917</xdr:colOff>
      <xdr:row>16</xdr:row>
      <xdr:rowOff>179916</xdr:rowOff>
    </xdr:from>
    <xdr:to>
      <xdr:col>2</xdr:col>
      <xdr:colOff>2662667</xdr:colOff>
      <xdr:row>16</xdr:row>
      <xdr:rowOff>2954380</xdr:rowOff>
    </xdr:to>
    <xdr:pic>
      <xdr:nvPicPr>
        <xdr:cNvPr id="6" name="Imagen 5">
          <a:extLst>
            <a:ext uri="{FF2B5EF4-FFF2-40B4-BE49-F238E27FC236}">
              <a16:creationId xmlns:a16="http://schemas.microsoft.com/office/drawing/2014/main" id="{373651EC-7BFB-48C0-A601-0B34AD149494}"/>
            </a:ext>
          </a:extLst>
        </xdr:cNvPr>
        <xdr:cNvPicPr>
          <a:picLocks noChangeAspect="1"/>
        </xdr:cNvPicPr>
      </xdr:nvPicPr>
      <xdr:blipFill>
        <a:blip xmlns:r="http://schemas.openxmlformats.org/officeDocument/2006/relationships" r:embed="rId10"/>
        <a:stretch>
          <a:fillRect/>
        </a:stretch>
      </xdr:blipFill>
      <xdr:spPr>
        <a:xfrm>
          <a:off x="5672668" y="27379083"/>
          <a:ext cx="2609750" cy="2774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1415143</xdr:colOff>
      <xdr:row>1</xdr:row>
      <xdr:rowOff>194553</xdr:rowOff>
    </xdr:to>
    <xdr:pic>
      <xdr:nvPicPr>
        <xdr:cNvPr id="16" name="Imagen 5">
          <a:extLst>
            <a:ext uri="{FF2B5EF4-FFF2-40B4-BE49-F238E27FC236}">
              <a16:creationId xmlns:a16="http://schemas.microsoft.com/office/drawing/2014/main" id="{00000000-0008-0000-0100-000010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36079" b="28378"/>
        <a:stretch/>
      </xdr:blipFill>
      <xdr:spPr>
        <a:xfrm>
          <a:off x="0" y="0"/>
          <a:ext cx="6082393" cy="2031517"/>
        </a:xfrm>
        <a:prstGeom prst="rect">
          <a:avLst/>
        </a:prstGeom>
      </xdr:spPr>
    </xdr:pic>
    <xdr:clientData/>
  </xdr:twoCellAnchor>
  <xdr:twoCellAnchor editAs="oneCell">
    <xdr:from>
      <xdr:col>3</xdr:col>
      <xdr:colOff>0</xdr:colOff>
      <xdr:row>21</xdr:row>
      <xdr:rowOff>226978</xdr:rowOff>
    </xdr:from>
    <xdr:to>
      <xdr:col>6</xdr:col>
      <xdr:colOff>1014774</xdr:colOff>
      <xdr:row>23</xdr:row>
      <xdr:rowOff>253450</xdr:rowOff>
    </xdr:to>
    <xdr:pic>
      <xdr:nvPicPr>
        <xdr:cNvPr id="17" name="Imagen 2">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a:stretch>
          <a:fillRect/>
        </a:stretch>
      </xdr:blipFill>
      <xdr:spPr>
        <a:xfrm>
          <a:off x="6225703" y="30447574"/>
          <a:ext cx="3844058" cy="3269024"/>
        </a:xfrm>
        <a:prstGeom prst="rect">
          <a:avLst/>
        </a:prstGeom>
      </xdr:spPr>
    </xdr:pic>
    <xdr:clientData/>
  </xdr:twoCellAnchor>
  <xdr:twoCellAnchor editAs="oneCell">
    <xdr:from>
      <xdr:col>1</xdr:col>
      <xdr:colOff>0</xdr:colOff>
      <xdr:row>14</xdr:row>
      <xdr:rowOff>0</xdr:rowOff>
    </xdr:from>
    <xdr:to>
      <xdr:col>1</xdr:col>
      <xdr:colOff>304800</xdr:colOff>
      <xdr:row>14</xdr:row>
      <xdr:rowOff>304800</xdr:rowOff>
    </xdr:to>
    <xdr:sp macro="" textlink="">
      <xdr:nvSpPr>
        <xdr:cNvPr id="1025" name="AutoShape 1">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2453640" y="281254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579120</xdr:colOff>
      <xdr:row>9</xdr:row>
      <xdr:rowOff>152400</xdr:rowOff>
    </xdr:from>
    <xdr:ext cx="2127250" cy="2190040"/>
    <xdr:pic>
      <xdr:nvPicPr>
        <xdr:cNvPr id="27" name="image13.png">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42160" y="6294120"/>
          <a:ext cx="2127250" cy="2190040"/>
        </a:xfrm>
        <a:prstGeom prst="rect">
          <a:avLst/>
        </a:prstGeom>
      </xdr:spPr>
    </xdr:pic>
    <xdr:clientData/>
  </xdr:oneCellAnchor>
  <xdr:oneCellAnchor>
    <xdr:from>
      <xdr:col>1</xdr:col>
      <xdr:colOff>280816</xdr:colOff>
      <xdr:row>10</xdr:row>
      <xdr:rowOff>304800</xdr:rowOff>
    </xdr:from>
    <xdr:ext cx="2690984" cy="2849880"/>
    <xdr:pic>
      <xdr:nvPicPr>
        <xdr:cNvPr id="28" name="image1.jpeg">
          <a:extLst>
            <a:ext uri="{FF2B5EF4-FFF2-40B4-BE49-F238E27FC236}">
              <a16:creationId xmlns:a16="http://schemas.microsoft.com/office/drawing/2014/main" id="{00000000-0008-0000-0100-00001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43856" y="8900160"/>
          <a:ext cx="2690984" cy="2849880"/>
        </a:xfrm>
        <a:prstGeom prst="rect">
          <a:avLst/>
        </a:prstGeom>
      </xdr:spPr>
    </xdr:pic>
    <xdr:clientData/>
  </xdr:oneCellAnchor>
  <xdr:twoCellAnchor editAs="oneCell">
    <xdr:from>
      <xdr:col>1</xdr:col>
      <xdr:colOff>502920</xdr:colOff>
      <xdr:row>12</xdr:row>
      <xdr:rowOff>60960</xdr:rowOff>
    </xdr:from>
    <xdr:to>
      <xdr:col>1</xdr:col>
      <xdr:colOff>2342625</xdr:colOff>
      <xdr:row>12</xdr:row>
      <xdr:rowOff>2103120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stretch>
          <a:fillRect/>
        </a:stretch>
      </xdr:blipFill>
      <xdr:spPr>
        <a:xfrm>
          <a:off x="1965960" y="14447520"/>
          <a:ext cx="1839705" cy="2042160"/>
        </a:xfrm>
        <a:prstGeom prst="rect">
          <a:avLst/>
        </a:prstGeom>
      </xdr:spPr>
    </xdr:pic>
    <xdr:clientData/>
  </xdr:twoCellAnchor>
  <xdr:oneCellAnchor>
    <xdr:from>
      <xdr:col>1</xdr:col>
      <xdr:colOff>518161</xdr:colOff>
      <xdr:row>11</xdr:row>
      <xdr:rowOff>45720</xdr:rowOff>
    </xdr:from>
    <xdr:ext cx="1783080" cy="2153981"/>
    <xdr:pic>
      <xdr:nvPicPr>
        <xdr:cNvPr id="29" name="image1.jpeg">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81201" y="12115800"/>
          <a:ext cx="1783080" cy="2153981"/>
        </a:xfrm>
        <a:prstGeom prst="rect">
          <a:avLst/>
        </a:prstGeom>
      </xdr:spPr>
    </xdr:pic>
    <xdr:clientData/>
  </xdr:oneCellAnchor>
  <xdr:twoCellAnchor editAs="oneCell">
    <xdr:from>
      <xdr:col>1</xdr:col>
      <xdr:colOff>165873</xdr:colOff>
      <xdr:row>13</xdr:row>
      <xdr:rowOff>276088</xdr:rowOff>
    </xdr:from>
    <xdr:to>
      <xdr:col>1</xdr:col>
      <xdr:colOff>2363968</xdr:colOff>
      <xdr:row>13</xdr:row>
      <xdr:rowOff>2013447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7"/>
        <a:stretch>
          <a:fillRect/>
        </a:stretch>
      </xdr:blipFill>
      <xdr:spPr>
        <a:xfrm rot="16000382">
          <a:off x="1859281" y="16748760"/>
          <a:ext cx="1737359" cy="2198095"/>
        </a:xfrm>
        <a:prstGeom prst="rect">
          <a:avLst/>
        </a:prstGeom>
      </xdr:spPr>
    </xdr:pic>
    <xdr:clientData/>
  </xdr:twoCellAnchor>
  <xdr:twoCellAnchor>
    <xdr:from>
      <xdr:col>0</xdr:col>
      <xdr:colOff>0</xdr:colOff>
      <xdr:row>0</xdr:row>
      <xdr:rowOff>0</xdr:rowOff>
    </xdr:from>
    <xdr:to>
      <xdr:col>2</xdr:col>
      <xdr:colOff>975364</xdr:colOff>
      <xdr:row>0</xdr:row>
      <xdr:rowOff>1694201</xdr:rowOff>
    </xdr:to>
    <xdr:grpSp>
      <xdr:nvGrpSpPr>
        <xdr:cNvPr id="15" name="Grupo 14">
          <a:extLst>
            <a:ext uri="{FF2B5EF4-FFF2-40B4-BE49-F238E27FC236}">
              <a16:creationId xmlns:a16="http://schemas.microsoft.com/office/drawing/2014/main" id="{00000000-0008-0000-0100-00000F000000}"/>
            </a:ext>
          </a:extLst>
        </xdr:cNvPr>
        <xdr:cNvGrpSpPr/>
      </xdr:nvGrpSpPr>
      <xdr:grpSpPr>
        <a:xfrm>
          <a:off x="0" y="0"/>
          <a:ext cx="5839918" cy="1694201"/>
          <a:chOff x="2956430" y="2414357"/>
          <a:chExt cx="5784158" cy="1754232"/>
        </a:xfrm>
      </xdr:grpSpPr>
      <xdr:pic>
        <xdr:nvPicPr>
          <xdr:cNvPr id="18" name="Imagen 17">
            <a:extLst>
              <a:ext uri="{FF2B5EF4-FFF2-40B4-BE49-F238E27FC236}">
                <a16:creationId xmlns:a16="http://schemas.microsoft.com/office/drawing/2014/main" id="{00000000-0008-0000-0100-00001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41118" b="38086"/>
          <a:stretch/>
        </xdr:blipFill>
        <xdr:spPr>
          <a:xfrm>
            <a:off x="2956430" y="2414357"/>
            <a:ext cx="5784158" cy="1754232"/>
          </a:xfrm>
          <a:prstGeom prst="rect">
            <a:avLst/>
          </a:prstGeom>
        </xdr:spPr>
      </xdr:pic>
      <xdr:pic>
        <xdr:nvPicPr>
          <xdr:cNvPr id="19" name="Imagen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8"/>
          <a:stretch>
            <a:fillRect/>
          </a:stretch>
        </xdr:blipFill>
        <xdr:spPr>
          <a:xfrm>
            <a:off x="3095252" y="2566057"/>
            <a:ext cx="1203585" cy="1478459"/>
          </a:xfrm>
          <a:prstGeom prst="rect">
            <a:avLst/>
          </a:prstGeom>
        </xdr:spPr>
      </xdr:pic>
      <xdr:sp macro="" textlink="">
        <xdr:nvSpPr>
          <xdr:cNvPr id="20" name="Rectángulo 19">
            <a:extLst>
              <a:ext uri="{FF2B5EF4-FFF2-40B4-BE49-F238E27FC236}">
                <a16:creationId xmlns:a16="http://schemas.microsoft.com/office/drawing/2014/main" id="{00000000-0008-0000-0100-000014000000}"/>
              </a:ext>
            </a:extLst>
          </xdr:cNvPr>
          <xdr:cNvSpPr/>
        </xdr:nvSpPr>
        <xdr:spPr>
          <a:xfrm>
            <a:off x="4372984" y="2716306"/>
            <a:ext cx="1877209" cy="500230"/>
          </a:xfrm>
          <a:prstGeom prst="rect">
            <a:avLst/>
          </a:prstGeom>
          <a:solidFill>
            <a:srgbClr val="10239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419"/>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419"/>
          </a:p>
        </xdr:txBody>
      </xdr:sp>
      <xdr:sp macro="" textlink="">
        <xdr:nvSpPr>
          <xdr:cNvPr id="21" name="CuadroTexto 6">
            <a:extLst>
              <a:ext uri="{FF2B5EF4-FFF2-40B4-BE49-F238E27FC236}">
                <a16:creationId xmlns:a16="http://schemas.microsoft.com/office/drawing/2014/main" id="{00000000-0008-0000-0100-000015000000}"/>
              </a:ext>
            </a:extLst>
          </xdr:cNvPr>
          <xdr:cNvSpPr txBox="1"/>
        </xdr:nvSpPr>
        <xdr:spPr>
          <a:xfrm>
            <a:off x="4473070" y="2716306"/>
            <a:ext cx="1677036" cy="523220"/>
          </a:xfrm>
          <a:prstGeom prst="rect">
            <a:avLst/>
          </a:prstGeom>
          <a:noFill/>
        </xdr:spPr>
        <xdr:txBody>
          <a:bodyPr wrap="square" rtlCol="0">
            <a:spAutoFit/>
          </a:bodyPr>
          <a:lstStyle>
            <a:defPPr>
              <a:defRPr lang="es-419"/>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2800" b="1">
                <a:solidFill>
                  <a:schemeClr val="bg1"/>
                </a:solidFill>
                <a:latin typeface="Arial Black" panose="020B0A04020102020204" pitchFamily="34" charset="0"/>
              </a:rPr>
              <a:t>LATAM</a:t>
            </a:r>
            <a:endParaRPr lang="es-419" b="1">
              <a:solidFill>
                <a:schemeClr val="bg1"/>
              </a:solidFill>
              <a:latin typeface="Arial Black" panose="020B0A04020102020204" pitchFamily="34"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1362074</xdr:colOff>
      <xdr:row>3</xdr:row>
      <xdr:rowOff>0</xdr:rowOff>
    </xdr:from>
    <xdr:to>
      <xdr:col>3</xdr:col>
      <xdr:colOff>1281112</xdr:colOff>
      <xdr:row>3</xdr:row>
      <xdr:rowOff>4763</xdr:rowOff>
    </xdr:to>
    <xdr:pic>
      <xdr:nvPicPr>
        <xdr:cNvPr id="2" name="Picture 988">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4" y="2571750"/>
          <a:ext cx="1281113" cy="4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356038</xdr:colOff>
      <xdr:row>3</xdr:row>
      <xdr:rowOff>16422</xdr:rowOff>
    </xdr:from>
    <xdr:to>
      <xdr:col>3</xdr:col>
      <xdr:colOff>1056560</xdr:colOff>
      <xdr:row>3</xdr:row>
      <xdr:rowOff>679394</xdr:rowOff>
    </xdr:to>
    <xdr:pic>
      <xdr:nvPicPr>
        <xdr:cNvPr id="3" name="Picture 99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42263" y="2588172"/>
          <a:ext cx="700522" cy="662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76200</xdr:colOff>
      <xdr:row>4</xdr:row>
      <xdr:rowOff>7587</xdr:rowOff>
    </xdr:from>
    <xdr:to>
      <xdr:col>3</xdr:col>
      <xdr:colOff>1190625</xdr:colOff>
      <xdr:row>4</xdr:row>
      <xdr:rowOff>823968</xdr:rowOff>
    </xdr:to>
    <xdr:pic>
      <xdr:nvPicPr>
        <xdr:cNvPr id="4" name="Picture 994">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62425" y="3436587"/>
          <a:ext cx="1114425" cy="8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80964</xdr:colOff>
      <xdr:row>7</xdr:row>
      <xdr:rowOff>0</xdr:rowOff>
    </xdr:from>
    <xdr:to>
      <xdr:col>3</xdr:col>
      <xdr:colOff>1295399</xdr:colOff>
      <xdr:row>7</xdr:row>
      <xdr:rowOff>0</xdr:rowOff>
    </xdr:to>
    <xdr:pic>
      <xdr:nvPicPr>
        <xdr:cNvPr id="5" name="Picture 1008">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5399999">
          <a:off x="4774407" y="5393532"/>
          <a:ext cx="0" cy="1214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314325</xdr:colOff>
      <xdr:row>7</xdr:row>
      <xdr:rowOff>4762</xdr:rowOff>
    </xdr:from>
    <xdr:to>
      <xdr:col>3</xdr:col>
      <xdr:colOff>1090613</xdr:colOff>
      <xdr:row>7</xdr:row>
      <xdr:rowOff>798397</xdr:rowOff>
    </xdr:to>
    <xdr:pic>
      <xdr:nvPicPr>
        <xdr:cNvPr id="6" name="Picture 1030">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rot="-5399999">
          <a:off x="4391876" y="6014186"/>
          <a:ext cx="793635" cy="776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290513</xdr:colOff>
      <xdr:row>10</xdr:row>
      <xdr:rowOff>52387</xdr:rowOff>
    </xdr:from>
    <xdr:to>
      <xdr:col>3</xdr:col>
      <xdr:colOff>942975</xdr:colOff>
      <xdr:row>10</xdr:row>
      <xdr:rowOff>767660</xdr:rowOff>
    </xdr:to>
    <xdr:pic>
      <xdr:nvPicPr>
        <xdr:cNvPr id="7" name="Picture 1040">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376738" y="8624887"/>
          <a:ext cx="652462" cy="715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129728</xdr:colOff>
      <xdr:row>11</xdr:row>
      <xdr:rowOff>23813</xdr:rowOff>
    </xdr:from>
    <xdr:to>
      <xdr:col>3</xdr:col>
      <xdr:colOff>1143000</xdr:colOff>
      <xdr:row>11</xdr:row>
      <xdr:rowOff>814388</xdr:rowOff>
    </xdr:to>
    <xdr:pic>
      <xdr:nvPicPr>
        <xdr:cNvPr id="8" name="Picture 1048">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215953" y="9453563"/>
          <a:ext cx="1013272"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142874</xdr:colOff>
      <xdr:row>12</xdr:row>
      <xdr:rowOff>9525</xdr:rowOff>
    </xdr:from>
    <xdr:to>
      <xdr:col>3</xdr:col>
      <xdr:colOff>1262061</xdr:colOff>
      <xdr:row>12</xdr:row>
      <xdr:rowOff>828676</xdr:rowOff>
    </xdr:to>
    <xdr:pic>
      <xdr:nvPicPr>
        <xdr:cNvPr id="9" name="Picture 1050">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rot="5399999">
          <a:off x="4379117" y="10146507"/>
          <a:ext cx="819151" cy="11191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148555</xdr:colOff>
      <xdr:row>5</xdr:row>
      <xdr:rowOff>61868</xdr:rowOff>
    </xdr:from>
    <xdr:to>
      <xdr:col>3</xdr:col>
      <xdr:colOff>1166594</xdr:colOff>
      <xdr:row>5</xdr:row>
      <xdr:rowOff>807641</xdr:rowOff>
    </xdr:to>
    <xdr:pic>
      <xdr:nvPicPr>
        <xdr:cNvPr id="10" name="Picture 994">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234780" y="4348118"/>
          <a:ext cx="1018039" cy="745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235416</xdr:colOff>
      <xdr:row>6</xdr:row>
      <xdr:rowOff>137778</xdr:rowOff>
    </xdr:from>
    <xdr:to>
      <xdr:col>3</xdr:col>
      <xdr:colOff>1149117</xdr:colOff>
      <xdr:row>6</xdr:row>
      <xdr:rowOff>807117</xdr:rowOff>
    </xdr:to>
    <xdr:pic>
      <xdr:nvPicPr>
        <xdr:cNvPr id="11" name="Picture 994">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321641" y="5281278"/>
          <a:ext cx="913701" cy="66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314325</xdr:colOff>
      <xdr:row>8</xdr:row>
      <xdr:rowOff>4762</xdr:rowOff>
    </xdr:from>
    <xdr:to>
      <xdr:col>3</xdr:col>
      <xdr:colOff>1090613</xdr:colOff>
      <xdr:row>8</xdr:row>
      <xdr:rowOff>798397</xdr:rowOff>
    </xdr:to>
    <xdr:pic>
      <xdr:nvPicPr>
        <xdr:cNvPr id="12" name="Picture 1030">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rot="-5399999">
          <a:off x="4391876" y="6871436"/>
          <a:ext cx="793635" cy="776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314325</xdr:colOff>
      <xdr:row>9</xdr:row>
      <xdr:rowOff>4762</xdr:rowOff>
    </xdr:from>
    <xdr:to>
      <xdr:col>3</xdr:col>
      <xdr:colOff>1090613</xdr:colOff>
      <xdr:row>9</xdr:row>
      <xdr:rowOff>798397</xdr:rowOff>
    </xdr:to>
    <xdr:pic>
      <xdr:nvPicPr>
        <xdr:cNvPr id="13" name="Picture 1030">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rot="-5399999">
          <a:off x="4391876" y="7728686"/>
          <a:ext cx="793635" cy="776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1330696</xdr:colOff>
      <xdr:row>0</xdr:row>
      <xdr:rowOff>0</xdr:rowOff>
    </xdr:from>
    <xdr:to>
      <xdr:col>5</xdr:col>
      <xdr:colOff>98050</xdr:colOff>
      <xdr:row>1</xdr:row>
      <xdr:rowOff>728382</xdr:rowOff>
    </xdr:to>
    <xdr:grpSp>
      <xdr:nvGrpSpPr>
        <xdr:cNvPr id="15" name="Grupo 14">
          <a:extLst>
            <a:ext uri="{FF2B5EF4-FFF2-40B4-BE49-F238E27FC236}">
              <a16:creationId xmlns:a16="http://schemas.microsoft.com/office/drawing/2014/main" id="{00000000-0008-0000-0200-00000F000000}"/>
            </a:ext>
          </a:extLst>
        </xdr:cNvPr>
        <xdr:cNvGrpSpPr/>
      </xdr:nvGrpSpPr>
      <xdr:grpSpPr>
        <a:xfrm>
          <a:off x="1330696" y="0"/>
          <a:ext cx="5560920" cy="1582831"/>
          <a:chOff x="2956430" y="2414357"/>
          <a:chExt cx="5784158" cy="1754232"/>
        </a:xfrm>
      </xdr:grpSpPr>
      <xdr:pic>
        <xdr:nvPicPr>
          <xdr:cNvPr id="16" name="Imagen 15">
            <a:extLst>
              <a:ext uri="{FF2B5EF4-FFF2-40B4-BE49-F238E27FC236}">
                <a16:creationId xmlns:a16="http://schemas.microsoft.com/office/drawing/2014/main" id="{00000000-0008-0000-0200-000010000000}"/>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a:ext>
            </a:extLst>
          </a:blip>
          <a:srcRect r="41118" b="38086"/>
          <a:stretch/>
        </xdr:blipFill>
        <xdr:spPr>
          <a:xfrm>
            <a:off x="2956430" y="2414357"/>
            <a:ext cx="5784158" cy="1754232"/>
          </a:xfrm>
          <a:prstGeom prst="rect">
            <a:avLst/>
          </a:prstGeom>
        </xdr:spPr>
      </xdr:pic>
      <xdr:pic>
        <xdr:nvPicPr>
          <xdr:cNvPr id="17" name="Imagen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2"/>
          <a:stretch>
            <a:fillRect/>
          </a:stretch>
        </xdr:blipFill>
        <xdr:spPr>
          <a:xfrm>
            <a:off x="3095252" y="2566057"/>
            <a:ext cx="1203585" cy="1478459"/>
          </a:xfrm>
          <a:prstGeom prst="rect">
            <a:avLst/>
          </a:prstGeom>
        </xdr:spPr>
      </xdr:pic>
      <xdr:sp macro="" textlink="">
        <xdr:nvSpPr>
          <xdr:cNvPr id="18" name="Rectángulo 17">
            <a:extLst>
              <a:ext uri="{FF2B5EF4-FFF2-40B4-BE49-F238E27FC236}">
                <a16:creationId xmlns:a16="http://schemas.microsoft.com/office/drawing/2014/main" id="{00000000-0008-0000-0200-000012000000}"/>
              </a:ext>
            </a:extLst>
          </xdr:cNvPr>
          <xdr:cNvSpPr/>
        </xdr:nvSpPr>
        <xdr:spPr>
          <a:xfrm>
            <a:off x="4372984" y="2716306"/>
            <a:ext cx="1877209" cy="500230"/>
          </a:xfrm>
          <a:prstGeom prst="rect">
            <a:avLst/>
          </a:prstGeom>
          <a:solidFill>
            <a:srgbClr val="10239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419"/>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419"/>
          </a:p>
        </xdr:txBody>
      </xdr:sp>
      <xdr:sp macro="" textlink="">
        <xdr:nvSpPr>
          <xdr:cNvPr id="19" name="CuadroTexto 6">
            <a:extLst>
              <a:ext uri="{FF2B5EF4-FFF2-40B4-BE49-F238E27FC236}">
                <a16:creationId xmlns:a16="http://schemas.microsoft.com/office/drawing/2014/main" id="{00000000-0008-0000-0200-000013000000}"/>
              </a:ext>
            </a:extLst>
          </xdr:cNvPr>
          <xdr:cNvSpPr txBox="1"/>
        </xdr:nvSpPr>
        <xdr:spPr>
          <a:xfrm>
            <a:off x="4473070" y="2716306"/>
            <a:ext cx="1677036" cy="523220"/>
          </a:xfrm>
          <a:prstGeom prst="rect">
            <a:avLst/>
          </a:prstGeom>
          <a:noFill/>
        </xdr:spPr>
        <xdr:txBody>
          <a:bodyPr wrap="square" rtlCol="0">
            <a:spAutoFit/>
          </a:bodyPr>
          <a:lstStyle>
            <a:defPPr>
              <a:defRPr lang="es-419"/>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2800" b="1">
                <a:solidFill>
                  <a:schemeClr val="bg1"/>
                </a:solidFill>
                <a:latin typeface="Arial Black" panose="020B0A04020102020204" pitchFamily="34" charset="0"/>
              </a:rPr>
              <a:t>LATAM</a:t>
            </a:r>
            <a:endParaRPr lang="es-419" b="1">
              <a:solidFill>
                <a:schemeClr val="bg1"/>
              </a:solidFill>
              <a:latin typeface="Arial Black" panose="020B0A04020102020204"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657829</xdr:colOff>
      <xdr:row>1</xdr:row>
      <xdr:rowOff>194553</xdr:rowOff>
    </xdr:to>
    <xdr:pic>
      <xdr:nvPicPr>
        <xdr:cNvPr id="2" name="Imagen 5">
          <a:extLst>
            <a:ext uri="{FF2B5EF4-FFF2-40B4-BE49-F238E27FC236}">
              <a16:creationId xmlns:a16="http://schemas.microsoft.com/office/drawing/2014/main" id="{498682C1-20E8-4573-946D-6855677575D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36079" b="28378"/>
        <a:stretch/>
      </xdr:blipFill>
      <xdr:spPr>
        <a:xfrm>
          <a:off x="0" y="0"/>
          <a:ext cx="6277579" cy="2032878"/>
        </a:xfrm>
        <a:prstGeom prst="rect">
          <a:avLst/>
        </a:prstGeom>
      </xdr:spPr>
    </xdr:pic>
    <xdr:clientData/>
  </xdr:twoCellAnchor>
  <xdr:twoCellAnchor editAs="oneCell">
    <xdr:from>
      <xdr:col>3</xdr:col>
      <xdr:colOff>0</xdr:colOff>
      <xdr:row>24</xdr:row>
      <xdr:rowOff>226978</xdr:rowOff>
    </xdr:from>
    <xdr:to>
      <xdr:col>6</xdr:col>
      <xdr:colOff>36578</xdr:colOff>
      <xdr:row>26</xdr:row>
      <xdr:rowOff>253450</xdr:rowOff>
    </xdr:to>
    <xdr:pic>
      <xdr:nvPicPr>
        <xdr:cNvPr id="3" name="Imagen 2">
          <a:extLst>
            <a:ext uri="{FF2B5EF4-FFF2-40B4-BE49-F238E27FC236}">
              <a16:creationId xmlns:a16="http://schemas.microsoft.com/office/drawing/2014/main" id="{8D2BF87B-6404-4596-BFD7-F69D41181FBC}"/>
            </a:ext>
          </a:extLst>
        </xdr:cNvPr>
        <xdr:cNvPicPr>
          <a:picLocks noChangeAspect="1"/>
        </xdr:cNvPicPr>
      </xdr:nvPicPr>
      <xdr:blipFill>
        <a:blip xmlns:r="http://schemas.openxmlformats.org/officeDocument/2006/relationships" r:embed="rId2"/>
        <a:stretch>
          <a:fillRect/>
        </a:stretch>
      </xdr:blipFill>
      <xdr:spPr>
        <a:xfrm>
          <a:off x="8534400" y="34074066"/>
          <a:ext cx="3979928" cy="3264972"/>
        </a:xfrm>
        <a:prstGeom prst="rect">
          <a:avLst/>
        </a:prstGeom>
      </xdr:spPr>
    </xdr:pic>
    <xdr:clientData/>
  </xdr:twoCellAnchor>
  <xdr:twoCellAnchor editAs="oneCell">
    <xdr:from>
      <xdr:col>1</xdr:col>
      <xdr:colOff>0</xdr:colOff>
      <xdr:row>17</xdr:row>
      <xdr:rowOff>0</xdr:rowOff>
    </xdr:from>
    <xdr:to>
      <xdr:col>1</xdr:col>
      <xdr:colOff>304800</xdr:colOff>
      <xdr:row>17</xdr:row>
      <xdr:rowOff>304800</xdr:rowOff>
    </xdr:to>
    <xdr:sp macro="" textlink="">
      <xdr:nvSpPr>
        <xdr:cNvPr id="4" name="AutoShape 1">
          <a:extLst>
            <a:ext uri="{FF2B5EF4-FFF2-40B4-BE49-F238E27FC236}">
              <a16:creationId xmlns:a16="http://schemas.microsoft.com/office/drawing/2014/main" id="{B10E8422-16CC-497A-87B0-A2D184844BB7}"/>
            </a:ext>
          </a:extLst>
        </xdr:cNvPr>
        <xdr:cNvSpPr>
          <a:spLocks noChangeAspect="1" noChangeArrowheads="1"/>
        </xdr:cNvSpPr>
      </xdr:nvSpPr>
      <xdr:spPr bwMode="auto">
        <a:xfrm>
          <a:off x="2366963" y="306466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404813</xdr:colOff>
      <xdr:row>9</xdr:row>
      <xdr:rowOff>714377</xdr:rowOff>
    </xdr:from>
    <xdr:to>
      <xdr:col>1</xdr:col>
      <xdr:colOff>2881313</xdr:colOff>
      <xdr:row>9</xdr:row>
      <xdr:rowOff>4026507</xdr:rowOff>
    </xdr:to>
    <xdr:pic>
      <xdr:nvPicPr>
        <xdr:cNvPr id="5" name="Picture 9">
          <a:extLst>
            <a:ext uri="{FF2B5EF4-FFF2-40B4-BE49-F238E27FC236}">
              <a16:creationId xmlns:a16="http://schemas.microsoft.com/office/drawing/2014/main" id="{6A50FCDE-12FE-46A3-A24C-77B5DC29C3C1}"/>
            </a:ext>
          </a:extLst>
        </xdr:cNvPr>
        <xdr:cNvPicPr>
          <a:picLocks noChangeAspect="1"/>
        </xdr:cNvPicPr>
      </xdr:nvPicPr>
      <xdr:blipFill>
        <a:blip xmlns:r="http://schemas.openxmlformats.org/officeDocument/2006/relationships" r:embed="rId3"/>
        <a:stretch>
          <a:fillRect/>
        </a:stretch>
      </xdr:blipFill>
      <xdr:spPr>
        <a:xfrm>
          <a:off x="2771776" y="7015165"/>
          <a:ext cx="2476500" cy="3312130"/>
        </a:xfrm>
        <a:prstGeom prst="rect">
          <a:avLst/>
        </a:prstGeom>
      </xdr:spPr>
    </xdr:pic>
    <xdr:clientData/>
  </xdr:twoCellAnchor>
  <xdr:twoCellAnchor editAs="oneCell">
    <xdr:from>
      <xdr:col>1</xdr:col>
      <xdr:colOff>317156</xdr:colOff>
      <xdr:row>12</xdr:row>
      <xdr:rowOff>68559</xdr:rowOff>
    </xdr:from>
    <xdr:to>
      <xdr:col>1</xdr:col>
      <xdr:colOff>3094391</xdr:colOff>
      <xdr:row>12</xdr:row>
      <xdr:rowOff>2857766</xdr:rowOff>
    </xdr:to>
    <xdr:pic>
      <xdr:nvPicPr>
        <xdr:cNvPr id="6" name="Picture 11">
          <a:extLst>
            <a:ext uri="{FF2B5EF4-FFF2-40B4-BE49-F238E27FC236}">
              <a16:creationId xmlns:a16="http://schemas.microsoft.com/office/drawing/2014/main" id="{93CEA838-D84F-4DCD-8D3E-400610A29E99}"/>
            </a:ext>
          </a:extLst>
        </xdr:cNvPr>
        <xdr:cNvPicPr>
          <a:picLocks noChangeAspect="1"/>
        </xdr:cNvPicPr>
      </xdr:nvPicPr>
      <xdr:blipFill>
        <a:blip xmlns:r="http://schemas.openxmlformats.org/officeDocument/2006/relationships" r:embed="rId4"/>
        <a:stretch>
          <a:fillRect/>
        </a:stretch>
      </xdr:blipFill>
      <xdr:spPr>
        <a:xfrm>
          <a:off x="2684119" y="16084847"/>
          <a:ext cx="2777235" cy="2789207"/>
        </a:xfrm>
        <a:prstGeom prst="rect">
          <a:avLst/>
        </a:prstGeom>
      </xdr:spPr>
    </xdr:pic>
    <xdr:clientData/>
  </xdr:twoCellAnchor>
  <xdr:twoCellAnchor editAs="oneCell">
    <xdr:from>
      <xdr:col>1</xdr:col>
      <xdr:colOff>160243</xdr:colOff>
      <xdr:row>11</xdr:row>
      <xdr:rowOff>431320</xdr:rowOff>
    </xdr:from>
    <xdr:to>
      <xdr:col>1</xdr:col>
      <xdr:colOff>3082262</xdr:colOff>
      <xdr:row>11</xdr:row>
      <xdr:rowOff>2889847</xdr:rowOff>
    </xdr:to>
    <xdr:pic>
      <xdr:nvPicPr>
        <xdr:cNvPr id="7" name="Picture 12">
          <a:extLst>
            <a:ext uri="{FF2B5EF4-FFF2-40B4-BE49-F238E27FC236}">
              <a16:creationId xmlns:a16="http://schemas.microsoft.com/office/drawing/2014/main" id="{D803A17D-88E5-469B-838F-26927BAC12FE}"/>
            </a:ext>
          </a:extLst>
        </xdr:cNvPr>
        <xdr:cNvPicPr>
          <a:picLocks noChangeAspect="1"/>
        </xdr:cNvPicPr>
      </xdr:nvPicPr>
      <xdr:blipFill>
        <a:blip xmlns:r="http://schemas.openxmlformats.org/officeDocument/2006/relationships" r:embed="rId5"/>
        <a:stretch>
          <a:fillRect/>
        </a:stretch>
      </xdr:blipFill>
      <xdr:spPr>
        <a:xfrm>
          <a:off x="2527206" y="12999558"/>
          <a:ext cx="2922019" cy="2458527"/>
        </a:xfrm>
        <a:prstGeom prst="rect">
          <a:avLst/>
        </a:prstGeom>
      </xdr:spPr>
    </xdr:pic>
    <xdr:clientData/>
  </xdr:twoCellAnchor>
  <xdr:twoCellAnchor editAs="oneCell">
    <xdr:from>
      <xdr:col>1</xdr:col>
      <xdr:colOff>170908</xdr:colOff>
      <xdr:row>14</xdr:row>
      <xdr:rowOff>301541</xdr:rowOff>
    </xdr:from>
    <xdr:to>
      <xdr:col>1</xdr:col>
      <xdr:colOff>3227039</xdr:colOff>
      <xdr:row>14</xdr:row>
      <xdr:rowOff>3148258</xdr:rowOff>
    </xdr:to>
    <xdr:pic>
      <xdr:nvPicPr>
        <xdr:cNvPr id="8" name="Picture 13">
          <a:extLst>
            <a:ext uri="{FF2B5EF4-FFF2-40B4-BE49-F238E27FC236}">
              <a16:creationId xmlns:a16="http://schemas.microsoft.com/office/drawing/2014/main" id="{FAEB2493-FF71-42DF-8A7C-2B8B438DA25A}"/>
            </a:ext>
          </a:extLst>
        </xdr:cNvPr>
        <xdr:cNvPicPr>
          <a:picLocks noChangeAspect="1"/>
        </xdr:cNvPicPr>
      </xdr:nvPicPr>
      <xdr:blipFill>
        <a:blip xmlns:r="http://schemas.openxmlformats.org/officeDocument/2006/relationships" r:embed="rId6"/>
        <a:stretch>
          <a:fillRect/>
        </a:stretch>
      </xdr:blipFill>
      <xdr:spPr>
        <a:xfrm>
          <a:off x="2537871" y="20604079"/>
          <a:ext cx="3056131" cy="2846717"/>
        </a:xfrm>
        <a:prstGeom prst="rect">
          <a:avLst/>
        </a:prstGeom>
      </xdr:spPr>
    </xdr:pic>
    <xdr:clientData/>
  </xdr:twoCellAnchor>
  <xdr:twoCellAnchor>
    <xdr:from>
      <xdr:col>0</xdr:col>
      <xdr:colOff>0</xdr:colOff>
      <xdr:row>0</xdr:row>
      <xdr:rowOff>23422</xdr:rowOff>
    </xdr:from>
    <xdr:to>
      <xdr:col>2</xdr:col>
      <xdr:colOff>218607</xdr:colOff>
      <xdr:row>0</xdr:row>
      <xdr:rowOff>1717623</xdr:rowOff>
    </xdr:to>
    <xdr:grpSp>
      <xdr:nvGrpSpPr>
        <xdr:cNvPr id="9" name="Grupo 8">
          <a:extLst>
            <a:ext uri="{FF2B5EF4-FFF2-40B4-BE49-F238E27FC236}">
              <a16:creationId xmlns:a16="http://schemas.microsoft.com/office/drawing/2014/main" id="{A80EE822-99F7-404B-9914-2AC357B488D4}"/>
            </a:ext>
          </a:extLst>
        </xdr:cNvPr>
        <xdr:cNvGrpSpPr/>
      </xdr:nvGrpSpPr>
      <xdr:grpSpPr>
        <a:xfrm>
          <a:off x="0" y="23422"/>
          <a:ext cx="5838358" cy="1694201"/>
          <a:chOff x="2956430" y="2414357"/>
          <a:chExt cx="5784158" cy="1754232"/>
        </a:xfrm>
      </xdr:grpSpPr>
      <xdr:pic>
        <xdr:nvPicPr>
          <xdr:cNvPr id="10" name="Imagen 9">
            <a:extLst>
              <a:ext uri="{FF2B5EF4-FFF2-40B4-BE49-F238E27FC236}">
                <a16:creationId xmlns:a16="http://schemas.microsoft.com/office/drawing/2014/main" id="{E976E102-0EBE-48BC-BA35-492EFD76592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41118" b="38086"/>
          <a:stretch/>
        </xdr:blipFill>
        <xdr:spPr>
          <a:xfrm>
            <a:off x="2956430" y="2414357"/>
            <a:ext cx="5784158" cy="1754232"/>
          </a:xfrm>
          <a:prstGeom prst="rect">
            <a:avLst/>
          </a:prstGeom>
        </xdr:spPr>
      </xdr:pic>
      <xdr:pic>
        <xdr:nvPicPr>
          <xdr:cNvPr id="11" name="Imagen 10">
            <a:extLst>
              <a:ext uri="{FF2B5EF4-FFF2-40B4-BE49-F238E27FC236}">
                <a16:creationId xmlns:a16="http://schemas.microsoft.com/office/drawing/2014/main" id="{D1256F63-B851-45C5-AA06-A4E7E6B1F35E}"/>
              </a:ext>
            </a:extLst>
          </xdr:cNvPr>
          <xdr:cNvPicPr>
            <a:picLocks noChangeAspect="1"/>
          </xdr:cNvPicPr>
        </xdr:nvPicPr>
        <xdr:blipFill>
          <a:blip xmlns:r="http://schemas.openxmlformats.org/officeDocument/2006/relationships" r:embed="rId7"/>
          <a:stretch>
            <a:fillRect/>
          </a:stretch>
        </xdr:blipFill>
        <xdr:spPr>
          <a:xfrm>
            <a:off x="3095252" y="2566057"/>
            <a:ext cx="1203585" cy="1478459"/>
          </a:xfrm>
          <a:prstGeom prst="rect">
            <a:avLst/>
          </a:prstGeom>
        </xdr:spPr>
      </xdr:pic>
      <xdr:sp macro="" textlink="">
        <xdr:nvSpPr>
          <xdr:cNvPr id="12" name="Rectángulo 11">
            <a:extLst>
              <a:ext uri="{FF2B5EF4-FFF2-40B4-BE49-F238E27FC236}">
                <a16:creationId xmlns:a16="http://schemas.microsoft.com/office/drawing/2014/main" id="{8931CCAD-0F3F-4D4E-B5DA-48F6F67E829F}"/>
              </a:ext>
            </a:extLst>
          </xdr:cNvPr>
          <xdr:cNvSpPr/>
        </xdr:nvSpPr>
        <xdr:spPr>
          <a:xfrm>
            <a:off x="4372984" y="2716306"/>
            <a:ext cx="1877209" cy="500230"/>
          </a:xfrm>
          <a:prstGeom prst="rect">
            <a:avLst/>
          </a:prstGeom>
          <a:solidFill>
            <a:srgbClr val="10239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419"/>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419"/>
          </a:p>
        </xdr:txBody>
      </xdr:sp>
      <xdr:sp macro="" textlink="">
        <xdr:nvSpPr>
          <xdr:cNvPr id="13" name="CuadroTexto 6">
            <a:extLst>
              <a:ext uri="{FF2B5EF4-FFF2-40B4-BE49-F238E27FC236}">
                <a16:creationId xmlns:a16="http://schemas.microsoft.com/office/drawing/2014/main" id="{3C37812B-C070-4D59-921C-DB41801BF52B}"/>
              </a:ext>
            </a:extLst>
          </xdr:cNvPr>
          <xdr:cNvSpPr txBox="1"/>
        </xdr:nvSpPr>
        <xdr:spPr>
          <a:xfrm>
            <a:off x="4473070" y="2716306"/>
            <a:ext cx="1677036" cy="523220"/>
          </a:xfrm>
          <a:prstGeom prst="rect">
            <a:avLst/>
          </a:prstGeom>
          <a:noFill/>
        </xdr:spPr>
        <xdr:txBody>
          <a:bodyPr wrap="square" rtlCol="0">
            <a:spAutoFit/>
          </a:bodyPr>
          <a:lstStyle>
            <a:defPPr>
              <a:defRPr lang="es-419"/>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2800" b="1">
                <a:solidFill>
                  <a:schemeClr val="bg1"/>
                </a:solidFill>
                <a:latin typeface="Arial Black" panose="020B0A04020102020204" pitchFamily="34" charset="0"/>
              </a:rPr>
              <a:t>LATAM</a:t>
            </a:r>
            <a:endParaRPr lang="es-419" b="1">
              <a:solidFill>
                <a:schemeClr val="bg1"/>
              </a:solidFill>
              <a:latin typeface="Arial Black" panose="020B0A04020102020204" pitchFamily="34" charset="0"/>
            </a:endParaRPr>
          </a:p>
        </xdr:txBody>
      </xdr:sp>
    </xdr:grpSp>
    <xdr:clientData/>
  </xdr:twoCellAnchor>
  <xdr:oneCellAnchor>
    <xdr:from>
      <xdr:col>1</xdr:col>
      <xdr:colOff>238699</xdr:colOff>
      <xdr:row>15</xdr:row>
      <xdr:rowOff>244416</xdr:rowOff>
    </xdr:from>
    <xdr:ext cx="2815800" cy="2702943"/>
    <xdr:pic>
      <xdr:nvPicPr>
        <xdr:cNvPr id="14" name="Picture 14">
          <a:extLst>
            <a:ext uri="{FF2B5EF4-FFF2-40B4-BE49-F238E27FC236}">
              <a16:creationId xmlns:a16="http://schemas.microsoft.com/office/drawing/2014/main" id="{F94773DF-A9E4-4930-B245-02412100028C}"/>
            </a:ext>
          </a:extLst>
        </xdr:cNvPr>
        <xdr:cNvPicPr>
          <a:picLocks noChangeAspect="1"/>
        </xdr:cNvPicPr>
      </xdr:nvPicPr>
      <xdr:blipFill>
        <a:blip xmlns:r="http://schemas.openxmlformats.org/officeDocument/2006/relationships" r:embed="rId8"/>
        <a:stretch>
          <a:fillRect/>
        </a:stretch>
      </xdr:blipFill>
      <xdr:spPr>
        <a:xfrm>
          <a:off x="2605662" y="23995004"/>
          <a:ext cx="2815800" cy="2702943"/>
        </a:xfrm>
        <a:prstGeom prst="rect">
          <a:avLst/>
        </a:prstGeom>
      </xdr:spPr>
    </xdr:pic>
    <xdr:clientData/>
  </xdr:oneCellAnchor>
  <xdr:twoCellAnchor editAs="oneCell">
    <xdr:from>
      <xdr:col>1</xdr:col>
      <xdr:colOff>402168</xdr:colOff>
      <xdr:row>16</xdr:row>
      <xdr:rowOff>338666</xdr:rowOff>
    </xdr:from>
    <xdr:to>
      <xdr:col>1</xdr:col>
      <xdr:colOff>2750214</xdr:colOff>
      <xdr:row>16</xdr:row>
      <xdr:rowOff>2686712</xdr:rowOff>
    </xdr:to>
    <xdr:pic>
      <xdr:nvPicPr>
        <xdr:cNvPr id="15" name="Imagen 14">
          <a:extLst>
            <a:ext uri="{FF2B5EF4-FFF2-40B4-BE49-F238E27FC236}">
              <a16:creationId xmlns:a16="http://schemas.microsoft.com/office/drawing/2014/main" id="{C5084743-BBF8-469E-BBB0-05EB8F7AF234}"/>
            </a:ext>
          </a:extLst>
        </xdr:cNvPr>
        <xdr:cNvPicPr>
          <a:picLocks noChangeAspect="1"/>
        </xdr:cNvPicPr>
      </xdr:nvPicPr>
      <xdr:blipFill>
        <a:blip xmlns:r="http://schemas.openxmlformats.org/officeDocument/2006/relationships" r:embed="rId9"/>
        <a:stretch>
          <a:fillRect/>
        </a:stretch>
      </xdr:blipFill>
      <xdr:spPr>
        <a:xfrm>
          <a:off x="2769131" y="27537304"/>
          <a:ext cx="2348046" cy="2348046"/>
        </a:xfrm>
        <a:prstGeom prst="rect">
          <a:avLst/>
        </a:prstGeom>
      </xdr:spPr>
    </xdr:pic>
    <xdr:clientData/>
  </xdr:twoCellAnchor>
  <xdr:twoCellAnchor editAs="oneCell">
    <xdr:from>
      <xdr:col>2</xdr:col>
      <xdr:colOff>52917</xdr:colOff>
      <xdr:row>16</xdr:row>
      <xdr:rowOff>179916</xdr:rowOff>
    </xdr:from>
    <xdr:to>
      <xdr:col>2</xdr:col>
      <xdr:colOff>2662667</xdr:colOff>
      <xdr:row>16</xdr:row>
      <xdr:rowOff>2954380</xdr:rowOff>
    </xdr:to>
    <xdr:pic>
      <xdr:nvPicPr>
        <xdr:cNvPr id="16" name="Imagen 15">
          <a:extLst>
            <a:ext uri="{FF2B5EF4-FFF2-40B4-BE49-F238E27FC236}">
              <a16:creationId xmlns:a16="http://schemas.microsoft.com/office/drawing/2014/main" id="{6A70ADB7-140D-485B-9BDB-B27DDF3D6F83}"/>
            </a:ext>
          </a:extLst>
        </xdr:cNvPr>
        <xdr:cNvPicPr>
          <a:picLocks noChangeAspect="1"/>
        </xdr:cNvPicPr>
      </xdr:nvPicPr>
      <xdr:blipFill>
        <a:blip xmlns:r="http://schemas.openxmlformats.org/officeDocument/2006/relationships" r:embed="rId10"/>
        <a:stretch>
          <a:fillRect/>
        </a:stretch>
      </xdr:blipFill>
      <xdr:spPr>
        <a:xfrm>
          <a:off x="5672667" y="27378554"/>
          <a:ext cx="2609750" cy="27744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1415143</xdr:colOff>
      <xdr:row>1</xdr:row>
      <xdr:rowOff>194553</xdr:rowOff>
    </xdr:to>
    <xdr:pic>
      <xdr:nvPicPr>
        <xdr:cNvPr id="2" name="Imagen 5">
          <a:extLst>
            <a:ext uri="{FF2B5EF4-FFF2-40B4-BE49-F238E27FC236}">
              <a16:creationId xmlns:a16="http://schemas.microsoft.com/office/drawing/2014/main" id="{C7009C7F-B9C7-4E27-9D57-FB64D2311C7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36079" b="28378"/>
        <a:stretch/>
      </xdr:blipFill>
      <xdr:spPr>
        <a:xfrm>
          <a:off x="0" y="0"/>
          <a:ext cx="6277656" cy="2032878"/>
        </a:xfrm>
        <a:prstGeom prst="rect">
          <a:avLst/>
        </a:prstGeom>
      </xdr:spPr>
    </xdr:pic>
    <xdr:clientData/>
  </xdr:twoCellAnchor>
  <xdr:twoCellAnchor editAs="oneCell">
    <xdr:from>
      <xdr:col>3</xdr:col>
      <xdr:colOff>0</xdr:colOff>
      <xdr:row>21</xdr:row>
      <xdr:rowOff>226978</xdr:rowOff>
    </xdr:from>
    <xdr:to>
      <xdr:col>6</xdr:col>
      <xdr:colOff>1014774</xdr:colOff>
      <xdr:row>23</xdr:row>
      <xdr:rowOff>253450</xdr:rowOff>
    </xdr:to>
    <xdr:pic>
      <xdr:nvPicPr>
        <xdr:cNvPr id="3" name="Imagen 2">
          <a:extLst>
            <a:ext uri="{FF2B5EF4-FFF2-40B4-BE49-F238E27FC236}">
              <a16:creationId xmlns:a16="http://schemas.microsoft.com/office/drawing/2014/main" id="{12E7ABFC-2395-449B-B59D-CF7982742A72}"/>
            </a:ext>
          </a:extLst>
        </xdr:cNvPr>
        <xdr:cNvPicPr>
          <a:picLocks noChangeAspect="1"/>
        </xdr:cNvPicPr>
      </xdr:nvPicPr>
      <xdr:blipFill>
        <a:blip xmlns:r="http://schemas.openxmlformats.org/officeDocument/2006/relationships" r:embed="rId2"/>
        <a:stretch>
          <a:fillRect/>
        </a:stretch>
      </xdr:blipFill>
      <xdr:spPr>
        <a:xfrm>
          <a:off x="8077200" y="22672641"/>
          <a:ext cx="3977049" cy="3264972"/>
        </a:xfrm>
        <a:prstGeom prst="rect">
          <a:avLst/>
        </a:prstGeom>
      </xdr:spPr>
    </xdr:pic>
    <xdr:clientData/>
  </xdr:twoCellAnchor>
  <xdr:twoCellAnchor editAs="oneCell">
    <xdr:from>
      <xdr:col>1</xdr:col>
      <xdr:colOff>0</xdr:colOff>
      <xdr:row>14</xdr:row>
      <xdr:rowOff>0</xdr:rowOff>
    </xdr:from>
    <xdr:to>
      <xdr:col>1</xdr:col>
      <xdr:colOff>304800</xdr:colOff>
      <xdr:row>14</xdr:row>
      <xdr:rowOff>304800</xdr:rowOff>
    </xdr:to>
    <xdr:sp macro="" textlink="">
      <xdr:nvSpPr>
        <xdr:cNvPr id="4" name="AutoShape 1">
          <a:extLst>
            <a:ext uri="{FF2B5EF4-FFF2-40B4-BE49-F238E27FC236}">
              <a16:creationId xmlns:a16="http://schemas.microsoft.com/office/drawing/2014/main" id="{05E33E2B-6A2A-4DBE-8DD6-D2B067932D71}"/>
            </a:ext>
          </a:extLst>
        </xdr:cNvPr>
        <xdr:cNvSpPr>
          <a:spLocks noChangeAspect="1" noChangeArrowheads="1"/>
        </xdr:cNvSpPr>
      </xdr:nvSpPr>
      <xdr:spPr bwMode="auto">
        <a:xfrm>
          <a:off x="1514475" y="1924526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579120</xdr:colOff>
      <xdr:row>9</xdr:row>
      <xdr:rowOff>152400</xdr:rowOff>
    </xdr:from>
    <xdr:ext cx="2127250" cy="2190040"/>
    <xdr:pic>
      <xdr:nvPicPr>
        <xdr:cNvPr id="5" name="image13.png">
          <a:extLst>
            <a:ext uri="{FF2B5EF4-FFF2-40B4-BE49-F238E27FC236}">
              <a16:creationId xmlns:a16="http://schemas.microsoft.com/office/drawing/2014/main" id="{04BE2813-47AC-4544-BC86-FDDFDE9B518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93595" y="6262688"/>
          <a:ext cx="2127250" cy="2190040"/>
        </a:xfrm>
        <a:prstGeom prst="rect">
          <a:avLst/>
        </a:prstGeom>
      </xdr:spPr>
    </xdr:pic>
    <xdr:clientData/>
  </xdr:oneCellAnchor>
  <xdr:oneCellAnchor>
    <xdr:from>
      <xdr:col>1</xdr:col>
      <xdr:colOff>280816</xdr:colOff>
      <xdr:row>10</xdr:row>
      <xdr:rowOff>304800</xdr:rowOff>
    </xdr:from>
    <xdr:ext cx="2690984" cy="2849880"/>
    <xdr:pic>
      <xdr:nvPicPr>
        <xdr:cNvPr id="6" name="image1.jpeg">
          <a:extLst>
            <a:ext uri="{FF2B5EF4-FFF2-40B4-BE49-F238E27FC236}">
              <a16:creationId xmlns:a16="http://schemas.microsoft.com/office/drawing/2014/main" id="{8F4522A6-B9FA-4216-A5E2-67E7C45B89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95291" y="8858250"/>
          <a:ext cx="2690984" cy="2849880"/>
        </a:xfrm>
        <a:prstGeom prst="rect">
          <a:avLst/>
        </a:prstGeom>
      </xdr:spPr>
    </xdr:pic>
    <xdr:clientData/>
  </xdr:oneCellAnchor>
  <xdr:twoCellAnchor editAs="oneCell">
    <xdr:from>
      <xdr:col>1</xdr:col>
      <xdr:colOff>502920</xdr:colOff>
      <xdr:row>12</xdr:row>
      <xdr:rowOff>60960</xdr:rowOff>
    </xdr:from>
    <xdr:to>
      <xdr:col>1</xdr:col>
      <xdr:colOff>2342625</xdr:colOff>
      <xdr:row>12</xdr:row>
      <xdr:rowOff>2103120</xdr:rowOff>
    </xdr:to>
    <xdr:pic>
      <xdr:nvPicPr>
        <xdr:cNvPr id="7" name="Picture 1">
          <a:extLst>
            <a:ext uri="{FF2B5EF4-FFF2-40B4-BE49-F238E27FC236}">
              <a16:creationId xmlns:a16="http://schemas.microsoft.com/office/drawing/2014/main" id="{F0173C43-C79F-4640-8832-6730BD402551}"/>
            </a:ext>
          </a:extLst>
        </xdr:cNvPr>
        <xdr:cNvPicPr>
          <a:picLocks noChangeAspect="1"/>
        </xdr:cNvPicPr>
      </xdr:nvPicPr>
      <xdr:blipFill>
        <a:blip xmlns:r="http://schemas.openxmlformats.org/officeDocument/2006/relationships" r:embed="rId5"/>
        <a:stretch>
          <a:fillRect/>
        </a:stretch>
      </xdr:blipFill>
      <xdr:spPr>
        <a:xfrm>
          <a:off x="2017395" y="14696123"/>
          <a:ext cx="1839705" cy="2042160"/>
        </a:xfrm>
        <a:prstGeom prst="rect">
          <a:avLst/>
        </a:prstGeom>
      </xdr:spPr>
    </xdr:pic>
    <xdr:clientData/>
  </xdr:twoCellAnchor>
  <xdr:oneCellAnchor>
    <xdr:from>
      <xdr:col>1</xdr:col>
      <xdr:colOff>518161</xdr:colOff>
      <xdr:row>11</xdr:row>
      <xdr:rowOff>45720</xdr:rowOff>
    </xdr:from>
    <xdr:ext cx="1783080" cy="2153981"/>
    <xdr:pic>
      <xdr:nvPicPr>
        <xdr:cNvPr id="8" name="image1.jpeg">
          <a:extLst>
            <a:ext uri="{FF2B5EF4-FFF2-40B4-BE49-F238E27FC236}">
              <a16:creationId xmlns:a16="http://schemas.microsoft.com/office/drawing/2014/main" id="{314EAB4C-270A-4B43-A9A9-302A702741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32636" y="12375833"/>
          <a:ext cx="1783080" cy="2153981"/>
        </a:xfrm>
        <a:prstGeom prst="rect">
          <a:avLst/>
        </a:prstGeom>
      </xdr:spPr>
    </xdr:pic>
    <xdr:clientData/>
  </xdr:oneCellAnchor>
  <xdr:twoCellAnchor editAs="oneCell">
    <xdr:from>
      <xdr:col>1</xdr:col>
      <xdr:colOff>165873</xdr:colOff>
      <xdr:row>13</xdr:row>
      <xdr:rowOff>276088</xdr:rowOff>
    </xdr:from>
    <xdr:to>
      <xdr:col>1</xdr:col>
      <xdr:colOff>2363968</xdr:colOff>
      <xdr:row>13</xdr:row>
      <xdr:rowOff>2013447</xdr:rowOff>
    </xdr:to>
    <xdr:pic>
      <xdr:nvPicPr>
        <xdr:cNvPr id="9" name="Picture 3">
          <a:extLst>
            <a:ext uri="{FF2B5EF4-FFF2-40B4-BE49-F238E27FC236}">
              <a16:creationId xmlns:a16="http://schemas.microsoft.com/office/drawing/2014/main" id="{FF4FF2B9-5A58-4E30-829D-141A6BE6D5CA}"/>
            </a:ext>
          </a:extLst>
        </xdr:cNvPr>
        <xdr:cNvPicPr>
          <a:picLocks noChangeAspect="1"/>
        </xdr:cNvPicPr>
      </xdr:nvPicPr>
      <xdr:blipFill>
        <a:blip xmlns:r="http://schemas.openxmlformats.org/officeDocument/2006/relationships" r:embed="rId7"/>
        <a:stretch>
          <a:fillRect/>
        </a:stretch>
      </xdr:blipFill>
      <xdr:spPr>
        <a:xfrm rot="16000382">
          <a:off x="1910716" y="16985933"/>
          <a:ext cx="1737359" cy="2198095"/>
        </a:xfrm>
        <a:prstGeom prst="rect">
          <a:avLst/>
        </a:prstGeom>
      </xdr:spPr>
    </xdr:pic>
    <xdr:clientData/>
  </xdr:twoCellAnchor>
  <xdr:twoCellAnchor>
    <xdr:from>
      <xdr:col>0</xdr:col>
      <xdr:colOff>0</xdr:colOff>
      <xdr:row>0</xdr:row>
      <xdr:rowOff>0</xdr:rowOff>
    </xdr:from>
    <xdr:to>
      <xdr:col>2</xdr:col>
      <xdr:colOff>975364</xdr:colOff>
      <xdr:row>0</xdr:row>
      <xdr:rowOff>1694201</xdr:rowOff>
    </xdr:to>
    <xdr:grpSp>
      <xdr:nvGrpSpPr>
        <xdr:cNvPr id="10" name="Grupo 9">
          <a:extLst>
            <a:ext uri="{FF2B5EF4-FFF2-40B4-BE49-F238E27FC236}">
              <a16:creationId xmlns:a16="http://schemas.microsoft.com/office/drawing/2014/main" id="{373EF301-1022-4218-8DDF-6B93F03B63B1}"/>
            </a:ext>
          </a:extLst>
        </xdr:cNvPr>
        <xdr:cNvGrpSpPr/>
      </xdr:nvGrpSpPr>
      <xdr:grpSpPr>
        <a:xfrm>
          <a:off x="0" y="0"/>
          <a:ext cx="5839918" cy="1694201"/>
          <a:chOff x="2956430" y="2414357"/>
          <a:chExt cx="5784158" cy="1754232"/>
        </a:xfrm>
      </xdr:grpSpPr>
      <xdr:pic>
        <xdr:nvPicPr>
          <xdr:cNvPr id="11" name="Imagen 10">
            <a:extLst>
              <a:ext uri="{FF2B5EF4-FFF2-40B4-BE49-F238E27FC236}">
                <a16:creationId xmlns:a16="http://schemas.microsoft.com/office/drawing/2014/main" id="{21A378C5-2E45-4998-A3B3-DB590980314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a:ext>
            </a:extLst>
          </a:blip>
          <a:srcRect r="41118" b="38086"/>
          <a:stretch/>
        </xdr:blipFill>
        <xdr:spPr>
          <a:xfrm>
            <a:off x="2956430" y="2414357"/>
            <a:ext cx="5784158" cy="1754232"/>
          </a:xfrm>
          <a:prstGeom prst="rect">
            <a:avLst/>
          </a:prstGeom>
        </xdr:spPr>
      </xdr:pic>
      <xdr:pic>
        <xdr:nvPicPr>
          <xdr:cNvPr id="12" name="Imagen 11">
            <a:extLst>
              <a:ext uri="{FF2B5EF4-FFF2-40B4-BE49-F238E27FC236}">
                <a16:creationId xmlns:a16="http://schemas.microsoft.com/office/drawing/2014/main" id="{FC036AAE-A6E3-4E4C-9D92-4042EC9DF51E}"/>
              </a:ext>
            </a:extLst>
          </xdr:cNvPr>
          <xdr:cNvPicPr>
            <a:picLocks noChangeAspect="1"/>
          </xdr:cNvPicPr>
        </xdr:nvPicPr>
        <xdr:blipFill>
          <a:blip xmlns:r="http://schemas.openxmlformats.org/officeDocument/2006/relationships" r:embed="rId8"/>
          <a:stretch>
            <a:fillRect/>
          </a:stretch>
        </xdr:blipFill>
        <xdr:spPr>
          <a:xfrm>
            <a:off x="3095252" y="2566057"/>
            <a:ext cx="1203585" cy="1478459"/>
          </a:xfrm>
          <a:prstGeom prst="rect">
            <a:avLst/>
          </a:prstGeom>
        </xdr:spPr>
      </xdr:pic>
      <xdr:sp macro="" textlink="">
        <xdr:nvSpPr>
          <xdr:cNvPr id="13" name="Rectángulo 12">
            <a:extLst>
              <a:ext uri="{FF2B5EF4-FFF2-40B4-BE49-F238E27FC236}">
                <a16:creationId xmlns:a16="http://schemas.microsoft.com/office/drawing/2014/main" id="{9220EFB1-5306-494A-BC2D-FB3761EC8561}"/>
              </a:ext>
            </a:extLst>
          </xdr:cNvPr>
          <xdr:cNvSpPr/>
        </xdr:nvSpPr>
        <xdr:spPr>
          <a:xfrm>
            <a:off x="4372984" y="2716306"/>
            <a:ext cx="1877209" cy="500230"/>
          </a:xfrm>
          <a:prstGeom prst="rect">
            <a:avLst/>
          </a:prstGeom>
          <a:solidFill>
            <a:srgbClr val="10239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419"/>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419"/>
          </a:p>
        </xdr:txBody>
      </xdr:sp>
      <xdr:sp macro="" textlink="">
        <xdr:nvSpPr>
          <xdr:cNvPr id="14" name="CuadroTexto 6">
            <a:extLst>
              <a:ext uri="{FF2B5EF4-FFF2-40B4-BE49-F238E27FC236}">
                <a16:creationId xmlns:a16="http://schemas.microsoft.com/office/drawing/2014/main" id="{FDA2ECE0-3F29-4D7B-8D40-6D8BE672621F}"/>
              </a:ext>
            </a:extLst>
          </xdr:cNvPr>
          <xdr:cNvSpPr txBox="1"/>
        </xdr:nvSpPr>
        <xdr:spPr>
          <a:xfrm>
            <a:off x="4473070" y="2716306"/>
            <a:ext cx="1677036" cy="523220"/>
          </a:xfrm>
          <a:prstGeom prst="rect">
            <a:avLst/>
          </a:prstGeom>
          <a:noFill/>
        </xdr:spPr>
        <xdr:txBody>
          <a:bodyPr wrap="square" rtlCol="0">
            <a:spAutoFit/>
          </a:bodyPr>
          <a:lstStyle>
            <a:defPPr>
              <a:defRPr lang="es-419"/>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MX" sz="2800" b="1">
                <a:solidFill>
                  <a:schemeClr val="bg1"/>
                </a:solidFill>
                <a:latin typeface="Arial Black" panose="020B0A04020102020204" pitchFamily="34" charset="0"/>
              </a:rPr>
              <a:t>LATAM</a:t>
            </a:r>
            <a:endParaRPr lang="es-419" b="1">
              <a:solidFill>
                <a:schemeClr val="bg1"/>
              </a:solidFill>
              <a:latin typeface="Arial Black" panose="020B0A04020102020204" pitchFamily="34" charset="0"/>
            </a:endParaRPr>
          </a:p>
        </xdr:txBody>
      </xdr: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E1881-98F0-4B3B-BA48-D636EF43FF52}">
  <dimension ref="A1:M154"/>
  <sheetViews>
    <sheetView view="pageBreakPreview" topLeftCell="A16" zoomScale="55" zoomScaleNormal="105" zoomScaleSheetLayoutView="105" workbookViewId="0">
      <selection activeCell="K18" sqref="K18"/>
    </sheetView>
  </sheetViews>
  <sheetFormatPr baseColWidth="10" defaultColWidth="18.3984375" defaultRowHeight="23.25"/>
  <cols>
    <col min="1" max="1" width="33.1328125" style="15" customWidth="1"/>
    <col min="2" max="2" width="45.53125" style="15" customWidth="1"/>
    <col min="3" max="3" width="40.796875" style="32" customWidth="1"/>
    <col min="4" max="4" width="18.3984375" style="15"/>
    <col min="5" max="5" width="18.3984375" style="28"/>
    <col min="6" max="16384" width="18.3984375" style="15"/>
  </cols>
  <sheetData>
    <row r="1" spans="1:13" ht="144.94999999999999" customHeight="1">
      <c r="A1" s="13"/>
      <c r="B1" s="13"/>
      <c r="C1" s="29"/>
      <c r="D1" s="72" t="s">
        <v>37</v>
      </c>
      <c r="E1" s="72"/>
      <c r="F1" s="67" t="s">
        <v>39</v>
      </c>
      <c r="G1" s="67"/>
      <c r="H1" s="68"/>
      <c r="I1" s="68"/>
      <c r="J1" s="68"/>
      <c r="K1" s="68"/>
      <c r="L1" s="14"/>
      <c r="M1" s="14"/>
    </row>
    <row r="2" spans="1:13" ht="90.6" customHeight="1">
      <c r="A2" s="73" t="s">
        <v>38</v>
      </c>
      <c r="B2" s="73"/>
      <c r="C2" s="73"/>
      <c r="D2" s="72"/>
      <c r="E2" s="72"/>
      <c r="F2" s="68"/>
      <c r="G2" s="68"/>
      <c r="H2" s="68"/>
      <c r="I2" s="68"/>
      <c r="J2" s="68"/>
      <c r="K2" s="68"/>
    </row>
    <row r="3" spans="1:13" ht="30" customHeight="1">
      <c r="A3" s="69" t="s">
        <v>5</v>
      </c>
      <c r="B3" s="69"/>
      <c r="C3" s="69"/>
      <c r="D3" s="69"/>
      <c r="E3" s="69"/>
    </row>
    <row r="4" spans="1:13" ht="23.1" customHeight="1">
      <c r="A4" s="69"/>
      <c r="B4" s="69"/>
      <c r="C4" s="69"/>
      <c r="D4" s="69"/>
      <c r="E4" s="69"/>
      <c r="F4" s="14"/>
      <c r="G4" s="14"/>
      <c r="H4" s="14"/>
      <c r="I4" s="14"/>
      <c r="J4" s="14"/>
      <c r="K4" s="14"/>
      <c r="L4" s="14"/>
      <c r="M4" s="14"/>
    </row>
    <row r="5" spans="1:13" ht="15.95" customHeight="1">
      <c r="A5" s="69"/>
      <c r="B5" s="69"/>
      <c r="C5" s="69"/>
      <c r="D5" s="69"/>
      <c r="E5" s="69"/>
      <c r="F5" s="14"/>
      <c r="H5" s="14"/>
      <c r="I5" s="14"/>
      <c r="J5" s="14"/>
      <c r="K5" s="14"/>
      <c r="L5" s="14"/>
      <c r="M5" s="14"/>
    </row>
    <row r="6" spans="1:13" ht="54.95" customHeight="1">
      <c r="A6" s="67" t="s">
        <v>8</v>
      </c>
      <c r="B6" s="68"/>
      <c r="C6" s="68"/>
      <c r="D6" s="68"/>
      <c r="E6" s="68"/>
      <c r="F6" s="14"/>
      <c r="G6" s="14"/>
      <c r="H6" s="14"/>
      <c r="I6" s="14"/>
      <c r="J6" s="14"/>
      <c r="K6" s="14"/>
      <c r="L6" s="14"/>
      <c r="M6" s="14"/>
    </row>
    <row r="7" spans="1:13" ht="72" customHeight="1">
      <c r="A7" s="68"/>
      <c r="B7" s="68"/>
      <c r="C7" s="68"/>
      <c r="D7" s="68"/>
      <c r="E7" s="68"/>
      <c r="F7" s="14"/>
      <c r="G7" s="14"/>
      <c r="H7" s="14"/>
      <c r="I7" s="14"/>
      <c r="J7" s="14"/>
      <c r="K7" s="14"/>
      <c r="L7" s="14"/>
      <c r="M7" s="14"/>
    </row>
    <row r="8" spans="1:13" ht="14.45" customHeight="1">
      <c r="A8" s="102" t="s">
        <v>6</v>
      </c>
      <c r="B8" s="102" t="s">
        <v>0</v>
      </c>
      <c r="C8" s="103" t="s">
        <v>7</v>
      </c>
      <c r="D8" s="103" t="s">
        <v>1</v>
      </c>
      <c r="E8" s="104" t="s">
        <v>46</v>
      </c>
      <c r="F8" s="105" t="s">
        <v>23</v>
      </c>
      <c r="G8" s="105" t="s">
        <v>20</v>
      </c>
      <c r="H8" s="105" t="s">
        <v>21</v>
      </c>
      <c r="I8" s="105" t="s">
        <v>22</v>
      </c>
      <c r="J8" s="105" t="s">
        <v>47</v>
      </c>
      <c r="K8" s="105" t="s">
        <v>2</v>
      </c>
      <c r="L8" s="14"/>
      <c r="M8" s="14"/>
    </row>
    <row r="9" spans="1:13" s="17" customFormat="1" ht="51.4" customHeight="1">
      <c r="A9" s="102"/>
      <c r="B9" s="102"/>
      <c r="C9" s="103"/>
      <c r="D9" s="103"/>
      <c r="E9" s="104"/>
      <c r="F9" s="105"/>
      <c r="G9" s="105"/>
      <c r="H9" s="105"/>
      <c r="I9" s="105"/>
      <c r="J9" s="105"/>
      <c r="K9" s="105"/>
      <c r="L9" s="16"/>
      <c r="M9" s="16"/>
    </row>
    <row r="10" spans="1:13" ht="409.5" customHeight="1">
      <c r="A10" s="18" t="s">
        <v>27</v>
      </c>
      <c r="B10" s="19"/>
      <c r="C10" s="30" t="s">
        <v>26</v>
      </c>
      <c r="D10" s="20">
        <v>1</v>
      </c>
      <c r="E10" s="21">
        <v>11359</v>
      </c>
      <c r="F10" s="22">
        <f t="shared" ref="F10:F17" si="0">E10*0.05</f>
        <v>567.95000000000005</v>
      </c>
      <c r="G10" s="22">
        <f t="shared" ref="G10:G17" si="1">E10*0.1</f>
        <v>1135.9000000000001</v>
      </c>
      <c r="H10" s="22">
        <f t="shared" ref="H10:H17" si="2">E10*0.03</f>
        <v>340.77</v>
      </c>
      <c r="I10" s="22">
        <f t="shared" ref="I10:I17" si="3">(H10+G10+F10+E10)*1.15</f>
        <v>15414.163</v>
      </c>
      <c r="J10" s="22">
        <f t="shared" ref="J10:J17" si="4">I10*1.155</f>
        <v>17803.358265000003</v>
      </c>
      <c r="K10" s="22">
        <f t="shared" ref="K10:K17" si="5">D10*J10</f>
        <v>17803.358265000003</v>
      </c>
      <c r="L10" s="14"/>
      <c r="M10" s="14"/>
    </row>
    <row r="11" spans="1:13" ht="84" customHeight="1">
      <c r="A11" s="18" t="s">
        <v>24</v>
      </c>
      <c r="B11" s="19"/>
      <c r="C11" s="30" t="s">
        <v>25</v>
      </c>
      <c r="D11" s="20">
        <v>64</v>
      </c>
      <c r="E11" s="21">
        <v>9</v>
      </c>
      <c r="F11" s="22">
        <f t="shared" si="0"/>
        <v>0.45</v>
      </c>
      <c r="G11" s="22">
        <f t="shared" si="1"/>
        <v>0.9</v>
      </c>
      <c r="H11" s="22">
        <f t="shared" si="2"/>
        <v>0.27</v>
      </c>
      <c r="I11" s="22">
        <f t="shared" si="3"/>
        <v>12.212999999999997</v>
      </c>
      <c r="J11" s="22">
        <f t="shared" si="4"/>
        <v>14.106014999999998</v>
      </c>
      <c r="K11" s="22">
        <f t="shared" si="5"/>
        <v>902.78495999999984</v>
      </c>
      <c r="L11" s="14"/>
      <c r="M11" s="14"/>
    </row>
    <row r="12" spans="1:13" ht="271.8" customHeight="1">
      <c r="A12" s="23" t="s">
        <v>28</v>
      </c>
      <c r="B12" s="24"/>
      <c r="C12" s="31" t="s">
        <v>29</v>
      </c>
      <c r="D12" s="25">
        <v>1</v>
      </c>
      <c r="E12" s="26">
        <v>8500</v>
      </c>
      <c r="F12" s="22">
        <f t="shared" si="0"/>
        <v>425</v>
      </c>
      <c r="G12" s="22">
        <f t="shared" si="1"/>
        <v>850</v>
      </c>
      <c r="H12" s="22">
        <f t="shared" si="2"/>
        <v>255</v>
      </c>
      <c r="I12" s="22">
        <f t="shared" si="3"/>
        <v>11534.5</v>
      </c>
      <c r="J12" s="22">
        <f t="shared" si="4"/>
        <v>13322.3475</v>
      </c>
      <c r="K12" s="22">
        <f t="shared" si="5"/>
        <v>13322.3475</v>
      </c>
      <c r="L12" s="14"/>
      <c r="M12" s="14"/>
    </row>
    <row r="13" spans="1:13" ht="237" customHeight="1">
      <c r="A13" s="18" t="s">
        <v>45</v>
      </c>
      <c r="B13" s="27"/>
      <c r="C13" s="30" t="s">
        <v>32</v>
      </c>
      <c r="D13" s="20">
        <v>1</v>
      </c>
      <c r="E13" s="21">
        <v>1815</v>
      </c>
      <c r="F13" s="22">
        <f t="shared" si="0"/>
        <v>90.75</v>
      </c>
      <c r="G13" s="22">
        <f t="shared" si="1"/>
        <v>181.5</v>
      </c>
      <c r="H13" s="22">
        <f t="shared" si="2"/>
        <v>54.449999999999996</v>
      </c>
      <c r="I13" s="22">
        <f t="shared" si="3"/>
        <v>2462.9549999999995</v>
      </c>
      <c r="J13" s="22">
        <f t="shared" si="4"/>
        <v>2844.7130249999996</v>
      </c>
      <c r="K13" s="22">
        <f t="shared" si="5"/>
        <v>2844.7130249999996</v>
      </c>
      <c r="L13" s="14"/>
      <c r="M13" s="14"/>
    </row>
    <row r="14" spans="1:13" ht="100.8" customHeight="1">
      <c r="A14" s="18" t="s">
        <v>30</v>
      </c>
      <c r="B14" s="27"/>
      <c r="C14" s="30" t="s">
        <v>31</v>
      </c>
      <c r="D14" s="20">
        <v>10</v>
      </c>
      <c r="E14" s="21">
        <v>43</v>
      </c>
      <c r="F14" s="22">
        <f t="shared" si="0"/>
        <v>2.15</v>
      </c>
      <c r="G14" s="22">
        <f t="shared" si="1"/>
        <v>4.3</v>
      </c>
      <c r="H14" s="22">
        <f t="shared" si="2"/>
        <v>1.29</v>
      </c>
      <c r="I14" s="22">
        <f t="shared" si="3"/>
        <v>58.350999999999999</v>
      </c>
      <c r="J14" s="22">
        <f t="shared" si="4"/>
        <v>67.395404999999997</v>
      </c>
      <c r="K14" s="22">
        <f t="shared" si="5"/>
        <v>673.95404999999994</v>
      </c>
      <c r="L14" s="14"/>
      <c r="M14" s="14"/>
    </row>
    <row r="15" spans="1:13" ht="271.8" customHeight="1">
      <c r="A15" s="18" t="s">
        <v>33</v>
      </c>
      <c r="B15" s="27"/>
      <c r="C15" s="30" t="s">
        <v>35</v>
      </c>
      <c r="D15" s="20">
        <v>1</v>
      </c>
      <c r="E15" s="21">
        <v>788</v>
      </c>
      <c r="F15" s="22">
        <f t="shared" si="0"/>
        <v>39.400000000000006</v>
      </c>
      <c r="G15" s="22">
        <f t="shared" si="1"/>
        <v>78.800000000000011</v>
      </c>
      <c r="H15" s="22">
        <f t="shared" si="2"/>
        <v>23.64</v>
      </c>
      <c r="I15" s="22">
        <f t="shared" si="3"/>
        <v>1069.316</v>
      </c>
      <c r="J15" s="22">
        <f t="shared" si="4"/>
        <v>1235.05998</v>
      </c>
      <c r="K15" s="22">
        <f t="shared" si="5"/>
        <v>1235.05998</v>
      </c>
      <c r="L15" s="14"/>
      <c r="M15" s="14"/>
    </row>
    <row r="16" spans="1:13" ht="271.8" customHeight="1">
      <c r="A16" s="18" t="s">
        <v>34</v>
      </c>
      <c r="B16" s="27"/>
      <c r="C16" s="30" t="s">
        <v>36</v>
      </c>
      <c r="D16" s="20">
        <v>1</v>
      </c>
      <c r="E16" s="21">
        <v>1016</v>
      </c>
      <c r="F16" s="22">
        <f t="shared" si="0"/>
        <v>50.800000000000004</v>
      </c>
      <c r="G16" s="22">
        <f t="shared" ref="G16" si="6">E16*0.1</f>
        <v>101.60000000000001</v>
      </c>
      <c r="H16" s="22">
        <f t="shared" ref="H16" si="7">E16*0.03</f>
        <v>30.48</v>
      </c>
      <c r="I16" s="22">
        <f t="shared" ref="I16" si="8">(H16+G16+F16+E16)*1.15</f>
        <v>1378.712</v>
      </c>
      <c r="J16" s="22">
        <f t="shared" si="4"/>
        <v>1592.41236</v>
      </c>
      <c r="K16" s="22">
        <f t="shared" ref="K16" si="9">D16*J16</f>
        <v>1592.41236</v>
      </c>
      <c r="L16" s="14"/>
      <c r="M16" s="14"/>
    </row>
    <row r="17" spans="1:13" ht="271.8" customHeight="1">
      <c r="A17" s="18" t="s">
        <v>91</v>
      </c>
      <c r="B17" s="27"/>
      <c r="C17" s="30"/>
      <c r="D17" s="20">
        <v>1</v>
      </c>
      <c r="E17" s="21">
        <v>7800</v>
      </c>
      <c r="F17" s="22">
        <f t="shared" si="0"/>
        <v>390</v>
      </c>
      <c r="G17" s="22">
        <f t="shared" si="1"/>
        <v>780</v>
      </c>
      <c r="H17" s="22">
        <f t="shared" si="2"/>
        <v>234</v>
      </c>
      <c r="I17" s="22">
        <f t="shared" si="3"/>
        <v>10584.599999999999</v>
      </c>
      <c r="J17" s="22">
        <f t="shared" si="4"/>
        <v>12225.212999999998</v>
      </c>
      <c r="K17" s="22">
        <f t="shared" si="5"/>
        <v>12225.212999999998</v>
      </c>
      <c r="L17" s="14"/>
      <c r="M17" s="14"/>
    </row>
    <row r="18" spans="1:13" ht="64.25" customHeight="1">
      <c r="A18" s="58"/>
      <c r="B18" s="58"/>
      <c r="C18" s="58"/>
      <c r="D18" s="58"/>
      <c r="E18" s="22">
        <f t="shared" ref="E18:K18" si="10">SUM(E10:E17)</f>
        <v>31330</v>
      </c>
      <c r="F18" s="22">
        <f t="shared" si="10"/>
        <v>1566.5000000000002</v>
      </c>
      <c r="G18" s="22">
        <f t="shared" si="10"/>
        <v>3133.0000000000005</v>
      </c>
      <c r="H18" s="22">
        <f t="shared" si="10"/>
        <v>939.9</v>
      </c>
      <c r="I18" s="22">
        <f t="shared" si="10"/>
        <v>42514.81</v>
      </c>
      <c r="J18" s="22">
        <f t="shared" si="10"/>
        <v>49104.60555</v>
      </c>
      <c r="K18" s="101">
        <f t="shared" si="10"/>
        <v>50599.843139999997</v>
      </c>
      <c r="L18" s="14"/>
      <c r="M18" s="14"/>
    </row>
    <row r="19" spans="1:13">
      <c r="F19" s="14"/>
      <c r="H19" s="14"/>
      <c r="I19" s="14"/>
      <c r="J19" s="14"/>
      <c r="K19" s="14"/>
      <c r="L19" s="14"/>
      <c r="M19" s="14"/>
    </row>
    <row r="20" spans="1:13">
      <c r="F20" s="14"/>
      <c r="G20" s="14"/>
      <c r="H20" s="14"/>
      <c r="I20" s="14"/>
      <c r="J20" s="14"/>
      <c r="K20" s="14"/>
      <c r="L20" s="14"/>
      <c r="M20" s="14"/>
    </row>
    <row r="21" spans="1:13" ht="42" customHeight="1">
      <c r="A21" s="59" t="s">
        <v>3</v>
      </c>
      <c r="B21" s="60"/>
      <c r="C21" s="60"/>
      <c r="D21" s="60"/>
      <c r="E21" s="60"/>
      <c r="F21" s="14"/>
      <c r="G21" s="14"/>
      <c r="H21" s="14"/>
      <c r="I21" s="14"/>
      <c r="J21" s="14"/>
      <c r="K21" s="14"/>
      <c r="L21" s="14"/>
      <c r="M21" s="14"/>
    </row>
    <row r="22" spans="1:13" ht="15.95" customHeight="1">
      <c r="A22" s="61"/>
      <c r="B22" s="62"/>
      <c r="C22" s="62"/>
      <c r="D22" s="62"/>
      <c r="E22" s="62"/>
      <c r="F22" s="14"/>
      <c r="G22" s="14"/>
      <c r="H22" s="14"/>
      <c r="I22" s="14"/>
      <c r="J22" s="14"/>
      <c r="K22" s="14"/>
      <c r="L22" s="14"/>
      <c r="M22" s="14"/>
    </row>
    <row r="23" spans="1:13" ht="68.099999999999994" customHeight="1">
      <c r="A23" s="63" t="s">
        <v>40</v>
      </c>
      <c r="B23" s="64"/>
      <c r="C23" s="64"/>
      <c r="D23" s="64"/>
      <c r="E23" s="64"/>
      <c r="F23" s="14"/>
      <c r="G23" s="14"/>
      <c r="H23" s="14"/>
      <c r="I23" s="14"/>
      <c r="J23" s="14"/>
      <c r="K23" s="14"/>
      <c r="L23" s="14"/>
      <c r="M23" s="14"/>
    </row>
    <row r="24" spans="1:13" ht="15.95" customHeight="1">
      <c r="A24" s="65" t="s">
        <v>41</v>
      </c>
      <c r="B24" s="66"/>
      <c r="C24" s="66"/>
      <c r="D24" s="66"/>
      <c r="E24" s="66"/>
      <c r="F24" s="14"/>
      <c r="G24" s="14"/>
      <c r="H24" s="14"/>
      <c r="I24" s="14"/>
      <c r="K24" s="14"/>
      <c r="L24" s="14"/>
      <c r="M24" s="14"/>
    </row>
    <row r="25" spans="1:13" ht="197.45" customHeight="1">
      <c r="A25" s="65" t="s">
        <v>42</v>
      </c>
      <c r="B25" s="66"/>
      <c r="C25" s="66"/>
      <c r="D25" s="66"/>
      <c r="E25" s="66"/>
      <c r="F25" s="14"/>
      <c r="G25" s="14"/>
      <c r="H25" s="14"/>
      <c r="I25" s="14"/>
      <c r="J25" s="14"/>
      <c r="K25" s="14"/>
      <c r="L25" s="14"/>
      <c r="M25" s="14"/>
    </row>
    <row r="26" spans="1:13" ht="57.95" customHeight="1">
      <c r="A26" s="70" t="s">
        <v>43</v>
      </c>
      <c r="B26" s="71"/>
      <c r="C26" s="71"/>
      <c r="D26" s="71"/>
      <c r="E26" s="71"/>
      <c r="F26" s="14"/>
      <c r="G26" s="14"/>
      <c r="H26" s="14"/>
      <c r="I26" s="14"/>
      <c r="J26" s="14"/>
      <c r="K26" s="14"/>
      <c r="L26" s="14"/>
      <c r="M26" s="14"/>
    </row>
    <row r="27" spans="1:13" ht="168" customHeight="1" thickBot="1">
      <c r="A27" s="56" t="s">
        <v>44</v>
      </c>
      <c r="B27" s="57"/>
      <c r="C27" s="57"/>
      <c r="D27" s="57"/>
      <c r="E27" s="57"/>
      <c r="F27" s="14"/>
      <c r="G27" s="14"/>
      <c r="H27" s="14"/>
      <c r="I27" s="14"/>
      <c r="J27" s="14"/>
      <c r="K27" s="14"/>
      <c r="L27" s="14"/>
      <c r="M27" s="14"/>
    </row>
    <row r="28" spans="1:13">
      <c r="F28" s="14"/>
      <c r="G28" s="14"/>
      <c r="H28" s="14"/>
      <c r="I28" s="14"/>
      <c r="J28" s="14"/>
      <c r="K28" s="14"/>
      <c r="L28" s="14"/>
      <c r="M28" s="14"/>
    </row>
    <row r="29" spans="1:13">
      <c r="F29" s="14"/>
      <c r="G29" s="14"/>
      <c r="H29" s="14"/>
      <c r="I29" s="14"/>
      <c r="J29" s="14"/>
      <c r="K29" s="14"/>
      <c r="L29" s="14"/>
      <c r="M29" s="14"/>
    </row>
    <row r="30" spans="1:13">
      <c r="F30" s="14"/>
      <c r="G30" s="14"/>
      <c r="H30" s="14"/>
      <c r="I30" s="14"/>
      <c r="J30" s="14"/>
      <c r="K30" s="14"/>
      <c r="L30" s="14"/>
      <c r="M30" s="14"/>
    </row>
    <row r="31" spans="1:13">
      <c r="F31" s="14"/>
      <c r="G31" s="14"/>
      <c r="H31" s="14"/>
      <c r="I31" s="14"/>
      <c r="J31" s="14"/>
      <c r="K31" s="14"/>
      <c r="L31" s="14"/>
      <c r="M31" s="14"/>
    </row>
    <row r="32" spans="1:13">
      <c r="F32" s="14"/>
      <c r="G32" s="14"/>
      <c r="H32" s="14"/>
      <c r="I32" s="14"/>
      <c r="J32" s="14"/>
      <c r="K32" s="14"/>
      <c r="L32" s="14"/>
      <c r="M32" s="14"/>
    </row>
    <row r="33" spans="6:13">
      <c r="F33" s="14"/>
      <c r="G33" s="14"/>
      <c r="H33" s="14"/>
      <c r="I33" s="14"/>
      <c r="J33" s="14"/>
      <c r="K33" s="14"/>
      <c r="L33" s="14"/>
      <c r="M33" s="14"/>
    </row>
    <row r="34" spans="6:13">
      <c r="F34" s="14"/>
      <c r="G34" s="14"/>
      <c r="H34" s="14"/>
      <c r="I34" s="14"/>
      <c r="J34" s="14"/>
      <c r="K34" s="14"/>
      <c r="L34" s="14"/>
      <c r="M34" s="14"/>
    </row>
    <row r="35" spans="6:13">
      <c r="F35" s="14"/>
      <c r="G35" s="14"/>
      <c r="H35" s="14"/>
      <c r="I35" s="14"/>
      <c r="J35" s="14"/>
      <c r="K35" s="14"/>
      <c r="L35" s="14"/>
      <c r="M35" s="14"/>
    </row>
    <row r="36" spans="6:13">
      <c r="F36" s="14"/>
      <c r="G36" s="14"/>
      <c r="H36" s="14"/>
      <c r="I36" s="14"/>
      <c r="J36" s="14"/>
      <c r="K36" s="14"/>
      <c r="L36" s="14"/>
      <c r="M36" s="14"/>
    </row>
    <row r="37" spans="6:13">
      <c r="F37" s="14"/>
      <c r="G37" s="14"/>
      <c r="H37" s="14"/>
      <c r="I37" s="14"/>
      <c r="J37" s="14"/>
      <c r="K37" s="14"/>
      <c r="L37" s="14"/>
      <c r="M37" s="14"/>
    </row>
    <row r="38" spans="6:13">
      <c r="F38" s="14"/>
      <c r="G38" s="14"/>
      <c r="H38" s="14"/>
      <c r="I38" s="14"/>
      <c r="J38" s="14"/>
      <c r="K38" s="14"/>
      <c r="L38" s="14"/>
      <c r="M38" s="14"/>
    </row>
    <row r="39" spans="6:13">
      <c r="F39" s="14"/>
      <c r="G39" s="14"/>
      <c r="H39" s="14"/>
      <c r="I39" s="14"/>
      <c r="J39" s="14"/>
      <c r="K39" s="14"/>
      <c r="L39" s="14"/>
      <c r="M39" s="14"/>
    </row>
    <row r="40" spans="6:13">
      <c r="F40" s="14"/>
      <c r="G40" s="14"/>
      <c r="H40" s="14"/>
      <c r="I40" s="14"/>
      <c r="J40" s="14"/>
      <c r="K40" s="14"/>
      <c r="L40" s="14"/>
      <c r="M40" s="14"/>
    </row>
    <row r="41" spans="6:13">
      <c r="F41" s="14"/>
      <c r="G41" s="14"/>
      <c r="H41" s="14"/>
      <c r="I41" s="14"/>
      <c r="J41" s="14"/>
      <c r="K41" s="14"/>
      <c r="L41" s="14"/>
      <c r="M41" s="14"/>
    </row>
    <row r="42" spans="6:13">
      <c r="F42" s="14"/>
      <c r="G42" s="14"/>
      <c r="H42" s="14"/>
      <c r="I42" s="14"/>
      <c r="J42" s="14"/>
      <c r="K42" s="14"/>
      <c r="L42" s="14"/>
      <c r="M42" s="14"/>
    </row>
    <row r="43" spans="6:13">
      <c r="F43" s="14"/>
      <c r="G43" s="14"/>
      <c r="H43" s="14"/>
      <c r="I43" s="14"/>
      <c r="J43" s="14"/>
      <c r="K43" s="14"/>
      <c r="L43" s="14"/>
      <c r="M43" s="14"/>
    </row>
    <row r="44" spans="6:13">
      <c r="F44" s="14"/>
      <c r="G44" s="14"/>
      <c r="H44" s="14"/>
      <c r="I44" s="14"/>
      <c r="J44" s="14"/>
      <c r="K44" s="14"/>
      <c r="L44" s="14"/>
      <c r="M44" s="14"/>
    </row>
    <row r="45" spans="6:13">
      <c r="F45" s="14"/>
      <c r="G45" s="14"/>
      <c r="H45" s="14"/>
      <c r="I45" s="14"/>
      <c r="J45" s="14"/>
      <c r="K45" s="14"/>
      <c r="L45" s="14"/>
      <c r="M45" s="14"/>
    </row>
    <row r="46" spans="6:13">
      <c r="F46" s="14"/>
      <c r="G46" s="14"/>
      <c r="H46" s="14"/>
      <c r="I46" s="14"/>
      <c r="J46" s="14"/>
      <c r="K46" s="14"/>
      <c r="L46" s="14"/>
      <c r="M46" s="14"/>
    </row>
    <row r="47" spans="6:13">
      <c r="F47" s="14"/>
      <c r="G47" s="14"/>
      <c r="H47" s="14"/>
      <c r="I47" s="14"/>
      <c r="J47" s="14"/>
      <c r="K47" s="14"/>
      <c r="L47" s="14"/>
      <c r="M47" s="14"/>
    </row>
    <row r="48" spans="6:13">
      <c r="F48" s="14"/>
      <c r="G48" s="14"/>
      <c r="H48" s="14"/>
      <c r="I48" s="14"/>
      <c r="J48" s="14"/>
      <c r="K48" s="14"/>
      <c r="L48" s="14"/>
      <c r="M48" s="14"/>
    </row>
    <row r="49" spans="6:13">
      <c r="F49" s="14"/>
      <c r="G49" s="14"/>
      <c r="H49" s="14"/>
      <c r="I49" s="14"/>
      <c r="J49" s="14"/>
      <c r="K49" s="14"/>
      <c r="L49" s="14"/>
      <c r="M49" s="14"/>
    </row>
    <row r="50" spans="6:13">
      <c r="F50" s="14"/>
      <c r="G50" s="14"/>
      <c r="H50" s="14"/>
      <c r="I50" s="14"/>
      <c r="J50" s="14"/>
      <c r="K50" s="14"/>
      <c r="L50" s="14"/>
      <c r="M50" s="14"/>
    </row>
    <row r="51" spans="6:13">
      <c r="F51" s="14"/>
      <c r="G51" s="14"/>
      <c r="H51" s="14"/>
      <c r="I51" s="14"/>
      <c r="J51" s="14"/>
      <c r="K51" s="14"/>
      <c r="L51" s="14"/>
      <c r="M51" s="14"/>
    </row>
    <row r="52" spans="6:13">
      <c r="F52" s="14"/>
      <c r="G52" s="14"/>
      <c r="H52" s="14"/>
      <c r="I52" s="14"/>
      <c r="J52" s="14"/>
      <c r="K52" s="14"/>
      <c r="L52" s="14"/>
      <c r="M52" s="14"/>
    </row>
    <row r="53" spans="6:13">
      <c r="F53" s="14"/>
      <c r="G53" s="14"/>
      <c r="H53" s="14"/>
      <c r="I53" s="14"/>
      <c r="J53" s="14"/>
      <c r="K53" s="14"/>
      <c r="L53" s="14"/>
      <c r="M53" s="14"/>
    </row>
    <row r="54" spans="6:13">
      <c r="F54" s="14"/>
      <c r="G54" s="14"/>
      <c r="H54" s="14"/>
      <c r="I54" s="14"/>
      <c r="J54" s="14"/>
      <c r="K54" s="14"/>
      <c r="L54" s="14"/>
      <c r="M54" s="14"/>
    </row>
    <row r="55" spans="6:13">
      <c r="F55" s="14"/>
      <c r="G55" s="14"/>
      <c r="H55" s="14"/>
      <c r="I55" s="14"/>
      <c r="J55" s="14"/>
      <c r="K55" s="14"/>
      <c r="L55" s="14"/>
      <c r="M55" s="14"/>
    </row>
    <row r="56" spans="6:13">
      <c r="F56" s="14"/>
      <c r="G56" s="14"/>
      <c r="H56" s="14"/>
      <c r="I56" s="14"/>
      <c r="J56" s="14"/>
      <c r="K56" s="14"/>
      <c r="L56" s="14"/>
      <c r="M56" s="14"/>
    </row>
    <row r="57" spans="6:13">
      <c r="F57" s="14"/>
      <c r="G57" s="14"/>
      <c r="H57" s="14"/>
      <c r="I57" s="14"/>
      <c r="J57" s="14"/>
      <c r="K57" s="14"/>
      <c r="L57" s="14"/>
      <c r="M57" s="14"/>
    </row>
    <row r="58" spans="6:13">
      <c r="F58" s="14"/>
      <c r="G58" s="14"/>
      <c r="H58" s="14"/>
      <c r="I58" s="14"/>
      <c r="J58" s="14"/>
      <c r="K58" s="14"/>
      <c r="L58" s="14"/>
      <c r="M58" s="14"/>
    </row>
    <row r="59" spans="6:13">
      <c r="F59" s="14"/>
      <c r="G59" s="14"/>
      <c r="H59" s="14"/>
      <c r="I59" s="14"/>
      <c r="J59" s="14"/>
      <c r="K59" s="14"/>
      <c r="L59" s="14"/>
      <c r="M59" s="14"/>
    </row>
    <row r="60" spans="6:13">
      <c r="F60" s="14"/>
      <c r="G60" s="14"/>
      <c r="H60" s="14"/>
      <c r="I60" s="14"/>
      <c r="J60" s="14"/>
      <c r="K60" s="14"/>
      <c r="L60" s="14"/>
      <c r="M60" s="14"/>
    </row>
    <row r="61" spans="6:13">
      <c r="F61" s="14"/>
      <c r="G61" s="14"/>
      <c r="H61" s="14"/>
      <c r="I61" s="14"/>
      <c r="J61" s="14"/>
      <c r="K61" s="14"/>
      <c r="L61" s="14"/>
      <c r="M61" s="14"/>
    </row>
    <row r="62" spans="6:13">
      <c r="F62" s="14"/>
      <c r="G62" s="14"/>
      <c r="H62" s="14"/>
      <c r="I62" s="14"/>
      <c r="J62" s="14"/>
      <c r="K62" s="14"/>
      <c r="L62" s="14"/>
      <c r="M62" s="14"/>
    </row>
    <row r="63" spans="6:13">
      <c r="F63" s="14"/>
      <c r="G63" s="14"/>
      <c r="H63" s="14"/>
      <c r="I63" s="14"/>
      <c r="J63" s="14"/>
      <c r="K63" s="14"/>
      <c r="L63" s="14"/>
      <c r="M63" s="14"/>
    </row>
    <row r="64" spans="6:13">
      <c r="F64" s="14"/>
      <c r="G64" s="14"/>
      <c r="H64" s="14"/>
      <c r="I64" s="14"/>
      <c r="J64" s="14"/>
      <c r="K64" s="14"/>
      <c r="L64" s="14"/>
      <c r="M64" s="14"/>
    </row>
    <row r="65" spans="6:13">
      <c r="F65" s="14"/>
      <c r="G65" s="14"/>
      <c r="H65" s="14"/>
      <c r="I65" s="14"/>
      <c r="J65" s="14"/>
      <c r="K65" s="14"/>
      <c r="L65" s="14"/>
      <c r="M65" s="14"/>
    </row>
    <row r="66" spans="6:13">
      <c r="F66" s="14"/>
      <c r="G66" s="14"/>
      <c r="H66" s="14"/>
      <c r="I66" s="14"/>
      <c r="J66" s="14"/>
      <c r="K66" s="14"/>
      <c r="L66" s="14"/>
      <c r="M66" s="14"/>
    </row>
    <row r="67" spans="6:13">
      <c r="F67" s="14"/>
      <c r="G67" s="14"/>
      <c r="H67" s="14"/>
      <c r="I67" s="14"/>
      <c r="J67" s="14"/>
      <c r="K67" s="14"/>
      <c r="L67" s="14"/>
      <c r="M67" s="14"/>
    </row>
    <row r="68" spans="6:13">
      <c r="F68" s="14"/>
      <c r="G68" s="14"/>
      <c r="H68" s="14"/>
      <c r="I68" s="14"/>
      <c r="J68" s="14"/>
      <c r="K68" s="14"/>
      <c r="L68" s="14"/>
      <c r="M68" s="14"/>
    </row>
    <row r="69" spans="6:13">
      <c r="F69" s="14"/>
      <c r="G69" s="14"/>
      <c r="H69" s="14"/>
      <c r="I69" s="14"/>
      <c r="J69" s="14"/>
      <c r="K69" s="14"/>
      <c r="L69" s="14"/>
      <c r="M69" s="14"/>
    </row>
    <row r="70" spans="6:13">
      <c r="F70" s="14"/>
      <c r="G70" s="14"/>
      <c r="H70" s="14"/>
      <c r="I70" s="14"/>
      <c r="J70" s="14"/>
      <c r="K70" s="14"/>
      <c r="L70" s="14"/>
      <c r="M70" s="14"/>
    </row>
    <row r="71" spans="6:13">
      <c r="F71" s="14"/>
      <c r="G71" s="14"/>
      <c r="H71" s="14"/>
      <c r="I71" s="14"/>
      <c r="J71" s="14"/>
      <c r="K71" s="14"/>
      <c r="L71" s="14"/>
      <c r="M71" s="14"/>
    </row>
    <row r="72" spans="6:13">
      <c r="F72" s="14"/>
      <c r="G72" s="14"/>
      <c r="H72" s="14"/>
      <c r="I72" s="14"/>
      <c r="J72" s="14"/>
      <c r="K72" s="14"/>
      <c r="L72" s="14"/>
      <c r="M72" s="14"/>
    </row>
    <row r="73" spans="6:13">
      <c r="F73" s="14"/>
      <c r="G73" s="14"/>
      <c r="H73" s="14"/>
      <c r="I73" s="14"/>
      <c r="J73" s="14"/>
      <c r="K73" s="14"/>
      <c r="L73" s="14"/>
      <c r="M73" s="14"/>
    </row>
    <row r="74" spans="6:13">
      <c r="F74" s="14"/>
      <c r="G74" s="14"/>
      <c r="H74" s="14"/>
      <c r="I74" s="14"/>
      <c r="J74" s="14"/>
      <c r="K74" s="14"/>
      <c r="L74" s="14"/>
      <c r="M74" s="14"/>
    </row>
    <row r="75" spans="6:13">
      <c r="F75" s="14"/>
      <c r="G75" s="14"/>
      <c r="H75" s="14"/>
      <c r="I75" s="14"/>
      <c r="J75" s="14"/>
      <c r="K75" s="14"/>
      <c r="L75" s="14"/>
      <c r="M75" s="14"/>
    </row>
    <row r="76" spans="6:13">
      <c r="F76" s="14"/>
      <c r="G76" s="14"/>
      <c r="H76" s="14"/>
      <c r="I76" s="14"/>
      <c r="J76" s="14"/>
      <c r="K76" s="14"/>
      <c r="L76" s="14"/>
      <c r="M76" s="14"/>
    </row>
    <row r="77" spans="6:13">
      <c r="F77" s="14"/>
      <c r="G77" s="14"/>
      <c r="H77" s="14"/>
      <c r="I77" s="14"/>
      <c r="J77" s="14"/>
      <c r="K77" s="14"/>
      <c r="L77" s="14"/>
      <c r="M77" s="14"/>
    </row>
    <row r="78" spans="6:13">
      <c r="F78" s="14"/>
      <c r="G78" s="14"/>
      <c r="H78" s="14"/>
      <c r="I78" s="14"/>
      <c r="J78" s="14"/>
      <c r="K78" s="14"/>
      <c r="L78" s="14"/>
      <c r="M78" s="14"/>
    </row>
    <row r="79" spans="6:13">
      <c r="F79" s="14"/>
      <c r="G79" s="14"/>
      <c r="H79" s="14"/>
      <c r="I79" s="14"/>
      <c r="J79" s="14"/>
      <c r="K79" s="14"/>
      <c r="L79" s="14"/>
      <c r="M79" s="14"/>
    </row>
    <row r="80" spans="6:13">
      <c r="F80" s="14"/>
      <c r="G80" s="14"/>
      <c r="H80" s="14"/>
      <c r="I80" s="14"/>
      <c r="J80" s="14"/>
      <c r="K80" s="14"/>
      <c r="L80" s="14"/>
      <c r="M80" s="14"/>
    </row>
    <row r="81" spans="6:13">
      <c r="F81" s="14"/>
      <c r="G81" s="14"/>
      <c r="H81" s="14"/>
      <c r="I81" s="14"/>
      <c r="J81" s="14"/>
      <c r="K81" s="14"/>
      <c r="L81" s="14"/>
      <c r="M81" s="14"/>
    </row>
    <row r="82" spans="6:13">
      <c r="F82" s="14"/>
      <c r="G82" s="14"/>
      <c r="H82" s="14"/>
      <c r="I82" s="14"/>
      <c r="J82" s="14"/>
      <c r="K82" s="14"/>
      <c r="L82" s="14"/>
      <c r="M82" s="14"/>
    </row>
    <row r="83" spans="6:13">
      <c r="F83" s="14"/>
      <c r="G83" s="14"/>
      <c r="H83" s="14"/>
      <c r="I83" s="14"/>
      <c r="J83" s="14"/>
      <c r="K83" s="14"/>
      <c r="L83" s="14"/>
      <c r="M83" s="14"/>
    </row>
    <row r="84" spans="6:13">
      <c r="F84" s="14"/>
      <c r="G84" s="14"/>
      <c r="H84" s="14"/>
      <c r="I84" s="14"/>
      <c r="J84" s="14"/>
      <c r="K84" s="14"/>
      <c r="L84" s="14"/>
      <c r="M84" s="14"/>
    </row>
    <row r="85" spans="6:13">
      <c r="F85" s="14"/>
      <c r="G85" s="14"/>
      <c r="H85" s="14"/>
      <c r="I85" s="14"/>
      <c r="J85" s="14"/>
      <c r="K85" s="14"/>
      <c r="L85" s="14"/>
      <c r="M85" s="14"/>
    </row>
    <row r="86" spans="6:13">
      <c r="F86" s="14"/>
      <c r="G86" s="14"/>
      <c r="H86" s="14"/>
      <c r="I86" s="14"/>
      <c r="J86" s="14"/>
      <c r="K86" s="14"/>
      <c r="L86" s="14"/>
      <c r="M86" s="14"/>
    </row>
    <row r="87" spans="6:13">
      <c r="F87" s="14"/>
      <c r="G87" s="14"/>
      <c r="H87" s="14"/>
      <c r="I87" s="14"/>
      <c r="J87" s="14"/>
      <c r="K87" s="14"/>
      <c r="L87" s="14"/>
      <c r="M87" s="14"/>
    </row>
    <row r="88" spans="6:13">
      <c r="F88" s="14"/>
      <c r="G88" s="14"/>
      <c r="H88" s="14"/>
      <c r="I88" s="14"/>
      <c r="J88" s="14"/>
      <c r="K88" s="14"/>
      <c r="L88" s="14"/>
      <c r="M88" s="14"/>
    </row>
    <row r="89" spans="6:13">
      <c r="F89" s="14"/>
      <c r="G89" s="14"/>
      <c r="H89" s="14"/>
      <c r="I89" s="14"/>
      <c r="J89" s="14"/>
      <c r="K89" s="14"/>
      <c r="L89" s="14"/>
      <c r="M89" s="14"/>
    </row>
    <row r="90" spans="6:13">
      <c r="F90" s="14"/>
      <c r="G90" s="14"/>
      <c r="H90" s="14"/>
      <c r="I90" s="14"/>
      <c r="J90" s="14"/>
      <c r="K90" s="14"/>
      <c r="L90" s="14"/>
      <c r="M90" s="14"/>
    </row>
    <row r="91" spans="6:13">
      <c r="F91" s="14"/>
      <c r="G91" s="14"/>
      <c r="H91" s="14"/>
      <c r="I91" s="14"/>
      <c r="J91" s="14"/>
      <c r="K91" s="14"/>
      <c r="L91" s="14"/>
      <c r="M91" s="14"/>
    </row>
    <row r="92" spans="6:13">
      <c r="F92" s="14"/>
      <c r="G92" s="14"/>
      <c r="H92" s="14"/>
      <c r="I92" s="14"/>
      <c r="J92" s="14"/>
      <c r="K92" s="14"/>
      <c r="L92" s="14"/>
      <c r="M92" s="14"/>
    </row>
    <row r="93" spans="6:13">
      <c r="F93" s="14"/>
      <c r="G93" s="14"/>
      <c r="H93" s="14"/>
      <c r="I93" s="14"/>
      <c r="J93" s="14"/>
      <c r="K93" s="14"/>
      <c r="L93" s="14"/>
      <c r="M93" s="14"/>
    </row>
    <row r="94" spans="6:13">
      <c r="F94" s="14"/>
      <c r="G94" s="14"/>
      <c r="H94" s="14"/>
      <c r="I94" s="14"/>
      <c r="J94" s="14"/>
      <c r="K94" s="14"/>
      <c r="L94" s="14"/>
      <c r="M94" s="14"/>
    </row>
    <row r="95" spans="6:13">
      <c r="F95" s="14"/>
      <c r="G95" s="14"/>
      <c r="H95" s="14"/>
      <c r="I95" s="14"/>
      <c r="J95" s="14"/>
      <c r="K95" s="14"/>
      <c r="L95" s="14"/>
      <c r="M95" s="14"/>
    </row>
    <row r="96" spans="6:13">
      <c r="F96" s="14"/>
      <c r="G96" s="14"/>
      <c r="H96" s="14"/>
      <c r="I96" s="14"/>
      <c r="J96" s="14"/>
      <c r="K96" s="14"/>
      <c r="L96" s="14"/>
      <c r="M96" s="14"/>
    </row>
    <row r="97" spans="6:13">
      <c r="F97" s="14"/>
      <c r="G97" s="14"/>
      <c r="H97" s="14"/>
      <c r="I97" s="14"/>
      <c r="J97" s="14"/>
      <c r="K97" s="14"/>
      <c r="L97" s="14"/>
      <c r="M97" s="14"/>
    </row>
    <row r="98" spans="6:13">
      <c r="F98" s="14"/>
      <c r="G98" s="14"/>
      <c r="H98" s="14"/>
      <c r="I98" s="14"/>
      <c r="J98" s="14"/>
      <c r="K98" s="14"/>
      <c r="L98" s="14"/>
      <c r="M98" s="14"/>
    </row>
    <row r="99" spans="6:13">
      <c r="F99" s="14"/>
      <c r="G99" s="14"/>
      <c r="H99" s="14"/>
      <c r="I99" s="14"/>
      <c r="J99" s="14"/>
      <c r="K99" s="14"/>
      <c r="L99" s="14"/>
      <c r="M99" s="14"/>
    </row>
    <row r="100" spans="6:13">
      <c r="F100" s="14"/>
      <c r="G100" s="14"/>
      <c r="H100" s="14"/>
      <c r="I100" s="14"/>
      <c r="J100" s="14"/>
      <c r="K100" s="14"/>
      <c r="L100" s="14"/>
      <c r="M100" s="14"/>
    </row>
    <row r="101" spans="6:13">
      <c r="F101" s="14"/>
      <c r="G101" s="14"/>
      <c r="H101" s="14"/>
      <c r="I101" s="14"/>
      <c r="J101" s="14"/>
      <c r="K101" s="14"/>
      <c r="L101" s="14"/>
      <c r="M101" s="14"/>
    </row>
    <row r="102" spans="6:13">
      <c r="F102" s="14"/>
      <c r="G102" s="14"/>
      <c r="H102" s="14"/>
      <c r="I102" s="14"/>
      <c r="J102" s="14"/>
      <c r="K102" s="14"/>
      <c r="L102" s="14"/>
      <c r="M102" s="14"/>
    </row>
    <row r="103" spans="6:13">
      <c r="F103" s="14"/>
      <c r="G103" s="14"/>
      <c r="H103" s="14"/>
      <c r="I103" s="14"/>
      <c r="J103" s="14"/>
      <c r="K103" s="14"/>
      <c r="L103" s="14"/>
      <c r="M103" s="14"/>
    </row>
    <row r="104" spans="6:13">
      <c r="F104" s="14"/>
      <c r="G104" s="14"/>
      <c r="H104" s="14"/>
      <c r="I104" s="14"/>
      <c r="J104" s="14"/>
      <c r="K104" s="14"/>
      <c r="L104" s="14"/>
      <c r="M104" s="14"/>
    </row>
    <row r="105" spans="6:13">
      <c r="F105" s="14"/>
      <c r="G105" s="14"/>
      <c r="H105" s="14"/>
      <c r="I105" s="14"/>
      <c r="J105" s="14"/>
      <c r="K105" s="14"/>
      <c r="L105" s="14"/>
      <c r="M105" s="14"/>
    </row>
    <row r="106" spans="6:13">
      <c r="F106" s="14"/>
      <c r="G106" s="14"/>
      <c r="H106" s="14"/>
      <c r="I106" s="14"/>
      <c r="J106" s="14"/>
      <c r="K106" s="14"/>
      <c r="L106" s="14"/>
      <c r="M106" s="14"/>
    </row>
    <row r="107" spans="6:13">
      <c r="F107" s="14"/>
      <c r="G107" s="14"/>
      <c r="H107" s="14"/>
      <c r="I107" s="14"/>
      <c r="J107" s="14"/>
      <c r="K107" s="14"/>
      <c r="L107" s="14"/>
      <c r="M107" s="14"/>
    </row>
    <row r="108" spans="6:13">
      <c r="F108" s="14"/>
      <c r="G108" s="14"/>
      <c r="H108" s="14"/>
      <c r="I108" s="14"/>
      <c r="J108" s="14"/>
      <c r="K108" s="14"/>
      <c r="L108" s="14"/>
      <c r="M108" s="14"/>
    </row>
    <row r="109" spans="6:13">
      <c r="F109" s="14"/>
      <c r="G109" s="14"/>
      <c r="H109" s="14"/>
      <c r="I109" s="14"/>
      <c r="J109" s="14"/>
      <c r="K109" s="14"/>
      <c r="L109" s="14"/>
      <c r="M109" s="14"/>
    </row>
    <row r="110" spans="6:13">
      <c r="F110" s="14"/>
      <c r="G110" s="14"/>
      <c r="H110" s="14"/>
      <c r="I110" s="14"/>
      <c r="J110" s="14"/>
      <c r="K110" s="14"/>
      <c r="L110" s="14"/>
      <c r="M110" s="14"/>
    </row>
    <row r="111" spans="6:13">
      <c r="F111" s="14"/>
      <c r="G111" s="14"/>
      <c r="H111" s="14"/>
      <c r="I111" s="14"/>
      <c r="J111" s="14"/>
      <c r="K111" s="14"/>
      <c r="L111" s="14"/>
      <c r="M111" s="14"/>
    </row>
    <row r="112" spans="6:13">
      <c r="F112" s="14"/>
      <c r="G112" s="14"/>
      <c r="H112" s="14"/>
      <c r="I112" s="14"/>
      <c r="J112" s="14"/>
      <c r="K112" s="14"/>
      <c r="L112" s="14"/>
      <c r="M112" s="14"/>
    </row>
    <row r="113" spans="6:13">
      <c r="F113" s="14"/>
      <c r="G113" s="14"/>
      <c r="H113" s="14"/>
      <c r="I113" s="14"/>
      <c r="J113" s="14"/>
      <c r="K113" s="14"/>
      <c r="L113" s="14"/>
      <c r="M113" s="14"/>
    </row>
    <row r="114" spans="6:13">
      <c r="F114" s="14"/>
      <c r="G114" s="14"/>
      <c r="H114" s="14"/>
      <c r="I114" s="14"/>
      <c r="J114" s="14"/>
      <c r="K114" s="14"/>
      <c r="L114" s="14"/>
      <c r="M114" s="14"/>
    </row>
    <row r="115" spans="6:13">
      <c r="F115" s="14"/>
      <c r="G115" s="14"/>
      <c r="H115" s="14"/>
      <c r="I115" s="14"/>
      <c r="J115" s="14"/>
      <c r="K115" s="14"/>
      <c r="L115" s="14"/>
      <c r="M115" s="14"/>
    </row>
    <row r="116" spans="6:13">
      <c r="F116" s="14"/>
      <c r="G116" s="14"/>
      <c r="H116" s="14"/>
      <c r="I116" s="14"/>
      <c r="J116" s="14"/>
      <c r="K116" s="14"/>
      <c r="L116" s="14"/>
      <c r="M116" s="14"/>
    </row>
    <row r="117" spans="6:13">
      <c r="F117" s="14"/>
      <c r="G117" s="14"/>
      <c r="H117" s="14"/>
      <c r="I117" s="14"/>
      <c r="J117" s="14"/>
      <c r="K117" s="14"/>
      <c r="L117" s="14"/>
      <c r="M117" s="14"/>
    </row>
    <row r="118" spans="6:13">
      <c r="F118" s="14"/>
      <c r="G118" s="14"/>
      <c r="H118" s="14"/>
      <c r="I118" s="14"/>
      <c r="J118" s="14"/>
      <c r="K118" s="14"/>
      <c r="L118" s="14"/>
      <c r="M118" s="14"/>
    </row>
    <row r="119" spans="6:13">
      <c r="F119" s="14"/>
      <c r="G119" s="14"/>
      <c r="H119" s="14"/>
      <c r="I119" s="14"/>
      <c r="J119" s="14"/>
      <c r="K119" s="14"/>
      <c r="L119" s="14"/>
      <c r="M119" s="14"/>
    </row>
    <row r="120" spans="6:13">
      <c r="F120" s="14"/>
      <c r="G120" s="14"/>
      <c r="H120" s="14"/>
      <c r="I120" s="14"/>
      <c r="J120" s="14"/>
      <c r="K120" s="14"/>
      <c r="L120" s="14"/>
      <c r="M120" s="14"/>
    </row>
    <row r="121" spans="6:13">
      <c r="F121" s="14"/>
      <c r="G121" s="14"/>
      <c r="H121" s="14"/>
      <c r="I121" s="14"/>
      <c r="J121" s="14"/>
      <c r="K121" s="14"/>
      <c r="L121" s="14"/>
      <c r="M121" s="14"/>
    </row>
    <row r="122" spans="6:13">
      <c r="F122" s="14"/>
      <c r="G122" s="14"/>
      <c r="H122" s="14"/>
      <c r="I122" s="14"/>
      <c r="J122" s="14"/>
      <c r="K122" s="14"/>
      <c r="L122" s="14"/>
      <c r="M122" s="14"/>
    </row>
    <row r="123" spans="6:13">
      <c r="F123" s="14"/>
      <c r="G123" s="14"/>
      <c r="H123" s="14"/>
      <c r="I123" s="14"/>
      <c r="J123" s="14"/>
      <c r="K123" s="14"/>
      <c r="L123" s="14"/>
      <c r="M123" s="14"/>
    </row>
    <row r="124" spans="6:13">
      <c r="F124" s="14"/>
      <c r="G124" s="14"/>
      <c r="H124" s="14"/>
      <c r="I124" s="14"/>
      <c r="J124" s="14"/>
      <c r="K124" s="14"/>
      <c r="L124" s="14"/>
      <c r="M124" s="14"/>
    </row>
    <row r="125" spans="6:13">
      <c r="F125" s="14"/>
      <c r="G125" s="14"/>
      <c r="H125" s="14"/>
      <c r="I125" s="14"/>
      <c r="J125" s="14"/>
      <c r="K125" s="14"/>
      <c r="L125" s="14"/>
      <c r="M125" s="14"/>
    </row>
    <row r="126" spans="6:13">
      <c r="F126" s="14"/>
      <c r="G126" s="14"/>
      <c r="H126" s="14"/>
      <c r="I126" s="14"/>
      <c r="J126" s="14"/>
      <c r="K126" s="14"/>
      <c r="L126" s="14"/>
      <c r="M126" s="14"/>
    </row>
    <row r="127" spans="6:13">
      <c r="F127" s="14"/>
      <c r="G127" s="14"/>
      <c r="H127" s="14"/>
      <c r="I127" s="14"/>
      <c r="J127" s="14"/>
      <c r="K127" s="14"/>
      <c r="L127" s="14"/>
      <c r="M127" s="14"/>
    </row>
    <row r="128" spans="6:13">
      <c r="F128" s="14"/>
      <c r="G128" s="14"/>
      <c r="H128" s="14"/>
      <c r="I128" s="14"/>
      <c r="J128" s="14"/>
      <c r="K128" s="14"/>
      <c r="L128" s="14"/>
      <c r="M128" s="14"/>
    </row>
    <row r="129" spans="6:13">
      <c r="F129" s="14"/>
      <c r="G129" s="14"/>
      <c r="H129" s="14"/>
      <c r="I129" s="14"/>
      <c r="J129" s="14"/>
      <c r="K129" s="14"/>
      <c r="L129" s="14"/>
      <c r="M129" s="14"/>
    </row>
    <row r="130" spans="6:13">
      <c r="F130" s="14"/>
      <c r="G130" s="14"/>
      <c r="H130" s="14"/>
      <c r="I130" s="14"/>
      <c r="J130" s="14"/>
      <c r="K130" s="14"/>
      <c r="L130" s="14"/>
      <c r="M130" s="14"/>
    </row>
    <row r="131" spans="6:13">
      <c r="F131" s="14"/>
      <c r="G131" s="14"/>
      <c r="H131" s="14"/>
      <c r="I131" s="14"/>
      <c r="J131" s="14"/>
      <c r="K131" s="14"/>
      <c r="L131" s="14"/>
      <c r="M131" s="14"/>
    </row>
    <row r="132" spans="6:13">
      <c r="F132" s="14"/>
      <c r="G132" s="14"/>
      <c r="H132" s="14"/>
      <c r="I132" s="14"/>
      <c r="J132" s="14"/>
      <c r="K132" s="14"/>
      <c r="L132" s="14"/>
      <c r="M132" s="14"/>
    </row>
    <row r="133" spans="6:13">
      <c r="F133" s="14"/>
      <c r="G133" s="14"/>
      <c r="H133" s="14"/>
      <c r="I133" s="14"/>
      <c r="J133" s="14"/>
      <c r="K133" s="14"/>
      <c r="L133" s="14"/>
      <c r="M133" s="14"/>
    </row>
    <row r="134" spans="6:13">
      <c r="F134" s="14"/>
      <c r="G134" s="14"/>
      <c r="H134" s="14"/>
      <c r="I134" s="14"/>
      <c r="J134" s="14"/>
      <c r="K134" s="14"/>
      <c r="L134" s="14"/>
      <c r="M134" s="14"/>
    </row>
    <row r="135" spans="6:13">
      <c r="F135" s="14"/>
      <c r="G135" s="14"/>
      <c r="H135" s="14"/>
      <c r="I135" s="14"/>
      <c r="J135" s="14"/>
      <c r="K135" s="14"/>
      <c r="L135" s="14"/>
      <c r="M135" s="14"/>
    </row>
    <row r="136" spans="6:13">
      <c r="F136" s="14"/>
      <c r="G136" s="14"/>
      <c r="H136" s="14"/>
      <c r="I136" s="14"/>
      <c r="J136" s="14"/>
      <c r="K136" s="14"/>
      <c r="L136" s="14"/>
      <c r="M136" s="14"/>
    </row>
    <row r="137" spans="6:13">
      <c r="F137" s="14"/>
      <c r="G137" s="14"/>
      <c r="H137" s="14"/>
      <c r="I137" s="14"/>
      <c r="J137" s="14"/>
      <c r="K137" s="14"/>
      <c r="L137" s="14"/>
      <c r="M137" s="14"/>
    </row>
    <row r="138" spans="6:13">
      <c r="F138" s="14"/>
      <c r="G138" s="14"/>
      <c r="H138" s="14"/>
      <c r="I138" s="14"/>
      <c r="J138" s="14"/>
      <c r="K138" s="14"/>
      <c r="L138" s="14"/>
      <c r="M138" s="14"/>
    </row>
    <row r="139" spans="6:13">
      <c r="F139" s="14"/>
      <c r="G139" s="14"/>
      <c r="H139" s="14"/>
      <c r="I139" s="14"/>
      <c r="J139" s="14"/>
      <c r="K139" s="14"/>
      <c r="L139" s="14"/>
      <c r="M139" s="14"/>
    </row>
    <row r="140" spans="6:13">
      <c r="F140" s="14"/>
      <c r="G140" s="14"/>
      <c r="H140" s="14"/>
      <c r="I140" s="14"/>
      <c r="J140" s="14"/>
      <c r="K140" s="14"/>
      <c r="L140" s="14"/>
      <c r="M140" s="14"/>
    </row>
    <row r="141" spans="6:13">
      <c r="F141" s="14"/>
      <c r="G141" s="14"/>
      <c r="H141" s="14"/>
      <c r="I141" s="14"/>
      <c r="J141" s="14"/>
      <c r="K141" s="14"/>
      <c r="L141" s="14"/>
      <c r="M141" s="14"/>
    </row>
    <row r="142" spans="6:13">
      <c r="F142" s="14"/>
      <c r="G142" s="14"/>
      <c r="H142" s="14"/>
      <c r="I142" s="14"/>
      <c r="J142" s="14"/>
      <c r="K142" s="14"/>
      <c r="L142" s="14"/>
      <c r="M142" s="14"/>
    </row>
    <row r="143" spans="6:13">
      <c r="F143" s="14"/>
      <c r="G143" s="14"/>
      <c r="H143" s="14"/>
      <c r="I143" s="14"/>
      <c r="J143" s="14"/>
      <c r="K143" s="14"/>
      <c r="L143" s="14"/>
      <c r="M143" s="14"/>
    </row>
    <row r="144" spans="6:13">
      <c r="F144" s="14"/>
      <c r="G144" s="14"/>
      <c r="H144" s="14"/>
      <c r="I144" s="14"/>
      <c r="J144" s="14"/>
      <c r="K144" s="14"/>
      <c r="L144" s="14"/>
      <c r="M144" s="14"/>
    </row>
    <row r="145" spans="6:13">
      <c r="F145" s="14"/>
      <c r="G145" s="14"/>
      <c r="H145" s="14"/>
      <c r="I145" s="14"/>
      <c r="J145" s="14"/>
      <c r="K145" s="14"/>
      <c r="L145" s="14"/>
      <c r="M145" s="14"/>
    </row>
    <row r="146" spans="6:13">
      <c r="F146" s="14"/>
      <c r="G146" s="14"/>
      <c r="H146" s="14"/>
      <c r="I146" s="14"/>
      <c r="J146" s="14"/>
      <c r="K146" s="14"/>
      <c r="L146" s="14"/>
      <c r="M146" s="14"/>
    </row>
    <row r="147" spans="6:13">
      <c r="F147" s="14"/>
      <c r="G147" s="14"/>
      <c r="H147" s="14"/>
      <c r="I147" s="14"/>
      <c r="J147" s="14"/>
      <c r="K147" s="14"/>
      <c r="L147" s="14"/>
      <c r="M147" s="14"/>
    </row>
    <row r="148" spans="6:13">
      <c r="F148" s="14"/>
      <c r="G148" s="14"/>
      <c r="H148" s="14"/>
      <c r="I148" s="14"/>
      <c r="J148" s="14"/>
      <c r="K148" s="14"/>
      <c r="L148" s="14"/>
      <c r="M148" s="14"/>
    </row>
    <row r="149" spans="6:13">
      <c r="F149" s="14"/>
      <c r="G149" s="14"/>
      <c r="H149" s="14"/>
      <c r="I149" s="14"/>
      <c r="J149" s="14"/>
      <c r="K149" s="14"/>
      <c r="L149" s="14"/>
      <c r="M149" s="14"/>
    </row>
    <row r="150" spans="6:13">
      <c r="F150" s="14"/>
      <c r="G150" s="14"/>
      <c r="H150" s="14"/>
      <c r="I150" s="14"/>
      <c r="J150" s="14"/>
      <c r="K150" s="14"/>
      <c r="L150" s="14"/>
      <c r="M150" s="14"/>
    </row>
    <row r="151" spans="6:13">
      <c r="F151" s="14"/>
      <c r="G151" s="14"/>
      <c r="H151" s="14"/>
      <c r="I151" s="14"/>
      <c r="J151" s="14"/>
      <c r="K151" s="14"/>
      <c r="L151" s="14"/>
      <c r="M151" s="14"/>
    </row>
    <row r="152" spans="6:13">
      <c r="F152" s="14"/>
      <c r="G152" s="14"/>
      <c r="H152" s="14"/>
      <c r="I152" s="14"/>
      <c r="J152" s="14"/>
      <c r="K152" s="14"/>
      <c r="L152" s="14"/>
      <c r="M152" s="14"/>
    </row>
    <row r="153" spans="6:13">
      <c r="F153" s="14"/>
      <c r="G153" s="14"/>
      <c r="H153" s="14"/>
      <c r="I153" s="14"/>
      <c r="J153" s="14"/>
      <c r="K153" s="14"/>
      <c r="L153" s="14"/>
      <c r="M153" s="14"/>
    </row>
    <row r="154" spans="6:13">
      <c r="F154" s="14"/>
      <c r="G154" s="14"/>
      <c r="H154" s="14"/>
      <c r="I154" s="14"/>
      <c r="J154" s="14"/>
      <c r="K154" s="14"/>
      <c r="L154" s="14"/>
      <c r="M154" s="14"/>
    </row>
  </sheetData>
  <mergeCells count="24">
    <mergeCell ref="F1:K2"/>
    <mergeCell ref="A3:E5"/>
    <mergeCell ref="A6:E7"/>
    <mergeCell ref="A25:E25"/>
    <mergeCell ref="A26:E26"/>
    <mergeCell ref="B8:B9"/>
    <mergeCell ref="C8:C9"/>
    <mergeCell ref="D8:D9"/>
    <mergeCell ref="E8:E9"/>
    <mergeCell ref="D1:E2"/>
    <mergeCell ref="A2:C2"/>
    <mergeCell ref="A27:E27"/>
    <mergeCell ref="K8:K9"/>
    <mergeCell ref="A18:D18"/>
    <mergeCell ref="A21:E21"/>
    <mergeCell ref="A22:E22"/>
    <mergeCell ref="A23:E23"/>
    <mergeCell ref="A24:E24"/>
    <mergeCell ref="F8:F9"/>
    <mergeCell ref="G8:G9"/>
    <mergeCell ref="H8:H9"/>
    <mergeCell ref="I8:I9"/>
    <mergeCell ref="J8:J9"/>
    <mergeCell ref="A8:A9"/>
  </mergeCells>
  <printOptions horizontalCentered="1"/>
  <pageMargins left="0.2" right="0.25" top="0.75" bottom="0" header="0.3" footer="0.3"/>
  <pageSetup paperSize="9" scale="2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4E76-B11B-4BFB-803F-E87F3868332A}">
  <dimension ref="A1:M151"/>
  <sheetViews>
    <sheetView view="pageBreakPreview" topLeftCell="A13" zoomScale="70" zoomScaleNormal="105" zoomScaleSheetLayoutView="70" workbookViewId="0">
      <selection activeCell="K15" sqref="K15"/>
    </sheetView>
  </sheetViews>
  <sheetFormatPr baseColWidth="10" defaultColWidth="9.06640625" defaultRowHeight="23.25"/>
  <cols>
    <col min="1" max="1" width="21.19921875" style="5" customWidth="1"/>
    <col min="2" max="2" width="46.86328125" style="5" customWidth="1"/>
    <col min="3" max="3" width="45" style="5" customWidth="1"/>
    <col min="4" max="4" width="6.796875" style="5" customWidth="1"/>
    <col min="5" max="5" width="19.53125" style="5" customWidth="1"/>
    <col min="6" max="8" width="15.1328125" style="5" customWidth="1"/>
    <col min="9" max="11" width="19.53125" style="5" customWidth="1"/>
    <col min="12" max="12" width="4.6640625" style="5" customWidth="1"/>
    <col min="13" max="16384" width="9.06640625" style="5"/>
  </cols>
  <sheetData>
    <row r="1" spans="1:13" ht="144.94999999999999" customHeight="1">
      <c r="A1" s="3"/>
      <c r="B1" s="3"/>
      <c r="C1" s="3"/>
      <c r="D1" s="95" t="s">
        <v>37</v>
      </c>
      <c r="E1" s="95"/>
      <c r="F1" s="95"/>
      <c r="G1" s="95"/>
      <c r="H1" s="95"/>
      <c r="I1" s="4"/>
      <c r="J1" s="4"/>
      <c r="K1" s="4"/>
      <c r="L1" s="4"/>
      <c r="M1" s="4"/>
    </row>
    <row r="2" spans="1:13" ht="90.6" customHeight="1">
      <c r="A2" s="74" t="s">
        <v>38</v>
      </c>
      <c r="B2" s="74"/>
      <c r="C2" s="74"/>
      <c r="D2" s="95"/>
      <c r="E2" s="95"/>
      <c r="F2" s="95"/>
      <c r="G2" s="95"/>
      <c r="H2" s="95"/>
      <c r="I2" s="4"/>
    </row>
    <row r="3" spans="1:13" ht="30" customHeight="1">
      <c r="A3" s="75" t="s">
        <v>5</v>
      </c>
      <c r="B3" s="75"/>
      <c r="C3" s="75"/>
      <c r="D3" s="75"/>
      <c r="E3" s="75"/>
      <c r="F3" s="4"/>
      <c r="G3" s="4"/>
      <c r="H3" s="4"/>
      <c r="I3" s="4"/>
    </row>
    <row r="4" spans="1:13" ht="23.1" customHeight="1">
      <c r="A4" s="75"/>
      <c r="B4" s="75"/>
      <c r="C4" s="75"/>
      <c r="D4" s="75"/>
      <c r="E4" s="75"/>
      <c r="F4" s="4"/>
      <c r="G4" s="4"/>
      <c r="H4" s="4"/>
      <c r="I4" s="4"/>
      <c r="J4" s="4"/>
      <c r="K4" s="4"/>
      <c r="L4" s="4"/>
      <c r="M4" s="4"/>
    </row>
    <row r="5" spans="1:13" ht="15.95" customHeight="1">
      <c r="A5" s="75"/>
      <c r="B5" s="75"/>
      <c r="C5" s="75"/>
      <c r="D5" s="75"/>
      <c r="E5" s="75"/>
      <c r="F5" s="4"/>
      <c r="G5" s="96" t="s">
        <v>4</v>
      </c>
      <c r="H5" s="96"/>
      <c r="I5" s="97"/>
      <c r="J5" s="97"/>
      <c r="K5" s="97"/>
      <c r="L5" s="97"/>
      <c r="M5" s="4"/>
    </row>
    <row r="6" spans="1:13" ht="54.95" customHeight="1">
      <c r="A6" s="76" t="s">
        <v>8</v>
      </c>
      <c r="B6" s="77"/>
      <c r="C6" s="77"/>
      <c r="D6" s="77"/>
      <c r="E6" s="77"/>
      <c r="F6" s="4"/>
      <c r="G6" s="97"/>
      <c r="H6" s="97"/>
      <c r="I6" s="97"/>
      <c r="J6" s="97"/>
      <c r="K6" s="97"/>
      <c r="L6" s="97"/>
      <c r="M6" s="4"/>
    </row>
    <row r="7" spans="1:13" ht="72" customHeight="1">
      <c r="A7" s="77"/>
      <c r="B7" s="77"/>
      <c r="C7" s="77"/>
      <c r="D7" s="77"/>
      <c r="E7" s="77"/>
      <c r="F7" s="4"/>
      <c r="G7" s="4"/>
      <c r="H7" s="4"/>
      <c r="I7" s="4"/>
      <c r="J7" s="4"/>
      <c r="K7" s="4"/>
      <c r="L7" s="4"/>
      <c r="M7" s="4"/>
    </row>
    <row r="8" spans="1:13" ht="14.45" customHeight="1">
      <c r="A8" s="87" t="s">
        <v>6</v>
      </c>
      <c r="B8" s="87" t="s">
        <v>0</v>
      </c>
      <c r="C8" s="88" t="s">
        <v>7</v>
      </c>
      <c r="D8" s="88" t="s">
        <v>49</v>
      </c>
      <c r="E8" s="93" t="s">
        <v>10</v>
      </c>
      <c r="F8" s="94" t="s">
        <v>23</v>
      </c>
      <c r="G8" s="94" t="s">
        <v>50</v>
      </c>
      <c r="H8" s="94" t="s">
        <v>21</v>
      </c>
      <c r="I8" s="94" t="s">
        <v>22</v>
      </c>
      <c r="J8" s="94" t="s">
        <v>48</v>
      </c>
      <c r="K8" s="94" t="s">
        <v>2</v>
      </c>
      <c r="L8" s="4"/>
      <c r="M8" s="4"/>
    </row>
    <row r="9" spans="1:13" s="7" customFormat="1" ht="36.6" customHeight="1">
      <c r="A9" s="87"/>
      <c r="B9" s="87"/>
      <c r="C9" s="88"/>
      <c r="D9" s="88"/>
      <c r="E9" s="93"/>
      <c r="F9" s="94"/>
      <c r="G9" s="94"/>
      <c r="H9" s="94"/>
      <c r="I9" s="94"/>
      <c r="J9" s="94"/>
      <c r="K9" s="94"/>
      <c r="L9" s="6"/>
      <c r="M9" s="6"/>
    </row>
    <row r="10" spans="1:13" ht="192.6" customHeight="1">
      <c r="A10" s="8" t="s">
        <v>11</v>
      </c>
      <c r="B10" s="9"/>
      <c r="C10" s="10" t="s">
        <v>9</v>
      </c>
      <c r="D10" s="11">
        <v>10</v>
      </c>
      <c r="E10" s="11">
        <v>2485</v>
      </c>
      <c r="F10" s="12">
        <f>E10*0.05</f>
        <v>124.25</v>
      </c>
      <c r="G10" s="12">
        <f>E10*0.1</f>
        <v>248.5</v>
      </c>
      <c r="H10" s="12">
        <f>E10*0.03</f>
        <v>74.55</v>
      </c>
      <c r="I10" s="12">
        <f>(H10+G10+F10+E10)*1.15</f>
        <v>3372.145</v>
      </c>
      <c r="J10" s="12">
        <f>I10*1.155</f>
        <v>3894.827475</v>
      </c>
      <c r="K10" s="12">
        <f>D10*J10</f>
        <v>38948.274749999997</v>
      </c>
      <c r="L10" s="4"/>
      <c r="M10" s="4"/>
    </row>
    <row r="11" spans="1:13" ht="297.39999999999998">
      <c r="A11" s="8" t="s">
        <v>13</v>
      </c>
      <c r="B11" s="9"/>
      <c r="C11" s="10" t="s">
        <v>12</v>
      </c>
      <c r="D11" s="11">
        <v>10</v>
      </c>
      <c r="E11" s="11">
        <v>880</v>
      </c>
      <c r="F11" s="12">
        <f>E11*0.05</f>
        <v>44</v>
      </c>
      <c r="G11" s="12">
        <f>E11*0.1</f>
        <v>88</v>
      </c>
      <c r="H11" s="12">
        <f>E11*0.03</f>
        <v>26.4</v>
      </c>
      <c r="I11" s="12">
        <f>(H11+G11+F11+E11)*1.15</f>
        <v>1194.1600000000001</v>
      </c>
      <c r="J11" s="12">
        <f>I11*1.155</f>
        <v>1379.2548000000002</v>
      </c>
      <c r="K11" s="12">
        <f>D11*J11</f>
        <v>13792.548000000003</v>
      </c>
      <c r="L11" s="4"/>
      <c r="M11" s="4"/>
    </row>
    <row r="12" spans="1:13" ht="181.8" customHeight="1">
      <c r="A12" s="8" t="s">
        <v>16</v>
      </c>
      <c r="B12" s="9"/>
      <c r="C12" s="10" t="s">
        <v>14</v>
      </c>
      <c r="D12" s="11">
        <v>10</v>
      </c>
      <c r="E12" s="11">
        <v>700</v>
      </c>
      <c r="F12" s="12">
        <f>E12*0.05</f>
        <v>35</v>
      </c>
      <c r="G12" s="12">
        <f>E12*0.1</f>
        <v>70</v>
      </c>
      <c r="H12" s="12">
        <f>E12*0.03</f>
        <v>21</v>
      </c>
      <c r="I12" s="12">
        <f>(H12+G12+F12+E12)*1.15</f>
        <v>949.9</v>
      </c>
      <c r="J12" s="12">
        <f>I12*1.155</f>
        <v>1097.1344999999999</v>
      </c>
      <c r="K12" s="12">
        <f>D12*J12</f>
        <v>10971.344999999999</v>
      </c>
      <c r="L12" s="4"/>
      <c r="M12" s="4"/>
    </row>
    <row r="13" spans="1:13" ht="181.8" customHeight="1">
      <c r="A13" s="8" t="s">
        <v>15</v>
      </c>
      <c r="B13" s="9"/>
      <c r="C13" s="10" t="s">
        <v>17</v>
      </c>
      <c r="D13" s="11">
        <v>10</v>
      </c>
      <c r="E13" s="11">
        <v>90</v>
      </c>
      <c r="F13" s="12">
        <f>E13*0.05</f>
        <v>4.5</v>
      </c>
      <c r="G13" s="12">
        <f>E13*0.1</f>
        <v>9</v>
      </c>
      <c r="H13" s="12">
        <f>E13*0.03</f>
        <v>2.6999999999999997</v>
      </c>
      <c r="I13" s="12">
        <f>(H13+G13+F13+E13)*1.15</f>
        <v>122.13</v>
      </c>
      <c r="J13" s="12">
        <f>I13*1.355</f>
        <v>165.48614999999998</v>
      </c>
      <c r="K13" s="12">
        <f>D13*J13</f>
        <v>1654.8614999999998</v>
      </c>
      <c r="L13" s="4"/>
      <c r="M13" s="4"/>
    </row>
    <row r="14" spans="1:13" ht="181.8" customHeight="1">
      <c r="A14" s="8" t="s">
        <v>18</v>
      </c>
      <c r="B14" s="9"/>
      <c r="C14" s="10" t="s">
        <v>19</v>
      </c>
      <c r="D14" s="11">
        <v>10</v>
      </c>
      <c r="E14" s="11">
        <v>100</v>
      </c>
      <c r="F14" s="12">
        <f>E14*0.05</f>
        <v>5</v>
      </c>
      <c r="G14" s="12">
        <f>E14*0.1</f>
        <v>10</v>
      </c>
      <c r="H14" s="12">
        <f>E14*0.03</f>
        <v>3</v>
      </c>
      <c r="I14" s="12">
        <f>(H14+G14+F14+E14)*1.15</f>
        <v>135.69999999999999</v>
      </c>
      <c r="J14" s="12">
        <f>I14*1.355</f>
        <v>183.87349999999998</v>
      </c>
      <c r="K14" s="12">
        <f>D14*J14</f>
        <v>1838.7349999999997</v>
      </c>
      <c r="L14" s="4"/>
      <c r="M14" s="4"/>
    </row>
    <row r="15" spans="1:13" ht="64.25" customHeight="1">
      <c r="A15" s="80"/>
      <c r="B15" s="80"/>
      <c r="C15" s="80"/>
      <c r="D15" s="80"/>
      <c r="E15" s="12">
        <f t="shared" ref="E15:K15" si="0">SUM(E10:E14)</f>
        <v>4255</v>
      </c>
      <c r="F15" s="12">
        <f>+E15*5%</f>
        <v>212.75</v>
      </c>
      <c r="G15" s="12">
        <f>+E15*10%</f>
        <v>425.5</v>
      </c>
      <c r="H15" s="12">
        <f t="shared" si="0"/>
        <v>127.64999999999999</v>
      </c>
      <c r="I15" s="12">
        <f t="shared" si="0"/>
        <v>5774.0349999999999</v>
      </c>
      <c r="J15" s="12">
        <f t="shared" ref="J15" si="1">I15*1.35</f>
        <v>7794.9472500000002</v>
      </c>
      <c r="K15" s="101">
        <f t="shared" si="0"/>
        <v>67205.764249999993</v>
      </c>
      <c r="L15" s="4"/>
      <c r="M15" s="4"/>
    </row>
    <row r="16" spans="1:13">
      <c r="F16" s="4"/>
      <c r="H16" s="4"/>
      <c r="I16" s="4"/>
      <c r="J16" s="4"/>
      <c r="K16" s="4"/>
      <c r="L16" s="4"/>
      <c r="M16" s="4"/>
    </row>
    <row r="17" spans="1:13">
      <c r="F17" s="4"/>
      <c r="G17" s="4"/>
      <c r="H17" s="4"/>
      <c r="I17" s="4"/>
      <c r="J17" s="4"/>
      <c r="K17" s="4"/>
      <c r="L17" s="4"/>
      <c r="M17" s="4"/>
    </row>
    <row r="18" spans="1:13" ht="42" customHeight="1">
      <c r="A18" s="81" t="s">
        <v>3</v>
      </c>
      <c r="B18" s="82"/>
      <c r="C18" s="82"/>
      <c r="D18" s="82"/>
      <c r="E18" s="82"/>
      <c r="F18" s="4"/>
      <c r="G18" s="4"/>
      <c r="H18" s="4"/>
      <c r="I18" s="4"/>
      <c r="J18" s="4"/>
      <c r="K18" s="4"/>
      <c r="L18" s="4"/>
      <c r="M18" s="4"/>
    </row>
    <row r="19" spans="1:13" ht="15.95" customHeight="1">
      <c r="A19" s="83"/>
      <c r="B19" s="84"/>
      <c r="C19" s="84"/>
      <c r="D19" s="84"/>
      <c r="E19" s="84"/>
      <c r="F19" s="4"/>
      <c r="G19" s="4"/>
      <c r="H19" s="4"/>
      <c r="I19" s="4"/>
      <c r="J19" s="4"/>
      <c r="K19" s="4"/>
      <c r="L19" s="4"/>
      <c r="M19" s="4"/>
    </row>
    <row r="20" spans="1:13" ht="68.099999999999994" customHeight="1">
      <c r="A20" s="85" t="s">
        <v>40</v>
      </c>
      <c r="B20" s="86"/>
      <c r="C20" s="86"/>
      <c r="D20" s="86"/>
      <c r="E20" s="86"/>
      <c r="F20" s="4"/>
      <c r="G20" s="4"/>
      <c r="H20" s="4"/>
      <c r="I20" s="4"/>
      <c r="J20" s="4"/>
      <c r="K20" s="4"/>
      <c r="L20" s="4"/>
      <c r="M20" s="4"/>
    </row>
    <row r="21" spans="1:13" ht="15.95" customHeight="1">
      <c r="A21" s="89" t="s">
        <v>41</v>
      </c>
      <c r="B21" s="90"/>
      <c r="C21" s="90"/>
      <c r="D21" s="90"/>
      <c r="E21" s="90"/>
      <c r="F21" s="4"/>
      <c r="G21" s="4"/>
      <c r="H21" s="4"/>
      <c r="I21" s="4"/>
      <c r="J21" s="4"/>
      <c r="K21" s="4"/>
      <c r="L21" s="4"/>
      <c r="M21" s="4"/>
    </row>
    <row r="22" spans="1:13" ht="197.45" customHeight="1">
      <c r="A22" s="89" t="s">
        <v>42</v>
      </c>
      <c r="B22" s="90"/>
      <c r="C22" s="90"/>
      <c r="D22" s="90"/>
      <c r="E22" s="90"/>
      <c r="F22" s="4"/>
      <c r="G22" s="4"/>
      <c r="H22" s="4"/>
      <c r="I22" s="4"/>
      <c r="J22" s="4"/>
      <c r="K22" s="4"/>
      <c r="L22" s="4"/>
      <c r="M22" s="4"/>
    </row>
    <row r="23" spans="1:13" ht="57.95" customHeight="1">
      <c r="A23" s="91" t="s">
        <v>43</v>
      </c>
      <c r="B23" s="92"/>
      <c r="C23" s="92"/>
      <c r="D23" s="92"/>
      <c r="E23" s="92"/>
      <c r="F23" s="4"/>
      <c r="G23" s="4"/>
      <c r="H23" s="4"/>
      <c r="I23" s="4"/>
      <c r="J23" s="4"/>
      <c r="K23" s="4"/>
      <c r="L23" s="4"/>
      <c r="M23" s="4"/>
    </row>
    <row r="24" spans="1:13" ht="168" customHeight="1" thickBot="1">
      <c r="A24" s="78" t="s">
        <v>44</v>
      </c>
      <c r="B24" s="79"/>
      <c r="C24" s="79"/>
      <c r="D24" s="79"/>
      <c r="E24" s="79"/>
      <c r="F24" s="4"/>
      <c r="G24" s="4"/>
      <c r="H24" s="4"/>
      <c r="I24" s="4"/>
      <c r="J24" s="4"/>
      <c r="K24" s="4"/>
      <c r="L24" s="4"/>
      <c r="M24" s="4"/>
    </row>
    <row r="25" spans="1:13">
      <c r="F25" s="4"/>
      <c r="G25" s="4"/>
      <c r="H25" s="4"/>
      <c r="I25" s="4"/>
      <c r="J25" s="4"/>
      <c r="K25" s="4"/>
      <c r="L25" s="4"/>
      <c r="M25" s="4"/>
    </row>
    <row r="26" spans="1:13">
      <c r="F26" s="4"/>
      <c r="G26" s="4"/>
      <c r="H26" s="4"/>
      <c r="I26" s="4"/>
      <c r="J26" s="4"/>
      <c r="K26" s="4"/>
      <c r="L26" s="4"/>
      <c r="M26" s="4"/>
    </row>
    <row r="27" spans="1:13">
      <c r="F27" s="4"/>
      <c r="G27" s="4"/>
      <c r="H27" s="4"/>
      <c r="I27" s="4"/>
      <c r="J27" s="4"/>
      <c r="K27" s="4"/>
      <c r="L27" s="4"/>
      <c r="M27" s="4"/>
    </row>
    <row r="28" spans="1:13">
      <c r="F28" s="4"/>
      <c r="G28" s="4"/>
      <c r="H28" s="4"/>
      <c r="I28" s="4"/>
      <c r="J28" s="4"/>
      <c r="K28" s="4"/>
      <c r="L28" s="4"/>
      <c r="M28" s="4"/>
    </row>
    <row r="29" spans="1:13">
      <c r="F29" s="4"/>
      <c r="G29" s="4"/>
      <c r="H29" s="4"/>
      <c r="I29" s="4"/>
      <c r="J29" s="4"/>
      <c r="K29" s="4"/>
      <c r="L29" s="4"/>
      <c r="M29" s="4"/>
    </row>
    <row r="30" spans="1:13">
      <c r="F30" s="4"/>
      <c r="G30" s="4"/>
      <c r="H30" s="4"/>
      <c r="I30" s="4"/>
      <c r="J30" s="4"/>
      <c r="K30" s="4"/>
      <c r="L30" s="4"/>
      <c r="M30" s="4"/>
    </row>
    <row r="31" spans="1:13">
      <c r="F31" s="4"/>
      <c r="G31" s="4"/>
      <c r="H31" s="4"/>
      <c r="I31" s="4"/>
      <c r="J31" s="4"/>
      <c r="K31" s="4"/>
      <c r="L31" s="4"/>
      <c r="M31" s="4"/>
    </row>
    <row r="32" spans="1:13">
      <c r="F32" s="4"/>
      <c r="G32" s="4"/>
      <c r="H32" s="4"/>
      <c r="I32" s="4"/>
      <c r="J32" s="4"/>
      <c r="K32" s="4"/>
      <c r="L32" s="4"/>
      <c r="M32" s="4"/>
    </row>
    <row r="33" spans="6:13">
      <c r="F33" s="4"/>
      <c r="G33" s="4"/>
      <c r="H33" s="4"/>
      <c r="I33" s="4"/>
      <c r="J33" s="4"/>
      <c r="K33" s="4"/>
      <c r="L33" s="4"/>
      <c r="M33" s="4"/>
    </row>
    <row r="34" spans="6:13">
      <c r="F34" s="4"/>
      <c r="G34" s="4"/>
      <c r="H34" s="4"/>
      <c r="I34" s="4"/>
      <c r="J34" s="4"/>
      <c r="K34" s="4"/>
      <c r="L34" s="4"/>
      <c r="M34" s="4"/>
    </row>
    <row r="35" spans="6:13">
      <c r="F35" s="4"/>
      <c r="G35" s="4"/>
      <c r="H35" s="4"/>
      <c r="I35" s="4"/>
      <c r="J35" s="4"/>
      <c r="K35" s="4"/>
      <c r="L35" s="4"/>
      <c r="M35" s="4"/>
    </row>
    <row r="36" spans="6:13">
      <c r="F36" s="4"/>
      <c r="G36" s="4"/>
      <c r="H36" s="4"/>
      <c r="I36" s="4"/>
      <c r="J36" s="4"/>
      <c r="K36" s="4"/>
      <c r="L36" s="4"/>
      <c r="M36" s="4"/>
    </row>
    <row r="37" spans="6:13">
      <c r="F37" s="4"/>
      <c r="G37" s="4"/>
      <c r="H37" s="4"/>
      <c r="I37" s="4"/>
      <c r="J37" s="4"/>
      <c r="K37" s="4"/>
      <c r="L37" s="4"/>
      <c r="M37" s="4"/>
    </row>
    <row r="38" spans="6:13">
      <c r="F38" s="4"/>
      <c r="G38" s="4"/>
      <c r="H38" s="4"/>
      <c r="I38" s="4"/>
      <c r="J38" s="4"/>
      <c r="K38" s="4"/>
      <c r="L38" s="4"/>
      <c r="M38" s="4"/>
    </row>
    <row r="39" spans="6:13">
      <c r="F39" s="4"/>
      <c r="G39" s="4"/>
      <c r="H39" s="4"/>
      <c r="I39" s="4"/>
      <c r="J39" s="4"/>
      <c r="K39" s="4"/>
      <c r="L39" s="4"/>
      <c r="M39" s="4"/>
    </row>
    <row r="40" spans="6:13">
      <c r="F40" s="4"/>
      <c r="G40" s="4"/>
      <c r="H40" s="4"/>
      <c r="I40" s="4"/>
      <c r="J40" s="4"/>
      <c r="K40" s="4"/>
      <c r="L40" s="4"/>
      <c r="M40" s="4"/>
    </row>
    <row r="41" spans="6:13">
      <c r="F41" s="4"/>
      <c r="G41" s="4"/>
      <c r="H41" s="4"/>
      <c r="I41" s="4"/>
      <c r="J41" s="4"/>
      <c r="K41" s="4"/>
      <c r="L41" s="4"/>
      <c r="M41" s="4"/>
    </row>
    <row r="42" spans="6:13">
      <c r="F42" s="4"/>
      <c r="G42" s="4"/>
      <c r="H42" s="4"/>
      <c r="I42" s="4"/>
      <c r="J42" s="4"/>
      <c r="K42" s="4"/>
      <c r="L42" s="4"/>
      <c r="M42" s="4"/>
    </row>
    <row r="43" spans="6:13">
      <c r="F43" s="4"/>
      <c r="G43" s="4"/>
      <c r="H43" s="4"/>
      <c r="I43" s="4"/>
      <c r="J43" s="4"/>
      <c r="K43" s="4"/>
      <c r="L43" s="4"/>
      <c r="M43" s="4"/>
    </row>
    <row r="44" spans="6:13">
      <c r="F44" s="4"/>
      <c r="G44" s="4"/>
      <c r="H44" s="4"/>
      <c r="I44" s="4"/>
      <c r="J44" s="4"/>
      <c r="K44" s="4"/>
      <c r="L44" s="4"/>
      <c r="M44" s="4"/>
    </row>
    <row r="45" spans="6:13">
      <c r="F45" s="4"/>
      <c r="G45" s="4"/>
      <c r="H45" s="4"/>
      <c r="I45" s="4"/>
      <c r="J45" s="4"/>
      <c r="K45" s="4"/>
      <c r="L45" s="4"/>
      <c r="M45" s="4"/>
    </row>
    <row r="46" spans="6:13">
      <c r="F46" s="4"/>
      <c r="G46" s="4"/>
      <c r="H46" s="4"/>
      <c r="I46" s="4"/>
      <c r="J46" s="4"/>
      <c r="K46" s="4"/>
      <c r="L46" s="4"/>
      <c r="M46" s="4"/>
    </row>
    <row r="47" spans="6:13">
      <c r="F47" s="4"/>
      <c r="G47" s="4"/>
      <c r="H47" s="4"/>
      <c r="I47" s="4"/>
      <c r="J47" s="4"/>
      <c r="K47" s="4"/>
      <c r="L47" s="4"/>
      <c r="M47" s="4"/>
    </row>
    <row r="48" spans="6:13">
      <c r="F48" s="4"/>
      <c r="G48" s="4"/>
      <c r="H48" s="4"/>
      <c r="I48" s="4"/>
      <c r="J48" s="4"/>
      <c r="K48" s="4"/>
      <c r="L48" s="4"/>
      <c r="M48" s="4"/>
    </row>
    <row r="49" spans="6:13">
      <c r="F49" s="4"/>
      <c r="G49" s="4"/>
      <c r="H49" s="4"/>
      <c r="I49" s="4"/>
      <c r="J49" s="4"/>
      <c r="K49" s="4"/>
      <c r="L49" s="4"/>
      <c r="M49" s="4"/>
    </row>
    <row r="50" spans="6:13">
      <c r="F50" s="4"/>
      <c r="G50" s="4"/>
      <c r="H50" s="4"/>
      <c r="I50" s="4"/>
      <c r="J50" s="4"/>
      <c r="K50" s="4"/>
      <c r="L50" s="4"/>
      <c r="M50" s="4"/>
    </row>
    <row r="51" spans="6:13">
      <c r="F51" s="4"/>
      <c r="G51" s="4"/>
      <c r="H51" s="4"/>
      <c r="I51" s="4"/>
      <c r="J51" s="4"/>
      <c r="K51" s="4"/>
      <c r="L51" s="4"/>
      <c r="M51" s="4"/>
    </row>
    <row r="52" spans="6:13">
      <c r="F52" s="4"/>
      <c r="G52" s="4"/>
      <c r="H52" s="4"/>
      <c r="I52" s="4"/>
      <c r="J52" s="4"/>
      <c r="K52" s="4"/>
      <c r="L52" s="4"/>
      <c r="M52" s="4"/>
    </row>
    <row r="53" spans="6:13">
      <c r="F53" s="4"/>
      <c r="G53" s="4"/>
      <c r="H53" s="4"/>
      <c r="I53" s="4"/>
      <c r="J53" s="4"/>
      <c r="K53" s="4"/>
      <c r="L53" s="4"/>
      <c r="M53" s="4"/>
    </row>
    <row r="54" spans="6:13">
      <c r="F54" s="4"/>
      <c r="G54" s="4"/>
      <c r="H54" s="4"/>
      <c r="I54" s="4"/>
      <c r="J54" s="4"/>
      <c r="K54" s="4"/>
      <c r="L54" s="4"/>
      <c r="M54" s="4"/>
    </row>
    <row r="55" spans="6:13">
      <c r="F55" s="4"/>
      <c r="G55" s="4"/>
      <c r="H55" s="4"/>
      <c r="I55" s="4"/>
      <c r="J55" s="4"/>
      <c r="K55" s="4"/>
      <c r="L55" s="4"/>
      <c r="M55" s="4"/>
    </row>
    <row r="56" spans="6:13">
      <c r="F56" s="4"/>
      <c r="G56" s="4"/>
      <c r="H56" s="4"/>
      <c r="I56" s="4"/>
      <c r="J56" s="4"/>
      <c r="K56" s="4"/>
      <c r="L56" s="4"/>
      <c r="M56" s="4"/>
    </row>
    <row r="57" spans="6:13">
      <c r="F57" s="4"/>
      <c r="G57" s="4"/>
      <c r="H57" s="4"/>
      <c r="I57" s="4"/>
      <c r="J57" s="4"/>
      <c r="K57" s="4"/>
      <c r="L57" s="4"/>
      <c r="M57" s="4"/>
    </row>
    <row r="58" spans="6:13">
      <c r="F58" s="4"/>
      <c r="G58" s="4"/>
      <c r="H58" s="4"/>
      <c r="I58" s="4"/>
      <c r="J58" s="4"/>
      <c r="K58" s="4"/>
      <c r="L58" s="4"/>
      <c r="M58" s="4"/>
    </row>
    <row r="59" spans="6:13">
      <c r="F59" s="4"/>
      <c r="G59" s="4"/>
      <c r="H59" s="4"/>
      <c r="I59" s="4"/>
      <c r="J59" s="4"/>
      <c r="K59" s="4"/>
      <c r="L59" s="4"/>
      <c r="M59" s="4"/>
    </row>
    <row r="60" spans="6:13">
      <c r="F60" s="4"/>
      <c r="G60" s="4"/>
      <c r="H60" s="4"/>
      <c r="I60" s="4"/>
      <c r="J60" s="4"/>
      <c r="K60" s="4"/>
      <c r="L60" s="4"/>
      <c r="M60" s="4"/>
    </row>
    <row r="61" spans="6:13">
      <c r="F61" s="4"/>
      <c r="G61" s="4"/>
      <c r="H61" s="4"/>
      <c r="I61" s="4"/>
      <c r="J61" s="4"/>
      <c r="K61" s="4"/>
      <c r="L61" s="4"/>
      <c r="M61" s="4"/>
    </row>
    <row r="62" spans="6:13">
      <c r="F62" s="4"/>
      <c r="G62" s="4"/>
      <c r="H62" s="4"/>
      <c r="I62" s="4"/>
      <c r="J62" s="4"/>
      <c r="K62" s="4"/>
      <c r="L62" s="4"/>
      <c r="M62" s="4"/>
    </row>
    <row r="63" spans="6:13">
      <c r="F63" s="4"/>
      <c r="G63" s="4"/>
      <c r="H63" s="4"/>
      <c r="I63" s="4"/>
      <c r="J63" s="4"/>
      <c r="K63" s="4"/>
      <c r="L63" s="4"/>
      <c r="M63" s="4"/>
    </row>
    <row r="64" spans="6:13">
      <c r="F64" s="4"/>
      <c r="G64" s="4"/>
      <c r="H64" s="4"/>
      <c r="I64" s="4"/>
      <c r="J64" s="4"/>
      <c r="K64" s="4"/>
      <c r="L64" s="4"/>
      <c r="M64" s="4"/>
    </row>
    <row r="65" spans="6:13">
      <c r="F65" s="4"/>
      <c r="G65" s="4"/>
      <c r="H65" s="4"/>
      <c r="I65" s="4"/>
      <c r="J65" s="4"/>
      <c r="K65" s="4"/>
      <c r="L65" s="4"/>
      <c r="M65" s="4"/>
    </row>
    <row r="66" spans="6:13">
      <c r="F66" s="4"/>
      <c r="G66" s="4"/>
      <c r="H66" s="4"/>
      <c r="I66" s="4"/>
      <c r="J66" s="4"/>
      <c r="K66" s="4"/>
      <c r="L66" s="4"/>
      <c r="M66" s="4"/>
    </row>
    <row r="67" spans="6:13">
      <c r="F67" s="4"/>
      <c r="G67" s="4"/>
      <c r="H67" s="4"/>
      <c r="I67" s="4"/>
      <c r="J67" s="4"/>
      <c r="K67" s="4"/>
      <c r="L67" s="4"/>
      <c r="M67" s="4"/>
    </row>
    <row r="68" spans="6:13">
      <c r="F68" s="4"/>
      <c r="G68" s="4"/>
      <c r="H68" s="4"/>
      <c r="I68" s="4"/>
      <c r="J68" s="4"/>
      <c r="K68" s="4"/>
      <c r="L68" s="4"/>
      <c r="M68" s="4"/>
    </row>
    <row r="69" spans="6:13">
      <c r="F69" s="4"/>
      <c r="G69" s="4"/>
      <c r="H69" s="4"/>
      <c r="I69" s="4"/>
      <c r="J69" s="4"/>
      <c r="K69" s="4"/>
      <c r="L69" s="4"/>
      <c r="M69" s="4"/>
    </row>
    <row r="70" spans="6:13">
      <c r="F70" s="4"/>
      <c r="G70" s="4"/>
      <c r="H70" s="4"/>
      <c r="I70" s="4"/>
      <c r="J70" s="4"/>
      <c r="K70" s="4"/>
      <c r="L70" s="4"/>
      <c r="M70" s="4"/>
    </row>
    <row r="71" spans="6:13">
      <c r="F71" s="4"/>
      <c r="G71" s="4"/>
      <c r="H71" s="4"/>
      <c r="I71" s="4"/>
      <c r="J71" s="4"/>
      <c r="K71" s="4"/>
      <c r="L71" s="4"/>
      <c r="M71" s="4"/>
    </row>
    <row r="72" spans="6:13">
      <c r="F72" s="4"/>
      <c r="G72" s="4"/>
      <c r="H72" s="4"/>
      <c r="I72" s="4"/>
      <c r="J72" s="4"/>
      <c r="K72" s="4"/>
      <c r="L72" s="4"/>
      <c r="M72" s="4"/>
    </row>
    <row r="73" spans="6:13">
      <c r="F73" s="4"/>
      <c r="G73" s="4"/>
      <c r="H73" s="4"/>
      <c r="I73" s="4"/>
      <c r="J73" s="4"/>
      <c r="K73" s="4"/>
      <c r="L73" s="4"/>
      <c r="M73" s="4"/>
    </row>
    <row r="74" spans="6:13">
      <c r="F74" s="4"/>
      <c r="G74" s="4"/>
      <c r="H74" s="4"/>
      <c r="I74" s="4"/>
      <c r="J74" s="4"/>
      <c r="K74" s="4"/>
      <c r="L74" s="4"/>
      <c r="M74" s="4"/>
    </row>
    <row r="75" spans="6:13">
      <c r="F75" s="4"/>
      <c r="G75" s="4"/>
      <c r="H75" s="4"/>
      <c r="I75" s="4"/>
      <c r="J75" s="4"/>
      <c r="K75" s="4"/>
      <c r="L75" s="4"/>
      <c r="M75" s="4"/>
    </row>
    <row r="76" spans="6:13">
      <c r="F76" s="4"/>
      <c r="G76" s="4"/>
      <c r="H76" s="4"/>
      <c r="I76" s="4"/>
      <c r="J76" s="4"/>
      <c r="K76" s="4"/>
      <c r="L76" s="4"/>
      <c r="M76" s="4"/>
    </row>
    <row r="77" spans="6:13">
      <c r="F77" s="4"/>
      <c r="G77" s="4"/>
      <c r="H77" s="4"/>
      <c r="I77" s="4"/>
      <c r="J77" s="4"/>
      <c r="K77" s="4"/>
      <c r="L77" s="4"/>
      <c r="M77" s="4"/>
    </row>
    <row r="78" spans="6:13">
      <c r="F78" s="4"/>
      <c r="G78" s="4"/>
      <c r="H78" s="4"/>
      <c r="I78" s="4"/>
      <c r="J78" s="4"/>
      <c r="K78" s="4"/>
      <c r="L78" s="4"/>
      <c r="M78" s="4"/>
    </row>
    <row r="79" spans="6:13">
      <c r="F79" s="4"/>
      <c r="G79" s="4"/>
      <c r="H79" s="4"/>
      <c r="I79" s="4"/>
      <c r="J79" s="4"/>
      <c r="K79" s="4"/>
      <c r="L79" s="4"/>
      <c r="M79" s="4"/>
    </row>
    <row r="80" spans="6:13">
      <c r="F80" s="4"/>
      <c r="G80" s="4"/>
      <c r="H80" s="4"/>
      <c r="I80" s="4"/>
      <c r="J80" s="4"/>
      <c r="K80" s="4"/>
      <c r="L80" s="4"/>
      <c r="M80" s="4"/>
    </row>
    <row r="81" spans="6:13">
      <c r="F81" s="4"/>
      <c r="G81" s="4"/>
      <c r="H81" s="4"/>
      <c r="I81" s="4"/>
      <c r="J81" s="4"/>
      <c r="K81" s="4"/>
      <c r="L81" s="4"/>
      <c r="M81" s="4"/>
    </row>
    <row r="82" spans="6:13">
      <c r="F82" s="4"/>
      <c r="G82" s="4"/>
      <c r="H82" s="4"/>
      <c r="I82" s="4"/>
      <c r="J82" s="4"/>
      <c r="K82" s="4"/>
      <c r="L82" s="4"/>
      <c r="M82" s="4"/>
    </row>
    <row r="83" spans="6:13">
      <c r="F83" s="4"/>
      <c r="G83" s="4"/>
      <c r="H83" s="4"/>
      <c r="I83" s="4"/>
      <c r="J83" s="4"/>
      <c r="K83" s="4"/>
      <c r="L83" s="4"/>
      <c r="M83" s="4"/>
    </row>
    <row r="84" spans="6:13">
      <c r="F84" s="4"/>
      <c r="G84" s="4"/>
      <c r="H84" s="4"/>
      <c r="I84" s="4"/>
      <c r="J84" s="4"/>
      <c r="K84" s="4"/>
      <c r="L84" s="4"/>
      <c r="M84" s="4"/>
    </row>
    <row r="85" spans="6:13">
      <c r="F85" s="4"/>
      <c r="G85" s="4"/>
      <c r="H85" s="4"/>
      <c r="I85" s="4"/>
      <c r="J85" s="4"/>
      <c r="K85" s="4"/>
      <c r="L85" s="4"/>
      <c r="M85" s="4"/>
    </row>
    <row r="86" spans="6:13">
      <c r="F86" s="4"/>
      <c r="G86" s="4"/>
      <c r="H86" s="4"/>
      <c r="I86" s="4"/>
      <c r="J86" s="4"/>
      <c r="K86" s="4"/>
      <c r="L86" s="4"/>
      <c r="M86" s="4"/>
    </row>
    <row r="87" spans="6:13">
      <c r="F87" s="4"/>
      <c r="G87" s="4"/>
      <c r="H87" s="4"/>
      <c r="I87" s="4"/>
      <c r="J87" s="4"/>
      <c r="K87" s="4"/>
      <c r="L87" s="4"/>
      <c r="M87" s="4"/>
    </row>
    <row r="88" spans="6:13">
      <c r="F88" s="4"/>
      <c r="G88" s="4"/>
      <c r="H88" s="4"/>
      <c r="I88" s="4"/>
      <c r="J88" s="4"/>
      <c r="K88" s="4"/>
      <c r="L88" s="4"/>
      <c r="M88" s="4"/>
    </row>
    <row r="89" spans="6:13">
      <c r="F89" s="4"/>
      <c r="G89" s="4"/>
      <c r="H89" s="4"/>
      <c r="I89" s="4"/>
      <c r="J89" s="4"/>
      <c r="K89" s="4"/>
      <c r="L89" s="4"/>
      <c r="M89" s="4"/>
    </row>
    <row r="90" spans="6:13">
      <c r="F90" s="4"/>
      <c r="G90" s="4"/>
      <c r="H90" s="4"/>
      <c r="I90" s="4"/>
      <c r="J90" s="4"/>
      <c r="K90" s="4"/>
      <c r="L90" s="4"/>
      <c r="M90" s="4"/>
    </row>
    <row r="91" spans="6:13">
      <c r="F91" s="4"/>
      <c r="G91" s="4"/>
      <c r="H91" s="4"/>
      <c r="I91" s="4"/>
      <c r="J91" s="4"/>
      <c r="K91" s="4"/>
      <c r="L91" s="4"/>
      <c r="M91" s="4"/>
    </row>
    <row r="92" spans="6:13">
      <c r="F92" s="4"/>
      <c r="G92" s="4"/>
      <c r="H92" s="4"/>
      <c r="I92" s="4"/>
      <c r="J92" s="4"/>
      <c r="K92" s="4"/>
      <c r="L92" s="4"/>
      <c r="M92" s="4"/>
    </row>
    <row r="93" spans="6:13">
      <c r="F93" s="4"/>
      <c r="G93" s="4"/>
      <c r="H93" s="4"/>
      <c r="I93" s="4"/>
      <c r="J93" s="4"/>
      <c r="K93" s="4"/>
      <c r="L93" s="4"/>
      <c r="M93" s="4"/>
    </row>
    <row r="94" spans="6:13">
      <c r="F94" s="4"/>
      <c r="G94" s="4"/>
      <c r="H94" s="4"/>
      <c r="I94" s="4"/>
      <c r="J94" s="4"/>
      <c r="K94" s="4"/>
      <c r="L94" s="4"/>
      <c r="M94" s="4"/>
    </row>
    <row r="95" spans="6:13">
      <c r="F95" s="4"/>
      <c r="G95" s="4"/>
      <c r="H95" s="4"/>
      <c r="I95" s="4"/>
      <c r="J95" s="4"/>
      <c r="K95" s="4"/>
      <c r="L95" s="4"/>
      <c r="M95" s="4"/>
    </row>
    <row r="96" spans="6:13">
      <c r="F96" s="4"/>
      <c r="G96" s="4"/>
      <c r="H96" s="4"/>
      <c r="I96" s="4"/>
      <c r="J96" s="4"/>
      <c r="K96" s="4"/>
      <c r="L96" s="4"/>
      <c r="M96" s="4"/>
    </row>
    <row r="97" spans="6:13">
      <c r="F97" s="4"/>
      <c r="G97" s="4"/>
      <c r="H97" s="4"/>
      <c r="I97" s="4"/>
      <c r="J97" s="4"/>
      <c r="K97" s="4"/>
      <c r="L97" s="4"/>
      <c r="M97" s="4"/>
    </row>
    <row r="98" spans="6:13">
      <c r="F98" s="4"/>
      <c r="G98" s="4"/>
      <c r="H98" s="4"/>
      <c r="I98" s="4"/>
      <c r="J98" s="4"/>
      <c r="K98" s="4"/>
      <c r="L98" s="4"/>
      <c r="M98" s="4"/>
    </row>
    <row r="99" spans="6:13">
      <c r="F99" s="4"/>
      <c r="G99" s="4"/>
      <c r="H99" s="4"/>
      <c r="I99" s="4"/>
      <c r="J99" s="4"/>
      <c r="K99" s="4"/>
      <c r="L99" s="4"/>
      <c r="M99" s="4"/>
    </row>
    <row r="100" spans="6:13">
      <c r="F100" s="4"/>
      <c r="G100" s="4"/>
      <c r="H100" s="4"/>
      <c r="I100" s="4"/>
      <c r="J100" s="4"/>
      <c r="K100" s="4"/>
      <c r="L100" s="4"/>
      <c r="M100" s="4"/>
    </row>
    <row r="101" spans="6:13">
      <c r="F101" s="4"/>
      <c r="G101" s="4"/>
      <c r="H101" s="4"/>
      <c r="I101" s="4"/>
      <c r="J101" s="4"/>
      <c r="K101" s="4"/>
      <c r="L101" s="4"/>
      <c r="M101" s="4"/>
    </row>
    <row r="102" spans="6:13">
      <c r="F102" s="4"/>
      <c r="G102" s="4"/>
      <c r="H102" s="4"/>
      <c r="I102" s="4"/>
      <c r="J102" s="4"/>
      <c r="K102" s="4"/>
      <c r="L102" s="4"/>
      <c r="M102" s="4"/>
    </row>
    <row r="103" spans="6:13">
      <c r="F103" s="4"/>
      <c r="G103" s="4"/>
      <c r="H103" s="4"/>
      <c r="I103" s="4"/>
      <c r="J103" s="4"/>
      <c r="K103" s="4"/>
      <c r="L103" s="4"/>
      <c r="M103" s="4"/>
    </row>
    <row r="104" spans="6:13">
      <c r="F104" s="4"/>
      <c r="G104" s="4"/>
      <c r="H104" s="4"/>
      <c r="I104" s="4"/>
      <c r="J104" s="4"/>
      <c r="K104" s="4"/>
      <c r="L104" s="4"/>
      <c r="M104" s="4"/>
    </row>
    <row r="105" spans="6:13">
      <c r="F105" s="4"/>
      <c r="G105" s="4"/>
      <c r="H105" s="4"/>
      <c r="I105" s="4"/>
      <c r="J105" s="4"/>
      <c r="K105" s="4"/>
      <c r="L105" s="4"/>
      <c r="M105" s="4"/>
    </row>
    <row r="106" spans="6:13">
      <c r="F106" s="4"/>
      <c r="G106" s="4"/>
      <c r="H106" s="4"/>
      <c r="I106" s="4"/>
      <c r="J106" s="4"/>
      <c r="K106" s="4"/>
      <c r="L106" s="4"/>
      <c r="M106" s="4"/>
    </row>
    <row r="107" spans="6:13">
      <c r="F107" s="4"/>
      <c r="G107" s="4"/>
      <c r="H107" s="4"/>
      <c r="I107" s="4"/>
      <c r="J107" s="4"/>
      <c r="K107" s="4"/>
      <c r="L107" s="4"/>
      <c r="M107" s="4"/>
    </row>
    <row r="108" spans="6:13">
      <c r="F108" s="4"/>
      <c r="G108" s="4"/>
      <c r="H108" s="4"/>
      <c r="I108" s="4"/>
      <c r="J108" s="4"/>
      <c r="K108" s="4"/>
      <c r="L108" s="4"/>
      <c r="M108" s="4"/>
    </row>
    <row r="109" spans="6:13">
      <c r="F109" s="4"/>
      <c r="G109" s="4"/>
      <c r="H109" s="4"/>
      <c r="I109" s="4"/>
      <c r="J109" s="4"/>
      <c r="K109" s="4"/>
      <c r="L109" s="4"/>
      <c r="M109" s="4"/>
    </row>
    <row r="110" spans="6:13">
      <c r="F110" s="4"/>
      <c r="G110" s="4"/>
      <c r="H110" s="4"/>
      <c r="I110" s="4"/>
      <c r="J110" s="4"/>
      <c r="K110" s="4"/>
      <c r="L110" s="4"/>
      <c r="M110" s="4"/>
    </row>
    <row r="111" spans="6:13">
      <c r="F111" s="4"/>
      <c r="G111" s="4"/>
      <c r="H111" s="4"/>
      <c r="I111" s="4"/>
      <c r="J111" s="4"/>
      <c r="K111" s="4"/>
      <c r="L111" s="4"/>
      <c r="M111" s="4"/>
    </row>
    <row r="112" spans="6:13">
      <c r="F112" s="4"/>
      <c r="G112" s="4"/>
      <c r="H112" s="4"/>
      <c r="I112" s="4"/>
      <c r="J112" s="4"/>
      <c r="K112" s="4"/>
      <c r="L112" s="4"/>
      <c r="M112" s="4"/>
    </row>
    <row r="113" spans="6:13">
      <c r="F113" s="4"/>
      <c r="G113" s="4"/>
      <c r="H113" s="4"/>
      <c r="I113" s="4"/>
      <c r="J113" s="4"/>
      <c r="K113" s="4"/>
      <c r="L113" s="4"/>
      <c r="M113" s="4"/>
    </row>
    <row r="114" spans="6:13">
      <c r="F114" s="4"/>
      <c r="G114" s="4"/>
      <c r="H114" s="4"/>
      <c r="I114" s="4"/>
      <c r="J114" s="4"/>
      <c r="K114" s="4"/>
      <c r="L114" s="4"/>
      <c r="M114" s="4"/>
    </row>
    <row r="115" spans="6:13">
      <c r="F115" s="4"/>
      <c r="G115" s="4"/>
      <c r="H115" s="4"/>
      <c r="I115" s="4"/>
      <c r="J115" s="4"/>
      <c r="K115" s="4"/>
      <c r="L115" s="4"/>
      <c r="M115" s="4"/>
    </row>
    <row r="116" spans="6:13">
      <c r="F116" s="4"/>
      <c r="G116" s="4"/>
      <c r="H116" s="4"/>
      <c r="I116" s="4"/>
      <c r="J116" s="4"/>
      <c r="K116" s="4"/>
      <c r="L116" s="4"/>
      <c r="M116" s="4"/>
    </row>
    <row r="117" spans="6:13">
      <c r="F117" s="4"/>
      <c r="G117" s="4"/>
      <c r="H117" s="4"/>
      <c r="I117" s="4"/>
      <c r="J117" s="4"/>
      <c r="K117" s="4"/>
      <c r="L117" s="4"/>
      <c r="M117" s="4"/>
    </row>
    <row r="118" spans="6:13">
      <c r="F118" s="4"/>
      <c r="G118" s="4"/>
      <c r="H118" s="4"/>
      <c r="I118" s="4"/>
      <c r="J118" s="4"/>
      <c r="K118" s="4"/>
      <c r="L118" s="4"/>
      <c r="M118" s="4"/>
    </row>
    <row r="119" spans="6:13">
      <c r="F119" s="4"/>
      <c r="G119" s="4"/>
      <c r="H119" s="4"/>
      <c r="I119" s="4"/>
      <c r="J119" s="4"/>
      <c r="K119" s="4"/>
      <c r="L119" s="4"/>
      <c r="M119" s="4"/>
    </row>
    <row r="120" spans="6:13">
      <c r="F120" s="4"/>
      <c r="G120" s="4"/>
      <c r="H120" s="4"/>
      <c r="I120" s="4"/>
      <c r="J120" s="4"/>
      <c r="K120" s="4"/>
      <c r="L120" s="4"/>
      <c r="M120" s="4"/>
    </row>
    <row r="121" spans="6:13">
      <c r="F121" s="4"/>
      <c r="G121" s="4"/>
      <c r="H121" s="4"/>
      <c r="I121" s="4"/>
      <c r="J121" s="4"/>
      <c r="K121" s="4"/>
      <c r="L121" s="4"/>
      <c r="M121" s="4"/>
    </row>
    <row r="122" spans="6:13">
      <c r="F122" s="4"/>
      <c r="G122" s="4"/>
      <c r="H122" s="4"/>
      <c r="I122" s="4"/>
      <c r="J122" s="4"/>
      <c r="K122" s="4"/>
      <c r="L122" s="4"/>
      <c r="M122" s="4"/>
    </row>
    <row r="123" spans="6:13">
      <c r="F123" s="4"/>
      <c r="G123" s="4"/>
      <c r="H123" s="4"/>
      <c r="I123" s="4"/>
      <c r="J123" s="4"/>
      <c r="K123" s="4"/>
      <c r="L123" s="4"/>
      <c r="M123" s="4"/>
    </row>
    <row r="124" spans="6:13">
      <c r="F124" s="4"/>
      <c r="G124" s="4"/>
      <c r="H124" s="4"/>
      <c r="I124" s="4"/>
      <c r="J124" s="4"/>
      <c r="K124" s="4"/>
      <c r="L124" s="4"/>
      <c r="M124" s="4"/>
    </row>
    <row r="125" spans="6:13">
      <c r="F125" s="4"/>
      <c r="G125" s="4"/>
      <c r="H125" s="4"/>
      <c r="I125" s="4"/>
      <c r="J125" s="4"/>
      <c r="K125" s="4"/>
      <c r="L125" s="4"/>
      <c r="M125" s="4"/>
    </row>
    <row r="126" spans="6:13">
      <c r="F126" s="4"/>
      <c r="G126" s="4"/>
      <c r="H126" s="4"/>
      <c r="I126" s="4"/>
      <c r="J126" s="4"/>
      <c r="K126" s="4"/>
      <c r="L126" s="4"/>
      <c r="M126" s="4"/>
    </row>
    <row r="127" spans="6:13">
      <c r="F127" s="4"/>
      <c r="G127" s="4"/>
      <c r="H127" s="4"/>
      <c r="I127" s="4"/>
      <c r="J127" s="4"/>
      <c r="K127" s="4"/>
      <c r="L127" s="4"/>
      <c r="M127" s="4"/>
    </row>
    <row r="128" spans="6:13">
      <c r="F128" s="4"/>
      <c r="G128" s="4"/>
      <c r="H128" s="4"/>
      <c r="I128" s="4"/>
      <c r="J128" s="4"/>
      <c r="K128" s="4"/>
      <c r="L128" s="4"/>
      <c r="M128" s="4"/>
    </row>
    <row r="129" spans="6:13">
      <c r="F129" s="4"/>
      <c r="G129" s="4"/>
      <c r="H129" s="4"/>
      <c r="I129" s="4"/>
      <c r="J129" s="4"/>
      <c r="K129" s="4"/>
      <c r="L129" s="4"/>
      <c r="M129" s="4"/>
    </row>
    <row r="130" spans="6:13">
      <c r="F130" s="4"/>
      <c r="G130" s="4"/>
      <c r="H130" s="4"/>
      <c r="I130" s="4"/>
      <c r="J130" s="4"/>
      <c r="K130" s="4"/>
      <c r="L130" s="4"/>
      <c r="M130" s="4"/>
    </row>
    <row r="131" spans="6:13">
      <c r="F131" s="4"/>
      <c r="G131" s="4"/>
      <c r="H131" s="4"/>
      <c r="I131" s="4"/>
      <c r="J131" s="4"/>
      <c r="K131" s="4"/>
      <c r="L131" s="4"/>
      <c r="M131" s="4"/>
    </row>
    <row r="132" spans="6:13">
      <c r="F132" s="4"/>
      <c r="G132" s="4"/>
      <c r="H132" s="4"/>
      <c r="I132" s="4"/>
      <c r="J132" s="4"/>
      <c r="K132" s="4"/>
      <c r="L132" s="4"/>
      <c r="M132" s="4"/>
    </row>
    <row r="133" spans="6:13">
      <c r="F133" s="4"/>
      <c r="G133" s="4"/>
      <c r="H133" s="4"/>
      <c r="I133" s="4"/>
      <c r="J133" s="4"/>
      <c r="K133" s="4"/>
      <c r="L133" s="4"/>
      <c r="M133" s="4"/>
    </row>
    <row r="134" spans="6:13">
      <c r="F134" s="4"/>
      <c r="G134" s="4"/>
      <c r="H134" s="4"/>
      <c r="I134" s="4"/>
      <c r="J134" s="4"/>
      <c r="K134" s="4"/>
      <c r="L134" s="4"/>
      <c r="M134" s="4"/>
    </row>
    <row r="135" spans="6:13">
      <c r="F135" s="4"/>
      <c r="G135" s="4"/>
      <c r="H135" s="4"/>
      <c r="I135" s="4"/>
      <c r="J135" s="4"/>
      <c r="K135" s="4"/>
      <c r="L135" s="4"/>
      <c r="M135" s="4"/>
    </row>
    <row r="136" spans="6:13">
      <c r="F136" s="4"/>
      <c r="G136" s="4"/>
      <c r="H136" s="4"/>
      <c r="I136" s="4"/>
      <c r="J136" s="4"/>
      <c r="K136" s="4"/>
      <c r="L136" s="4"/>
      <c r="M136" s="4"/>
    </row>
    <row r="137" spans="6:13">
      <c r="F137" s="4"/>
      <c r="G137" s="4"/>
      <c r="H137" s="4"/>
      <c r="I137" s="4"/>
      <c r="J137" s="4"/>
      <c r="K137" s="4"/>
      <c r="L137" s="4"/>
      <c r="M137" s="4"/>
    </row>
    <row r="138" spans="6:13">
      <c r="F138" s="4"/>
      <c r="G138" s="4"/>
      <c r="H138" s="4"/>
      <c r="I138" s="4"/>
      <c r="J138" s="4"/>
      <c r="K138" s="4"/>
      <c r="L138" s="4"/>
      <c r="M138" s="4"/>
    </row>
    <row r="139" spans="6:13">
      <c r="F139" s="4"/>
      <c r="G139" s="4"/>
      <c r="H139" s="4"/>
      <c r="I139" s="4"/>
      <c r="J139" s="4"/>
      <c r="K139" s="4"/>
      <c r="L139" s="4"/>
      <c r="M139" s="4"/>
    </row>
    <row r="140" spans="6:13">
      <c r="F140" s="4"/>
      <c r="G140" s="4"/>
      <c r="H140" s="4"/>
      <c r="I140" s="4"/>
      <c r="J140" s="4"/>
      <c r="K140" s="4"/>
      <c r="L140" s="4"/>
      <c r="M140" s="4"/>
    </row>
    <row r="141" spans="6:13">
      <c r="F141" s="4"/>
      <c r="G141" s="4"/>
      <c r="H141" s="4"/>
      <c r="I141" s="4"/>
      <c r="J141" s="4"/>
      <c r="K141" s="4"/>
      <c r="L141" s="4"/>
      <c r="M141" s="4"/>
    </row>
    <row r="142" spans="6:13">
      <c r="F142" s="4"/>
      <c r="G142" s="4"/>
      <c r="H142" s="4"/>
      <c r="I142" s="4"/>
      <c r="J142" s="4"/>
      <c r="K142" s="4"/>
      <c r="L142" s="4"/>
      <c r="M142" s="4"/>
    </row>
    <row r="143" spans="6:13">
      <c r="F143" s="4"/>
      <c r="G143" s="4"/>
      <c r="H143" s="4"/>
      <c r="I143" s="4"/>
      <c r="J143" s="4"/>
      <c r="K143" s="4"/>
      <c r="L143" s="4"/>
      <c r="M143" s="4"/>
    </row>
    <row r="144" spans="6:13">
      <c r="F144" s="4"/>
      <c r="G144" s="4"/>
      <c r="H144" s="4"/>
      <c r="I144" s="4"/>
      <c r="J144" s="4"/>
      <c r="K144" s="4"/>
      <c r="L144" s="4"/>
      <c r="M144" s="4"/>
    </row>
    <row r="145" spans="6:13">
      <c r="F145" s="4"/>
      <c r="G145" s="4"/>
      <c r="H145" s="4"/>
      <c r="I145" s="4"/>
      <c r="J145" s="4"/>
      <c r="K145" s="4"/>
      <c r="L145" s="4"/>
      <c r="M145" s="4"/>
    </row>
    <row r="146" spans="6:13">
      <c r="F146" s="4"/>
      <c r="G146" s="4"/>
      <c r="H146" s="4"/>
      <c r="I146" s="4"/>
      <c r="J146" s="4"/>
      <c r="K146" s="4"/>
      <c r="L146" s="4"/>
      <c r="M146" s="4"/>
    </row>
    <row r="147" spans="6:13">
      <c r="F147" s="4"/>
      <c r="G147" s="4"/>
      <c r="H147" s="4"/>
      <c r="I147" s="4"/>
      <c r="J147" s="4"/>
      <c r="K147" s="4"/>
      <c r="L147" s="4"/>
      <c r="M147" s="4"/>
    </row>
    <row r="148" spans="6:13">
      <c r="F148" s="4"/>
      <c r="G148" s="4"/>
      <c r="H148" s="4"/>
      <c r="I148" s="4"/>
      <c r="J148" s="4"/>
      <c r="K148" s="4"/>
      <c r="L148" s="4"/>
      <c r="M148" s="4"/>
    </row>
    <row r="149" spans="6:13">
      <c r="F149" s="4"/>
      <c r="G149" s="4"/>
      <c r="H149" s="4"/>
      <c r="I149" s="4"/>
      <c r="J149" s="4"/>
      <c r="K149" s="4"/>
      <c r="L149" s="4"/>
      <c r="M149" s="4"/>
    </row>
    <row r="150" spans="6:13">
      <c r="F150" s="4"/>
      <c r="G150" s="4"/>
      <c r="H150" s="4"/>
      <c r="I150" s="4"/>
      <c r="J150" s="4"/>
      <c r="K150" s="4"/>
      <c r="L150" s="4"/>
      <c r="M150" s="4"/>
    </row>
    <row r="151" spans="6:13">
      <c r="F151" s="4"/>
      <c r="G151" s="4"/>
      <c r="H151" s="4"/>
      <c r="I151" s="4"/>
      <c r="J151" s="4"/>
      <c r="K151" s="4"/>
      <c r="L151" s="4"/>
      <c r="M151" s="4"/>
    </row>
  </sheetData>
  <mergeCells count="24">
    <mergeCell ref="K8:K9"/>
    <mergeCell ref="D1:H2"/>
    <mergeCell ref="F8:F9"/>
    <mergeCell ref="G8:G9"/>
    <mergeCell ref="H8:H9"/>
    <mergeCell ref="I8:I9"/>
    <mergeCell ref="J8:J9"/>
    <mergeCell ref="G5:L6"/>
    <mergeCell ref="A2:C2"/>
    <mergeCell ref="A3:E5"/>
    <mergeCell ref="A6:E7"/>
    <mergeCell ref="A24:E24"/>
    <mergeCell ref="A15:D15"/>
    <mergeCell ref="A18:E18"/>
    <mergeCell ref="A19:E19"/>
    <mergeCell ref="A20:E20"/>
    <mergeCell ref="A8:A9"/>
    <mergeCell ref="B8:B9"/>
    <mergeCell ref="D8:D9"/>
    <mergeCell ref="A21:E21"/>
    <mergeCell ref="C8:C9"/>
    <mergeCell ref="A22:E22"/>
    <mergeCell ref="A23:E23"/>
    <mergeCell ref="E8:E9"/>
  </mergeCells>
  <printOptions horizontalCentered="1"/>
  <pageMargins left="0.2" right="0.25" top="0.75" bottom="0" header="0.3" footer="0.3"/>
  <pageSetup paperSize="9" scale="2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84D0E-7BE5-49D7-B3FB-FAE2A972EAEF}">
  <dimension ref="B2:T14"/>
  <sheetViews>
    <sheetView showGridLines="0" topLeftCell="A4" zoomScale="68" workbookViewId="0">
      <selection activeCell="G6" sqref="G6"/>
    </sheetView>
  </sheetViews>
  <sheetFormatPr baseColWidth="10" defaultColWidth="19.06640625" defaultRowHeight="67.5" customHeight="1"/>
  <cols>
    <col min="1" max="5" width="19.06640625" style="1"/>
    <col min="6" max="6" width="14" style="1" customWidth="1"/>
    <col min="7" max="7" width="10.9296875" style="2" customWidth="1"/>
    <col min="8" max="8" width="12.53125" style="2" customWidth="1"/>
    <col min="9" max="9" width="11.46484375" style="1" bestFit="1" customWidth="1"/>
    <col min="10" max="10" width="19.06640625" style="2"/>
    <col min="11" max="11" width="13.33203125" style="2" bestFit="1" customWidth="1"/>
    <col min="12" max="15" width="13.33203125" style="2" customWidth="1"/>
    <col min="16" max="16384" width="19.06640625" style="1"/>
  </cols>
  <sheetData>
    <row r="2" spans="2:20" ht="67.5" customHeight="1" thickBot="1">
      <c r="E2" s="33" t="s">
        <v>51</v>
      </c>
    </row>
    <row r="3" spans="2:20" ht="67.5" customHeight="1" thickBot="1">
      <c r="B3" s="34" t="s">
        <v>52</v>
      </c>
      <c r="C3" s="35" t="s">
        <v>53</v>
      </c>
      <c r="D3" s="35" t="s">
        <v>54</v>
      </c>
      <c r="E3" s="35" t="s">
        <v>55</v>
      </c>
      <c r="F3" s="35" t="s">
        <v>56</v>
      </c>
      <c r="G3" s="35" t="s">
        <v>57</v>
      </c>
      <c r="H3" s="35" t="s">
        <v>58</v>
      </c>
      <c r="I3" s="35" t="s">
        <v>59</v>
      </c>
      <c r="J3" s="35" t="s">
        <v>60</v>
      </c>
      <c r="K3" s="35" t="s">
        <v>61</v>
      </c>
      <c r="L3" s="35" t="s">
        <v>62</v>
      </c>
      <c r="M3" s="35" t="s">
        <v>63</v>
      </c>
      <c r="N3" s="35" t="s">
        <v>64</v>
      </c>
      <c r="O3" s="35" t="s">
        <v>65</v>
      </c>
      <c r="P3" s="35" t="s">
        <v>2</v>
      </c>
    </row>
    <row r="4" spans="2:20" ht="67.5" customHeight="1" thickBot="1">
      <c r="B4" s="36">
        <v>1</v>
      </c>
      <c r="C4" s="48" t="s">
        <v>90</v>
      </c>
      <c r="D4" s="37"/>
      <c r="E4" s="38" t="s">
        <v>66</v>
      </c>
      <c r="F4" s="39" t="s">
        <v>67</v>
      </c>
      <c r="G4" s="40">
        <v>100000</v>
      </c>
      <c r="H4" s="41">
        <v>100</v>
      </c>
      <c r="I4" s="42">
        <v>1000</v>
      </c>
      <c r="J4" s="43">
        <v>3.1899999999999998E-2</v>
      </c>
      <c r="K4" s="44">
        <f>+J4*G4</f>
        <v>3190</v>
      </c>
      <c r="L4" s="45">
        <f>+K4*10%</f>
        <v>319</v>
      </c>
      <c r="M4" s="45">
        <f>+K4*5%</f>
        <v>159.5</v>
      </c>
      <c r="N4" s="45">
        <f>+K4*15%</f>
        <v>478.5</v>
      </c>
      <c r="O4" s="45">
        <f>+K4*15%</f>
        <v>478.5</v>
      </c>
      <c r="P4" s="46">
        <f>+K4+L4+M4+N4+O4</f>
        <v>4625.5</v>
      </c>
      <c r="Q4" s="47"/>
    </row>
    <row r="5" spans="2:20" ht="67.5" customHeight="1" thickBot="1">
      <c r="B5" s="36">
        <v>5</v>
      </c>
      <c r="C5" s="48" t="s">
        <v>68</v>
      </c>
      <c r="D5" s="49"/>
      <c r="E5" s="48" t="s">
        <v>66</v>
      </c>
      <c r="F5" s="48" t="s">
        <v>69</v>
      </c>
      <c r="G5" s="50">
        <v>100000</v>
      </c>
      <c r="H5" s="48">
        <v>250</v>
      </c>
      <c r="I5" s="42">
        <v>400</v>
      </c>
      <c r="J5" s="51">
        <v>0.10860416666666665</v>
      </c>
      <c r="K5" s="44">
        <f t="shared" ref="K5:K13" si="0">+J5*G5</f>
        <v>10860.416666666666</v>
      </c>
      <c r="L5" s="45">
        <f t="shared" ref="L5:L13" si="1">+K5*10%</f>
        <v>1086.0416666666667</v>
      </c>
      <c r="M5" s="45">
        <f t="shared" ref="M5:M13" si="2">+K5*5%</f>
        <v>543.02083333333337</v>
      </c>
      <c r="N5" s="45">
        <f t="shared" ref="N5:N13" si="3">+K5*15%</f>
        <v>1629.0624999999998</v>
      </c>
      <c r="O5" s="45">
        <f t="shared" ref="O5:O13" si="4">+K5*15%</f>
        <v>1629.0624999999998</v>
      </c>
      <c r="P5" s="46">
        <f t="shared" ref="P5:P13" si="5">+K5+L5+M5+N5+O5</f>
        <v>15747.604166666666</v>
      </c>
      <c r="R5" s="1">
        <v>1.2E-2</v>
      </c>
      <c r="S5" s="1">
        <v>60</v>
      </c>
    </row>
    <row r="6" spans="2:20" ht="67.5" customHeight="1" thickBot="1">
      <c r="B6" s="36">
        <v>6</v>
      </c>
      <c r="C6" s="52" t="s">
        <v>70</v>
      </c>
      <c r="D6" s="49"/>
      <c r="E6" s="48" t="s">
        <v>66</v>
      </c>
      <c r="F6" s="48" t="s">
        <v>71</v>
      </c>
      <c r="G6" s="50">
        <v>100000</v>
      </c>
      <c r="H6" s="48">
        <v>250</v>
      </c>
      <c r="I6" s="42">
        <v>400</v>
      </c>
      <c r="J6" s="51">
        <v>8.8554166666666656E-2</v>
      </c>
      <c r="K6" s="44">
        <f t="shared" si="0"/>
        <v>8855.4166666666661</v>
      </c>
      <c r="L6" s="45">
        <f t="shared" si="1"/>
        <v>885.54166666666663</v>
      </c>
      <c r="M6" s="45">
        <f t="shared" si="2"/>
        <v>442.77083333333331</v>
      </c>
      <c r="N6" s="45">
        <f t="shared" si="3"/>
        <v>1328.3124999999998</v>
      </c>
      <c r="O6" s="45">
        <f t="shared" si="4"/>
        <v>1328.3124999999998</v>
      </c>
      <c r="P6" s="46">
        <f t="shared" si="5"/>
        <v>12840.354166666666</v>
      </c>
      <c r="S6" s="1">
        <v>76</v>
      </c>
      <c r="T6" s="1">
        <f>+(R5*S6)/S5</f>
        <v>1.52E-2</v>
      </c>
    </row>
    <row r="7" spans="2:20" ht="67.5" customHeight="1" thickBot="1">
      <c r="B7" s="36">
        <v>7</v>
      </c>
      <c r="C7" s="48" t="s">
        <v>72</v>
      </c>
      <c r="D7" s="49"/>
      <c r="E7" s="48" t="s">
        <v>66</v>
      </c>
      <c r="F7" s="48" t="s">
        <v>73</v>
      </c>
      <c r="G7" s="50">
        <v>100000</v>
      </c>
      <c r="H7" s="48">
        <v>333</v>
      </c>
      <c r="I7" s="42">
        <v>300</v>
      </c>
      <c r="J7" s="51">
        <v>6.8504166666666658E-2</v>
      </c>
      <c r="K7" s="44">
        <f t="shared" si="0"/>
        <v>6850.4166666666661</v>
      </c>
      <c r="L7" s="45">
        <f t="shared" si="1"/>
        <v>685.04166666666663</v>
      </c>
      <c r="M7" s="45">
        <f t="shared" si="2"/>
        <v>342.52083333333331</v>
      </c>
      <c r="N7" s="45">
        <f t="shared" si="3"/>
        <v>1027.5624999999998</v>
      </c>
      <c r="O7" s="45">
        <f t="shared" si="4"/>
        <v>1027.5624999999998</v>
      </c>
      <c r="P7" s="46">
        <f t="shared" si="5"/>
        <v>9933.1041666666661</v>
      </c>
    </row>
    <row r="8" spans="2:20" ht="67.5" customHeight="1" thickBot="1">
      <c r="B8" s="36">
        <v>23</v>
      </c>
      <c r="C8" s="48" t="s">
        <v>74</v>
      </c>
      <c r="D8" s="49"/>
      <c r="E8" s="48" t="s">
        <v>75</v>
      </c>
      <c r="F8" s="48" t="s">
        <v>76</v>
      </c>
      <c r="G8" s="50">
        <v>100000</v>
      </c>
      <c r="H8" s="48">
        <v>10</v>
      </c>
      <c r="I8" s="50">
        <v>10000</v>
      </c>
      <c r="J8" s="51">
        <v>2.7200000000000002E-2</v>
      </c>
      <c r="K8" s="44">
        <f t="shared" si="0"/>
        <v>2720</v>
      </c>
      <c r="L8" s="45">
        <f t="shared" si="1"/>
        <v>272</v>
      </c>
      <c r="M8" s="45">
        <f t="shared" si="2"/>
        <v>136</v>
      </c>
      <c r="N8" s="45">
        <f t="shared" si="3"/>
        <v>408</v>
      </c>
      <c r="O8" s="45">
        <f t="shared" si="4"/>
        <v>408</v>
      </c>
      <c r="P8" s="46">
        <f t="shared" si="5"/>
        <v>3944</v>
      </c>
    </row>
    <row r="9" spans="2:20" ht="67.5" customHeight="1" thickBot="1">
      <c r="B9" s="36">
        <v>23</v>
      </c>
      <c r="C9" s="48" t="s">
        <v>77</v>
      </c>
      <c r="D9" s="49"/>
      <c r="E9" s="48" t="s">
        <v>75</v>
      </c>
      <c r="F9" s="48" t="s">
        <v>78</v>
      </c>
      <c r="G9" s="50">
        <v>100000</v>
      </c>
      <c r="H9" s="48">
        <v>10</v>
      </c>
      <c r="I9" s="50">
        <v>10000</v>
      </c>
      <c r="J9" s="51">
        <v>2.3200000000000002E-2</v>
      </c>
      <c r="K9" s="44">
        <f t="shared" si="0"/>
        <v>2320</v>
      </c>
      <c r="L9" s="45">
        <f t="shared" si="1"/>
        <v>232</v>
      </c>
      <c r="M9" s="45">
        <f t="shared" si="2"/>
        <v>116</v>
      </c>
      <c r="N9" s="45">
        <f t="shared" si="3"/>
        <v>348</v>
      </c>
      <c r="O9" s="45">
        <f t="shared" si="4"/>
        <v>348</v>
      </c>
      <c r="P9" s="46">
        <f t="shared" si="5"/>
        <v>3364</v>
      </c>
    </row>
    <row r="10" spans="2:20" ht="67.5" customHeight="1" thickBot="1">
      <c r="B10" s="36">
        <v>23</v>
      </c>
      <c r="C10" s="48" t="s">
        <v>79</v>
      </c>
      <c r="D10" s="49"/>
      <c r="E10" s="48" t="s">
        <v>75</v>
      </c>
      <c r="F10" s="48" t="s">
        <v>80</v>
      </c>
      <c r="G10" s="50">
        <v>100000</v>
      </c>
      <c r="H10" s="48">
        <v>10</v>
      </c>
      <c r="I10" s="50">
        <v>10000</v>
      </c>
      <c r="J10" s="51">
        <v>1.52E-2</v>
      </c>
      <c r="K10" s="44">
        <f t="shared" si="0"/>
        <v>1520</v>
      </c>
      <c r="L10" s="45">
        <f t="shared" si="1"/>
        <v>152</v>
      </c>
      <c r="M10" s="45">
        <f t="shared" si="2"/>
        <v>76</v>
      </c>
      <c r="N10" s="45">
        <f t="shared" si="3"/>
        <v>228</v>
      </c>
      <c r="O10" s="45">
        <f t="shared" si="4"/>
        <v>228</v>
      </c>
      <c r="P10" s="46">
        <f t="shared" si="5"/>
        <v>2204</v>
      </c>
    </row>
    <row r="11" spans="2:20" ht="67.5" customHeight="1" thickBot="1">
      <c r="B11" s="36">
        <v>28</v>
      </c>
      <c r="C11" s="48" t="s">
        <v>81</v>
      </c>
      <c r="D11" s="49"/>
      <c r="E11" s="48" t="s">
        <v>82</v>
      </c>
      <c r="F11" s="48" t="s">
        <v>83</v>
      </c>
      <c r="G11" s="50">
        <v>100000</v>
      </c>
      <c r="H11" s="48">
        <v>50</v>
      </c>
      <c r="I11" s="50">
        <v>2000</v>
      </c>
      <c r="J11" s="51">
        <v>2.35E-2</v>
      </c>
      <c r="K11" s="44">
        <f t="shared" si="0"/>
        <v>2350</v>
      </c>
      <c r="L11" s="45">
        <f t="shared" si="1"/>
        <v>235</v>
      </c>
      <c r="M11" s="45">
        <f t="shared" si="2"/>
        <v>117.5</v>
      </c>
      <c r="N11" s="45">
        <f t="shared" si="3"/>
        <v>352.5</v>
      </c>
      <c r="O11" s="45">
        <f t="shared" si="4"/>
        <v>352.5</v>
      </c>
      <c r="P11" s="46">
        <f t="shared" si="5"/>
        <v>3407.5</v>
      </c>
    </row>
    <row r="12" spans="2:20" ht="67.5" customHeight="1" thickBot="1">
      <c r="B12" s="36">
        <v>32</v>
      </c>
      <c r="C12" s="48" t="s">
        <v>84</v>
      </c>
      <c r="D12" s="49"/>
      <c r="E12" s="48" t="s">
        <v>85</v>
      </c>
      <c r="F12" s="48" t="s">
        <v>86</v>
      </c>
      <c r="G12" s="50">
        <v>100000</v>
      </c>
      <c r="H12" s="48">
        <v>500</v>
      </c>
      <c r="I12" s="48">
        <v>200</v>
      </c>
      <c r="J12" s="51">
        <v>0.1074</v>
      </c>
      <c r="K12" s="44">
        <f t="shared" si="0"/>
        <v>10740</v>
      </c>
      <c r="L12" s="45">
        <f t="shared" si="1"/>
        <v>1074</v>
      </c>
      <c r="M12" s="45">
        <f t="shared" si="2"/>
        <v>537</v>
      </c>
      <c r="N12" s="45">
        <f t="shared" si="3"/>
        <v>1611</v>
      </c>
      <c r="O12" s="45">
        <f t="shared" si="4"/>
        <v>1611</v>
      </c>
      <c r="P12" s="46">
        <f t="shared" si="5"/>
        <v>15573</v>
      </c>
    </row>
    <row r="13" spans="2:20" ht="67.5" customHeight="1" thickBot="1">
      <c r="B13" s="36">
        <v>33</v>
      </c>
      <c r="C13" s="48" t="s">
        <v>87</v>
      </c>
      <c r="D13" s="49"/>
      <c r="E13" s="48" t="s">
        <v>85</v>
      </c>
      <c r="F13" s="48" t="s">
        <v>88</v>
      </c>
      <c r="G13" s="50">
        <v>100000</v>
      </c>
      <c r="H13" s="48">
        <v>500</v>
      </c>
      <c r="I13" s="48">
        <v>200</v>
      </c>
      <c r="J13" s="51">
        <v>8.5999999999999993E-2</v>
      </c>
      <c r="K13" s="44">
        <f t="shared" si="0"/>
        <v>8600</v>
      </c>
      <c r="L13" s="45">
        <f t="shared" si="1"/>
        <v>860</v>
      </c>
      <c r="M13" s="45">
        <f t="shared" si="2"/>
        <v>430</v>
      </c>
      <c r="N13" s="45">
        <f t="shared" si="3"/>
        <v>1290</v>
      </c>
      <c r="O13" s="45">
        <f t="shared" si="4"/>
        <v>1290</v>
      </c>
      <c r="P13" s="46">
        <f t="shared" si="5"/>
        <v>12470</v>
      </c>
    </row>
    <row r="14" spans="2:20" ht="67.5" customHeight="1" thickBot="1">
      <c r="B14" s="36">
        <v>37</v>
      </c>
      <c r="C14" s="98" t="s">
        <v>89</v>
      </c>
      <c r="D14" s="99"/>
      <c r="E14" s="100"/>
      <c r="F14" s="53"/>
      <c r="G14" s="48">
        <v>3600000</v>
      </c>
      <c r="H14" s="48">
        <v>5252</v>
      </c>
      <c r="I14" s="53"/>
      <c r="J14" s="54"/>
      <c r="K14" s="54"/>
      <c r="L14" s="54"/>
      <c r="M14" s="54"/>
      <c r="N14" s="54"/>
      <c r="O14" s="54"/>
      <c r="P14" s="55">
        <f>SUM(P4:P13)</f>
        <v>84109.0625</v>
      </c>
    </row>
  </sheetData>
  <mergeCells count="1">
    <mergeCell ref="C14:E1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DE641-E101-43C8-9206-0D13E83072C3}">
  <dimension ref="B3:J18"/>
  <sheetViews>
    <sheetView tabSelected="1" workbookViewId="0">
      <selection activeCell="E4" sqref="E4"/>
    </sheetView>
  </sheetViews>
  <sheetFormatPr baseColWidth="10" defaultRowHeight="14.25"/>
  <cols>
    <col min="5" max="5" width="19.46484375" customWidth="1"/>
    <col min="6" max="6" width="12.46484375" customWidth="1"/>
    <col min="7" max="7" width="12.33203125" customWidth="1"/>
    <col min="8" max="8" width="12.33203125" bestFit="1" customWidth="1"/>
    <col min="10" max="10" width="13.59765625" customWidth="1"/>
  </cols>
  <sheetData>
    <row r="3" spans="2:10">
      <c r="D3" t="s">
        <v>92</v>
      </c>
      <c r="E3" s="108">
        <v>16830</v>
      </c>
      <c r="H3">
        <v>3800</v>
      </c>
    </row>
    <row r="4" spans="2:10">
      <c r="D4" t="s">
        <v>93</v>
      </c>
      <c r="E4" s="108">
        <v>38745</v>
      </c>
      <c r="H4">
        <v>10500</v>
      </c>
    </row>
    <row r="5" spans="2:10">
      <c r="H5">
        <v>15200</v>
      </c>
    </row>
    <row r="6" spans="2:10">
      <c r="E6" s="110">
        <f>SUM(E3:E5)</f>
        <v>55575</v>
      </c>
    </row>
    <row r="7" spans="2:10">
      <c r="H7" t="s">
        <v>104</v>
      </c>
    </row>
    <row r="8" spans="2:10" ht="15.75">
      <c r="E8" t="s">
        <v>1</v>
      </c>
      <c r="F8" t="s">
        <v>98</v>
      </c>
      <c r="H8" s="113" t="s">
        <v>94</v>
      </c>
    </row>
    <row r="9" spans="2:10">
      <c r="B9">
        <v>1</v>
      </c>
      <c r="C9" t="s">
        <v>96</v>
      </c>
      <c r="E9" s="111">
        <v>1000</v>
      </c>
      <c r="F9" s="111">
        <v>7.2</v>
      </c>
      <c r="G9" s="112">
        <f>+F9*E9</f>
        <v>7200</v>
      </c>
      <c r="H9" s="109">
        <f>+G9/7.2</f>
        <v>1000</v>
      </c>
      <c r="J9" s="109">
        <f>+H9*1.5</f>
        <v>1500</v>
      </c>
    </row>
    <row r="10" spans="2:10">
      <c r="B10">
        <v>2</v>
      </c>
      <c r="C10" t="s">
        <v>95</v>
      </c>
      <c r="E10" s="111">
        <v>1000</v>
      </c>
      <c r="F10" s="111">
        <v>8.9</v>
      </c>
      <c r="G10" s="112">
        <f>+F10*E10</f>
        <v>8900</v>
      </c>
      <c r="H10" s="109">
        <f>+G10/7.2</f>
        <v>1236.1111111111111</v>
      </c>
      <c r="J10" s="109">
        <f t="shared" ref="J10:J16" si="0">+H10*1.5</f>
        <v>1854.1666666666665</v>
      </c>
    </row>
    <row r="11" spans="2:10">
      <c r="B11">
        <v>3</v>
      </c>
      <c r="C11" t="s">
        <v>97</v>
      </c>
      <c r="E11" s="111">
        <v>1000</v>
      </c>
      <c r="F11" s="111">
        <v>18.600000000000001</v>
      </c>
      <c r="G11" s="112">
        <f>+F11*E11</f>
        <v>18600</v>
      </c>
      <c r="H11" s="109">
        <f>+G11/7.2</f>
        <v>2583.3333333333335</v>
      </c>
      <c r="J11" s="109">
        <f t="shared" si="0"/>
        <v>3875</v>
      </c>
    </row>
    <row r="12" spans="2:10">
      <c r="B12">
        <v>4</v>
      </c>
      <c r="C12" t="s">
        <v>99</v>
      </c>
      <c r="E12" s="111">
        <v>1000</v>
      </c>
      <c r="F12" s="111">
        <v>10.5</v>
      </c>
      <c r="G12" s="112">
        <f>+F12*E12</f>
        <v>10500</v>
      </c>
      <c r="H12" s="109">
        <f>+G12/7.2</f>
        <v>1458.3333333333333</v>
      </c>
      <c r="J12" s="109">
        <f t="shared" si="0"/>
        <v>2187.5</v>
      </c>
    </row>
    <row r="13" spans="2:10">
      <c r="B13">
        <v>5</v>
      </c>
      <c r="C13" t="s">
        <v>100</v>
      </c>
      <c r="E13" s="111">
        <v>1000</v>
      </c>
      <c r="F13" s="111">
        <v>28</v>
      </c>
      <c r="G13" s="112">
        <f>+F13*E13</f>
        <v>28000</v>
      </c>
      <c r="H13" s="109">
        <f>+G13/7.2</f>
        <v>3888.8888888888887</v>
      </c>
      <c r="J13" s="109">
        <f t="shared" si="0"/>
        <v>5833.333333333333</v>
      </c>
    </row>
    <row r="14" spans="2:10">
      <c r="B14">
        <v>6</v>
      </c>
      <c r="C14" t="s">
        <v>101</v>
      </c>
      <c r="E14" s="111">
        <v>1000</v>
      </c>
      <c r="F14" s="111">
        <v>36</v>
      </c>
      <c r="G14" s="112">
        <f>+F14*E14</f>
        <v>36000</v>
      </c>
      <c r="H14" s="109">
        <f>+G14/7.2</f>
        <v>5000</v>
      </c>
      <c r="J14" s="109">
        <f t="shared" si="0"/>
        <v>7500</v>
      </c>
    </row>
    <row r="15" spans="2:10">
      <c r="B15">
        <v>7</v>
      </c>
      <c r="C15" t="s">
        <v>102</v>
      </c>
      <c r="E15" s="111">
        <v>1000</v>
      </c>
      <c r="F15" s="111">
        <v>7.6</v>
      </c>
      <c r="G15" s="112">
        <f>+F15*E15</f>
        <v>7600</v>
      </c>
      <c r="H15" s="109">
        <f>+G15/7.2</f>
        <v>1055.5555555555554</v>
      </c>
      <c r="J15" s="109">
        <f t="shared" si="0"/>
        <v>1583.333333333333</v>
      </c>
    </row>
    <row r="16" spans="2:10">
      <c r="B16">
        <v>8</v>
      </c>
      <c r="C16" t="s">
        <v>103</v>
      </c>
      <c r="E16" s="111">
        <v>1000</v>
      </c>
      <c r="F16" s="111">
        <v>3.8</v>
      </c>
      <c r="G16" s="112">
        <f>+F16*E16</f>
        <v>3800</v>
      </c>
      <c r="H16" s="109">
        <f>+G16/7.2</f>
        <v>527.77777777777771</v>
      </c>
      <c r="J16" s="109">
        <f t="shared" si="0"/>
        <v>791.66666666666652</v>
      </c>
    </row>
    <row r="18" spans="8:10" ht="18">
      <c r="H18" s="115">
        <f>SUM(H9:H17)</f>
        <v>16750</v>
      </c>
      <c r="J18" s="114">
        <f>SUM(J9:J17)</f>
        <v>25125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34AA9-07DE-472B-B5A1-F3C07F947CEF}">
  <dimension ref="A1:M154"/>
  <sheetViews>
    <sheetView view="pageBreakPreview" topLeftCell="A17" zoomScale="55" zoomScaleNormal="105" zoomScaleSheetLayoutView="105" workbookViewId="0">
      <selection activeCell="K23" sqref="K23"/>
    </sheetView>
  </sheetViews>
  <sheetFormatPr baseColWidth="10" defaultColWidth="18.3984375" defaultRowHeight="23.25"/>
  <cols>
    <col min="1" max="1" width="33.1328125" style="15" customWidth="1"/>
    <col min="2" max="2" width="45.53125" style="15" customWidth="1"/>
    <col min="3" max="3" width="40.796875" style="32" customWidth="1"/>
    <col min="4" max="4" width="18.3984375" style="15"/>
    <col min="5" max="5" width="18.3984375" style="28"/>
    <col min="6" max="10" width="18.3984375" style="15"/>
    <col min="11" max="11" width="25.19921875" style="15" customWidth="1"/>
    <col min="12" max="16384" width="18.3984375" style="15"/>
  </cols>
  <sheetData>
    <row r="1" spans="1:13" ht="144.94999999999999" customHeight="1">
      <c r="A1" s="13"/>
      <c r="B1" s="13"/>
      <c r="C1" s="29"/>
      <c r="D1" s="72" t="s">
        <v>37</v>
      </c>
      <c r="E1" s="72"/>
      <c r="F1" s="67" t="s">
        <v>39</v>
      </c>
      <c r="G1" s="67"/>
      <c r="H1" s="68"/>
      <c r="I1" s="68"/>
      <c r="J1" s="68"/>
      <c r="K1" s="68"/>
      <c r="L1" s="14"/>
      <c r="M1" s="14"/>
    </row>
    <row r="2" spans="1:13" ht="90.6" customHeight="1">
      <c r="A2" s="73" t="s">
        <v>38</v>
      </c>
      <c r="B2" s="73"/>
      <c r="C2" s="73"/>
      <c r="D2" s="72"/>
      <c r="E2" s="72"/>
      <c r="F2" s="68"/>
      <c r="G2" s="68"/>
      <c r="H2" s="68"/>
      <c r="I2" s="68"/>
      <c r="J2" s="68"/>
      <c r="K2" s="68"/>
    </row>
    <row r="3" spans="1:13" ht="30" customHeight="1">
      <c r="A3" s="69" t="s">
        <v>5</v>
      </c>
      <c r="B3" s="69"/>
      <c r="C3" s="69"/>
      <c r="D3" s="69"/>
      <c r="E3" s="69"/>
    </row>
    <row r="4" spans="1:13" ht="23.1" customHeight="1">
      <c r="A4" s="69"/>
      <c r="B4" s="69"/>
      <c r="C4" s="69"/>
      <c r="D4" s="69"/>
      <c r="E4" s="69"/>
      <c r="F4" s="14"/>
      <c r="G4" s="14"/>
      <c r="H4" s="14"/>
      <c r="I4" s="14"/>
      <c r="J4" s="14"/>
      <c r="K4" s="14"/>
      <c r="L4" s="14"/>
      <c r="M4" s="14"/>
    </row>
    <row r="5" spans="1:13" ht="15.95" customHeight="1">
      <c r="A5" s="69"/>
      <c r="B5" s="69"/>
      <c r="C5" s="69"/>
      <c r="D5" s="69"/>
      <c r="E5" s="69"/>
      <c r="F5" s="14"/>
      <c r="H5" s="14"/>
      <c r="I5" s="14"/>
      <c r="J5" s="14"/>
      <c r="K5" s="14"/>
      <c r="L5" s="14"/>
      <c r="M5" s="14"/>
    </row>
    <row r="6" spans="1:13" ht="54.95" customHeight="1">
      <c r="A6" s="67" t="s">
        <v>8</v>
      </c>
      <c r="B6" s="68"/>
      <c r="C6" s="68"/>
      <c r="D6" s="68"/>
      <c r="E6" s="68"/>
      <c r="F6" s="14"/>
      <c r="G6" s="14"/>
      <c r="H6" s="14"/>
      <c r="I6" s="14"/>
      <c r="J6" s="14"/>
      <c r="K6" s="14"/>
      <c r="L6" s="14"/>
      <c r="M6" s="14"/>
    </row>
    <row r="7" spans="1:13" ht="72" customHeight="1">
      <c r="A7" s="68"/>
      <c r="B7" s="68"/>
      <c r="C7" s="68"/>
      <c r="D7" s="68"/>
      <c r="E7" s="68"/>
      <c r="F7" s="14"/>
      <c r="G7" s="14"/>
      <c r="H7" s="14"/>
      <c r="I7" s="14"/>
      <c r="J7" s="14"/>
      <c r="K7" s="14"/>
      <c r="L7" s="14"/>
      <c r="M7" s="14"/>
    </row>
    <row r="8" spans="1:13" ht="14.45" customHeight="1">
      <c r="A8" s="102" t="s">
        <v>6</v>
      </c>
      <c r="B8" s="102" t="s">
        <v>0</v>
      </c>
      <c r="C8" s="103" t="s">
        <v>7</v>
      </c>
      <c r="D8" s="103" t="s">
        <v>1</v>
      </c>
      <c r="E8" s="104" t="s">
        <v>46</v>
      </c>
      <c r="F8" s="105" t="s">
        <v>23</v>
      </c>
      <c r="G8" s="105" t="s">
        <v>20</v>
      </c>
      <c r="H8" s="105" t="s">
        <v>21</v>
      </c>
      <c r="I8" s="105" t="s">
        <v>22</v>
      </c>
      <c r="J8" s="105" t="s">
        <v>47</v>
      </c>
      <c r="K8" s="105" t="s">
        <v>2</v>
      </c>
      <c r="L8" s="14"/>
      <c r="M8" s="14"/>
    </row>
    <row r="9" spans="1:13" s="17" customFormat="1" ht="51.4" customHeight="1">
      <c r="A9" s="102"/>
      <c r="B9" s="102"/>
      <c r="C9" s="103"/>
      <c r="D9" s="103"/>
      <c r="E9" s="104"/>
      <c r="F9" s="105"/>
      <c r="G9" s="105"/>
      <c r="H9" s="105"/>
      <c r="I9" s="105"/>
      <c r="J9" s="105"/>
      <c r="K9" s="105"/>
      <c r="L9" s="16"/>
      <c r="M9" s="16"/>
    </row>
    <row r="10" spans="1:13" ht="409.5" customHeight="1">
      <c r="A10" s="18" t="s">
        <v>27</v>
      </c>
      <c r="B10" s="19"/>
      <c r="C10" s="30" t="s">
        <v>26</v>
      </c>
      <c r="D10" s="20">
        <v>1</v>
      </c>
      <c r="E10" s="21">
        <v>11359</v>
      </c>
      <c r="F10" s="22">
        <f t="shared" ref="F10:F17" si="0">E10*0.05</f>
        <v>567.95000000000005</v>
      </c>
      <c r="G10" s="22"/>
      <c r="H10" s="22">
        <f t="shared" ref="H10:H17" si="1">E10*0.03</f>
        <v>340.77</v>
      </c>
      <c r="I10" s="22">
        <f>(H10+G10+F10+E10)*1.1</f>
        <v>13494.492</v>
      </c>
      <c r="J10" s="22">
        <f t="shared" ref="J10:J17" si="2">I10*1.155</f>
        <v>15586.13826</v>
      </c>
      <c r="K10" s="22">
        <f t="shared" ref="K10:K17" si="3">D10*J10</f>
        <v>15586.13826</v>
      </c>
      <c r="L10" s="14"/>
      <c r="M10" s="14"/>
    </row>
    <row r="11" spans="1:13" ht="84" customHeight="1">
      <c r="A11" s="18" t="s">
        <v>24</v>
      </c>
      <c r="B11" s="19"/>
      <c r="C11" s="30" t="s">
        <v>25</v>
      </c>
      <c r="D11" s="20">
        <v>64</v>
      </c>
      <c r="E11" s="21">
        <v>9</v>
      </c>
      <c r="F11" s="22">
        <f t="shared" si="0"/>
        <v>0.45</v>
      </c>
      <c r="G11" s="22"/>
      <c r="H11" s="22">
        <f t="shared" si="1"/>
        <v>0.27</v>
      </c>
      <c r="I11" s="22">
        <f>(H11+G11+F11+E11)*1.1</f>
        <v>10.692000000000002</v>
      </c>
      <c r="J11" s="22">
        <f t="shared" si="2"/>
        <v>12.349260000000003</v>
      </c>
      <c r="K11" s="22">
        <f t="shared" si="3"/>
        <v>790.35264000000018</v>
      </c>
      <c r="L11" s="14"/>
      <c r="M11" s="14"/>
    </row>
    <row r="12" spans="1:13" ht="271.8" customHeight="1">
      <c r="A12" s="23" t="s">
        <v>28</v>
      </c>
      <c r="B12" s="24"/>
      <c r="C12" s="31" t="s">
        <v>29</v>
      </c>
      <c r="D12" s="25">
        <v>1</v>
      </c>
      <c r="E12" s="26">
        <v>8500</v>
      </c>
      <c r="F12" s="22">
        <f t="shared" si="0"/>
        <v>425</v>
      </c>
      <c r="G12" s="22"/>
      <c r="H12" s="22">
        <f t="shared" si="1"/>
        <v>255</v>
      </c>
      <c r="I12" s="22">
        <f>(H12+G12+F12+E12)*1.1</f>
        <v>10098</v>
      </c>
      <c r="J12" s="22">
        <f t="shared" si="2"/>
        <v>11663.19</v>
      </c>
      <c r="K12" s="22">
        <f t="shared" si="3"/>
        <v>11663.19</v>
      </c>
      <c r="L12" s="14"/>
      <c r="M12" s="14"/>
    </row>
    <row r="13" spans="1:13" ht="237" customHeight="1">
      <c r="A13" s="18" t="s">
        <v>45</v>
      </c>
      <c r="B13" s="27"/>
      <c r="C13" s="30" t="s">
        <v>32</v>
      </c>
      <c r="D13" s="20">
        <v>1</v>
      </c>
      <c r="E13" s="21">
        <v>1815</v>
      </c>
      <c r="F13" s="22">
        <f t="shared" si="0"/>
        <v>90.75</v>
      </c>
      <c r="G13" s="22"/>
      <c r="H13" s="22">
        <f t="shared" si="1"/>
        <v>54.449999999999996</v>
      </c>
      <c r="I13" s="22">
        <f>(H13+G13+F13+E13)*1.1</f>
        <v>2156.2200000000003</v>
      </c>
      <c r="J13" s="22">
        <f t="shared" si="2"/>
        <v>2490.4341000000004</v>
      </c>
      <c r="K13" s="22">
        <f t="shared" si="3"/>
        <v>2490.4341000000004</v>
      </c>
      <c r="L13" s="14"/>
      <c r="M13" s="14"/>
    </row>
    <row r="14" spans="1:13" ht="100.8" customHeight="1">
      <c r="A14" s="18" t="s">
        <v>30</v>
      </c>
      <c r="B14" s="27"/>
      <c r="C14" s="30" t="s">
        <v>31</v>
      </c>
      <c r="D14" s="20">
        <v>10</v>
      </c>
      <c r="E14" s="21">
        <v>43</v>
      </c>
      <c r="F14" s="22">
        <f t="shared" si="0"/>
        <v>2.15</v>
      </c>
      <c r="G14" s="22"/>
      <c r="H14" s="22">
        <f t="shared" si="1"/>
        <v>1.29</v>
      </c>
      <c r="I14" s="22">
        <f>(H14+G14+F14+E14)*1.1</f>
        <v>51.084000000000003</v>
      </c>
      <c r="J14" s="22">
        <f t="shared" si="2"/>
        <v>59.002020000000002</v>
      </c>
      <c r="K14" s="22">
        <f t="shared" si="3"/>
        <v>590.02020000000005</v>
      </c>
      <c r="L14" s="14"/>
      <c r="M14" s="14"/>
    </row>
    <row r="15" spans="1:13" ht="271.8" customHeight="1">
      <c r="A15" s="18" t="s">
        <v>33</v>
      </c>
      <c r="B15" s="27"/>
      <c r="C15" s="30" t="s">
        <v>35</v>
      </c>
      <c r="D15" s="20">
        <v>1</v>
      </c>
      <c r="E15" s="21">
        <v>788</v>
      </c>
      <c r="F15" s="22">
        <f t="shared" si="0"/>
        <v>39.400000000000006</v>
      </c>
      <c r="G15" s="22"/>
      <c r="H15" s="22">
        <f t="shared" si="1"/>
        <v>23.64</v>
      </c>
      <c r="I15" s="22">
        <f>(H15+G15+F15+E15)*1.1</f>
        <v>936.14400000000001</v>
      </c>
      <c r="J15" s="22">
        <f t="shared" si="2"/>
        <v>1081.24632</v>
      </c>
      <c r="K15" s="22">
        <f t="shared" si="3"/>
        <v>1081.24632</v>
      </c>
      <c r="L15" s="14"/>
      <c r="M15" s="14"/>
    </row>
    <row r="16" spans="1:13" ht="271.8" customHeight="1">
      <c r="A16" s="18" t="s">
        <v>34</v>
      </c>
      <c r="B16" s="27"/>
      <c r="C16" s="30" t="s">
        <v>36</v>
      </c>
      <c r="D16" s="20">
        <v>1</v>
      </c>
      <c r="E16" s="21">
        <v>1016</v>
      </c>
      <c r="F16" s="22">
        <f t="shared" si="0"/>
        <v>50.800000000000004</v>
      </c>
      <c r="G16" s="22"/>
      <c r="H16" s="22">
        <f t="shared" si="1"/>
        <v>30.48</v>
      </c>
      <c r="I16" s="22">
        <f>(H16+G16+F16+E16)*1.1</f>
        <v>1207.008</v>
      </c>
      <c r="J16" s="22">
        <f t="shared" si="2"/>
        <v>1394.0942400000001</v>
      </c>
      <c r="K16" s="22">
        <f t="shared" si="3"/>
        <v>1394.0942400000001</v>
      </c>
      <c r="L16" s="14"/>
      <c r="M16" s="14"/>
    </row>
    <row r="17" spans="1:13" ht="271.8" customHeight="1">
      <c r="A17" s="18" t="s">
        <v>91</v>
      </c>
      <c r="B17" s="27"/>
      <c r="C17" s="30"/>
      <c r="D17" s="20">
        <v>1</v>
      </c>
      <c r="E17" s="21">
        <v>7800</v>
      </c>
      <c r="F17" s="22">
        <f t="shared" si="0"/>
        <v>390</v>
      </c>
      <c r="G17" s="22"/>
      <c r="H17" s="22">
        <f t="shared" si="1"/>
        <v>234</v>
      </c>
      <c r="I17" s="22">
        <f>(H17+G17+F17+E17)*1.1</f>
        <v>9266.4000000000015</v>
      </c>
      <c r="J17" s="22">
        <f t="shared" si="2"/>
        <v>10702.692000000003</v>
      </c>
      <c r="K17" s="22">
        <f t="shared" si="3"/>
        <v>10702.692000000003</v>
      </c>
      <c r="L17" s="14"/>
      <c r="M17" s="14"/>
    </row>
    <row r="18" spans="1:13" ht="64.25" customHeight="1">
      <c r="A18" s="58"/>
      <c r="B18" s="58"/>
      <c r="C18" s="58"/>
      <c r="D18" s="58"/>
      <c r="E18" s="22">
        <f t="shared" ref="E18:K18" si="4">SUM(E10:E17)</f>
        <v>31330</v>
      </c>
      <c r="F18" s="22">
        <f t="shared" si="4"/>
        <v>1566.5000000000002</v>
      </c>
      <c r="G18" s="22">
        <f t="shared" si="4"/>
        <v>0</v>
      </c>
      <c r="H18" s="22">
        <f t="shared" si="4"/>
        <v>939.9</v>
      </c>
      <c r="I18" s="22">
        <f t="shared" si="4"/>
        <v>37220.040000000008</v>
      </c>
      <c r="J18" s="22">
        <f t="shared" si="4"/>
        <v>42989.146200000003</v>
      </c>
      <c r="K18" s="101">
        <f t="shared" si="4"/>
        <v>44298.167759999997</v>
      </c>
      <c r="L18" s="14"/>
      <c r="M18" s="14"/>
    </row>
    <row r="19" spans="1:13">
      <c r="F19" s="14"/>
      <c r="H19" s="14"/>
      <c r="I19" s="14"/>
      <c r="J19" s="14"/>
      <c r="K19" s="14"/>
      <c r="L19" s="14"/>
      <c r="M19" s="14"/>
    </row>
    <row r="20" spans="1:13">
      <c r="F20" s="14"/>
      <c r="G20" s="14"/>
      <c r="H20" s="14"/>
      <c r="I20" s="14"/>
      <c r="J20" s="14"/>
      <c r="K20" s="106">
        <v>50599.843139999997</v>
      </c>
      <c r="L20" s="14"/>
      <c r="M20" s="14"/>
    </row>
    <row r="21" spans="1:13" ht="42" customHeight="1">
      <c r="A21" s="59" t="s">
        <v>3</v>
      </c>
      <c r="B21" s="60"/>
      <c r="C21" s="60"/>
      <c r="D21" s="60"/>
      <c r="E21" s="60"/>
      <c r="F21" s="14"/>
      <c r="G21" s="14"/>
      <c r="H21" s="14"/>
      <c r="I21" s="14"/>
      <c r="J21" s="14"/>
      <c r="K21" s="14"/>
      <c r="L21" s="14"/>
      <c r="M21" s="14"/>
    </row>
    <row r="22" spans="1:13" ht="15.95" customHeight="1">
      <c r="A22" s="61"/>
      <c r="B22" s="62"/>
      <c r="C22" s="62"/>
      <c r="D22" s="62"/>
      <c r="E22" s="62"/>
      <c r="F22" s="14"/>
      <c r="G22" s="14"/>
      <c r="H22" s="14"/>
      <c r="I22" s="14"/>
      <c r="J22" s="14"/>
      <c r="K22" s="14"/>
      <c r="L22" s="14"/>
      <c r="M22" s="14"/>
    </row>
    <row r="23" spans="1:13" ht="68.099999999999994" customHeight="1">
      <c r="A23" s="63" t="s">
        <v>40</v>
      </c>
      <c r="B23" s="64"/>
      <c r="C23" s="64"/>
      <c r="D23" s="64"/>
      <c r="E23" s="64"/>
      <c r="F23" s="14"/>
      <c r="G23" s="14"/>
      <c r="H23" s="14"/>
      <c r="I23" s="14"/>
      <c r="J23" s="14"/>
      <c r="K23" s="107">
        <f>+K20-K18</f>
        <v>6301.6753800000006</v>
      </c>
      <c r="L23" s="14"/>
      <c r="M23" s="14"/>
    </row>
    <row r="24" spans="1:13" ht="15.95" customHeight="1">
      <c r="A24" s="65" t="s">
        <v>41</v>
      </c>
      <c r="B24" s="66"/>
      <c r="C24" s="66"/>
      <c r="D24" s="66"/>
      <c r="E24" s="66"/>
      <c r="F24" s="14"/>
      <c r="G24" s="14"/>
      <c r="H24" s="14"/>
      <c r="I24" s="14"/>
      <c r="K24" s="14"/>
      <c r="L24" s="14"/>
      <c r="M24" s="14"/>
    </row>
    <row r="25" spans="1:13" ht="197.45" customHeight="1">
      <c r="A25" s="65" t="s">
        <v>42</v>
      </c>
      <c r="B25" s="66"/>
      <c r="C25" s="66"/>
      <c r="D25" s="66"/>
      <c r="E25" s="66"/>
      <c r="F25" s="14"/>
      <c r="G25" s="14"/>
      <c r="H25" s="14"/>
      <c r="I25" s="14"/>
      <c r="J25" s="14"/>
      <c r="K25" s="14"/>
      <c r="L25" s="14"/>
      <c r="M25" s="14"/>
    </row>
    <row r="26" spans="1:13" ht="57.95" customHeight="1">
      <c r="A26" s="70" t="s">
        <v>43</v>
      </c>
      <c r="B26" s="71"/>
      <c r="C26" s="71"/>
      <c r="D26" s="71"/>
      <c r="E26" s="71"/>
      <c r="F26" s="14"/>
      <c r="G26" s="14"/>
      <c r="H26" s="14"/>
      <c r="I26" s="14"/>
      <c r="J26" s="14"/>
      <c r="K26" s="14"/>
      <c r="L26" s="14"/>
      <c r="M26" s="14"/>
    </row>
    <row r="27" spans="1:13" ht="168" customHeight="1" thickBot="1">
      <c r="A27" s="56" t="s">
        <v>44</v>
      </c>
      <c r="B27" s="57"/>
      <c r="C27" s="57"/>
      <c r="D27" s="57"/>
      <c r="E27" s="57"/>
      <c r="F27" s="14"/>
      <c r="G27" s="14"/>
      <c r="H27" s="14"/>
      <c r="I27" s="14"/>
      <c r="J27" s="14"/>
      <c r="K27" s="14"/>
      <c r="L27" s="14"/>
      <c r="M27" s="14"/>
    </row>
    <row r="28" spans="1:13">
      <c r="F28" s="14"/>
      <c r="G28" s="14"/>
      <c r="H28" s="14"/>
      <c r="I28" s="14"/>
      <c r="J28" s="14"/>
      <c r="K28" s="14"/>
      <c r="L28" s="14"/>
      <c r="M28" s="14"/>
    </row>
    <row r="29" spans="1:13">
      <c r="F29" s="14"/>
      <c r="G29" s="14"/>
      <c r="H29" s="14"/>
      <c r="I29" s="14"/>
      <c r="J29" s="14"/>
      <c r="K29" s="14"/>
      <c r="L29" s="14"/>
      <c r="M29" s="14"/>
    </row>
    <row r="30" spans="1:13">
      <c r="F30" s="14"/>
      <c r="G30" s="14"/>
      <c r="H30" s="14"/>
      <c r="I30" s="14"/>
      <c r="J30" s="14"/>
      <c r="K30" s="14"/>
      <c r="L30" s="14"/>
      <c r="M30" s="14"/>
    </row>
    <row r="31" spans="1:13">
      <c r="F31" s="14"/>
      <c r="G31" s="14"/>
      <c r="H31" s="14"/>
      <c r="I31" s="14"/>
      <c r="J31" s="14"/>
      <c r="K31" s="14"/>
      <c r="L31" s="14"/>
      <c r="M31" s="14"/>
    </row>
    <row r="32" spans="1:13">
      <c r="F32" s="14"/>
      <c r="G32" s="14"/>
      <c r="H32" s="14"/>
      <c r="I32" s="14"/>
      <c r="J32" s="14"/>
      <c r="K32" s="14"/>
      <c r="L32" s="14"/>
      <c r="M32" s="14"/>
    </row>
    <row r="33" spans="6:13">
      <c r="F33" s="14"/>
      <c r="G33" s="14"/>
      <c r="H33" s="14"/>
      <c r="I33" s="14"/>
      <c r="J33" s="14"/>
      <c r="K33" s="14"/>
      <c r="L33" s="14"/>
      <c r="M33" s="14"/>
    </row>
    <row r="34" spans="6:13">
      <c r="F34" s="14"/>
      <c r="G34" s="14"/>
      <c r="H34" s="14"/>
      <c r="I34" s="14"/>
      <c r="J34" s="14"/>
      <c r="K34" s="14"/>
      <c r="L34" s="14"/>
      <c r="M34" s="14"/>
    </row>
    <row r="35" spans="6:13">
      <c r="F35" s="14"/>
      <c r="G35" s="14"/>
      <c r="H35" s="14"/>
      <c r="I35" s="14"/>
      <c r="J35" s="14"/>
      <c r="K35" s="14"/>
      <c r="L35" s="14"/>
      <c r="M35" s="14"/>
    </row>
    <row r="36" spans="6:13">
      <c r="F36" s="14"/>
      <c r="G36" s="14"/>
      <c r="H36" s="14"/>
      <c r="I36" s="14"/>
      <c r="J36" s="14"/>
      <c r="K36" s="14"/>
      <c r="L36" s="14"/>
      <c r="M36" s="14"/>
    </row>
    <row r="37" spans="6:13">
      <c r="F37" s="14"/>
      <c r="G37" s="14"/>
      <c r="H37" s="14"/>
      <c r="I37" s="14"/>
      <c r="J37" s="14"/>
      <c r="K37" s="14"/>
      <c r="L37" s="14"/>
      <c r="M37" s="14"/>
    </row>
    <row r="38" spans="6:13">
      <c r="F38" s="14"/>
      <c r="G38" s="14"/>
      <c r="H38" s="14"/>
      <c r="I38" s="14"/>
      <c r="J38" s="14"/>
      <c r="K38" s="14"/>
      <c r="L38" s="14"/>
      <c r="M38" s="14"/>
    </row>
    <row r="39" spans="6:13">
      <c r="F39" s="14"/>
      <c r="G39" s="14"/>
      <c r="H39" s="14"/>
      <c r="I39" s="14"/>
      <c r="J39" s="14"/>
      <c r="K39" s="14"/>
      <c r="L39" s="14"/>
      <c r="M39" s="14"/>
    </row>
    <row r="40" spans="6:13">
      <c r="F40" s="14"/>
      <c r="G40" s="14"/>
      <c r="H40" s="14"/>
      <c r="I40" s="14"/>
      <c r="J40" s="14"/>
      <c r="K40" s="14"/>
      <c r="L40" s="14"/>
      <c r="M40" s="14"/>
    </row>
    <row r="41" spans="6:13">
      <c r="F41" s="14"/>
      <c r="G41" s="14"/>
      <c r="H41" s="14"/>
      <c r="I41" s="14"/>
      <c r="J41" s="14"/>
      <c r="K41" s="14"/>
      <c r="L41" s="14"/>
      <c r="M41" s="14"/>
    </row>
    <row r="42" spans="6:13">
      <c r="F42" s="14"/>
      <c r="G42" s="14"/>
      <c r="H42" s="14"/>
      <c r="I42" s="14"/>
      <c r="J42" s="14"/>
      <c r="K42" s="14"/>
      <c r="L42" s="14"/>
      <c r="M42" s="14"/>
    </row>
    <row r="43" spans="6:13">
      <c r="F43" s="14"/>
      <c r="G43" s="14"/>
      <c r="H43" s="14"/>
      <c r="I43" s="14"/>
      <c r="J43" s="14"/>
      <c r="K43" s="14"/>
      <c r="L43" s="14"/>
      <c r="M43" s="14"/>
    </row>
    <row r="44" spans="6:13">
      <c r="F44" s="14"/>
      <c r="G44" s="14"/>
      <c r="H44" s="14"/>
      <c r="I44" s="14"/>
      <c r="J44" s="14"/>
      <c r="K44" s="14"/>
      <c r="L44" s="14"/>
      <c r="M44" s="14"/>
    </row>
    <row r="45" spans="6:13">
      <c r="F45" s="14"/>
      <c r="G45" s="14"/>
      <c r="H45" s="14"/>
      <c r="I45" s="14"/>
      <c r="J45" s="14"/>
      <c r="K45" s="14"/>
      <c r="L45" s="14"/>
      <c r="M45" s="14"/>
    </row>
    <row r="46" spans="6:13">
      <c r="F46" s="14"/>
      <c r="G46" s="14"/>
      <c r="H46" s="14"/>
      <c r="I46" s="14"/>
      <c r="J46" s="14"/>
      <c r="K46" s="14"/>
      <c r="L46" s="14"/>
      <c r="M46" s="14"/>
    </row>
    <row r="47" spans="6:13">
      <c r="F47" s="14"/>
      <c r="G47" s="14"/>
      <c r="H47" s="14"/>
      <c r="I47" s="14"/>
      <c r="J47" s="14"/>
      <c r="K47" s="14"/>
      <c r="L47" s="14"/>
      <c r="M47" s="14"/>
    </row>
    <row r="48" spans="6:13">
      <c r="F48" s="14"/>
      <c r="G48" s="14"/>
      <c r="H48" s="14"/>
      <c r="I48" s="14"/>
      <c r="J48" s="14"/>
      <c r="K48" s="14"/>
      <c r="L48" s="14"/>
      <c r="M48" s="14"/>
    </row>
    <row r="49" spans="6:13">
      <c r="F49" s="14"/>
      <c r="G49" s="14"/>
      <c r="H49" s="14"/>
      <c r="I49" s="14"/>
      <c r="J49" s="14"/>
      <c r="K49" s="14"/>
      <c r="L49" s="14"/>
      <c r="M49" s="14"/>
    </row>
    <row r="50" spans="6:13">
      <c r="F50" s="14"/>
      <c r="G50" s="14"/>
      <c r="H50" s="14"/>
      <c r="I50" s="14"/>
      <c r="J50" s="14"/>
      <c r="K50" s="14"/>
      <c r="L50" s="14"/>
      <c r="M50" s="14"/>
    </row>
    <row r="51" spans="6:13">
      <c r="F51" s="14"/>
      <c r="G51" s="14"/>
      <c r="H51" s="14"/>
      <c r="I51" s="14"/>
      <c r="J51" s="14"/>
      <c r="K51" s="14"/>
      <c r="L51" s="14"/>
      <c r="M51" s="14"/>
    </row>
    <row r="52" spans="6:13">
      <c r="F52" s="14"/>
      <c r="G52" s="14"/>
      <c r="H52" s="14"/>
      <c r="I52" s="14"/>
      <c r="J52" s="14"/>
      <c r="K52" s="14"/>
      <c r="L52" s="14"/>
      <c r="M52" s="14"/>
    </row>
    <row r="53" spans="6:13">
      <c r="F53" s="14"/>
      <c r="G53" s="14"/>
      <c r="H53" s="14"/>
      <c r="I53" s="14"/>
      <c r="J53" s="14"/>
      <c r="K53" s="14"/>
      <c r="L53" s="14"/>
      <c r="M53" s="14"/>
    </row>
    <row r="54" spans="6:13">
      <c r="F54" s="14"/>
      <c r="G54" s="14"/>
      <c r="H54" s="14"/>
      <c r="I54" s="14"/>
      <c r="J54" s="14"/>
      <c r="K54" s="14"/>
      <c r="L54" s="14"/>
      <c r="M54" s="14"/>
    </row>
    <row r="55" spans="6:13">
      <c r="F55" s="14"/>
      <c r="G55" s="14"/>
      <c r="H55" s="14"/>
      <c r="I55" s="14"/>
      <c r="J55" s="14"/>
      <c r="K55" s="14"/>
      <c r="L55" s="14"/>
      <c r="M55" s="14"/>
    </row>
    <row r="56" spans="6:13">
      <c r="F56" s="14"/>
      <c r="G56" s="14"/>
      <c r="H56" s="14"/>
      <c r="I56" s="14"/>
      <c r="J56" s="14"/>
      <c r="K56" s="14"/>
      <c r="L56" s="14"/>
      <c r="M56" s="14"/>
    </row>
    <row r="57" spans="6:13">
      <c r="F57" s="14"/>
      <c r="G57" s="14"/>
      <c r="H57" s="14"/>
      <c r="I57" s="14"/>
      <c r="J57" s="14"/>
      <c r="K57" s="14"/>
      <c r="L57" s="14"/>
      <c r="M57" s="14"/>
    </row>
    <row r="58" spans="6:13">
      <c r="F58" s="14"/>
      <c r="G58" s="14"/>
      <c r="H58" s="14"/>
      <c r="I58" s="14"/>
      <c r="J58" s="14"/>
      <c r="K58" s="14"/>
      <c r="L58" s="14"/>
      <c r="M58" s="14"/>
    </row>
    <row r="59" spans="6:13">
      <c r="F59" s="14"/>
      <c r="G59" s="14"/>
      <c r="H59" s="14"/>
      <c r="I59" s="14"/>
      <c r="J59" s="14"/>
      <c r="K59" s="14"/>
      <c r="L59" s="14"/>
      <c r="M59" s="14"/>
    </row>
    <row r="60" spans="6:13">
      <c r="F60" s="14"/>
      <c r="G60" s="14"/>
      <c r="H60" s="14"/>
      <c r="I60" s="14"/>
      <c r="J60" s="14"/>
      <c r="K60" s="14"/>
      <c r="L60" s="14"/>
      <c r="M60" s="14"/>
    </row>
    <row r="61" spans="6:13">
      <c r="F61" s="14"/>
      <c r="G61" s="14"/>
      <c r="H61" s="14"/>
      <c r="I61" s="14"/>
      <c r="J61" s="14"/>
      <c r="K61" s="14"/>
      <c r="L61" s="14"/>
      <c r="M61" s="14"/>
    </row>
    <row r="62" spans="6:13">
      <c r="F62" s="14"/>
      <c r="G62" s="14"/>
      <c r="H62" s="14"/>
      <c r="I62" s="14"/>
      <c r="J62" s="14"/>
      <c r="K62" s="14"/>
      <c r="L62" s="14"/>
      <c r="M62" s="14"/>
    </row>
    <row r="63" spans="6:13">
      <c r="F63" s="14"/>
      <c r="G63" s="14"/>
      <c r="H63" s="14"/>
      <c r="I63" s="14"/>
      <c r="J63" s="14"/>
      <c r="K63" s="14"/>
      <c r="L63" s="14"/>
      <c r="M63" s="14"/>
    </row>
    <row r="64" spans="6:13">
      <c r="F64" s="14"/>
      <c r="G64" s="14"/>
      <c r="H64" s="14"/>
      <c r="I64" s="14"/>
      <c r="J64" s="14"/>
      <c r="K64" s="14"/>
      <c r="L64" s="14"/>
      <c r="M64" s="14"/>
    </row>
    <row r="65" spans="6:13">
      <c r="F65" s="14"/>
      <c r="G65" s="14"/>
      <c r="H65" s="14"/>
      <c r="I65" s="14"/>
      <c r="J65" s="14"/>
      <c r="K65" s="14"/>
      <c r="L65" s="14"/>
      <c r="M65" s="14"/>
    </row>
    <row r="66" spans="6:13">
      <c r="F66" s="14"/>
      <c r="G66" s="14"/>
      <c r="H66" s="14"/>
      <c r="I66" s="14"/>
      <c r="J66" s="14"/>
      <c r="K66" s="14"/>
      <c r="L66" s="14"/>
      <c r="M66" s="14"/>
    </row>
    <row r="67" spans="6:13">
      <c r="F67" s="14"/>
      <c r="G67" s="14"/>
      <c r="H67" s="14"/>
      <c r="I67" s="14"/>
      <c r="J67" s="14"/>
      <c r="K67" s="14"/>
      <c r="L67" s="14"/>
      <c r="M67" s="14"/>
    </row>
    <row r="68" spans="6:13">
      <c r="F68" s="14"/>
      <c r="G68" s="14"/>
      <c r="H68" s="14"/>
      <c r="I68" s="14"/>
      <c r="J68" s="14"/>
      <c r="K68" s="14"/>
      <c r="L68" s="14"/>
      <c r="M68" s="14"/>
    </row>
    <row r="69" spans="6:13">
      <c r="F69" s="14"/>
      <c r="G69" s="14"/>
      <c r="H69" s="14"/>
      <c r="I69" s="14"/>
      <c r="J69" s="14"/>
      <c r="K69" s="14"/>
      <c r="L69" s="14"/>
      <c r="M69" s="14"/>
    </row>
    <row r="70" spans="6:13">
      <c r="F70" s="14"/>
      <c r="G70" s="14"/>
      <c r="H70" s="14"/>
      <c r="I70" s="14"/>
      <c r="J70" s="14"/>
      <c r="K70" s="14"/>
      <c r="L70" s="14"/>
      <c r="M70" s="14"/>
    </row>
    <row r="71" spans="6:13">
      <c r="F71" s="14"/>
      <c r="G71" s="14"/>
      <c r="H71" s="14"/>
      <c r="I71" s="14"/>
      <c r="J71" s="14"/>
      <c r="K71" s="14"/>
      <c r="L71" s="14"/>
      <c r="M71" s="14"/>
    </row>
    <row r="72" spans="6:13">
      <c r="F72" s="14"/>
      <c r="G72" s="14"/>
      <c r="H72" s="14"/>
      <c r="I72" s="14"/>
      <c r="J72" s="14"/>
      <c r="K72" s="14"/>
      <c r="L72" s="14"/>
      <c r="M72" s="14"/>
    </row>
    <row r="73" spans="6:13">
      <c r="F73" s="14"/>
      <c r="G73" s="14"/>
      <c r="H73" s="14"/>
      <c r="I73" s="14"/>
      <c r="J73" s="14"/>
      <c r="K73" s="14"/>
      <c r="L73" s="14"/>
      <c r="M73" s="14"/>
    </row>
    <row r="74" spans="6:13">
      <c r="F74" s="14"/>
      <c r="G74" s="14"/>
      <c r="H74" s="14"/>
      <c r="I74" s="14"/>
      <c r="J74" s="14"/>
      <c r="K74" s="14"/>
      <c r="L74" s="14"/>
      <c r="M74" s="14"/>
    </row>
    <row r="75" spans="6:13">
      <c r="F75" s="14"/>
      <c r="G75" s="14"/>
      <c r="H75" s="14"/>
      <c r="I75" s="14"/>
      <c r="J75" s="14"/>
      <c r="K75" s="14"/>
      <c r="L75" s="14"/>
      <c r="M75" s="14"/>
    </row>
    <row r="76" spans="6:13">
      <c r="F76" s="14"/>
      <c r="G76" s="14"/>
      <c r="H76" s="14"/>
      <c r="I76" s="14"/>
      <c r="J76" s="14"/>
      <c r="K76" s="14"/>
      <c r="L76" s="14"/>
      <c r="M76" s="14"/>
    </row>
    <row r="77" spans="6:13">
      <c r="F77" s="14"/>
      <c r="G77" s="14"/>
      <c r="H77" s="14"/>
      <c r="I77" s="14"/>
      <c r="J77" s="14"/>
      <c r="K77" s="14"/>
      <c r="L77" s="14"/>
      <c r="M77" s="14"/>
    </row>
    <row r="78" spans="6:13">
      <c r="F78" s="14"/>
      <c r="G78" s="14"/>
      <c r="H78" s="14"/>
      <c r="I78" s="14"/>
      <c r="J78" s="14"/>
      <c r="K78" s="14"/>
      <c r="L78" s="14"/>
      <c r="M78" s="14"/>
    </row>
    <row r="79" spans="6:13">
      <c r="F79" s="14"/>
      <c r="G79" s="14"/>
      <c r="H79" s="14"/>
      <c r="I79" s="14"/>
      <c r="J79" s="14"/>
      <c r="K79" s="14"/>
      <c r="L79" s="14"/>
      <c r="M79" s="14"/>
    </row>
    <row r="80" spans="6:13">
      <c r="F80" s="14"/>
      <c r="G80" s="14"/>
      <c r="H80" s="14"/>
      <c r="I80" s="14"/>
      <c r="J80" s="14"/>
      <c r="K80" s="14"/>
      <c r="L80" s="14"/>
      <c r="M80" s="14"/>
    </row>
    <row r="81" spans="6:13">
      <c r="F81" s="14"/>
      <c r="G81" s="14"/>
      <c r="H81" s="14"/>
      <c r="I81" s="14"/>
      <c r="J81" s="14"/>
      <c r="K81" s="14"/>
      <c r="L81" s="14"/>
      <c r="M81" s="14"/>
    </row>
    <row r="82" spans="6:13">
      <c r="F82" s="14"/>
      <c r="G82" s="14"/>
      <c r="H82" s="14"/>
      <c r="I82" s="14"/>
      <c r="J82" s="14"/>
      <c r="K82" s="14"/>
      <c r="L82" s="14"/>
      <c r="M82" s="14"/>
    </row>
    <row r="83" spans="6:13">
      <c r="F83" s="14"/>
      <c r="G83" s="14"/>
      <c r="H83" s="14"/>
      <c r="I83" s="14"/>
      <c r="J83" s="14"/>
      <c r="K83" s="14"/>
      <c r="L83" s="14"/>
      <c r="M83" s="14"/>
    </row>
    <row r="84" spans="6:13">
      <c r="F84" s="14"/>
      <c r="G84" s="14"/>
      <c r="H84" s="14"/>
      <c r="I84" s="14"/>
      <c r="J84" s="14"/>
      <c r="K84" s="14"/>
      <c r="L84" s="14"/>
      <c r="M84" s="14"/>
    </row>
    <row r="85" spans="6:13">
      <c r="F85" s="14"/>
      <c r="G85" s="14"/>
      <c r="H85" s="14"/>
      <c r="I85" s="14"/>
      <c r="J85" s="14"/>
      <c r="K85" s="14"/>
      <c r="L85" s="14"/>
      <c r="M85" s="14"/>
    </row>
    <row r="86" spans="6:13">
      <c r="F86" s="14"/>
      <c r="G86" s="14"/>
      <c r="H86" s="14"/>
      <c r="I86" s="14"/>
      <c r="J86" s="14"/>
      <c r="K86" s="14"/>
      <c r="L86" s="14"/>
      <c r="M86" s="14"/>
    </row>
    <row r="87" spans="6:13">
      <c r="F87" s="14"/>
      <c r="G87" s="14"/>
      <c r="H87" s="14"/>
      <c r="I87" s="14"/>
      <c r="J87" s="14"/>
      <c r="K87" s="14"/>
      <c r="L87" s="14"/>
      <c r="M87" s="14"/>
    </row>
    <row r="88" spans="6:13">
      <c r="F88" s="14"/>
      <c r="G88" s="14"/>
      <c r="H88" s="14"/>
      <c r="I88" s="14"/>
      <c r="J88" s="14"/>
      <c r="K88" s="14"/>
      <c r="L88" s="14"/>
      <c r="M88" s="14"/>
    </row>
    <row r="89" spans="6:13">
      <c r="F89" s="14"/>
      <c r="G89" s="14"/>
      <c r="H89" s="14"/>
      <c r="I89" s="14"/>
      <c r="J89" s="14"/>
      <c r="K89" s="14"/>
      <c r="L89" s="14"/>
      <c r="M89" s="14"/>
    </row>
    <row r="90" spans="6:13">
      <c r="F90" s="14"/>
      <c r="G90" s="14"/>
      <c r="H90" s="14"/>
      <c r="I90" s="14"/>
      <c r="J90" s="14"/>
      <c r="K90" s="14"/>
      <c r="L90" s="14"/>
      <c r="M90" s="14"/>
    </row>
    <row r="91" spans="6:13">
      <c r="F91" s="14"/>
      <c r="G91" s="14"/>
      <c r="H91" s="14"/>
      <c r="I91" s="14"/>
      <c r="J91" s="14"/>
      <c r="K91" s="14"/>
      <c r="L91" s="14"/>
      <c r="M91" s="14"/>
    </row>
    <row r="92" spans="6:13">
      <c r="F92" s="14"/>
      <c r="G92" s="14"/>
      <c r="H92" s="14"/>
      <c r="I92" s="14"/>
      <c r="J92" s="14"/>
      <c r="K92" s="14"/>
      <c r="L92" s="14"/>
      <c r="M92" s="14"/>
    </row>
    <row r="93" spans="6:13">
      <c r="F93" s="14"/>
      <c r="G93" s="14"/>
      <c r="H93" s="14"/>
      <c r="I93" s="14"/>
      <c r="J93" s="14"/>
      <c r="K93" s="14"/>
      <c r="L93" s="14"/>
      <c r="M93" s="14"/>
    </row>
    <row r="94" spans="6:13">
      <c r="F94" s="14"/>
      <c r="G94" s="14"/>
      <c r="H94" s="14"/>
      <c r="I94" s="14"/>
      <c r="J94" s="14"/>
      <c r="K94" s="14"/>
      <c r="L94" s="14"/>
      <c r="M94" s="14"/>
    </row>
    <row r="95" spans="6:13">
      <c r="F95" s="14"/>
      <c r="G95" s="14"/>
      <c r="H95" s="14"/>
      <c r="I95" s="14"/>
      <c r="J95" s="14"/>
      <c r="K95" s="14"/>
      <c r="L95" s="14"/>
      <c r="M95" s="14"/>
    </row>
    <row r="96" spans="6:13">
      <c r="F96" s="14"/>
      <c r="G96" s="14"/>
      <c r="H96" s="14"/>
      <c r="I96" s="14"/>
      <c r="J96" s="14"/>
      <c r="K96" s="14"/>
      <c r="L96" s="14"/>
      <c r="M96" s="14"/>
    </row>
    <row r="97" spans="6:13">
      <c r="F97" s="14"/>
      <c r="G97" s="14"/>
      <c r="H97" s="14"/>
      <c r="I97" s="14"/>
      <c r="J97" s="14"/>
      <c r="K97" s="14"/>
      <c r="L97" s="14"/>
      <c r="M97" s="14"/>
    </row>
    <row r="98" spans="6:13">
      <c r="F98" s="14"/>
      <c r="G98" s="14"/>
      <c r="H98" s="14"/>
      <c r="I98" s="14"/>
      <c r="J98" s="14"/>
      <c r="K98" s="14"/>
      <c r="L98" s="14"/>
      <c r="M98" s="14"/>
    </row>
    <row r="99" spans="6:13">
      <c r="F99" s="14"/>
      <c r="G99" s="14"/>
      <c r="H99" s="14"/>
      <c r="I99" s="14"/>
      <c r="J99" s="14"/>
      <c r="K99" s="14"/>
      <c r="L99" s="14"/>
      <c r="M99" s="14"/>
    </row>
    <row r="100" spans="6:13">
      <c r="F100" s="14"/>
      <c r="G100" s="14"/>
      <c r="H100" s="14"/>
      <c r="I100" s="14"/>
      <c r="J100" s="14"/>
      <c r="K100" s="14"/>
      <c r="L100" s="14"/>
      <c r="M100" s="14"/>
    </row>
    <row r="101" spans="6:13">
      <c r="F101" s="14"/>
      <c r="G101" s="14"/>
      <c r="H101" s="14"/>
      <c r="I101" s="14"/>
      <c r="J101" s="14"/>
      <c r="K101" s="14"/>
      <c r="L101" s="14"/>
      <c r="M101" s="14"/>
    </row>
    <row r="102" spans="6:13">
      <c r="F102" s="14"/>
      <c r="G102" s="14"/>
      <c r="H102" s="14"/>
      <c r="I102" s="14"/>
      <c r="J102" s="14"/>
      <c r="K102" s="14"/>
      <c r="L102" s="14"/>
      <c r="M102" s="14"/>
    </row>
    <row r="103" spans="6:13">
      <c r="F103" s="14"/>
      <c r="G103" s="14"/>
      <c r="H103" s="14"/>
      <c r="I103" s="14"/>
      <c r="J103" s="14"/>
      <c r="K103" s="14"/>
      <c r="L103" s="14"/>
      <c r="M103" s="14"/>
    </row>
    <row r="104" spans="6:13">
      <c r="F104" s="14"/>
      <c r="G104" s="14"/>
      <c r="H104" s="14"/>
      <c r="I104" s="14"/>
      <c r="J104" s="14"/>
      <c r="K104" s="14"/>
      <c r="L104" s="14"/>
      <c r="M104" s="14"/>
    </row>
    <row r="105" spans="6:13">
      <c r="F105" s="14"/>
      <c r="G105" s="14"/>
      <c r="H105" s="14"/>
      <c r="I105" s="14"/>
      <c r="J105" s="14"/>
      <c r="K105" s="14"/>
      <c r="L105" s="14"/>
      <c r="M105" s="14"/>
    </row>
    <row r="106" spans="6:13">
      <c r="F106" s="14"/>
      <c r="G106" s="14"/>
      <c r="H106" s="14"/>
      <c r="I106" s="14"/>
      <c r="J106" s="14"/>
      <c r="K106" s="14"/>
      <c r="L106" s="14"/>
      <c r="M106" s="14"/>
    </row>
    <row r="107" spans="6:13">
      <c r="F107" s="14"/>
      <c r="G107" s="14"/>
      <c r="H107" s="14"/>
      <c r="I107" s="14"/>
      <c r="J107" s="14"/>
      <c r="K107" s="14"/>
      <c r="L107" s="14"/>
      <c r="M107" s="14"/>
    </row>
    <row r="108" spans="6:13">
      <c r="F108" s="14"/>
      <c r="G108" s="14"/>
      <c r="H108" s="14"/>
      <c r="I108" s="14"/>
      <c r="J108" s="14"/>
      <c r="K108" s="14"/>
      <c r="L108" s="14"/>
      <c r="M108" s="14"/>
    </row>
    <row r="109" spans="6:13">
      <c r="F109" s="14"/>
      <c r="G109" s="14"/>
      <c r="H109" s="14"/>
      <c r="I109" s="14"/>
      <c r="J109" s="14"/>
      <c r="K109" s="14"/>
      <c r="L109" s="14"/>
      <c r="M109" s="14"/>
    </row>
    <row r="110" spans="6:13">
      <c r="F110" s="14"/>
      <c r="G110" s="14"/>
      <c r="H110" s="14"/>
      <c r="I110" s="14"/>
      <c r="J110" s="14"/>
      <c r="K110" s="14"/>
      <c r="L110" s="14"/>
      <c r="M110" s="14"/>
    </row>
    <row r="111" spans="6:13">
      <c r="F111" s="14"/>
      <c r="G111" s="14"/>
      <c r="H111" s="14"/>
      <c r="I111" s="14"/>
      <c r="J111" s="14"/>
      <c r="K111" s="14"/>
      <c r="L111" s="14"/>
      <c r="M111" s="14"/>
    </row>
    <row r="112" spans="6:13">
      <c r="F112" s="14"/>
      <c r="G112" s="14"/>
      <c r="H112" s="14"/>
      <c r="I112" s="14"/>
      <c r="J112" s="14"/>
      <c r="K112" s="14"/>
      <c r="L112" s="14"/>
      <c r="M112" s="14"/>
    </row>
    <row r="113" spans="6:13">
      <c r="F113" s="14"/>
      <c r="G113" s="14"/>
      <c r="H113" s="14"/>
      <c r="I113" s="14"/>
      <c r="J113" s="14"/>
      <c r="K113" s="14"/>
      <c r="L113" s="14"/>
      <c r="M113" s="14"/>
    </row>
    <row r="114" spans="6:13">
      <c r="F114" s="14"/>
      <c r="G114" s="14"/>
      <c r="H114" s="14"/>
      <c r="I114" s="14"/>
      <c r="J114" s="14"/>
      <c r="K114" s="14"/>
      <c r="L114" s="14"/>
      <c r="M114" s="14"/>
    </row>
    <row r="115" spans="6:13">
      <c r="F115" s="14"/>
      <c r="G115" s="14"/>
      <c r="H115" s="14"/>
      <c r="I115" s="14"/>
      <c r="J115" s="14"/>
      <c r="K115" s="14"/>
      <c r="L115" s="14"/>
      <c r="M115" s="14"/>
    </row>
    <row r="116" spans="6:13">
      <c r="F116" s="14"/>
      <c r="G116" s="14"/>
      <c r="H116" s="14"/>
      <c r="I116" s="14"/>
      <c r="J116" s="14"/>
      <c r="K116" s="14"/>
      <c r="L116" s="14"/>
      <c r="M116" s="14"/>
    </row>
    <row r="117" spans="6:13">
      <c r="F117" s="14"/>
      <c r="G117" s="14"/>
      <c r="H117" s="14"/>
      <c r="I117" s="14"/>
      <c r="J117" s="14"/>
      <c r="K117" s="14"/>
      <c r="L117" s="14"/>
      <c r="M117" s="14"/>
    </row>
    <row r="118" spans="6:13">
      <c r="F118" s="14"/>
      <c r="G118" s="14"/>
      <c r="H118" s="14"/>
      <c r="I118" s="14"/>
      <c r="J118" s="14"/>
      <c r="K118" s="14"/>
      <c r="L118" s="14"/>
      <c r="M118" s="14"/>
    </row>
    <row r="119" spans="6:13">
      <c r="F119" s="14"/>
      <c r="G119" s="14"/>
      <c r="H119" s="14"/>
      <c r="I119" s="14"/>
      <c r="J119" s="14"/>
      <c r="K119" s="14"/>
      <c r="L119" s="14"/>
      <c r="M119" s="14"/>
    </row>
    <row r="120" spans="6:13">
      <c r="F120" s="14"/>
      <c r="G120" s="14"/>
      <c r="H120" s="14"/>
      <c r="I120" s="14"/>
      <c r="J120" s="14"/>
      <c r="K120" s="14"/>
      <c r="L120" s="14"/>
      <c r="M120" s="14"/>
    </row>
    <row r="121" spans="6:13">
      <c r="F121" s="14"/>
      <c r="G121" s="14"/>
      <c r="H121" s="14"/>
      <c r="I121" s="14"/>
      <c r="J121" s="14"/>
      <c r="K121" s="14"/>
      <c r="L121" s="14"/>
      <c r="M121" s="14"/>
    </row>
    <row r="122" spans="6:13">
      <c r="F122" s="14"/>
      <c r="G122" s="14"/>
      <c r="H122" s="14"/>
      <c r="I122" s="14"/>
      <c r="J122" s="14"/>
      <c r="K122" s="14"/>
      <c r="L122" s="14"/>
      <c r="M122" s="14"/>
    </row>
    <row r="123" spans="6:13">
      <c r="F123" s="14"/>
      <c r="G123" s="14"/>
      <c r="H123" s="14"/>
      <c r="I123" s="14"/>
      <c r="J123" s="14"/>
      <c r="K123" s="14"/>
      <c r="L123" s="14"/>
      <c r="M123" s="14"/>
    </row>
    <row r="124" spans="6:13">
      <c r="F124" s="14"/>
      <c r="G124" s="14"/>
      <c r="H124" s="14"/>
      <c r="I124" s="14"/>
      <c r="J124" s="14"/>
      <c r="K124" s="14"/>
      <c r="L124" s="14"/>
      <c r="M124" s="14"/>
    </row>
    <row r="125" spans="6:13">
      <c r="F125" s="14"/>
      <c r="G125" s="14"/>
      <c r="H125" s="14"/>
      <c r="I125" s="14"/>
      <c r="J125" s="14"/>
      <c r="K125" s="14"/>
      <c r="L125" s="14"/>
      <c r="M125" s="14"/>
    </row>
    <row r="126" spans="6:13">
      <c r="F126" s="14"/>
      <c r="G126" s="14"/>
      <c r="H126" s="14"/>
      <c r="I126" s="14"/>
      <c r="J126" s="14"/>
      <c r="K126" s="14"/>
      <c r="L126" s="14"/>
      <c r="M126" s="14"/>
    </row>
    <row r="127" spans="6:13">
      <c r="F127" s="14"/>
      <c r="G127" s="14"/>
      <c r="H127" s="14"/>
      <c r="I127" s="14"/>
      <c r="J127" s="14"/>
      <c r="K127" s="14"/>
      <c r="L127" s="14"/>
      <c r="M127" s="14"/>
    </row>
    <row r="128" spans="6:13">
      <c r="F128" s="14"/>
      <c r="G128" s="14"/>
      <c r="H128" s="14"/>
      <c r="I128" s="14"/>
      <c r="J128" s="14"/>
      <c r="K128" s="14"/>
      <c r="L128" s="14"/>
      <c r="M128" s="14"/>
    </row>
    <row r="129" spans="6:13">
      <c r="F129" s="14"/>
      <c r="G129" s="14"/>
      <c r="H129" s="14"/>
      <c r="I129" s="14"/>
      <c r="J129" s="14"/>
      <c r="K129" s="14"/>
      <c r="L129" s="14"/>
      <c r="M129" s="14"/>
    </row>
    <row r="130" spans="6:13">
      <c r="F130" s="14"/>
      <c r="G130" s="14"/>
      <c r="H130" s="14"/>
      <c r="I130" s="14"/>
      <c r="J130" s="14"/>
      <c r="K130" s="14"/>
      <c r="L130" s="14"/>
      <c r="M130" s="14"/>
    </row>
    <row r="131" spans="6:13">
      <c r="F131" s="14"/>
      <c r="G131" s="14"/>
      <c r="H131" s="14"/>
      <c r="I131" s="14"/>
      <c r="J131" s="14"/>
      <c r="K131" s="14"/>
      <c r="L131" s="14"/>
      <c r="M131" s="14"/>
    </row>
    <row r="132" spans="6:13">
      <c r="F132" s="14"/>
      <c r="G132" s="14"/>
      <c r="H132" s="14"/>
      <c r="I132" s="14"/>
      <c r="J132" s="14"/>
      <c r="K132" s="14"/>
      <c r="L132" s="14"/>
      <c r="M132" s="14"/>
    </row>
    <row r="133" spans="6:13">
      <c r="F133" s="14"/>
      <c r="G133" s="14"/>
      <c r="H133" s="14"/>
      <c r="I133" s="14"/>
      <c r="J133" s="14"/>
      <c r="K133" s="14"/>
      <c r="L133" s="14"/>
      <c r="M133" s="14"/>
    </row>
    <row r="134" spans="6:13">
      <c r="F134" s="14"/>
      <c r="G134" s="14"/>
      <c r="H134" s="14"/>
      <c r="I134" s="14"/>
      <c r="J134" s="14"/>
      <c r="K134" s="14"/>
      <c r="L134" s="14"/>
      <c r="M134" s="14"/>
    </row>
    <row r="135" spans="6:13">
      <c r="F135" s="14"/>
      <c r="G135" s="14"/>
      <c r="H135" s="14"/>
      <c r="I135" s="14"/>
      <c r="J135" s="14"/>
      <c r="K135" s="14"/>
      <c r="L135" s="14"/>
      <c r="M135" s="14"/>
    </row>
    <row r="136" spans="6:13">
      <c r="F136" s="14"/>
      <c r="G136" s="14"/>
      <c r="H136" s="14"/>
      <c r="I136" s="14"/>
      <c r="J136" s="14"/>
      <c r="K136" s="14"/>
      <c r="L136" s="14"/>
      <c r="M136" s="14"/>
    </row>
    <row r="137" spans="6:13">
      <c r="F137" s="14"/>
      <c r="G137" s="14"/>
      <c r="H137" s="14"/>
      <c r="I137" s="14"/>
      <c r="J137" s="14"/>
      <c r="K137" s="14"/>
      <c r="L137" s="14"/>
      <c r="M137" s="14"/>
    </row>
    <row r="138" spans="6:13">
      <c r="F138" s="14"/>
      <c r="G138" s="14"/>
      <c r="H138" s="14"/>
      <c r="I138" s="14"/>
      <c r="J138" s="14"/>
      <c r="K138" s="14"/>
      <c r="L138" s="14"/>
      <c r="M138" s="14"/>
    </row>
    <row r="139" spans="6:13">
      <c r="F139" s="14"/>
      <c r="G139" s="14"/>
      <c r="H139" s="14"/>
      <c r="I139" s="14"/>
      <c r="J139" s="14"/>
      <c r="K139" s="14"/>
      <c r="L139" s="14"/>
      <c r="M139" s="14"/>
    </row>
    <row r="140" spans="6:13">
      <c r="F140" s="14"/>
      <c r="G140" s="14"/>
      <c r="H140" s="14"/>
      <c r="I140" s="14"/>
      <c r="J140" s="14"/>
      <c r="K140" s="14"/>
      <c r="L140" s="14"/>
      <c r="M140" s="14"/>
    </row>
    <row r="141" spans="6:13">
      <c r="F141" s="14"/>
      <c r="G141" s="14"/>
      <c r="H141" s="14"/>
      <c r="I141" s="14"/>
      <c r="J141" s="14"/>
      <c r="K141" s="14"/>
      <c r="L141" s="14"/>
      <c r="M141" s="14"/>
    </row>
    <row r="142" spans="6:13">
      <c r="F142" s="14"/>
      <c r="G142" s="14"/>
      <c r="H142" s="14"/>
      <c r="I142" s="14"/>
      <c r="J142" s="14"/>
      <c r="K142" s="14"/>
      <c r="L142" s="14"/>
      <c r="M142" s="14"/>
    </row>
    <row r="143" spans="6:13">
      <c r="F143" s="14"/>
      <c r="G143" s="14"/>
      <c r="H143" s="14"/>
      <c r="I143" s="14"/>
      <c r="J143" s="14"/>
      <c r="K143" s="14"/>
      <c r="L143" s="14"/>
      <c r="M143" s="14"/>
    </row>
    <row r="144" spans="6:13">
      <c r="F144" s="14"/>
      <c r="G144" s="14"/>
      <c r="H144" s="14"/>
      <c r="I144" s="14"/>
      <c r="J144" s="14"/>
      <c r="K144" s="14"/>
      <c r="L144" s="14"/>
      <c r="M144" s="14"/>
    </row>
    <row r="145" spans="6:13">
      <c r="F145" s="14"/>
      <c r="G145" s="14"/>
      <c r="H145" s="14"/>
      <c r="I145" s="14"/>
      <c r="J145" s="14"/>
      <c r="K145" s="14"/>
      <c r="L145" s="14"/>
      <c r="M145" s="14"/>
    </row>
    <row r="146" spans="6:13">
      <c r="F146" s="14"/>
      <c r="G146" s="14"/>
      <c r="H146" s="14"/>
      <c r="I146" s="14"/>
      <c r="J146" s="14"/>
      <c r="K146" s="14"/>
      <c r="L146" s="14"/>
      <c r="M146" s="14"/>
    </row>
    <row r="147" spans="6:13">
      <c r="F147" s="14"/>
      <c r="G147" s="14"/>
      <c r="H147" s="14"/>
      <c r="I147" s="14"/>
      <c r="J147" s="14"/>
      <c r="K147" s="14"/>
      <c r="L147" s="14"/>
      <c r="M147" s="14"/>
    </row>
    <row r="148" spans="6:13">
      <c r="F148" s="14"/>
      <c r="G148" s="14"/>
      <c r="H148" s="14"/>
      <c r="I148" s="14"/>
      <c r="J148" s="14"/>
      <c r="K148" s="14"/>
      <c r="L148" s="14"/>
      <c r="M148" s="14"/>
    </row>
    <row r="149" spans="6:13">
      <c r="F149" s="14"/>
      <c r="G149" s="14"/>
      <c r="H149" s="14"/>
      <c r="I149" s="14"/>
      <c r="J149" s="14"/>
      <c r="K149" s="14"/>
      <c r="L149" s="14"/>
      <c r="M149" s="14"/>
    </row>
    <row r="150" spans="6:13">
      <c r="F150" s="14"/>
      <c r="G150" s="14"/>
      <c r="H150" s="14"/>
      <c r="I150" s="14"/>
      <c r="J150" s="14"/>
      <c r="K150" s="14"/>
      <c r="L150" s="14"/>
      <c r="M150" s="14"/>
    </row>
    <row r="151" spans="6:13">
      <c r="F151" s="14"/>
      <c r="G151" s="14"/>
      <c r="H151" s="14"/>
      <c r="I151" s="14"/>
      <c r="J151" s="14"/>
      <c r="K151" s="14"/>
      <c r="L151" s="14"/>
      <c r="M151" s="14"/>
    </row>
    <row r="152" spans="6:13">
      <c r="F152" s="14"/>
      <c r="G152" s="14"/>
      <c r="H152" s="14"/>
      <c r="I152" s="14"/>
      <c r="J152" s="14"/>
      <c r="K152" s="14"/>
      <c r="L152" s="14"/>
      <c r="M152" s="14"/>
    </row>
    <row r="153" spans="6:13">
      <c r="F153" s="14"/>
      <c r="G153" s="14"/>
      <c r="H153" s="14"/>
      <c r="I153" s="14"/>
      <c r="J153" s="14"/>
      <c r="K153" s="14"/>
      <c r="L153" s="14"/>
      <c r="M153" s="14"/>
    </row>
    <row r="154" spans="6:13">
      <c r="F154" s="14"/>
      <c r="G154" s="14"/>
      <c r="H154" s="14"/>
      <c r="I154" s="14"/>
      <c r="J154" s="14"/>
      <c r="K154" s="14"/>
      <c r="L154" s="14"/>
      <c r="M154" s="14"/>
    </row>
  </sheetData>
  <mergeCells count="24">
    <mergeCell ref="A26:E26"/>
    <mergeCell ref="A27:E27"/>
    <mergeCell ref="A18:D18"/>
    <mergeCell ref="A21:E21"/>
    <mergeCell ref="A22:E22"/>
    <mergeCell ref="A23:E23"/>
    <mergeCell ref="A24:E24"/>
    <mergeCell ref="A25:E25"/>
    <mergeCell ref="F8:F9"/>
    <mergeCell ref="G8:G9"/>
    <mergeCell ref="H8:H9"/>
    <mergeCell ref="I8:I9"/>
    <mergeCell ref="J8:J9"/>
    <mergeCell ref="K8:K9"/>
    <mergeCell ref="D1:E2"/>
    <mergeCell ref="F1:K2"/>
    <mergeCell ref="A2:C2"/>
    <mergeCell ref="A3:E5"/>
    <mergeCell ref="A6:E7"/>
    <mergeCell ref="A8:A9"/>
    <mergeCell ref="B8:B9"/>
    <mergeCell ref="C8:C9"/>
    <mergeCell ref="D8:D9"/>
    <mergeCell ref="E8:E9"/>
  </mergeCells>
  <printOptions horizontalCentered="1"/>
  <pageMargins left="0.2" right="0.25" top="0.75" bottom="0" header="0.3" footer="0.3"/>
  <pageSetup paperSize="9" scale="2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54A6E-8BE0-4672-BF0C-96DFBB9DD806}">
  <dimension ref="A1:M151"/>
  <sheetViews>
    <sheetView view="pageBreakPreview" topLeftCell="A14" zoomScale="70" zoomScaleNormal="105" zoomScaleSheetLayoutView="70" workbookViewId="0">
      <selection activeCell="K20" sqref="K20"/>
    </sheetView>
  </sheetViews>
  <sheetFormatPr baseColWidth="10" defaultColWidth="9.06640625" defaultRowHeight="23.25"/>
  <cols>
    <col min="1" max="1" width="21.19921875" style="5" customWidth="1"/>
    <col min="2" max="2" width="46.86328125" style="5" customWidth="1"/>
    <col min="3" max="3" width="45" style="5" customWidth="1"/>
    <col min="4" max="4" width="6.796875" style="5" customWidth="1"/>
    <col min="5" max="5" width="19.53125" style="5" customWidth="1"/>
    <col min="6" max="8" width="15.1328125" style="5" customWidth="1"/>
    <col min="9" max="11" width="19.53125" style="5" customWidth="1"/>
    <col min="12" max="12" width="4.6640625" style="5" customWidth="1"/>
    <col min="13" max="16384" width="9.06640625" style="5"/>
  </cols>
  <sheetData>
    <row r="1" spans="1:13" ht="144.94999999999999" customHeight="1">
      <c r="A1" s="3"/>
      <c r="B1" s="3"/>
      <c r="C1" s="3"/>
      <c r="D1" s="95" t="s">
        <v>37</v>
      </c>
      <c r="E1" s="95"/>
      <c r="F1" s="95"/>
      <c r="G1" s="95"/>
      <c r="H1" s="95"/>
      <c r="I1" s="4"/>
      <c r="J1" s="4"/>
      <c r="K1" s="4"/>
      <c r="L1" s="4"/>
      <c r="M1" s="4"/>
    </row>
    <row r="2" spans="1:13" ht="90.6" customHeight="1">
      <c r="A2" s="74" t="s">
        <v>38</v>
      </c>
      <c r="B2" s="74"/>
      <c r="C2" s="74"/>
      <c r="D2" s="95"/>
      <c r="E2" s="95"/>
      <c r="F2" s="95"/>
      <c r="G2" s="95"/>
      <c r="H2" s="95"/>
      <c r="I2" s="4"/>
    </row>
    <row r="3" spans="1:13" ht="30" customHeight="1">
      <c r="A3" s="75" t="s">
        <v>5</v>
      </c>
      <c r="B3" s="75"/>
      <c r="C3" s="75"/>
      <c r="D3" s="75"/>
      <c r="E3" s="75"/>
      <c r="F3" s="4"/>
      <c r="G3" s="4"/>
      <c r="H3" s="4"/>
      <c r="I3" s="4"/>
    </row>
    <row r="4" spans="1:13" ht="23.1" customHeight="1">
      <c r="A4" s="75"/>
      <c r="B4" s="75"/>
      <c r="C4" s="75"/>
      <c r="D4" s="75"/>
      <c r="E4" s="75"/>
      <c r="F4" s="4"/>
      <c r="G4" s="4"/>
      <c r="H4" s="4"/>
      <c r="I4" s="4"/>
      <c r="J4" s="4"/>
      <c r="K4" s="4"/>
      <c r="L4" s="4"/>
      <c r="M4" s="4"/>
    </row>
    <row r="5" spans="1:13" ht="15.95" customHeight="1">
      <c r="A5" s="75"/>
      <c r="B5" s="75"/>
      <c r="C5" s="75"/>
      <c r="D5" s="75"/>
      <c r="E5" s="75"/>
      <c r="F5" s="4"/>
      <c r="G5" s="96" t="s">
        <v>4</v>
      </c>
      <c r="H5" s="96"/>
      <c r="I5" s="97"/>
      <c r="J5" s="97"/>
      <c r="K5" s="97"/>
      <c r="L5" s="97"/>
      <c r="M5" s="4"/>
    </row>
    <row r="6" spans="1:13" ht="54.95" customHeight="1">
      <c r="A6" s="76" t="s">
        <v>8</v>
      </c>
      <c r="B6" s="77"/>
      <c r="C6" s="77"/>
      <c r="D6" s="77"/>
      <c r="E6" s="77"/>
      <c r="F6" s="4"/>
      <c r="G6" s="97"/>
      <c r="H6" s="97"/>
      <c r="I6" s="97"/>
      <c r="J6" s="97"/>
      <c r="K6" s="97"/>
      <c r="L6" s="97"/>
      <c r="M6" s="4"/>
    </row>
    <row r="7" spans="1:13" ht="72" customHeight="1">
      <c r="A7" s="77"/>
      <c r="B7" s="77"/>
      <c r="C7" s="77"/>
      <c r="D7" s="77"/>
      <c r="E7" s="77"/>
      <c r="F7" s="4"/>
      <c r="G7" s="4"/>
      <c r="H7" s="4"/>
      <c r="I7" s="4"/>
      <c r="J7" s="4"/>
      <c r="K7" s="4"/>
      <c r="L7" s="4"/>
      <c r="M7" s="4"/>
    </row>
    <row r="8" spans="1:13" ht="14.45" customHeight="1">
      <c r="A8" s="87" t="s">
        <v>6</v>
      </c>
      <c r="B8" s="87" t="s">
        <v>0</v>
      </c>
      <c r="C8" s="88" t="s">
        <v>7</v>
      </c>
      <c r="D8" s="88" t="s">
        <v>49</v>
      </c>
      <c r="E8" s="93" t="s">
        <v>10</v>
      </c>
      <c r="F8" s="94" t="s">
        <v>23</v>
      </c>
      <c r="G8" s="94" t="s">
        <v>50</v>
      </c>
      <c r="H8" s="94" t="s">
        <v>21</v>
      </c>
      <c r="I8" s="94" t="s">
        <v>22</v>
      </c>
      <c r="J8" s="94" t="s">
        <v>48</v>
      </c>
      <c r="K8" s="94" t="s">
        <v>2</v>
      </c>
      <c r="L8" s="4"/>
      <c r="M8" s="4"/>
    </row>
    <row r="9" spans="1:13" s="7" customFormat="1" ht="36.6" customHeight="1">
      <c r="A9" s="87"/>
      <c r="B9" s="87"/>
      <c r="C9" s="88"/>
      <c r="D9" s="88"/>
      <c r="E9" s="93"/>
      <c r="F9" s="94"/>
      <c r="G9" s="94"/>
      <c r="H9" s="94"/>
      <c r="I9" s="94"/>
      <c r="J9" s="94"/>
      <c r="K9" s="94"/>
      <c r="L9" s="6"/>
      <c r="M9" s="6"/>
    </row>
    <row r="10" spans="1:13" ht="192.6" customHeight="1">
      <c r="A10" s="8" t="s">
        <v>11</v>
      </c>
      <c r="B10" s="9"/>
      <c r="C10" s="10" t="s">
        <v>9</v>
      </c>
      <c r="D10" s="11">
        <v>10</v>
      </c>
      <c r="E10" s="11">
        <v>2485</v>
      </c>
      <c r="F10" s="12">
        <f>E10*0.05</f>
        <v>124.25</v>
      </c>
      <c r="G10" s="12"/>
      <c r="H10" s="12"/>
      <c r="I10" s="12">
        <f>(H10+G10+F10+E10)*1.1</f>
        <v>2870.1750000000002</v>
      </c>
      <c r="J10" s="12">
        <f>I10*1.155</f>
        <v>3315.0521250000002</v>
      </c>
      <c r="K10" s="12">
        <f>D10*J10</f>
        <v>33150.521250000005</v>
      </c>
      <c r="L10" s="4"/>
      <c r="M10" s="4"/>
    </row>
    <row r="11" spans="1:13" ht="297.39999999999998">
      <c r="A11" s="8" t="s">
        <v>13</v>
      </c>
      <c r="B11" s="9"/>
      <c r="C11" s="10" t="s">
        <v>12</v>
      </c>
      <c r="D11" s="11">
        <v>10</v>
      </c>
      <c r="E11" s="11">
        <v>880</v>
      </c>
      <c r="F11" s="12">
        <f>E11*0.05</f>
        <v>44</v>
      </c>
      <c r="G11" s="12"/>
      <c r="H11" s="12">
        <f>E11*0.03</f>
        <v>26.4</v>
      </c>
      <c r="I11" s="12">
        <f>(H11+G11+F11+E11)*1.1</f>
        <v>1045.44</v>
      </c>
      <c r="J11" s="12">
        <f>I11*1.155</f>
        <v>1207.4832000000001</v>
      </c>
      <c r="K11" s="12">
        <f>D11*J11</f>
        <v>12074.832000000002</v>
      </c>
      <c r="L11" s="4"/>
      <c r="M11" s="4"/>
    </row>
    <row r="12" spans="1:13" ht="181.8" customHeight="1">
      <c r="A12" s="8" t="s">
        <v>16</v>
      </c>
      <c r="B12" s="9"/>
      <c r="C12" s="10" t="s">
        <v>14</v>
      </c>
      <c r="D12" s="11">
        <v>10</v>
      </c>
      <c r="E12" s="11">
        <v>700</v>
      </c>
      <c r="F12" s="12">
        <f>E12*0.05</f>
        <v>35</v>
      </c>
      <c r="G12" s="12"/>
      <c r="H12" s="12">
        <f>E12*0.03</f>
        <v>21</v>
      </c>
      <c r="I12" s="12">
        <f>(H12+G12+F12+E12)*1.1</f>
        <v>831.6</v>
      </c>
      <c r="J12" s="12">
        <f>I12*1.155</f>
        <v>960.49800000000005</v>
      </c>
      <c r="K12" s="12">
        <f>D12*J12</f>
        <v>9604.98</v>
      </c>
      <c r="L12" s="4"/>
      <c r="M12" s="4"/>
    </row>
    <row r="13" spans="1:13" ht="181.8" customHeight="1">
      <c r="A13" s="8" t="s">
        <v>15</v>
      </c>
      <c r="B13" s="9"/>
      <c r="C13" s="10" t="s">
        <v>17</v>
      </c>
      <c r="D13" s="11">
        <v>10</v>
      </c>
      <c r="E13" s="11">
        <v>90</v>
      </c>
      <c r="F13" s="12">
        <f>E13*0.05</f>
        <v>4.5</v>
      </c>
      <c r="G13" s="12"/>
      <c r="H13" s="12">
        <f>E13*0.03</f>
        <v>2.6999999999999997</v>
      </c>
      <c r="I13" s="12">
        <f>(H13+G13+F13+E13)*1.1</f>
        <v>106.92000000000002</v>
      </c>
      <c r="J13" s="12">
        <f>I13*1.355</f>
        <v>144.87660000000002</v>
      </c>
      <c r="K13" s="12">
        <f>D13*J13</f>
        <v>1448.7660000000003</v>
      </c>
      <c r="L13" s="4"/>
      <c r="M13" s="4"/>
    </row>
    <row r="14" spans="1:13" ht="181.8" customHeight="1">
      <c r="A14" s="8" t="s">
        <v>18</v>
      </c>
      <c r="B14" s="9"/>
      <c r="C14" s="10" t="s">
        <v>19</v>
      </c>
      <c r="D14" s="11">
        <v>10</v>
      </c>
      <c r="E14" s="11">
        <v>100</v>
      </c>
      <c r="F14" s="12">
        <f>E14*0.05</f>
        <v>5</v>
      </c>
      <c r="G14" s="12"/>
      <c r="H14" s="12">
        <f>E14*0.03</f>
        <v>3</v>
      </c>
      <c r="I14" s="12">
        <f>(H14+G14+F14+E14)*1.1</f>
        <v>118.80000000000001</v>
      </c>
      <c r="J14" s="12">
        <f>I14*1.355</f>
        <v>160.97400000000002</v>
      </c>
      <c r="K14" s="12">
        <f>D14*J14</f>
        <v>1609.7400000000002</v>
      </c>
      <c r="L14" s="4"/>
      <c r="M14" s="4"/>
    </row>
    <row r="15" spans="1:13" ht="64.25" customHeight="1">
      <c r="A15" s="80"/>
      <c r="B15" s="80"/>
      <c r="C15" s="80"/>
      <c r="D15" s="80"/>
      <c r="E15" s="12">
        <f t="shared" ref="E15:K15" si="0">SUM(E10:E14)</f>
        <v>4255</v>
      </c>
      <c r="F15" s="12">
        <f>+E15*5%</f>
        <v>212.75</v>
      </c>
      <c r="G15" s="12"/>
      <c r="H15" s="12">
        <f t="shared" si="0"/>
        <v>53.1</v>
      </c>
      <c r="I15" s="12">
        <f>(H15+G15+F15+E15)*1.1</f>
        <v>4972.9350000000004</v>
      </c>
      <c r="J15" s="12">
        <f t="shared" ref="J15" si="1">I15*1.35</f>
        <v>6713.4622500000014</v>
      </c>
      <c r="K15" s="101">
        <f t="shared" si="0"/>
        <v>57888.839250000012</v>
      </c>
      <c r="L15" s="4"/>
      <c r="M15" s="4"/>
    </row>
    <row r="16" spans="1:13">
      <c r="F16" s="4"/>
      <c r="H16" s="4"/>
      <c r="I16" s="4"/>
      <c r="J16" s="4"/>
      <c r="K16" s="4"/>
      <c r="L16" s="4"/>
      <c r="M16" s="4"/>
    </row>
    <row r="17" spans="1:13">
      <c r="F17" s="4"/>
      <c r="G17" s="4"/>
      <c r="H17" s="4"/>
      <c r="I17" s="4"/>
      <c r="J17" s="4"/>
      <c r="K17" s="4"/>
      <c r="L17" s="4"/>
      <c r="M17" s="4"/>
    </row>
    <row r="18" spans="1:13" ht="42" customHeight="1">
      <c r="A18" s="81" t="s">
        <v>3</v>
      </c>
      <c r="B18" s="82"/>
      <c r="C18" s="82"/>
      <c r="D18" s="82"/>
      <c r="E18" s="82"/>
      <c r="F18" s="4"/>
      <c r="G18" s="4"/>
      <c r="H18" s="4"/>
      <c r="I18" s="4"/>
      <c r="J18" s="4"/>
      <c r="K18" s="101">
        <v>67205.764249999993</v>
      </c>
      <c r="L18" s="4"/>
      <c r="M18" s="4"/>
    </row>
    <row r="19" spans="1:13" ht="15.95" customHeight="1">
      <c r="A19" s="83"/>
      <c r="B19" s="84"/>
      <c r="C19" s="84"/>
      <c r="D19" s="84"/>
      <c r="E19" s="84"/>
      <c r="F19" s="4"/>
      <c r="G19" s="4"/>
      <c r="H19" s="4"/>
      <c r="I19" s="4"/>
      <c r="J19" s="4"/>
      <c r="K19" s="4"/>
      <c r="L19" s="4"/>
      <c r="M19" s="4"/>
    </row>
    <row r="20" spans="1:13" ht="68.099999999999994" customHeight="1">
      <c r="A20" s="85" t="s">
        <v>40</v>
      </c>
      <c r="B20" s="86"/>
      <c r="C20" s="86"/>
      <c r="D20" s="86"/>
      <c r="E20" s="86"/>
      <c r="F20" s="4"/>
      <c r="G20" s="4"/>
      <c r="H20" s="4"/>
      <c r="I20" s="4"/>
      <c r="J20" s="4"/>
      <c r="K20" s="107">
        <f>+K18-K15</f>
        <v>9316.9249999999811</v>
      </c>
      <c r="L20" s="4"/>
      <c r="M20" s="4"/>
    </row>
    <row r="21" spans="1:13" ht="15.95" customHeight="1">
      <c r="A21" s="89" t="s">
        <v>41</v>
      </c>
      <c r="B21" s="90"/>
      <c r="C21" s="90"/>
      <c r="D21" s="90"/>
      <c r="E21" s="90"/>
      <c r="F21" s="4"/>
      <c r="G21" s="4"/>
      <c r="H21" s="4"/>
      <c r="I21" s="4"/>
      <c r="J21" s="4"/>
      <c r="K21" s="4"/>
      <c r="L21" s="4"/>
      <c r="M21" s="4"/>
    </row>
    <row r="22" spans="1:13" ht="197.45" customHeight="1">
      <c r="A22" s="89" t="s">
        <v>42</v>
      </c>
      <c r="B22" s="90"/>
      <c r="C22" s="90"/>
      <c r="D22" s="90"/>
      <c r="E22" s="90"/>
      <c r="F22" s="4"/>
      <c r="G22" s="4"/>
      <c r="H22" s="4"/>
      <c r="I22" s="4"/>
      <c r="J22" s="4"/>
      <c r="K22" s="4"/>
      <c r="L22" s="4"/>
      <c r="M22" s="4"/>
    </row>
    <row r="23" spans="1:13" ht="57.95" customHeight="1">
      <c r="A23" s="91" t="s">
        <v>43</v>
      </c>
      <c r="B23" s="92"/>
      <c r="C23" s="92"/>
      <c r="D23" s="92"/>
      <c r="E23" s="92"/>
      <c r="F23" s="4"/>
      <c r="G23" s="4"/>
      <c r="H23" s="4"/>
      <c r="I23" s="4"/>
      <c r="J23" s="4"/>
      <c r="K23" s="4"/>
      <c r="L23" s="4"/>
      <c r="M23" s="4"/>
    </row>
    <row r="24" spans="1:13" ht="168" customHeight="1" thickBot="1">
      <c r="A24" s="78" t="s">
        <v>44</v>
      </c>
      <c r="B24" s="79"/>
      <c r="C24" s="79"/>
      <c r="D24" s="79"/>
      <c r="E24" s="79"/>
      <c r="F24" s="4"/>
      <c r="G24" s="4"/>
      <c r="H24" s="4"/>
      <c r="I24" s="4"/>
      <c r="J24" s="4"/>
      <c r="K24" s="4"/>
      <c r="L24" s="4"/>
      <c r="M24" s="4"/>
    </row>
    <row r="25" spans="1:13">
      <c r="F25" s="4"/>
      <c r="G25" s="4"/>
      <c r="H25" s="4"/>
      <c r="I25" s="4"/>
      <c r="J25" s="4"/>
      <c r="K25" s="4"/>
      <c r="L25" s="4"/>
      <c r="M25" s="4"/>
    </row>
    <row r="26" spans="1:13">
      <c r="F26" s="4"/>
      <c r="G26" s="4"/>
      <c r="H26" s="4"/>
      <c r="I26" s="4"/>
      <c r="J26" s="4"/>
      <c r="K26" s="4"/>
      <c r="L26" s="4"/>
      <c r="M26" s="4"/>
    </row>
    <row r="27" spans="1:13">
      <c r="F27" s="4"/>
      <c r="G27" s="4"/>
      <c r="H27" s="4"/>
      <c r="I27" s="4"/>
      <c r="J27" s="4"/>
      <c r="K27" s="4"/>
      <c r="L27" s="4"/>
      <c r="M27" s="4"/>
    </row>
    <row r="28" spans="1:13">
      <c r="F28" s="4"/>
      <c r="G28" s="4"/>
      <c r="H28" s="4"/>
      <c r="I28" s="4"/>
      <c r="J28" s="4"/>
      <c r="K28" s="4"/>
      <c r="L28" s="4"/>
      <c r="M28" s="4"/>
    </row>
    <row r="29" spans="1:13">
      <c r="F29" s="4"/>
      <c r="G29" s="4"/>
      <c r="H29" s="4"/>
      <c r="I29" s="4"/>
      <c r="J29" s="4"/>
      <c r="K29" s="4"/>
      <c r="L29" s="4"/>
      <c r="M29" s="4"/>
    </row>
    <row r="30" spans="1:13">
      <c r="F30" s="4"/>
      <c r="G30" s="4"/>
      <c r="H30" s="4"/>
      <c r="I30" s="4"/>
      <c r="J30" s="4"/>
      <c r="K30" s="4"/>
      <c r="L30" s="4"/>
      <c r="M30" s="4"/>
    </row>
    <row r="31" spans="1:13">
      <c r="F31" s="4"/>
      <c r="G31" s="4"/>
      <c r="H31" s="4"/>
      <c r="I31" s="4"/>
      <c r="J31" s="4"/>
      <c r="K31" s="4"/>
      <c r="L31" s="4"/>
      <c r="M31" s="4"/>
    </row>
    <row r="32" spans="1:13">
      <c r="F32" s="4"/>
      <c r="G32" s="4"/>
      <c r="H32" s="4"/>
      <c r="I32" s="4"/>
      <c r="J32" s="4"/>
      <c r="K32" s="4"/>
      <c r="L32" s="4"/>
      <c r="M32" s="4"/>
    </row>
    <row r="33" spans="6:13">
      <c r="F33" s="4"/>
      <c r="G33" s="4"/>
      <c r="H33" s="4"/>
      <c r="I33" s="4"/>
      <c r="J33" s="4"/>
      <c r="K33" s="4"/>
      <c r="L33" s="4"/>
      <c r="M33" s="4"/>
    </row>
    <row r="34" spans="6:13">
      <c r="F34" s="4"/>
      <c r="G34" s="4"/>
      <c r="H34" s="4"/>
      <c r="I34" s="4"/>
      <c r="J34" s="4"/>
      <c r="K34" s="4"/>
      <c r="L34" s="4"/>
      <c r="M34" s="4"/>
    </row>
    <row r="35" spans="6:13">
      <c r="F35" s="4"/>
      <c r="G35" s="4"/>
      <c r="H35" s="4"/>
      <c r="I35" s="4"/>
      <c r="J35" s="4"/>
      <c r="K35" s="4"/>
      <c r="L35" s="4"/>
      <c r="M35" s="4"/>
    </row>
    <row r="36" spans="6:13">
      <c r="F36" s="4"/>
      <c r="G36" s="4"/>
      <c r="H36" s="4"/>
      <c r="I36" s="4"/>
      <c r="J36" s="4"/>
      <c r="K36" s="4"/>
      <c r="L36" s="4"/>
      <c r="M36" s="4"/>
    </row>
    <row r="37" spans="6:13">
      <c r="F37" s="4"/>
      <c r="G37" s="4"/>
      <c r="H37" s="4"/>
      <c r="I37" s="4"/>
      <c r="J37" s="4"/>
      <c r="K37" s="4"/>
      <c r="L37" s="4"/>
      <c r="M37" s="4"/>
    </row>
    <row r="38" spans="6:13">
      <c r="F38" s="4"/>
      <c r="G38" s="4"/>
      <c r="H38" s="4"/>
      <c r="I38" s="4"/>
      <c r="J38" s="4"/>
      <c r="K38" s="4"/>
      <c r="L38" s="4"/>
      <c r="M38" s="4"/>
    </row>
    <row r="39" spans="6:13">
      <c r="F39" s="4"/>
      <c r="G39" s="4"/>
      <c r="H39" s="4"/>
      <c r="I39" s="4"/>
      <c r="J39" s="4"/>
      <c r="K39" s="4"/>
      <c r="L39" s="4"/>
      <c r="M39" s="4"/>
    </row>
    <row r="40" spans="6:13">
      <c r="F40" s="4"/>
      <c r="G40" s="4"/>
      <c r="H40" s="4"/>
      <c r="I40" s="4"/>
      <c r="J40" s="4"/>
      <c r="K40" s="4"/>
      <c r="L40" s="4"/>
      <c r="M40" s="4"/>
    </row>
    <row r="41" spans="6:13">
      <c r="F41" s="4"/>
      <c r="G41" s="4"/>
      <c r="H41" s="4"/>
      <c r="I41" s="4"/>
      <c r="J41" s="4"/>
      <c r="K41" s="4"/>
      <c r="L41" s="4"/>
      <c r="M41" s="4"/>
    </row>
    <row r="42" spans="6:13">
      <c r="F42" s="4"/>
      <c r="G42" s="4"/>
      <c r="H42" s="4"/>
      <c r="I42" s="4"/>
      <c r="J42" s="4"/>
      <c r="K42" s="4"/>
      <c r="L42" s="4"/>
      <c r="M42" s="4"/>
    </row>
    <row r="43" spans="6:13">
      <c r="F43" s="4"/>
      <c r="G43" s="4"/>
      <c r="H43" s="4"/>
      <c r="I43" s="4"/>
      <c r="J43" s="4"/>
      <c r="K43" s="4"/>
      <c r="L43" s="4"/>
      <c r="M43" s="4"/>
    </row>
    <row r="44" spans="6:13">
      <c r="F44" s="4"/>
      <c r="G44" s="4"/>
      <c r="H44" s="4"/>
      <c r="I44" s="4"/>
      <c r="J44" s="4"/>
      <c r="K44" s="4"/>
      <c r="L44" s="4"/>
      <c r="M44" s="4"/>
    </row>
    <row r="45" spans="6:13">
      <c r="F45" s="4"/>
      <c r="G45" s="4"/>
      <c r="H45" s="4"/>
      <c r="I45" s="4"/>
      <c r="J45" s="4"/>
      <c r="K45" s="4"/>
      <c r="L45" s="4"/>
      <c r="M45" s="4"/>
    </row>
    <row r="46" spans="6:13">
      <c r="F46" s="4"/>
      <c r="G46" s="4"/>
      <c r="H46" s="4"/>
      <c r="I46" s="4"/>
      <c r="J46" s="4"/>
      <c r="K46" s="4"/>
      <c r="L46" s="4"/>
      <c r="M46" s="4"/>
    </row>
    <row r="47" spans="6:13">
      <c r="F47" s="4"/>
      <c r="G47" s="4"/>
      <c r="H47" s="4"/>
      <c r="I47" s="4"/>
      <c r="J47" s="4"/>
      <c r="K47" s="4"/>
      <c r="L47" s="4"/>
      <c r="M47" s="4"/>
    </row>
    <row r="48" spans="6:13">
      <c r="F48" s="4"/>
      <c r="G48" s="4"/>
      <c r="H48" s="4"/>
      <c r="I48" s="4"/>
      <c r="J48" s="4"/>
      <c r="K48" s="4"/>
      <c r="L48" s="4"/>
      <c r="M48" s="4"/>
    </row>
    <row r="49" spans="6:13">
      <c r="F49" s="4"/>
      <c r="G49" s="4"/>
      <c r="H49" s="4"/>
      <c r="I49" s="4"/>
      <c r="J49" s="4"/>
      <c r="K49" s="4"/>
      <c r="L49" s="4"/>
      <c r="M49" s="4"/>
    </row>
    <row r="50" spans="6:13">
      <c r="F50" s="4"/>
      <c r="G50" s="4"/>
      <c r="H50" s="4"/>
      <c r="I50" s="4"/>
      <c r="J50" s="4"/>
      <c r="K50" s="4"/>
      <c r="L50" s="4"/>
      <c r="M50" s="4"/>
    </row>
    <row r="51" spans="6:13">
      <c r="F51" s="4"/>
      <c r="G51" s="4"/>
      <c r="H51" s="4"/>
      <c r="I51" s="4"/>
      <c r="J51" s="4"/>
      <c r="K51" s="4"/>
      <c r="L51" s="4"/>
      <c r="M51" s="4"/>
    </row>
    <row r="52" spans="6:13">
      <c r="F52" s="4"/>
      <c r="G52" s="4"/>
      <c r="H52" s="4"/>
      <c r="I52" s="4"/>
      <c r="J52" s="4"/>
      <c r="K52" s="4"/>
      <c r="L52" s="4"/>
      <c r="M52" s="4"/>
    </row>
    <row r="53" spans="6:13">
      <c r="F53" s="4"/>
      <c r="G53" s="4"/>
      <c r="H53" s="4"/>
      <c r="I53" s="4"/>
      <c r="J53" s="4"/>
      <c r="K53" s="4"/>
      <c r="L53" s="4"/>
      <c r="M53" s="4"/>
    </row>
    <row r="54" spans="6:13">
      <c r="F54" s="4"/>
      <c r="G54" s="4"/>
      <c r="H54" s="4"/>
      <c r="I54" s="4"/>
      <c r="J54" s="4"/>
      <c r="K54" s="4"/>
      <c r="L54" s="4"/>
      <c r="M54" s="4"/>
    </row>
    <row r="55" spans="6:13">
      <c r="F55" s="4"/>
      <c r="G55" s="4"/>
      <c r="H55" s="4"/>
      <c r="I55" s="4"/>
      <c r="J55" s="4"/>
      <c r="K55" s="4"/>
      <c r="L55" s="4"/>
      <c r="M55" s="4"/>
    </row>
    <row r="56" spans="6:13">
      <c r="F56" s="4"/>
      <c r="G56" s="4"/>
      <c r="H56" s="4"/>
      <c r="I56" s="4"/>
      <c r="J56" s="4"/>
      <c r="K56" s="4"/>
      <c r="L56" s="4"/>
      <c r="M56" s="4"/>
    </row>
    <row r="57" spans="6:13">
      <c r="F57" s="4"/>
      <c r="G57" s="4"/>
      <c r="H57" s="4"/>
      <c r="I57" s="4"/>
      <c r="J57" s="4"/>
      <c r="K57" s="4"/>
      <c r="L57" s="4"/>
      <c r="M57" s="4"/>
    </row>
    <row r="58" spans="6:13">
      <c r="F58" s="4"/>
      <c r="G58" s="4"/>
      <c r="H58" s="4"/>
      <c r="I58" s="4"/>
      <c r="J58" s="4"/>
      <c r="K58" s="4"/>
      <c r="L58" s="4"/>
      <c r="M58" s="4"/>
    </row>
    <row r="59" spans="6:13">
      <c r="F59" s="4"/>
      <c r="G59" s="4"/>
      <c r="H59" s="4"/>
      <c r="I59" s="4"/>
      <c r="J59" s="4"/>
      <c r="K59" s="4"/>
      <c r="L59" s="4"/>
      <c r="M59" s="4"/>
    </row>
    <row r="60" spans="6:13">
      <c r="F60" s="4"/>
      <c r="G60" s="4"/>
      <c r="H60" s="4"/>
      <c r="I60" s="4"/>
      <c r="J60" s="4"/>
      <c r="K60" s="4"/>
      <c r="L60" s="4"/>
      <c r="M60" s="4"/>
    </row>
    <row r="61" spans="6:13">
      <c r="F61" s="4"/>
      <c r="G61" s="4"/>
      <c r="H61" s="4"/>
      <c r="I61" s="4"/>
      <c r="J61" s="4"/>
      <c r="K61" s="4"/>
      <c r="L61" s="4"/>
      <c r="M61" s="4"/>
    </row>
    <row r="62" spans="6:13">
      <c r="F62" s="4"/>
      <c r="G62" s="4"/>
      <c r="H62" s="4"/>
      <c r="I62" s="4"/>
      <c r="J62" s="4"/>
      <c r="K62" s="4"/>
      <c r="L62" s="4"/>
      <c r="M62" s="4"/>
    </row>
    <row r="63" spans="6:13">
      <c r="F63" s="4"/>
      <c r="G63" s="4"/>
      <c r="H63" s="4"/>
      <c r="I63" s="4"/>
      <c r="J63" s="4"/>
      <c r="K63" s="4"/>
      <c r="L63" s="4"/>
      <c r="M63" s="4"/>
    </row>
    <row r="64" spans="6:13">
      <c r="F64" s="4"/>
      <c r="G64" s="4"/>
      <c r="H64" s="4"/>
      <c r="I64" s="4"/>
      <c r="J64" s="4"/>
      <c r="K64" s="4"/>
      <c r="L64" s="4"/>
      <c r="M64" s="4"/>
    </row>
    <row r="65" spans="6:13">
      <c r="F65" s="4"/>
      <c r="G65" s="4"/>
      <c r="H65" s="4"/>
      <c r="I65" s="4"/>
      <c r="J65" s="4"/>
      <c r="K65" s="4"/>
      <c r="L65" s="4"/>
      <c r="M65" s="4"/>
    </row>
    <row r="66" spans="6:13">
      <c r="F66" s="4"/>
      <c r="G66" s="4"/>
      <c r="H66" s="4"/>
      <c r="I66" s="4"/>
      <c r="J66" s="4"/>
      <c r="K66" s="4"/>
      <c r="L66" s="4"/>
      <c r="M66" s="4"/>
    </row>
    <row r="67" spans="6:13">
      <c r="F67" s="4"/>
      <c r="G67" s="4"/>
      <c r="H67" s="4"/>
      <c r="I67" s="4"/>
      <c r="J67" s="4"/>
      <c r="K67" s="4"/>
      <c r="L67" s="4"/>
      <c r="M67" s="4"/>
    </row>
    <row r="68" spans="6:13">
      <c r="F68" s="4"/>
      <c r="G68" s="4"/>
      <c r="H68" s="4"/>
      <c r="I68" s="4"/>
      <c r="J68" s="4"/>
      <c r="K68" s="4"/>
      <c r="L68" s="4"/>
      <c r="M68" s="4"/>
    </row>
    <row r="69" spans="6:13">
      <c r="F69" s="4"/>
      <c r="G69" s="4"/>
      <c r="H69" s="4"/>
      <c r="I69" s="4"/>
      <c r="J69" s="4"/>
      <c r="K69" s="4"/>
      <c r="L69" s="4"/>
      <c r="M69" s="4"/>
    </row>
    <row r="70" spans="6:13">
      <c r="F70" s="4"/>
      <c r="G70" s="4"/>
      <c r="H70" s="4"/>
      <c r="I70" s="4"/>
      <c r="J70" s="4"/>
      <c r="K70" s="4"/>
      <c r="L70" s="4"/>
      <c r="M70" s="4"/>
    </row>
    <row r="71" spans="6:13">
      <c r="F71" s="4"/>
      <c r="G71" s="4"/>
      <c r="H71" s="4"/>
      <c r="I71" s="4"/>
      <c r="J71" s="4"/>
      <c r="K71" s="4"/>
      <c r="L71" s="4"/>
      <c r="M71" s="4"/>
    </row>
    <row r="72" spans="6:13">
      <c r="F72" s="4"/>
      <c r="G72" s="4"/>
      <c r="H72" s="4"/>
      <c r="I72" s="4"/>
      <c r="J72" s="4"/>
      <c r="K72" s="4"/>
      <c r="L72" s="4"/>
      <c r="M72" s="4"/>
    </row>
    <row r="73" spans="6:13">
      <c r="F73" s="4"/>
      <c r="G73" s="4"/>
      <c r="H73" s="4"/>
      <c r="I73" s="4"/>
      <c r="J73" s="4"/>
      <c r="K73" s="4"/>
      <c r="L73" s="4"/>
      <c r="M73" s="4"/>
    </row>
    <row r="74" spans="6:13">
      <c r="F74" s="4"/>
      <c r="G74" s="4"/>
      <c r="H74" s="4"/>
      <c r="I74" s="4"/>
      <c r="J74" s="4"/>
      <c r="K74" s="4"/>
      <c r="L74" s="4"/>
      <c r="M74" s="4"/>
    </row>
    <row r="75" spans="6:13">
      <c r="F75" s="4"/>
      <c r="G75" s="4"/>
      <c r="H75" s="4"/>
      <c r="I75" s="4"/>
      <c r="J75" s="4"/>
      <c r="K75" s="4"/>
      <c r="L75" s="4"/>
      <c r="M75" s="4"/>
    </row>
    <row r="76" spans="6:13">
      <c r="F76" s="4"/>
      <c r="G76" s="4"/>
      <c r="H76" s="4"/>
      <c r="I76" s="4"/>
      <c r="J76" s="4"/>
      <c r="K76" s="4"/>
      <c r="L76" s="4"/>
      <c r="M76" s="4"/>
    </row>
    <row r="77" spans="6:13">
      <c r="F77" s="4"/>
      <c r="G77" s="4"/>
      <c r="H77" s="4"/>
      <c r="I77" s="4"/>
      <c r="J77" s="4"/>
      <c r="K77" s="4"/>
      <c r="L77" s="4"/>
      <c r="M77" s="4"/>
    </row>
    <row r="78" spans="6:13">
      <c r="F78" s="4"/>
      <c r="G78" s="4"/>
      <c r="H78" s="4"/>
      <c r="I78" s="4"/>
      <c r="J78" s="4"/>
      <c r="K78" s="4"/>
      <c r="L78" s="4"/>
      <c r="M78" s="4"/>
    </row>
    <row r="79" spans="6:13">
      <c r="F79" s="4"/>
      <c r="G79" s="4"/>
      <c r="H79" s="4"/>
      <c r="I79" s="4"/>
      <c r="J79" s="4"/>
      <c r="K79" s="4"/>
      <c r="L79" s="4"/>
      <c r="M79" s="4"/>
    </row>
    <row r="80" spans="6:13">
      <c r="F80" s="4"/>
      <c r="G80" s="4"/>
      <c r="H80" s="4"/>
      <c r="I80" s="4"/>
      <c r="J80" s="4"/>
      <c r="K80" s="4"/>
      <c r="L80" s="4"/>
      <c r="M80" s="4"/>
    </row>
    <row r="81" spans="6:13">
      <c r="F81" s="4"/>
      <c r="G81" s="4"/>
      <c r="H81" s="4"/>
      <c r="I81" s="4"/>
      <c r="J81" s="4"/>
      <c r="K81" s="4"/>
      <c r="L81" s="4"/>
      <c r="M81" s="4"/>
    </row>
    <row r="82" spans="6:13">
      <c r="F82" s="4"/>
      <c r="G82" s="4"/>
      <c r="H82" s="4"/>
      <c r="I82" s="4"/>
      <c r="J82" s="4"/>
      <c r="K82" s="4"/>
      <c r="L82" s="4"/>
      <c r="M82" s="4"/>
    </row>
    <row r="83" spans="6:13">
      <c r="F83" s="4"/>
      <c r="G83" s="4"/>
      <c r="H83" s="4"/>
      <c r="I83" s="4"/>
      <c r="J83" s="4"/>
      <c r="K83" s="4"/>
      <c r="L83" s="4"/>
      <c r="M83" s="4"/>
    </row>
    <row r="84" spans="6:13">
      <c r="F84" s="4"/>
      <c r="G84" s="4"/>
      <c r="H84" s="4"/>
      <c r="I84" s="4"/>
      <c r="J84" s="4"/>
      <c r="K84" s="4"/>
      <c r="L84" s="4"/>
      <c r="M84" s="4"/>
    </row>
    <row r="85" spans="6:13">
      <c r="F85" s="4"/>
      <c r="G85" s="4"/>
      <c r="H85" s="4"/>
      <c r="I85" s="4"/>
      <c r="J85" s="4"/>
      <c r="K85" s="4"/>
      <c r="L85" s="4"/>
      <c r="M85" s="4"/>
    </row>
    <row r="86" spans="6:13">
      <c r="F86" s="4"/>
      <c r="G86" s="4"/>
      <c r="H86" s="4"/>
      <c r="I86" s="4"/>
      <c r="J86" s="4"/>
      <c r="K86" s="4"/>
      <c r="L86" s="4"/>
      <c r="M86" s="4"/>
    </row>
    <row r="87" spans="6:13">
      <c r="F87" s="4"/>
      <c r="G87" s="4"/>
      <c r="H87" s="4"/>
      <c r="I87" s="4"/>
      <c r="J87" s="4"/>
      <c r="K87" s="4"/>
      <c r="L87" s="4"/>
      <c r="M87" s="4"/>
    </row>
    <row r="88" spans="6:13">
      <c r="F88" s="4"/>
      <c r="G88" s="4"/>
      <c r="H88" s="4"/>
      <c r="I88" s="4"/>
      <c r="J88" s="4"/>
      <c r="K88" s="4"/>
      <c r="L88" s="4"/>
      <c r="M88" s="4"/>
    </row>
    <row r="89" spans="6:13">
      <c r="F89" s="4"/>
      <c r="G89" s="4"/>
      <c r="H89" s="4"/>
      <c r="I89" s="4"/>
      <c r="J89" s="4"/>
      <c r="K89" s="4"/>
      <c r="L89" s="4"/>
      <c r="M89" s="4"/>
    </row>
    <row r="90" spans="6:13">
      <c r="F90" s="4"/>
      <c r="G90" s="4"/>
      <c r="H90" s="4"/>
      <c r="I90" s="4"/>
      <c r="J90" s="4"/>
      <c r="K90" s="4"/>
      <c r="L90" s="4"/>
      <c r="M90" s="4"/>
    </row>
    <row r="91" spans="6:13">
      <c r="F91" s="4"/>
      <c r="G91" s="4"/>
      <c r="H91" s="4"/>
      <c r="I91" s="4"/>
      <c r="J91" s="4"/>
      <c r="K91" s="4"/>
      <c r="L91" s="4"/>
      <c r="M91" s="4"/>
    </row>
    <row r="92" spans="6:13">
      <c r="F92" s="4"/>
      <c r="G92" s="4"/>
      <c r="H92" s="4"/>
      <c r="I92" s="4"/>
      <c r="J92" s="4"/>
      <c r="K92" s="4"/>
      <c r="L92" s="4"/>
      <c r="M92" s="4"/>
    </row>
    <row r="93" spans="6:13">
      <c r="F93" s="4"/>
      <c r="G93" s="4"/>
      <c r="H93" s="4"/>
      <c r="I93" s="4"/>
      <c r="J93" s="4"/>
      <c r="K93" s="4"/>
      <c r="L93" s="4"/>
      <c r="M93" s="4"/>
    </row>
    <row r="94" spans="6:13">
      <c r="F94" s="4"/>
      <c r="G94" s="4"/>
      <c r="H94" s="4"/>
      <c r="I94" s="4"/>
      <c r="J94" s="4"/>
      <c r="K94" s="4"/>
      <c r="L94" s="4"/>
      <c r="M94" s="4"/>
    </row>
    <row r="95" spans="6:13">
      <c r="F95" s="4"/>
      <c r="G95" s="4"/>
      <c r="H95" s="4"/>
      <c r="I95" s="4"/>
      <c r="J95" s="4"/>
      <c r="K95" s="4"/>
      <c r="L95" s="4"/>
      <c r="M95" s="4"/>
    </row>
    <row r="96" spans="6:13">
      <c r="F96" s="4"/>
      <c r="G96" s="4"/>
      <c r="H96" s="4"/>
      <c r="I96" s="4"/>
      <c r="J96" s="4"/>
      <c r="K96" s="4"/>
      <c r="L96" s="4"/>
      <c r="M96" s="4"/>
    </row>
    <row r="97" spans="6:13">
      <c r="F97" s="4"/>
      <c r="G97" s="4"/>
      <c r="H97" s="4"/>
      <c r="I97" s="4"/>
      <c r="J97" s="4"/>
      <c r="K97" s="4"/>
      <c r="L97" s="4"/>
      <c r="M97" s="4"/>
    </row>
    <row r="98" spans="6:13">
      <c r="F98" s="4"/>
      <c r="G98" s="4"/>
      <c r="H98" s="4"/>
      <c r="I98" s="4"/>
      <c r="J98" s="4"/>
      <c r="K98" s="4"/>
      <c r="L98" s="4"/>
      <c r="M98" s="4"/>
    </row>
    <row r="99" spans="6:13">
      <c r="F99" s="4"/>
      <c r="G99" s="4"/>
      <c r="H99" s="4"/>
      <c r="I99" s="4"/>
      <c r="J99" s="4"/>
      <c r="K99" s="4"/>
      <c r="L99" s="4"/>
      <c r="M99" s="4"/>
    </row>
    <row r="100" spans="6:13">
      <c r="F100" s="4"/>
      <c r="G100" s="4"/>
      <c r="H100" s="4"/>
      <c r="I100" s="4"/>
      <c r="J100" s="4"/>
      <c r="K100" s="4"/>
      <c r="L100" s="4"/>
      <c r="M100" s="4"/>
    </row>
    <row r="101" spans="6:13">
      <c r="F101" s="4"/>
      <c r="G101" s="4"/>
      <c r="H101" s="4"/>
      <c r="I101" s="4"/>
      <c r="J101" s="4"/>
      <c r="K101" s="4"/>
      <c r="L101" s="4"/>
      <c r="M101" s="4"/>
    </row>
    <row r="102" spans="6:13">
      <c r="F102" s="4"/>
      <c r="G102" s="4"/>
      <c r="H102" s="4"/>
      <c r="I102" s="4"/>
      <c r="J102" s="4"/>
      <c r="K102" s="4"/>
      <c r="L102" s="4"/>
      <c r="M102" s="4"/>
    </row>
    <row r="103" spans="6:13">
      <c r="F103" s="4"/>
      <c r="G103" s="4"/>
      <c r="H103" s="4"/>
      <c r="I103" s="4"/>
      <c r="J103" s="4"/>
      <c r="K103" s="4"/>
      <c r="L103" s="4"/>
      <c r="M103" s="4"/>
    </row>
    <row r="104" spans="6:13">
      <c r="F104" s="4"/>
      <c r="G104" s="4"/>
      <c r="H104" s="4"/>
      <c r="I104" s="4"/>
      <c r="J104" s="4"/>
      <c r="K104" s="4"/>
      <c r="L104" s="4"/>
      <c r="M104" s="4"/>
    </row>
    <row r="105" spans="6:13">
      <c r="F105" s="4"/>
      <c r="G105" s="4"/>
      <c r="H105" s="4"/>
      <c r="I105" s="4"/>
      <c r="J105" s="4"/>
      <c r="K105" s="4"/>
      <c r="L105" s="4"/>
      <c r="M105" s="4"/>
    </row>
    <row r="106" spans="6:13">
      <c r="F106" s="4"/>
      <c r="G106" s="4"/>
      <c r="H106" s="4"/>
      <c r="I106" s="4"/>
      <c r="J106" s="4"/>
      <c r="K106" s="4"/>
      <c r="L106" s="4"/>
      <c r="M106" s="4"/>
    </row>
    <row r="107" spans="6:13">
      <c r="F107" s="4"/>
      <c r="G107" s="4"/>
      <c r="H107" s="4"/>
      <c r="I107" s="4"/>
      <c r="J107" s="4"/>
      <c r="K107" s="4"/>
      <c r="L107" s="4"/>
      <c r="M107" s="4"/>
    </row>
    <row r="108" spans="6:13">
      <c r="F108" s="4"/>
      <c r="G108" s="4"/>
      <c r="H108" s="4"/>
      <c r="I108" s="4"/>
      <c r="J108" s="4"/>
      <c r="K108" s="4"/>
      <c r="L108" s="4"/>
      <c r="M108" s="4"/>
    </row>
    <row r="109" spans="6:13">
      <c r="F109" s="4"/>
      <c r="G109" s="4"/>
      <c r="H109" s="4"/>
      <c r="I109" s="4"/>
      <c r="J109" s="4"/>
      <c r="K109" s="4"/>
      <c r="L109" s="4"/>
      <c r="M109" s="4"/>
    </row>
    <row r="110" spans="6:13">
      <c r="F110" s="4"/>
      <c r="G110" s="4"/>
      <c r="H110" s="4"/>
      <c r="I110" s="4"/>
      <c r="J110" s="4"/>
      <c r="K110" s="4"/>
      <c r="L110" s="4"/>
      <c r="M110" s="4"/>
    </row>
    <row r="111" spans="6:13">
      <c r="F111" s="4"/>
      <c r="G111" s="4"/>
      <c r="H111" s="4"/>
      <c r="I111" s="4"/>
      <c r="J111" s="4"/>
      <c r="K111" s="4"/>
      <c r="L111" s="4"/>
      <c r="M111" s="4"/>
    </row>
    <row r="112" spans="6:13">
      <c r="F112" s="4"/>
      <c r="G112" s="4"/>
      <c r="H112" s="4"/>
      <c r="I112" s="4"/>
      <c r="J112" s="4"/>
      <c r="K112" s="4"/>
      <c r="L112" s="4"/>
      <c r="M112" s="4"/>
    </row>
    <row r="113" spans="6:13">
      <c r="F113" s="4"/>
      <c r="G113" s="4"/>
      <c r="H113" s="4"/>
      <c r="I113" s="4"/>
      <c r="J113" s="4"/>
      <c r="K113" s="4"/>
      <c r="L113" s="4"/>
      <c r="M113" s="4"/>
    </row>
    <row r="114" spans="6:13">
      <c r="F114" s="4"/>
      <c r="G114" s="4"/>
      <c r="H114" s="4"/>
      <c r="I114" s="4"/>
      <c r="J114" s="4"/>
      <c r="K114" s="4"/>
      <c r="L114" s="4"/>
      <c r="M114" s="4"/>
    </row>
    <row r="115" spans="6:13">
      <c r="F115" s="4"/>
      <c r="G115" s="4"/>
      <c r="H115" s="4"/>
      <c r="I115" s="4"/>
      <c r="J115" s="4"/>
      <c r="K115" s="4"/>
      <c r="L115" s="4"/>
      <c r="M115" s="4"/>
    </row>
    <row r="116" spans="6:13">
      <c r="F116" s="4"/>
      <c r="G116" s="4"/>
      <c r="H116" s="4"/>
      <c r="I116" s="4"/>
      <c r="J116" s="4"/>
      <c r="K116" s="4"/>
      <c r="L116" s="4"/>
      <c r="M116" s="4"/>
    </row>
    <row r="117" spans="6:13">
      <c r="F117" s="4"/>
      <c r="G117" s="4"/>
      <c r="H117" s="4"/>
      <c r="I117" s="4"/>
      <c r="J117" s="4"/>
      <c r="K117" s="4"/>
      <c r="L117" s="4"/>
      <c r="M117" s="4"/>
    </row>
    <row r="118" spans="6:13">
      <c r="F118" s="4"/>
      <c r="G118" s="4"/>
      <c r="H118" s="4"/>
      <c r="I118" s="4"/>
      <c r="J118" s="4"/>
      <c r="K118" s="4"/>
      <c r="L118" s="4"/>
      <c r="M118" s="4"/>
    </row>
    <row r="119" spans="6:13">
      <c r="F119" s="4"/>
      <c r="G119" s="4"/>
      <c r="H119" s="4"/>
      <c r="I119" s="4"/>
      <c r="J119" s="4"/>
      <c r="K119" s="4"/>
      <c r="L119" s="4"/>
      <c r="M119" s="4"/>
    </row>
    <row r="120" spans="6:13">
      <c r="F120" s="4"/>
      <c r="G120" s="4"/>
      <c r="H120" s="4"/>
      <c r="I120" s="4"/>
      <c r="J120" s="4"/>
      <c r="K120" s="4"/>
      <c r="L120" s="4"/>
      <c r="M120" s="4"/>
    </row>
    <row r="121" spans="6:13">
      <c r="F121" s="4"/>
      <c r="G121" s="4"/>
      <c r="H121" s="4"/>
      <c r="I121" s="4"/>
      <c r="J121" s="4"/>
      <c r="K121" s="4"/>
      <c r="L121" s="4"/>
      <c r="M121" s="4"/>
    </row>
    <row r="122" spans="6:13">
      <c r="F122" s="4"/>
      <c r="G122" s="4"/>
      <c r="H122" s="4"/>
      <c r="I122" s="4"/>
      <c r="J122" s="4"/>
      <c r="K122" s="4"/>
      <c r="L122" s="4"/>
      <c r="M122" s="4"/>
    </row>
    <row r="123" spans="6:13">
      <c r="F123" s="4"/>
      <c r="G123" s="4"/>
      <c r="H123" s="4"/>
      <c r="I123" s="4"/>
      <c r="J123" s="4"/>
      <c r="K123" s="4"/>
      <c r="L123" s="4"/>
      <c r="M123" s="4"/>
    </row>
    <row r="124" spans="6:13">
      <c r="F124" s="4"/>
      <c r="G124" s="4"/>
      <c r="H124" s="4"/>
      <c r="I124" s="4"/>
      <c r="J124" s="4"/>
      <c r="K124" s="4"/>
      <c r="L124" s="4"/>
      <c r="M124" s="4"/>
    </row>
    <row r="125" spans="6:13">
      <c r="F125" s="4"/>
      <c r="G125" s="4"/>
      <c r="H125" s="4"/>
      <c r="I125" s="4"/>
      <c r="J125" s="4"/>
      <c r="K125" s="4"/>
      <c r="L125" s="4"/>
      <c r="M125" s="4"/>
    </row>
    <row r="126" spans="6:13">
      <c r="F126" s="4"/>
      <c r="G126" s="4"/>
      <c r="H126" s="4"/>
      <c r="I126" s="4"/>
      <c r="J126" s="4"/>
      <c r="K126" s="4"/>
      <c r="L126" s="4"/>
      <c r="M126" s="4"/>
    </row>
    <row r="127" spans="6:13">
      <c r="F127" s="4"/>
      <c r="G127" s="4"/>
      <c r="H127" s="4"/>
      <c r="I127" s="4"/>
      <c r="J127" s="4"/>
      <c r="K127" s="4"/>
      <c r="L127" s="4"/>
      <c r="M127" s="4"/>
    </row>
    <row r="128" spans="6:13">
      <c r="F128" s="4"/>
      <c r="G128" s="4"/>
      <c r="H128" s="4"/>
      <c r="I128" s="4"/>
      <c r="J128" s="4"/>
      <c r="K128" s="4"/>
      <c r="L128" s="4"/>
      <c r="M128" s="4"/>
    </row>
    <row r="129" spans="6:13">
      <c r="F129" s="4"/>
      <c r="G129" s="4"/>
      <c r="H129" s="4"/>
      <c r="I129" s="4"/>
      <c r="J129" s="4"/>
      <c r="K129" s="4"/>
      <c r="L129" s="4"/>
      <c r="M129" s="4"/>
    </row>
    <row r="130" spans="6:13">
      <c r="F130" s="4"/>
      <c r="G130" s="4"/>
      <c r="H130" s="4"/>
      <c r="I130" s="4"/>
      <c r="J130" s="4"/>
      <c r="K130" s="4"/>
      <c r="L130" s="4"/>
      <c r="M130" s="4"/>
    </row>
    <row r="131" spans="6:13">
      <c r="F131" s="4"/>
      <c r="G131" s="4"/>
      <c r="H131" s="4"/>
      <c r="I131" s="4"/>
      <c r="J131" s="4"/>
      <c r="K131" s="4"/>
      <c r="L131" s="4"/>
      <c r="M131" s="4"/>
    </row>
    <row r="132" spans="6:13">
      <c r="F132" s="4"/>
      <c r="G132" s="4"/>
      <c r="H132" s="4"/>
      <c r="I132" s="4"/>
      <c r="J132" s="4"/>
      <c r="K132" s="4"/>
      <c r="L132" s="4"/>
      <c r="M132" s="4"/>
    </row>
    <row r="133" spans="6:13">
      <c r="F133" s="4"/>
      <c r="G133" s="4"/>
      <c r="H133" s="4"/>
      <c r="I133" s="4"/>
      <c r="J133" s="4"/>
      <c r="K133" s="4"/>
      <c r="L133" s="4"/>
      <c r="M133" s="4"/>
    </row>
    <row r="134" spans="6:13">
      <c r="F134" s="4"/>
      <c r="G134" s="4"/>
      <c r="H134" s="4"/>
      <c r="I134" s="4"/>
      <c r="J134" s="4"/>
      <c r="K134" s="4"/>
      <c r="L134" s="4"/>
      <c r="M134" s="4"/>
    </row>
    <row r="135" spans="6:13">
      <c r="F135" s="4"/>
      <c r="G135" s="4"/>
      <c r="H135" s="4"/>
      <c r="I135" s="4"/>
      <c r="J135" s="4"/>
      <c r="K135" s="4"/>
      <c r="L135" s="4"/>
      <c r="M135" s="4"/>
    </row>
    <row r="136" spans="6:13">
      <c r="F136" s="4"/>
      <c r="G136" s="4"/>
      <c r="H136" s="4"/>
      <c r="I136" s="4"/>
      <c r="J136" s="4"/>
      <c r="K136" s="4"/>
      <c r="L136" s="4"/>
      <c r="M136" s="4"/>
    </row>
    <row r="137" spans="6:13">
      <c r="F137" s="4"/>
      <c r="G137" s="4"/>
      <c r="H137" s="4"/>
      <c r="I137" s="4"/>
      <c r="J137" s="4"/>
      <c r="K137" s="4"/>
      <c r="L137" s="4"/>
      <c r="M137" s="4"/>
    </row>
    <row r="138" spans="6:13">
      <c r="F138" s="4"/>
      <c r="G138" s="4"/>
      <c r="H138" s="4"/>
      <c r="I138" s="4"/>
      <c r="J138" s="4"/>
      <c r="K138" s="4"/>
      <c r="L138" s="4"/>
      <c r="M138" s="4"/>
    </row>
    <row r="139" spans="6:13">
      <c r="F139" s="4"/>
      <c r="G139" s="4"/>
      <c r="H139" s="4"/>
      <c r="I139" s="4"/>
      <c r="J139" s="4"/>
      <c r="K139" s="4"/>
      <c r="L139" s="4"/>
      <c r="M139" s="4"/>
    </row>
    <row r="140" spans="6:13">
      <c r="F140" s="4"/>
      <c r="G140" s="4"/>
      <c r="H140" s="4"/>
      <c r="I140" s="4"/>
      <c r="J140" s="4"/>
      <c r="K140" s="4"/>
      <c r="L140" s="4"/>
      <c r="M140" s="4"/>
    </row>
    <row r="141" spans="6:13">
      <c r="F141" s="4"/>
      <c r="G141" s="4"/>
      <c r="H141" s="4"/>
      <c r="I141" s="4"/>
      <c r="J141" s="4"/>
      <c r="K141" s="4"/>
      <c r="L141" s="4"/>
      <c r="M141" s="4"/>
    </row>
    <row r="142" spans="6:13">
      <c r="F142" s="4"/>
      <c r="G142" s="4"/>
      <c r="H142" s="4"/>
      <c r="I142" s="4"/>
      <c r="J142" s="4"/>
      <c r="K142" s="4"/>
      <c r="L142" s="4"/>
      <c r="M142" s="4"/>
    </row>
    <row r="143" spans="6:13">
      <c r="F143" s="4"/>
      <c r="G143" s="4"/>
      <c r="H143" s="4"/>
      <c r="I143" s="4"/>
      <c r="J143" s="4"/>
      <c r="K143" s="4"/>
      <c r="L143" s="4"/>
      <c r="M143" s="4"/>
    </row>
    <row r="144" spans="6:13">
      <c r="F144" s="4"/>
      <c r="G144" s="4"/>
      <c r="H144" s="4"/>
      <c r="I144" s="4"/>
      <c r="J144" s="4"/>
      <c r="K144" s="4"/>
      <c r="L144" s="4"/>
      <c r="M144" s="4"/>
    </row>
    <row r="145" spans="6:13">
      <c r="F145" s="4"/>
      <c r="G145" s="4"/>
      <c r="H145" s="4"/>
      <c r="I145" s="4"/>
      <c r="J145" s="4"/>
      <c r="K145" s="4"/>
      <c r="L145" s="4"/>
      <c r="M145" s="4"/>
    </row>
    <row r="146" spans="6:13">
      <c r="F146" s="4"/>
      <c r="G146" s="4"/>
      <c r="H146" s="4"/>
      <c r="I146" s="4"/>
      <c r="J146" s="4"/>
      <c r="K146" s="4"/>
      <c r="L146" s="4"/>
      <c r="M146" s="4"/>
    </row>
    <row r="147" spans="6:13">
      <c r="F147" s="4"/>
      <c r="G147" s="4"/>
      <c r="H147" s="4"/>
      <c r="I147" s="4"/>
      <c r="J147" s="4"/>
      <c r="K147" s="4"/>
      <c r="L147" s="4"/>
      <c r="M147" s="4"/>
    </row>
    <row r="148" spans="6:13">
      <c r="F148" s="4"/>
      <c r="G148" s="4"/>
      <c r="H148" s="4"/>
      <c r="I148" s="4"/>
      <c r="J148" s="4"/>
      <c r="K148" s="4"/>
      <c r="L148" s="4"/>
      <c r="M148" s="4"/>
    </row>
    <row r="149" spans="6:13">
      <c r="F149" s="4"/>
      <c r="G149" s="4"/>
      <c r="H149" s="4"/>
      <c r="I149" s="4"/>
      <c r="J149" s="4"/>
      <c r="K149" s="4"/>
      <c r="L149" s="4"/>
      <c r="M149" s="4"/>
    </row>
    <row r="150" spans="6:13">
      <c r="F150" s="4"/>
      <c r="G150" s="4"/>
      <c r="H150" s="4"/>
      <c r="I150" s="4"/>
      <c r="J150" s="4"/>
      <c r="K150" s="4"/>
      <c r="L150" s="4"/>
      <c r="M150" s="4"/>
    </row>
    <row r="151" spans="6:13">
      <c r="F151" s="4"/>
      <c r="G151" s="4"/>
      <c r="H151" s="4"/>
      <c r="I151" s="4"/>
      <c r="J151" s="4"/>
      <c r="K151" s="4"/>
      <c r="L151" s="4"/>
      <c r="M151" s="4"/>
    </row>
  </sheetData>
  <mergeCells count="24">
    <mergeCell ref="A23:E23"/>
    <mergeCell ref="A24:E24"/>
    <mergeCell ref="A15:D15"/>
    <mergeCell ref="A18:E18"/>
    <mergeCell ref="A19:E19"/>
    <mergeCell ref="A20:E20"/>
    <mergeCell ref="A21:E21"/>
    <mergeCell ref="A22:E22"/>
    <mergeCell ref="F8:F9"/>
    <mergeCell ref="G8:G9"/>
    <mergeCell ref="H8:H9"/>
    <mergeCell ref="I8:I9"/>
    <mergeCell ref="J8:J9"/>
    <mergeCell ref="K8:K9"/>
    <mergeCell ref="D1:H2"/>
    <mergeCell ref="A2:C2"/>
    <mergeCell ref="A3:E5"/>
    <mergeCell ref="G5:L6"/>
    <mergeCell ref="A6:E7"/>
    <mergeCell ref="A8:A9"/>
    <mergeCell ref="B8:B9"/>
    <mergeCell ref="C8:C9"/>
    <mergeCell ref="D8:D9"/>
    <mergeCell ref="E8:E9"/>
  </mergeCells>
  <printOptions horizontalCentered="1"/>
  <pageMargins left="0.2" right="0.25" top="0.75" bottom="0" header="0.3" footer="0.3"/>
  <pageSetup paperSize="9" scale="2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PLANTA PROCESOS</vt:lpstr>
      <vt:lpstr>PROYEECTO BROSTER</vt:lpstr>
      <vt:lpstr>EMPAQUES</vt:lpstr>
      <vt:lpstr>MUUEBLES</vt:lpstr>
      <vt:lpstr>PLANTA PROCESOS (2)</vt:lpstr>
      <vt:lpstr>PROYEECTO BROSTER (2)</vt:lpstr>
      <vt:lpstr>'PLANTA PROCESOS'!Área_de_impresión</vt:lpstr>
      <vt:lpstr>'PLANTA PROCESOS (2)'!Área_de_impresión</vt:lpstr>
      <vt:lpstr>'PROYEECTO BROSTER'!Área_de_impresión</vt:lpstr>
      <vt:lpstr>'PROYEECTO BROSTER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Xavier Medrano S</cp:lastModifiedBy>
  <cp:lastPrinted>2025-08-08T16:30:23Z</cp:lastPrinted>
  <dcterms:created xsi:type="dcterms:W3CDTF">2025-04-21T13:31:04Z</dcterms:created>
  <dcterms:modified xsi:type="dcterms:W3CDTF">2025-08-28T18:47:55Z</dcterms:modified>
</cp:coreProperties>
</file>