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1595"/>
  </bookViews>
  <sheets>
    <sheet name="Jan" sheetId="16" r:id="rId1"/>
    <sheet name="Feb" sheetId="15" r:id="rId2"/>
    <sheet name="Mrz" sheetId="1" r:id="rId3"/>
    <sheet name="Apr" sheetId="6" r:id="rId4"/>
    <sheet name="Mai" sheetId="7" r:id="rId5"/>
    <sheet name="Jun" sheetId="8" r:id="rId6"/>
    <sheet name="Jul" sheetId="9" r:id="rId7"/>
    <sheet name="Aug" sheetId="10" r:id="rId8"/>
    <sheet name="Sep" sheetId="12" r:id="rId9"/>
    <sheet name="Okt" sheetId="13" r:id="rId10"/>
    <sheet name="Nov" sheetId="14" r:id="rId11"/>
    <sheet name="Dez" sheetId="11" r:id="rId12"/>
  </sheets>
  <externalReferences>
    <externalReference r:id="rId13"/>
  </externalReferences>
  <definedNames>
    <definedName name="_xlnm.Print_Titles" localSheetId="3">Apr!$1:$5</definedName>
    <definedName name="_xlnm.Print_Titles" localSheetId="7">Aug!$1:$5</definedName>
    <definedName name="_xlnm.Print_Titles" localSheetId="11">Dez!$1:$5</definedName>
    <definedName name="_xlnm.Print_Titles" localSheetId="1">Feb!$1:$5</definedName>
    <definedName name="_xlnm.Print_Titles" localSheetId="0">Jan!$1:$5</definedName>
    <definedName name="_xlnm.Print_Titles" localSheetId="6">Jul!$1:$5</definedName>
    <definedName name="_xlnm.Print_Titles" localSheetId="5">Jun!$1:$5</definedName>
    <definedName name="_xlnm.Print_Titles" localSheetId="4">Mai!$1:$5</definedName>
    <definedName name="_xlnm.Print_Titles" localSheetId="2">Mrz!$1:$5</definedName>
    <definedName name="_xlnm.Print_Titles" localSheetId="10">Nov!$1:$5</definedName>
    <definedName name="_xlnm.Print_Titles" localSheetId="9">Okt!$1:$5</definedName>
    <definedName name="_xlnm.Print_Titles" localSheetId="8">Sep!$1:$5</definedName>
    <definedName name="Z_6636D28B_7153_48FF_93A8_96DCA138A14D_.wvu.PrintTitles" localSheetId="3" hidden="1">Apr!$1:$5</definedName>
    <definedName name="Z_6636D28B_7153_48FF_93A8_96DCA138A14D_.wvu.PrintTitles" localSheetId="7" hidden="1">Aug!$1:$5</definedName>
    <definedName name="Z_6636D28B_7153_48FF_93A8_96DCA138A14D_.wvu.PrintTitles" localSheetId="11" hidden="1">Dez!$1:$5</definedName>
    <definedName name="Z_6636D28B_7153_48FF_93A8_96DCA138A14D_.wvu.PrintTitles" localSheetId="1" hidden="1">Feb!$1:$5</definedName>
    <definedName name="Z_6636D28B_7153_48FF_93A8_96DCA138A14D_.wvu.PrintTitles" localSheetId="0" hidden="1">Jan!$1:$5</definedName>
    <definedName name="Z_6636D28B_7153_48FF_93A8_96DCA138A14D_.wvu.PrintTitles" localSheetId="6" hidden="1">Jul!$1:$5</definedName>
    <definedName name="Z_6636D28B_7153_48FF_93A8_96DCA138A14D_.wvu.PrintTitles" localSheetId="5" hidden="1">Jun!$1:$5</definedName>
    <definedName name="Z_6636D28B_7153_48FF_93A8_96DCA138A14D_.wvu.PrintTitles" localSheetId="4" hidden="1">Mai!$1:$5</definedName>
    <definedName name="Z_6636D28B_7153_48FF_93A8_96DCA138A14D_.wvu.PrintTitles" localSheetId="2" hidden="1">Mrz!$1:$5</definedName>
    <definedName name="Z_6636D28B_7153_48FF_93A8_96DCA138A14D_.wvu.PrintTitles" localSheetId="10" hidden="1">Nov!$1:$5</definedName>
    <definedName name="Z_6636D28B_7153_48FF_93A8_96DCA138A14D_.wvu.PrintTitles" localSheetId="9" hidden="1">Okt!$1:$5</definedName>
    <definedName name="Z_6636D28B_7153_48FF_93A8_96DCA138A14D_.wvu.PrintTitles" localSheetId="8" hidden="1">Sep!$1:$5</definedName>
  </definedNames>
  <calcPr calcId="145621"/>
  <customWorkbookViews>
    <customWorkbookView name="musseingaben" guid="{6636D28B-7153-48FF-93A8-96DCA138A14D}" maximized="1" windowWidth="1276" windowHeight="835" activeSheetId="1"/>
  </customWorkbookViews>
</workbook>
</file>

<file path=xl/calcChain.xml><?xml version="1.0" encoding="utf-8"?>
<calcChain xmlns="http://schemas.openxmlformats.org/spreadsheetml/2006/main">
  <c r="T86" i="9" l="1"/>
  <c r="T88" i="9" s="1"/>
  <c r="T74" i="9"/>
  <c r="T98" i="7" l="1"/>
  <c r="T89" i="8" l="1"/>
  <c r="T77" i="8"/>
  <c r="T88" i="7"/>
  <c r="T76" i="7"/>
  <c r="T91" i="8" l="1"/>
  <c r="T90" i="7"/>
  <c r="T96" i="1" l="1"/>
  <c r="F105" i="16" l="1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V105" i="16"/>
  <c r="W105" i="16"/>
  <c r="X105" i="16"/>
  <c r="T103" i="6" l="1"/>
  <c r="T91" i="6"/>
  <c r="T105" i="6" s="1"/>
  <c r="T86" i="1" l="1"/>
  <c r="T74" i="1"/>
  <c r="T88" i="1" l="1"/>
  <c r="T4" i="1"/>
  <c r="T4" i="6" s="1"/>
  <c r="T4" i="7" s="1"/>
  <c r="T4" i="8" s="1"/>
  <c r="T4" i="9" s="1"/>
  <c r="T4" i="10" s="1"/>
  <c r="T4" i="12" s="1"/>
  <c r="T4" i="13" s="1"/>
  <c r="T4" i="14" s="1"/>
  <c r="T4" i="11" s="1"/>
  <c r="T4" i="15"/>
  <c r="T95" i="16"/>
  <c r="T15" i="16"/>
  <c r="T14" i="16"/>
  <c r="T13" i="16"/>
  <c r="T12" i="16"/>
  <c r="T11" i="16"/>
  <c r="T10" i="16"/>
  <c r="T9" i="16"/>
  <c r="T8" i="16"/>
  <c r="T7" i="16"/>
  <c r="T6" i="16"/>
  <c r="T3" i="15"/>
  <c r="T3" i="1" s="1"/>
  <c r="T3" i="6" s="1"/>
  <c r="T3" i="7" s="1"/>
  <c r="T3" i="8" s="1"/>
  <c r="T3" i="9" s="1"/>
  <c r="T3" i="10" s="1"/>
  <c r="T3" i="12" s="1"/>
  <c r="T3" i="13" s="1"/>
  <c r="T3" i="14" s="1"/>
  <c r="T3" i="11" s="1"/>
  <c r="T16" i="16" l="1"/>
  <c r="T83" i="16" s="1"/>
  <c r="T97" i="16" s="1"/>
  <c r="T109" i="15"/>
  <c r="T99" i="8"/>
  <c r="T99" i="15"/>
  <c r="T16" i="12"/>
  <c r="T16" i="13"/>
  <c r="T16" i="1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T16" i="14" s="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7" i="15"/>
  <c r="T7" i="15"/>
  <c r="S8" i="15"/>
  <c r="T8" i="15"/>
  <c r="S9" i="15"/>
  <c r="T9" i="15"/>
  <c r="S10" i="15"/>
  <c r="T10" i="15"/>
  <c r="S11" i="15"/>
  <c r="T11" i="15"/>
  <c r="S12" i="15"/>
  <c r="T12" i="15"/>
  <c r="S13" i="15"/>
  <c r="T13" i="15"/>
  <c r="S14" i="15"/>
  <c r="T14" i="15"/>
  <c r="S15" i="15"/>
  <c r="T15" i="15"/>
  <c r="T6" i="1"/>
  <c r="T6" i="6"/>
  <c r="T16" i="6" s="1"/>
  <c r="T6" i="7"/>
  <c r="T6" i="8"/>
  <c r="T6" i="9"/>
  <c r="T6" i="10"/>
  <c r="T6" i="12"/>
  <c r="T6" i="13"/>
  <c r="T6" i="14"/>
  <c r="T6" i="11"/>
  <c r="T6" i="15"/>
  <c r="T16" i="10" l="1"/>
  <c r="T16" i="9"/>
  <c r="T16" i="8"/>
  <c r="T16" i="1"/>
  <c r="T16" i="15"/>
  <c r="T87" i="15" s="1"/>
  <c r="T101" i="15" s="1"/>
  <c r="T16" i="7"/>
  <c r="E8" i="16"/>
  <c r="S86" i="11" l="1"/>
  <c r="S6" i="11"/>
  <c r="S86" i="14"/>
  <c r="S6" i="14"/>
  <c r="S100" i="13"/>
  <c r="S6" i="13"/>
  <c r="S86" i="12"/>
  <c r="S6" i="12"/>
  <c r="S86" i="10"/>
  <c r="S6" i="10"/>
  <c r="S96" i="9"/>
  <c r="S86" i="9"/>
  <c r="S6" i="9"/>
  <c r="S16" i="9" s="1"/>
  <c r="S74" i="9" s="1"/>
  <c r="S99" i="8"/>
  <c r="S89" i="8"/>
  <c r="S6" i="8"/>
  <c r="S16" i="8" s="1"/>
  <c r="S77" i="8" s="1"/>
  <c r="S98" i="7"/>
  <c r="S88" i="7"/>
  <c r="S6" i="7"/>
  <c r="S16" i="7" s="1"/>
  <c r="S76" i="7" s="1"/>
  <c r="S113" i="6"/>
  <c r="S103" i="6"/>
  <c r="S6" i="6"/>
  <c r="S16" i="6" s="1"/>
  <c r="S91" i="6" s="1"/>
  <c r="S96" i="1"/>
  <c r="S86" i="1"/>
  <c r="S6" i="1"/>
  <c r="S16" i="1" s="1"/>
  <c r="S74" i="1" s="1"/>
  <c r="S109" i="15"/>
  <c r="S99" i="15"/>
  <c r="S6" i="15"/>
  <c r="X16" i="16"/>
  <c r="V16" i="16"/>
  <c r="S15" i="16"/>
  <c r="S14" i="16"/>
  <c r="S13" i="16"/>
  <c r="S12" i="16"/>
  <c r="S11" i="16"/>
  <c r="S10" i="16"/>
  <c r="S9" i="16"/>
  <c r="S8" i="16"/>
  <c r="S7" i="16"/>
  <c r="S6" i="16"/>
  <c r="S95" i="16"/>
  <c r="S5" i="16"/>
  <c r="S4" i="16"/>
  <c r="S4" i="15" s="1"/>
  <c r="S4" i="1" s="1"/>
  <c r="S4" i="6" s="1"/>
  <c r="S4" i="7" s="1"/>
  <c r="S4" i="8" s="1"/>
  <c r="S4" i="9" s="1"/>
  <c r="S4" i="10" s="1"/>
  <c r="S4" i="12" s="1"/>
  <c r="S4" i="13" s="1"/>
  <c r="S4" i="14" s="1"/>
  <c r="S4" i="11" s="1"/>
  <c r="S3" i="16"/>
  <c r="S3" i="15" s="1"/>
  <c r="S3" i="1" s="1"/>
  <c r="S3" i="6" s="1"/>
  <c r="S3" i="7" s="1"/>
  <c r="S3" i="8" s="1"/>
  <c r="S3" i="9" s="1"/>
  <c r="S3" i="10" s="1"/>
  <c r="S3" i="12" s="1"/>
  <c r="S3" i="13" s="1"/>
  <c r="S3" i="14" s="1"/>
  <c r="S3" i="11" s="1"/>
  <c r="R15" i="16"/>
  <c r="Q15" i="16"/>
  <c r="P15" i="16"/>
  <c r="O15" i="16"/>
  <c r="N15" i="16"/>
  <c r="M15" i="16"/>
  <c r="R14" i="16"/>
  <c r="Q14" i="16"/>
  <c r="P14" i="16"/>
  <c r="O14" i="16"/>
  <c r="N14" i="16"/>
  <c r="M14" i="16"/>
  <c r="R13" i="16"/>
  <c r="Q13" i="16"/>
  <c r="P13" i="16"/>
  <c r="O13" i="16"/>
  <c r="N13" i="16"/>
  <c r="M13" i="16"/>
  <c r="R12" i="16"/>
  <c r="Q12" i="16"/>
  <c r="P12" i="16"/>
  <c r="O12" i="16"/>
  <c r="N12" i="16"/>
  <c r="M12" i="16"/>
  <c r="R11" i="16"/>
  <c r="Q11" i="16"/>
  <c r="P11" i="16"/>
  <c r="O11" i="16"/>
  <c r="N11" i="16"/>
  <c r="M11" i="16"/>
  <c r="R10" i="16"/>
  <c r="Q10" i="16"/>
  <c r="P10" i="16"/>
  <c r="O10" i="16"/>
  <c r="N10" i="16"/>
  <c r="M10" i="16"/>
  <c r="R9" i="16"/>
  <c r="Q9" i="16"/>
  <c r="P9" i="16"/>
  <c r="O9" i="16"/>
  <c r="N9" i="16"/>
  <c r="M9" i="16"/>
  <c r="R8" i="16"/>
  <c r="Q8" i="16"/>
  <c r="P8" i="16"/>
  <c r="O8" i="16"/>
  <c r="N8" i="16"/>
  <c r="M8" i="16"/>
  <c r="R7" i="16"/>
  <c r="Q7" i="16"/>
  <c r="P7" i="16"/>
  <c r="O7" i="16"/>
  <c r="N7" i="16"/>
  <c r="M7" i="16"/>
  <c r="R6" i="16"/>
  <c r="Q6" i="16"/>
  <c r="P6" i="16"/>
  <c r="O6" i="16"/>
  <c r="N6" i="16"/>
  <c r="M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L9" i="16"/>
  <c r="K9" i="16"/>
  <c r="L8" i="16"/>
  <c r="K8" i="16"/>
  <c r="L7" i="16"/>
  <c r="K7" i="16"/>
  <c r="L6" i="16"/>
  <c r="K6" i="16"/>
  <c r="J15" i="16"/>
  <c r="J14" i="16"/>
  <c r="J13" i="16"/>
  <c r="J12" i="16"/>
  <c r="J11" i="16"/>
  <c r="J10" i="16"/>
  <c r="J9" i="16"/>
  <c r="J8" i="16"/>
  <c r="J7" i="16"/>
  <c r="J6" i="16"/>
  <c r="I15" i="16"/>
  <c r="I14" i="16"/>
  <c r="I13" i="16"/>
  <c r="I12" i="16"/>
  <c r="I11" i="16"/>
  <c r="I10" i="16"/>
  <c r="I9" i="16"/>
  <c r="I8" i="16"/>
  <c r="I7" i="16"/>
  <c r="I6" i="16"/>
  <c r="H15" i="16"/>
  <c r="H14" i="16"/>
  <c r="H13" i="16"/>
  <c r="H12" i="16"/>
  <c r="H11" i="16"/>
  <c r="H10" i="16"/>
  <c r="H9" i="16"/>
  <c r="H8" i="16"/>
  <c r="H7" i="16"/>
  <c r="H6" i="16"/>
  <c r="G15" i="16"/>
  <c r="G14" i="16"/>
  <c r="G13" i="16"/>
  <c r="G12" i="16"/>
  <c r="G11" i="16"/>
  <c r="G10" i="16"/>
  <c r="G9" i="16"/>
  <c r="G8" i="16"/>
  <c r="G7" i="16"/>
  <c r="G6" i="16"/>
  <c r="F15" i="16"/>
  <c r="F14" i="16"/>
  <c r="F13" i="16"/>
  <c r="F12" i="16"/>
  <c r="F11" i="16"/>
  <c r="F10" i="16"/>
  <c r="F9" i="16"/>
  <c r="F8" i="16"/>
  <c r="F7" i="16"/>
  <c r="F6" i="16"/>
  <c r="E6" i="16"/>
  <c r="E15" i="16"/>
  <c r="E14" i="16"/>
  <c r="E13" i="16"/>
  <c r="E12" i="16"/>
  <c r="E11" i="16"/>
  <c r="E10" i="16"/>
  <c r="E9" i="16"/>
  <c r="E7" i="16"/>
  <c r="S88" i="9" l="1"/>
  <c r="S91" i="8"/>
  <c r="S90" i="7"/>
  <c r="S105" i="6"/>
  <c r="S88" i="1"/>
  <c r="S16" i="14"/>
  <c r="S74" i="14" s="1"/>
  <c r="S88" i="14" s="1"/>
  <c r="S16" i="12"/>
  <c r="S74" i="12" s="1"/>
  <c r="S88" i="12" s="1"/>
  <c r="S16" i="10"/>
  <c r="S74" i="10" s="1"/>
  <c r="S88" i="10" s="1"/>
  <c r="S16" i="13"/>
  <c r="S88" i="13" s="1"/>
  <c r="S102" i="13" s="1"/>
  <c r="S16" i="11"/>
  <c r="S74" i="11" s="1"/>
  <c r="S88" i="11" s="1"/>
  <c r="S16" i="15"/>
  <c r="S87" i="15" s="1"/>
  <c r="S101" i="15" s="1"/>
  <c r="S16" i="16"/>
  <c r="S83" i="16" s="1"/>
  <c r="S97" i="16" s="1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5" i="16"/>
  <c r="E4" i="16"/>
  <c r="E3" i="16"/>
  <c r="B2" i="15" l="1"/>
  <c r="B2" i="1" s="1"/>
  <c r="B2" i="6" s="1"/>
  <c r="B2" i="7" s="1"/>
  <c r="B2" i="8" s="1"/>
  <c r="B2" i="9" s="1"/>
  <c r="B2" i="10" s="1"/>
  <c r="B2" i="12" s="1"/>
  <c r="B2" i="13" s="1"/>
  <c r="B2" i="14" s="1"/>
  <c r="B2" i="11" s="1"/>
  <c r="E6" i="14"/>
  <c r="F96" i="9" l="1"/>
  <c r="G96" i="9"/>
  <c r="H96" i="9"/>
  <c r="I96" i="9"/>
  <c r="J96" i="9"/>
  <c r="K96" i="9"/>
  <c r="L96" i="9"/>
  <c r="M96" i="9"/>
  <c r="N96" i="9"/>
  <c r="O96" i="9"/>
  <c r="P96" i="9"/>
  <c r="Q96" i="9"/>
  <c r="R96" i="9"/>
  <c r="V96" i="9"/>
  <c r="W96" i="9"/>
  <c r="X96" i="9"/>
  <c r="E96" i="9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V99" i="8"/>
  <c r="W99" i="8"/>
  <c r="X99" i="8"/>
  <c r="E99" i="8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V98" i="7"/>
  <c r="W98" i="7"/>
  <c r="X98" i="7"/>
  <c r="E98" i="7"/>
  <c r="F113" i="6" l="1"/>
  <c r="G113" i="6"/>
  <c r="H113" i="6"/>
  <c r="I113" i="6"/>
  <c r="J113" i="6"/>
  <c r="K113" i="6"/>
  <c r="L113" i="6"/>
  <c r="M113" i="6"/>
  <c r="N113" i="6"/>
  <c r="O113" i="6"/>
  <c r="P113" i="6"/>
  <c r="Q113" i="6"/>
  <c r="R113" i="6"/>
  <c r="V113" i="6"/>
  <c r="W113" i="6"/>
  <c r="X113" i="6"/>
  <c r="E113" i="6"/>
  <c r="Q6" i="6" l="1"/>
  <c r="R6" i="6"/>
  <c r="E6" i="7" l="1"/>
  <c r="F6" i="7"/>
  <c r="G6" i="7"/>
  <c r="H6" i="7"/>
  <c r="I6" i="7"/>
  <c r="J6" i="7"/>
  <c r="K6" i="7"/>
  <c r="L6" i="7"/>
  <c r="M6" i="7"/>
  <c r="N6" i="7"/>
  <c r="O6" i="7"/>
  <c r="P6" i="7"/>
  <c r="Q6" i="7"/>
  <c r="R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F96" i="1" l="1"/>
  <c r="G96" i="1"/>
  <c r="H96" i="1"/>
  <c r="I96" i="1"/>
  <c r="J96" i="1"/>
  <c r="K96" i="1"/>
  <c r="L96" i="1"/>
  <c r="M96" i="1"/>
  <c r="N96" i="1"/>
  <c r="O96" i="1"/>
  <c r="P96" i="1"/>
  <c r="Q96" i="1"/>
  <c r="R96" i="1"/>
  <c r="V96" i="1"/>
  <c r="W96" i="1"/>
  <c r="X96" i="1"/>
  <c r="E96" i="1"/>
  <c r="F109" i="15" l="1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V109" i="15"/>
  <c r="W109" i="15"/>
  <c r="X109" i="15"/>
  <c r="E109" i="15"/>
  <c r="E105" i="16" l="1"/>
  <c r="V3" i="15" l="1"/>
  <c r="V3" i="1" s="1"/>
  <c r="V3" i="6" s="1"/>
  <c r="V3" i="7" s="1"/>
  <c r="V3" i="8" s="1"/>
  <c r="V3" i="9" s="1"/>
  <c r="V3" i="10" s="1"/>
  <c r="V3" i="12" s="1"/>
  <c r="V3" i="13" s="1"/>
  <c r="V3" i="14" s="1"/>
  <c r="V3" i="11" s="1"/>
  <c r="W3" i="15"/>
  <c r="W3" i="1" s="1"/>
  <c r="X3" i="15"/>
  <c r="X3" i="1" s="1"/>
  <c r="X3" i="6" s="1"/>
  <c r="X3" i="7" s="1"/>
  <c r="X3" i="8" s="1"/>
  <c r="X3" i="9" s="1"/>
  <c r="X3" i="10" s="1"/>
  <c r="X3" i="12" s="1"/>
  <c r="X3" i="13" s="1"/>
  <c r="X3" i="14" s="1"/>
  <c r="X3" i="11" s="1"/>
  <c r="F4" i="15"/>
  <c r="F4" i="1" s="1"/>
  <c r="F4" i="6" s="1"/>
  <c r="G4" i="15"/>
  <c r="G4" i="1" s="1"/>
  <c r="G4" i="6" s="1"/>
  <c r="H4" i="15"/>
  <c r="H4" i="1" s="1"/>
  <c r="H4" i="6" s="1"/>
  <c r="I4" i="15"/>
  <c r="I4" i="1" s="1"/>
  <c r="I4" i="6" s="1"/>
  <c r="J4" i="15"/>
  <c r="J4" i="1" s="1"/>
  <c r="K4" i="15"/>
  <c r="K4" i="1" s="1"/>
  <c r="K4" i="6" s="1"/>
  <c r="L4" i="15"/>
  <c r="L4" i="1" s="1"/>
  <c r="L4" i="6" s="1"/>
  <c r="M4" i="15"/>
  <c r="M4" i="1" s="1"/>
  <c r="M4" i="6" s="1"/>
  <c r="N4" i="15"/>
  <c r="N4" i="1" s="1"/>
  <c r="O4" i="15"/>
  <c r="O4" i="1" s="1"/>
  <c r="O4" i="6" s="1"/>
  <c r="P4" i="15"/>
  <c r="P4" i="1" s="1"/>
  <c r="P4" i="6" s="1"/>
  <c r="Q4" i="15"/>
  <c r="Q4" i="1" s="1"/>
  <c r="Q4" i="6" s="1"/>
  <c r="R4" i="15"/>
  <c r="R4" i="1" s="1"/>
  <c r="R4" i="6" s="1"/>
  <c r="E4" i="15"/>
  <c r="E4" i="1" s="1"/>
  <c r="E4" i="6" s="1"/>
  <c r="F3" i="15"/>
  <c r="F3" i="1" s="1"/>
  <c r="F3" i="6" s="1"/>
  <c r="F3" i="7" s="1"/>
  <c r="F3" i="8" s="1"/>
  <c r="F3" i="9" s="1"/>
  <c r="G3" i="15"/>
  <c r="G3" i="1" s="1"/>
  <c r="G3" i="6" s="1"/>
  <c r="G3" i="7" s="1"/>
  <c r="G3" i="8" s="1"/>
  <c r="H3" i="15"/>
  <c r="H3" i="1" s="1"/>
  <c r="I3" i="15"/>
  <c r="I3" i="1" s="1"/>
  <c r="J3" i="15"/>
  <c r="J3" i="1" s="1"/>
  <c r="K3" i="15"/>
  <c r="K3" i="1" s="1"/>
  <c r="L3" i="15"/>
  <c r="L3" i="1" s="1"/>
  <c r="M3" i="15"/>
  <c r="M3" i="1" s="1"/>
  <c r="N3" i="15"/>
  <c r="N3" i="1" s="1"/>
  <c r="O3" i="15"/>
  <c r="O3" i="1" s="1"/>
  <c r="P3" i="15"/>
  <c r="P3" i="1" s="1"/>
  <c r="Q3" i="15"/>
  <c r="Q3" i="1" s="1"/>
  <c r="Q3" i="6" s="1"/>
  <c r="R3" i="15"/>
  <c r="R3" i="1" s="1"/>
  <c r="R3" i="6" s="1"/>
  <c r="E3" i="15"/>
  <c r="E3" i="1" s="1"/>
  <c r="E3" i="6" s="1"/>
  <c r="E3" i="7" s="1"/>
  <c r="E3" i="8" s="1"/>
  <c r="E3" i="9" s="1"/>
  <c r="E3" i="10" s="1"/>
  <c r="E3" i="12" s="1"/>
  <c r="E3" i="13" s="1"/>
  <c r="E3" i="14" s="1"/>
  <c r="E3" i="11" s="1"/>
  <c r="L3" i="6" l="1"/>
  <c r="L3" i="7" s="1"/>
  <c r="L3" i="8" s="1"/>
  <c r="L3" i="9" s="1"/>
  <c r="O3" i="6"/>
  <c r="O3" i="7" s="1"/>
  <c r="O3" i="8" s="1"/>
  <c r="O3" i="9" s="1"/>
  <c r="K3" i="6"/>
  <c r="K3" i="7" s="1"/>
  <c r="K3" i="8" s="1"/>
  <c r="K3" i="9" s="1"/>
  <c r="G3" i="10"/>
  <c r="G3" i="12" s="1"/>
  <c r="G3" i="13" s="1"/>
  <c r="G3" i="14" s="1"/>
  <c r="G3" i="11" s="1"/>
  <c r="H3" i="6"/>
  <c r="H3" i="7" s="1"/>
  <c r="H3" i="8" s="1"/>
  <c r="H3" i="9" s="1"/>
  <c r="F3" i="10"/>
  <c r="F3" i="12" s="1"/>
  <c r="F3" i="13" s="1"/>
  <c r="F3" i="14" s="1"/>
  <c r="F3" i="11" s="1"/>
  <c r="P3" i="6"/>
  <c r="P3" i="7" s="1"/>
  <c r="P3" i="8" s="1"/>
  <c r="P3" i="9" s="1"/>
  <c r="N3" i="7"/>
  <c r="N3" i="8" s="1"/>
  <c r="N3" i="9" s="1"/>
  <c r="J3" i="7"/>
  <c r="J3" i="8" s="1"/>
  <c r="J3" i="9" s="1"/>
  <c r="M3" i="6"/>
  <c r="M3" i="7" s="1"/>
  <c r="M3" i="8" s="1"/>
  <c r="M3" i="9" s="1"/>
  <c r="I3" i="6"/>
  <c r="I3" i="7" s="1"/>
  <c r="I3" i="8" s="1"/>
  <c r="I3" i="9" s="1"/>
  <c r="Q3" i="7"/>
  <c r="Q3" i="8" s="1"/>
  <c r="Q3" i="9" s="1"/>
  <c r="W3" i="6"/>
  <c r="W3" i="7" s="1"/>
  <c r="W3" i="8" s="1"/>
  <c r="W3" i="9" s="1"/>
  <c r="W3" i="10" s="1"/>
  <c r="W3" i="12" s="1"/>
  <c r="W3" i="13" s="1"/>
  <c r="W3" i="14" s="1"/>
  <c r="W3" i="11" s="1"/>
  <c r="R3" i="7"/>
  <c r="R3" i="8" s="1"/>
  <c r="R3" i="9" s="1"/>
  <c r="I4" i="7"/>
  <c r="I4" i="8" s="1"/>
  <c r="I4" i="9" s="1"/>
  <c r="E4" i="7"/>
  <c r="E4" i="8" s="1"/>
  <c r="E4" i="9" s="1"/>
  <c r="E4" i="10" s="1"/>
  <c r="E4" i="12" s="1"/>
  <c r="E4" i="13" s="1"/>
  <c r="E4" i="14" s="1"/>
  <c r="E4" i="11" s="1"/>
  <c r="O4" i="7"/>
  <c r="O4" i="8" s="1"/>
  <c r="O4" i="9" s="1"/>
  <c r="K4" i="7"/>
  <c r="K4" i="8" s="1"/>
  <c r="K4" i="9" s="1"/>
  <c r="G4" i="7"/>
  <c r="G4" i="8" s="1"/>
  <c r="R4" i="7"/>
  <c r="R4" i="8" s="1"/>
  <c r="R4" i="9" s="1"/>
  <c r="N4" i="7"/>
  <c r="N4" i="8" s="1"/>
  <c r="N4" i="9" s="1"/>
  <c r="J4" i="7"/>
  <c r="J4" i="8" s="1"/>
  <c r="J4" i="9" s="1"/>
  <c r="F4" i="7"/>
  <c r="F4" i="8" s="1"/>
  <c r="F4" i="9" s="1"/>
  <c r="Q4" i="7"/>
  <c r="Q4" i="8" s="1"/>
  <c r="Q4" i="9" s="1"/>
  <c r="M4" i="7"/>
  <c r="M4" i="8" s="1"/>
  <c r="M4" i="9" s="1"/>
  <c r="P4" i="7"/>
  <c r="P4" i="8" s="1"/>
  <c r="P4" i="9" s="1"/>
  <c r="L4" i="7"/>
  <c r="L4" i="8" s="1"/>
  <c r="L4" i="9" s="1"/>
  <c r="H4" i="7"/>
  <c r="H4" i="8" s="1"/>
  <c r="H4" i="9" s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F6" i="1"/>
  <c r="G6" i="1"/>
  <c r="H6" i="1"/>
  <c r="I6" i="1"/>
  <c r="J6" i="1"/>
  <c r="K6" i="1"/>
  <c r="L6" i="1"/>
  <c r="M6" i="1"/>
  <c r="N6" i="1"/>
  <c r="O6" i="1"/>
  <c r="P6" i="1"/>
  <c r="Q6" i="1"/>
  <c r="R6" i="1"/>
  <c r="E6" i="1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E6" i="15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X83" i="16"/>
  <c r="X95" i="16" s="1"/>
  <c r="X16" i="15" s="1"/>
  <c r="X87" i="15" s="1"/>
  <c r="X99" i="15" s="1"/>
  <c r="X16" i="1" s="1"/>
  <c r="X74" i="1" s="1"/>
  <c r="X86" i="1" s="1"/>
  <c r="X16" i="6" s="1"/>
  <c r="X91" i="6" s="1"/>
  <c r="X103" i="6" s="1"/>
  <c r="X16" i="7" s="1"/>
  <c r="X76" i="7" s="1"/>
  <c r="X88" i="7" s="1"/>
  <c r="X16" i="8" s="1"/>
  <c r="X77" i="8" s="1"/>
  <c r="X89" i="8" s="1"/>
  <c r="X16" i="9" s="1"/>
  <c r="X74" i="9" s="1"/>
  <c r="X86" i="9" s="1"/>
  <c r="X16" i="10" s="1"/>
  <c r="X74" i="10" s="1"/>
  <c r="X86" i="10" s="1"/>
  <c r="X16" i="12" s="1"/>
  <c r="X74" i="12" s="1"/>
  <c r="X86" i="12" s="1"/>
  <c r="X16" i="13" s="1"/>
  <c r="X88" i="13" s="1"/>
  <c r="X100" i="13" s="1"/>
  <c r="X16" i="14" s="1"/>
  <c r="X74" i="14" s="1"/>
  <c r="X86" i="14" s="1"/>
  <c r="X16" i="11" s="1"/>
  <c r="X74" i="11" s="1"/>
  <c r="X86" i="11" s="1"/>
  <c r="V83" i="16"/>
  <c r="R16" i="16"/>
  <c r="R83" i="16" s="1"/>
  <c r="R97" i="16" s="1"/>
  <c r="Q16" i="16"/>
  <c r="Q83" i="16" s="1"/>
  <c r="P16" i="16"/>
  <c r="P83" i="16" s="1"/>
  <c r="O16" i="16"/>
  <c r="O83" i="16" s="1"/>
  <c r="N16" i="16"/>
  <c r="N83" i="16" s="1"/>
  <c r="N97" i="16" s="1"/>
  <c r="M16" i="16"/>
  <c r="M83" i="16" s="1"/>
  <c r="L16" i="16"/>
  <c r="L83" i="16" s="1"/>
  <c r="L97" i="16" s="1"/>
  <c r="K16" i="16"/>
  <c r="K83" i="16" s="1"/>
  <c r="K97" i="16" s="1"/>
  <c r="J16" i="16"/>
  <c r="J83" i="16" s="1"/>
  <c r="J97" i="16" s="1"/>
  <c r="I16" i="16"/>
  <c r="I83" i="16" s="1"/>
  <c r="H16" i="16"/>
  <c r="H83" i="16" s="1"/>
  <c r="G16" i="16"/>
  <c r="G83" i="16" s="1"/>
  <c r="F16" i="16"/>
  <c r="F83" i="16" s="1"/>
  <c r="F97" i="16" s="1"/>
  <c r="E16" i="16"/>
  <c r="E83" i="16" s="1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R7" i="6"/>
  <c r="R8" i="6"/>
  <c r="R9" i="6"/>
  <c r="R10" i="6"/>
  <c r="R11" i="6"/>
  <c r="R12" i="6"/>
  <c r="R13" i="6"/>
  <c r="R15" i="6"/>
  <c r="R103" i="6"/>
  <c r="Q7" i="6"/>
  <c r="Q8" i="6"/>
  <c r="Q9" i="6"/>
  <c r="Q10" i="6"/>
  <c r="Q11" i="6"/>
  <c r="Q12" i="6"/>
  <c r="Q13" i="6"/>
  <c r="Q15" i="6"/>
  <c r="Q103" i="6"/>
  <c r="P6" i="6"/>
  <c r="P7" i="6"/>
  <c r="P8" i="6"/>
  <c r="P9" i="6"/>
  <c r="P10" i="6"/>
  <c r="P11" i="6"/>
  <c r="P12" i="6"/>
  <c r="P13" i="6"/>
  <c r="P15" i="6"/>
  <c r="P103" i="6"/>
  <c r="O6" i="6"/>
  <c r="O7" i="6"/>
  <c r="O8" i="6"/>
  <c r="O9" i="6"/>
  <c r="O10" i="6"/>
  <c r="O11" i="6"/>
  <c r="O12" i="6"/>
  <c r="O13" i="6"/>
  <c r="O15" i="6"/>
  <c r="O103" i="6"/>
  <c r="N6" i="6"/>
  <c r="N7" i="6"/>
  <c r="N8" i="6"/>
  <c r="N9" i="6"/>
  <c r="N10" i="6"/>
  <c r="N11" i="6"/>
  <c r="N12" i="6"/>
  <c r="N13" i="6"/>
  <c r="N15" i="6"/>
  <c r="N103" i="6"/>
  <c r="M6" i="6"/>
  <c r="M7" i="6"/>
  <c r="M8" i="6"/>
  <c r="M9" i="6"/>
  <c r="M10" i="6"/>
  <c r="M11" i="6"/>
  <c r="M12" i="6"/>
  <c r="M13" i="6"/>
  <c r="M15" i="6"/>
  <c r="M103" i="6"/>
  <c r="L6" i="6"/>
  <c r="L7" i="6"/>
  <c r="L8" i="6"/>
  <c r="L9" i="6"/>
  <c r="L10" i="6"/>
  <c r="L11" i="6"/>
  <c r="L12" i="6"/>
  <c r="L13" i="6"/>
  <c r="L15" i="6"/>
  <c r="L103" i="6"/>
  <c r="K6" i="6"/>
  <c r="K7" i="6"/>
  <c r="K8" i="6"/>
  <c r="K9" i="6"/>
  <c r="K10" i="6"/>
  <c r="K11" i="6"/>
  <c r="K12" i="6"/>
  <c r="K13" i="6"/>
  <c r="K15" i="6"/>
  <c r="K103" i="6"/>
  <c r="J6" i="6"/>
  <c r="J7" i="6"/>
  <c r="J8" i="6"/>
  <c r="J9" i="6"/>
  <c r="J10" i="6"/>
  <c r="J11" i="6"/>
  <c r="J12" i="6"/>
  <c r="J13" i="6"/>
  <c r="J15" i="6"/>
  <c r="J103" i="6"/>
  <c r="I6" i="6"/>
  <c r="I7" i="6"/>
  <c r="I8" i="6"/>
  <c r="I9" i="6"/>
  <c r="I10" i="6"/>
  <c r="I11" i="6"/>
  <c r="I12" i="6"/>
  <c r="I13" i="6"/>
  <c r="I15" i="6"/>
  <c r="I103" i="6"/>
  <c r="H6" i="6"/>
  <c r="H7" i="6"/>
  <c r="H8" i="6"/>
  <c r="H9" i="6"/>
  <c r="H10" i="6"/>
  <c r="H11" i="6"/>
  <c r="H12" i="6"/>
  <c r="H13" i="6"/>
  <c r="H15" i="6"/>
  <c r="H103" i="6"/>
  <c r="G6" i="6"/>
  <c r="G7" i="6"/>
  <c r="G8" i="6"/>
  <c r="G9" i="6"/>
  <c r="G10" i="6"/>
  <c r="G11" i="6"/>
  <c r="G12" i="6"/>
  <c r="G13" i="6"/>
  <c r="G15" i="6"/>
  <c r="G103" i="6"/>
  <c r="F6" i="6"/>
  <c r="F7" i="6"/>
  <c r="F8" i="6"/>
  <c r="F9" i="6"/>
  <c r="F10" i="6"/>
  <c r="F11" i="6"/>
  <c r="F12" i="6"/>
  <c r="F13" i="6"/>
  <c r="F15" i="6"/>
  <c r="F103" i="6"/>
  <c r="E6" i="6"/>
  <c r="E7" i="6"/>
  <c r="E8" i="6"/>
  <c r="E9" i="6"/>
  <c r="E10" i="6"/>
  <c r="E11" i="6"/>
  <c r="E12" i="6"/>
  <c r="E13" i="6"/>
  <c r="E15" i="6"/>
  <c r="E103" i="6"/>
  <c r="R8" i="7"/>
  <c r="R9" i="7"/>
  <c r="R10" i="7"/>
  <c r="R11" i="7"/>
  <c r="R12" i="7"/>
  <c r="R13" i="7"/>
  <c r="R15" i="7"/>
  <c r="R88" i="7"/>
  <c r="Q8" i="7"/>
  <c r="Q9" i="7"/>
  <c r="Q10" i="7"/>
  <c r="Q11" i="7"/>
  <c r="Q12" i="7"/>
  <c r="Q13" i="7"/>
  <c r="Q15" i="7"/>
  <c r="Q88" i="7"/>
  <c r="P8" i="7"/>
  <c r="P9" i="7"/>
  <c r="P10" i="7"/>
  <c r="P11" i="7"/>
  <c r="P12" i="7"/>
  <c r="P13" i="7"/>
  <c r="P15" i="7"/>
  <c r="P88" i="7"/>
  <c r="O8" i="7"/>
  <c r="O9" i="7"/>
  <c r="O10" i="7"/>
  <c r="O11" i="7"/>
  <c r="O12" i="7"/>
  <c r="O13" i="7"/>
  <c r="O15" i="7"/>
  <c r="O88" i="7"/>
  <c r="N8" i="7"/>
  <c r="N9" i="7"/>
  <c r="N10" i="7"/>
  <c r="N11" i="7"/>
  <c r="N12" i="7"/>
  <c r="N13" i="7"/>
  <c r="N15" i="7"/>
  <c r="N88" i="7"/>
  <c r="M8" i="7"/>
  <c r="M9" i="7"/>
  <c r="M10" i="7"/>
  <c r="M11" i="7"/>
  <c r="M12" i="7"/>
  <c r="M13" i="7"/>
  <c r="M15" i="7"/>
  <c r="M88" i="7"/>
  <c r="L8" i="7"/>
  <c r="L9" i="7"/>
  <c r="L10" i="7"/>
  <c r="L11" i="7"/>
  <c r="L12" i="7"/>
  <c r="L13" i="7"/>
  <c r="L15" i="7"/>
  <c r="L88" i="7"/>
  <c r="K8" i="7"/>
  <c r="K9" i="7"/>
  <c r="K10" i="7"/>
  <c r="K11" i="7"/>
  <c r="K12" i="7"/>
  <c r="K13" i="7"/>
  <c r="K15" i="7"/>
  <c r="K88" i="7"/>
  <c r="J8" i="7"/>
  <c r="J9" i="7"/>
  <c r="J10" i="7"/>
  <c r="J11" i="7"/>
  <c r="J12" i="7"/>
  <c r="J13" i="7"/>
  <c r="J15" i="7"/>
  <c r="J88" i="7"/>
  <c r="I8" i="7"/>
  <c r="I9" i="7"/>
  <c r="I10" i="7"/>
  <c r="I11" i="7"/>
  <c r="I12" i="7"/>
  <c r="I13" i="7"/>
  <c r="I15" i="7"/>
  <c r="I88" i="7"/>
  <c r="H8" i="7"/>
  <c r="H9" i="7"/>
  <c r="H10" i="7"/>
  <c r="H11" i="7"/>
  <c r="H12" i="7"/>
  <c r="H13" i="7"/>
  <c r="H15" i="7"/>
  <c r="H88" i="7"/>
  <c r="G8" i="7"/>
  <c r="G9" i="7"/>
  <c r="G10" i="7"/>
  <c r="G11" i="7"/>
  <c r="G12" i="7"/>
  <c r="G13" i="7"/>
  <c r="G15" i="7"/>
  <c r="G88" i="7"/>
  <c r="F8" i="7"/>
  <c r="F9" i="7"/>
  <c r="F10" i="7"/>
  <c r="F11" i="7"/>
  <c r="F12" i="7"/>
  <c r="F13" i="7"/>
  <c r="F15" i="7"/>
  <c r="F88" i="7"/>
  <c r="E8" i="7"/>
  <c r="E9" i="7"/>
  <c r="E10" i="7"/>
  <c r="E11" i="7"/>
  <c r="E12" i="7"/>
  <c r="E13" i="7"/>
  <c r="E15" i="7"/>
  <c r="E88" i="7"/>
  <c r="R6" i="8"/>
  <c r="R7" i="8"/>
  <c r="R8" i="8"/>
  <c r="R9" i="8"/>
  <c r="R10" i="8"/>
  <c r="R11" i="8"/>
  <c r="R12" i="8"/>
  <c r="R13" i="8"/>
  <c r="R15" i="8"/>
  <c r="R89" i="8"/>
  <c r="Q6" i="8"/>
  <c r="Q7" i="8"/>
  <c r="Q8" i="8"/>
  <c r="Q9" i="8"/>
  <c r="Q10" i="8"/>
  <c r="Q11" i="8"/>
  <c r="Q12" i="8"/>
  <c r="Q13" i="8"/>
  <c r="Q15" i="8"/>
  <c r="Q89" i="8"/>
  <c r="P6" i="8"/>
  <c r="P7" i="8"/>
  <c r="P8" i="8"/>
  <c r="P9" i="8"/>
  <c r="P10" i="8"/>
  <c r="P11" i="8"/>
  <c r="P12" i="8"/>
  <c r="P13" i="8"/>
  <c r="P15" i="8"/>
  <c r="P89" i="8"/>
  <c r="O6" i="8"/>
  <c r="O7" i="8"/>
  <c r="O8" i="8"/>
  <c r="O9" i="8"/>
  <c r="O10" i="8"/>
  <c r="O11" i="8"/>
  <c r="O12" i="8"/>
  <c r="O13" i="8"/>
  <c r="O15" i="8"/>
  <c r="O89" i="8"/>
  <c r="N6" i="8"/>
  <c r="N7" i="8"/>
  <c r="N8" i="8"/>
  <c r="N9" i="8"/>
  <c r="N10" i="8"/>
  <c r="N11" i="8"/>
  <c r="N12" i="8"/>
  <c r="N13" i="8"/>
  <c r="N15" i="8"/>
  <c r="N89" i="8"/>
  <c r="M6" i="8"/>
  <c r="M7" i="8"/>
  <c r="M8" i="8"/>
  <c r="M9" i="8"/>
  <c r="M10" i="8"/>
  <c r="M11" i="8"/>
  <c r="M12" i="8"/>
  <c r="M13" i="8"/>
  <c r="M15" i="8"/>
  <c r="M89" i="8"/>
  <c r="L6" i="8"/>
  <c r="L7" i="8"/>
  <c r="L8" i="8"/>
  <c r="L9" i="8"/>
  <c r="L10" i="8"/>
  <c r="L11" i="8"/>
  <c r="L12" i="8"/>
  <c r="L13" i="8"/>
  <c r="L15" i="8"/>
  <c r="L89" i="8"/>
  <c r="K6" i="8"/>
  <c r="K7" i="8"/>
  <c r="K8" i="8"/>
  <c r="K9" i="8"/>
  <c r="K10" i="8"/>
  <c r="K11" i="8"/>
  <c r="K12" i="8"/>
  <c r="K13" i="8"/>
  <c r="K15" i="8"/>
  <c r="K89" i="8"/>
  <c r="J6" i="8"/>
  <c r="J7" i="8"/>
  <c r="J8" i="8"/>
  <c r="J9" i="8"/>
  <c r="J10" i="8"/>
  <c r="J11" i="8"/>
  <c r="J12" i="8"/>
  <c r="J13" i="8"/>
  <c r="J15" i="8"/>
  <c r="J89" i="8"/>
  <c r="I6" i="8"/>
  <c r="I7" i="8"/>
  <c r="I8" i="8"/>
  <c r="I9" i="8"/>
  <c r="I10" i="8"/>
  <c r="I11" i="8"/>
  <c r="I12" i="8"/>
  <c r="I13" i="8"/>
  <c r="I15" i="8"/>
  <c r="I89" i="8"/>
  <c r="H6" i="8"/>
  <c r="H7" i="8"/>
  <c r="H8" i="8"/>
  <c r="H9" i="8"/>
  <c r="H10" i="8"/>
  <c r="H11" i="8"/>
  <c r="H12" i="8"/>
  <c r="H13" i="8"/>
  <c r="H15" i="8"/>
  <c r="H89" i="8"/>
  <c r="G6" i="8"/>
  <c r="G7" i="8"/>
  <c r="G8" i="8"/>
  <c r="G9" i="8"/>
  <c r="G10" i="8"/>
  <c r="G11" i="8"/>
  <c r="G12" i="8"/>
  <c r="G13" i="8"/>
  <c r="G15" i="8"/>
  <c r="G89" i="8"/>
  <c r="F6" i="8"/>
  <c r="F7" i="8"/>
  <c r="F8" i="8"/>
  <c r="F9" i="8"/>
  <c r="F10" i="8"/>
  <c r="F11" i="8"/>
  <c r="F12" i="8"/>
  <c r="F13" i="8"/>
  <c r="F15" i="8"/>
  <c r="F89" i="8"/>
  <c r="E6" i="8"/>
  <c r="E7" i="8"/>
  <c r="E8" i="8"/>
  <c r="E9" i="8"/>
  <c r="E10" i="8"/>
  <c r="E11" i="8"/>
  <c r="E12" i="8"/>
  <c r="E13" i="8"/>
  <c r="E15" i="8"/>
  <c r="E89" i="8"/>
  <c r="R6" i="9"/>
  <c r="R7" i="9"/>
  <c r="R8" i="9"/>
  <c r="R9" i="9"/>
  <c r="R10" i="9"/>
  <c r="R11" i="9"/>
  <c r="R12" i="9"/>
  <c r="R13" i="9"/>
  <c r="R15" i="9"/>
  <c r="R86" i="9"/>
  <c r="Q6" i="9"/>
  <c r="Q7" i="9"/>
  <c r="Q8" i="9"/>
  <c r="Q9" i="9"/>
  <c r="Q10" i="9"/>
  <c r="Q11" i="9"/>
  <c r="Q12" i="9"/>
  <c r="Q13" i="9"/>
  <c r="Q15" i="9"/>
  <c r="Q86" i="9"/>
  <c r="P6" i="9"/>
  <c r="P7" i="9"/>
  <c r="P8" i="9"/>
  <c r="P9" i="9"/>
  <c r="P10" i="9"/>
  <c r="P11" i="9"/>
  <c r="P12" i="9"/>
  <c r="P13" i="9"/>
  <c r="P15" i="9"/>
  <c r="P86" i="9"/>
  <c r="O6" i="9"/>
  <c r="O7" i="9"/>
  <c r="O8" i="9"/>
  <c r="O9" i="9"/>
  <c r="O10" i="9"/>
  <c r="O11" i="9"/>
  <c r="O12" i="9"/>
  <c r="O13" i="9"/>
  <c r="O15" i="9"/>
  <c r="O86" i="9"/>
  <c r="N6" i="9"/>
  <c r="N7" i="9"/>
  <c r="N8" i="9"/>
  <c r="N9" i="9"/>
  <c r="N10" i="9"/>
  <c r="N11" i="9"/>
  <c r="N12" i="9"/>
  <c r="N13" i="9"/>
  <c r="N15" i="9"/>
  <c r="N86" i="9"/>
  <c r="M6" i="9"/>
  <c r="M7" i="9"/>
  <c r="M8" i="9"/>
  <c r="M9" i="9"/>
  <c r="M10" i="9"/>
  <c r="M11" i="9"/>
  <c r="M12" i="9"/>
  <c r="M13" i="9"/>
  <c r="M15" i="9"/>
  <c r="M86" i="9"/>
  <c r="L6" i="9"/>
  <c r="L7" i="9"/>
  <c r="L8" i="9"/>
  <c r="L9" i="9"/>
  <c r="L10" i="9"/>
  <c r="L11" i="9"/>
  <c r="L12" i="9"/>
  <c r="L13" i="9"/>
  <c r="L15" i="9"/>
  <c r="L86" i="9"/>
  <c r="K6" i="9"/>
  <c r="K7" i="9"/>
  <c r="K8" i="9"/>
  <c r="K9" i="9"/>
  <c r="K10" i="9"/>
  <c r="K11" i="9"/>
  <c r="K12" i="9"/>
  <c r="K13" i="9"/>
  <c r="K15" i="9"/>
  <c r="K86" i="9"/>
  <c r="J6" i="9"/>
  <c r="J7" i="9"/>
  <c r="J8" i="9"/>
  <c r="J9" i="9"/>
  <c r="J10" i="9"/>
  <c r="J11" i="9"/>
  <c r="J12" i="9"/>
  <c r="J13" i="9"/>
  <c r="J15" i="9"/>
  <c r="J86" i="9"/>
  <c r="I6" i="9"/>
  <c r="I7" i="9"/>
  <c r="I8" i="9"/>
  <c r="I9" i="9"/>
  <c r="I10" i="9"/>
  <c r="I11" i="9"/>
  <c r="I12" i="9"/>
  <c r="I13" i="9"/>
  <c r="I15" i="9"/>
  <c r="I86" i="9"/>
  <c r="H6" i="9"/>
  <c r="H7" i="9"/>
  <c r="H8" i="9"/>
  <c r="H9" i="9"/>
  <c r="H10" i="9"/>
  <c r="H11" i="9"/>
  <c r="H12" i="9"/>
  <c r="H13" i="9"/>
  <c r="H15" i="9"/>
  <c r="H86" i="9"/>
  <c r="G6" i="9"/>
  <c r="G7" i="9"/>
  <c r="G8" i="9"/>
  <c r="G9" i="9"/>
  <c r="G10" i="9"/>
  <c r="G11" i="9"/>
  <c r="G12" i="9"/>
  <c r="G13" i="9"/>
  <c r="G15" i="9"/>
  <c r="G86" i="9"/>
  <c r="F6" i="9"/>
  <c r="F7" i="9"/>
  <c r="F8" i="9"/>
  <c r="F9" i="9"/>
  <c r="F10" i="9"/>
  <c r="F11" i="9"/>
  <c r="F12" i="9"/>
  <c r="F13" i="9"/>
  <c r="F15" i="9"/>
  <c r="F86" i="9"/>
  <c r="E6" i="9"/>
  <c r="E7" i="9"/>
  <c r="E8" i="9"/>
  <c r="E9" i="9"/>
  <c r="E10" i="9"/>
  <c r="E11" i="9"/>
  <c r="E12" i="9"/>
  <c r="E13" i="9"/>
  <c r="E15" i="9"/>
  <c r="E86" i="9"/>
  <c r="R6" i="10"/>
  <c r="R7" i="10"/>
  <c r="R8" i="10"/>
  <c r="R9" i="10"/>
  <c r="R10" i="10"/>
  <c r="R11" i="10"/>
  <c r="R12" i="10"/>
  <c r="R13" i="10"/>
  <c r="R15" i="10"/>
  <c r="R86" i="10"/>
  <c r="Q6" i="10"/>
  <c r="Q7" i="10"/>
  <c r="Q8" i="10"/>
  <c r="Q9" i="10"/>
  <c r="Q10" i="10"/>
  <c r="Q11" i="10"/>
  <c r="Q12" i="10"/>
  <c r="Q13" i="10"/>
  <c r="Q15" i="10"/>
  <c r="Q86" i="10"/>
  <c r="P6" i="10"/>
  <c r="P7" i="10"/>
  <c r="P8" i="10"/>
  <c r="P9" i="10"/>
  <c r="P10" i="10"/>
  <c r="P11" i="10"/>
  <c r="P12" i="10"/>
  <c r="P13" i="10"/>
  <c r="P15" i="10"/>
  <c r="P86" i="10"/>
  <c r="O6" i="10"/>
  <c r="O7" i="10"/>
  <c r="O8" i="10"/>
  <c r="O9" i="10"/>
  <c r="O10" i="10"/>
  <c r="O11" i="10"/>
  <c r="O12" i="10"/>
  <c r="O13" i="10"/>
  <c r="O15" i="10"/>
  <c r="O86" i="10"/>
  <c r="N6" i="10"/>
  <c r="N7" i="10"/>
  <c r="N8" i="10"/>
  <c r="N9" i="10"/>
  <c r="N10" i="10"/>
  <c r="N11" i="10"/>
  <c r="N12" i="10"/>
  <c r="N13" i="10"/>
  <c r="N15" i="10"/>
  <c r="N86" i="10"/>
  <c r="M6" i="10"/>
  <c r="M7" i="10"/>
  <c r="M8" i="10"/>
  <c r="M9" i="10"/>
  <c r="M10" i="10"/>
  <c r="M11" i="10"/>
  <c r="M12" i="10"/>
  <c r="M13" i="10"/>
  <c r="M15" i="10"/>
  <c r="M86" i="10"/>
  <c r="L6" i="10"/>
  <c r="L7" i="10"/>
  <c r="L8" i="10"/>
  <c r="L9" i="10"/>
  <c r="L10" i="10"/>
  <c r="L11" i="10"/>
  <c r="L12" i="10"/>
  <c r="L13" i="10"/>
  <c r="L15" i="10"/>
  <c r="L86" i="10"/>
  <c r="K6" i="10"/>
  <c r="K7" i="10"/>
  <c r="K8" i="10"/>
  <c r="K9" i="10"/>
  <c r="K10" i="10"/>
  <c r="K11" i="10"/>
  <c r="K12" i="10"/>
  <c r="K13" i="10"/>
  <c r="K15" i="10"/>
  <c r="K86" i="10"/>
  <c r="J6" i="10"/>
  <c r="J7" i="10"/>
  <c r="J8" i="10"/>
  <c r="J9" i="10"/>
  <c r="J10" i="10"/>
  <c r="J11" i="10"/>
  <c r="J12" i="10"/>
  <c r="J13" i="10"/>
  <c r="J15" i="10"/>
  <c r="J86" i="10"/>
  <c r="I6" i="10"/>
  <c r="I7" i="10"/>
  <c r="I8" i="10"/>
  <c r="I9" i="10"/>
  <c r="I10" i="10"/>
  <c r="I11" i="10"/>
  <c r="I12" i="10"/>
  <c r="I13" i="10"/>
  <c r="I15" i="10"/>
  <c r="I86" i="10"/>
  <c r="H6" i="10"/>
  <c r="H7" i="10"/>
  <c r="H8" i="10"/>
  <c r="H9" i="10"/>
  <c r="H10" i="10"/>
  <c r="H11" i="10"/>
  <c r="H12" i="10"/>
  <c r="H13" i="10"/>
  <c r="H15" i="10"/>
  <c r="H86" i="10"/>
  <c r="G6" i="10"/>
  <c r="G7" i="10"/>
  <c r="G8" i="10"/>
  <c r="G9" i="10"/>
  <c r="G10" i="10"/>
  <c r="G11" i="10"/>
  <c r="G12" i="10"/>
  <c r="G13" i="10"/>
  <c r="G15" i="10"/>
  <c r="G86" i="10"/>
  <c r="F6" i="10"/>
  <c r="F7" i="10"/>
  <c r="F8" i="10"/>
  <c r="F9" i="10"/>
  <c r="F10" i="10"/>
  <c r="F11" i="10"/>
  <c r="F12" i="10"/>
  <c r="F13" i="10"/>
  <c r="F15" i="10"/>
  <c r="F86" i="10"/>
  <c r="E6" i="10"/>
  <c r="E7" i="10"/>
  <c r="E8" i="10"/>
  <c r="E9" i="10"/>
  <c r="E10" i="10"/>
  <c r="E11" i="10"/>
  <c r="E12" i="10"/>
  <c r="E13" i="10"/>
  <c r="E15" i="10"/>
  <c r="E86" i="10"/>
  <c r="R6" i="12"/>
  <c r="R7" i="12"/>
  <c r="R8" i="12"/>
  <c r="R9" i="12"/>
  <c r="R10" i="12"/>
  <c r="R11" i="12"/>
  <c r="R12" i="12"/>
  <c r="R13" i="12"/>
  <c r="R15" i="12"/>
  <c r="R86" i="12"/>
  <c r="Q6" i="12"/>
  <c r="Q7" i="12"/>
  <c r="Q8" i="12"/>
  <c r="Q9" i="12"/>
  <c r="Q10" i="12"/>
  <c r="Q11" i="12"/>
  <c r="Q12" i="12"/>
  <c r="Q13" i="12"/>
  <c r="Q15" i="12"/>
  <c r="Q86" i="12"/>
  <c r="P6" i="12"/>
  <c r="P7" i="12"/>
  <c r="P8" i="12"/>
  <c r="P9" i="12"/>
  <c r="P10" i="12"/>
  <c r="P11" i="12"/>
  <c r="P12" i="12"/>
  <c r="P13" i="12"/>
  <c r="P15" i="12"/>
  <c r="P86" i="12"/>
  <c r="O6" i="12"/>
  <c r="O7" i="12"/>
  <c r="O8" i="12"/>
  <c r="O9" i="12"/>
  <c r="O10" i="12"/>
  <c r="O11" i="12"/>
  <c r="O12" i="12"/>
  <c r="O13" i="12"/>
  <c r="O15" i="12"/>
  <c r="O86" i="12"/>
  <c r="N6" i="12"/>
  <c r="N7" i="12"/>
  <c r="N8" i="12"/>
  <c r="N9" i="12"/>
  <c r="N10" i="12"/>
  <c r="N11" i="12"/>
  <c r="N12" i="12"/>
  <c r="N13" i="12"/>
  <c r="N15" i="12"/>
  <c r="N86" i="12"/>
  <c r="M6" i="12"/>
  <c r="M7" i="12"/>
  <c r="M8" i="12"/>
  <c r="M9" i="12"/>
  <c r="M10" i="12"/>
  <c r="M11" i="12"/>
  <c r="M12" i="12"/>
  <c r="M13" i="12"/>
  <c r="M15" i="12"/>
  <c r="M86" i="12"/>
  <c r="L6" i="12"/>
  <c r="L7" i="12"/>
  <c r="L8" i="12"/>
  <c r="L9" i="12"/>
  <c r="L10" i="12"/>
  <c r="L11" i="12"/>
  <c r="L12" i="12"/>
  <c r="L13" i="12"/>
  <c r="L15" i="12"/>
  <c r="L86" i="12"/>
  <c r="K6" i="12"/>
  <c r="K7" i="12"/>
  <c r="K8" i="12"/>
  <c r="K9" i="12"/>
  <c r="K10" i="12"/>
  <c r="K11" i="12"/>
  <c r="K12" i="12"/>
  <c r="K13" i="12"/>
  <c r="K15" i="12"/>
  <c r="K86" i="12"/>
  <c r="J6" i="12"/>
  <c r="J7" i="12"/>
  <c r="J8" i="12"/>
  <c r="J9" i="12"/>
  <c r="J10" i="12"/>
  <c r="J11" i="12"/>
  <c r="J12" i="12"/>
  <c r="J13" i="12"/>
  <c r="J15" i="12"/>
  <c r="J86" i="12"/>
  <c r="I6" i="12"/>
  <c r="I7" i="12"/>
  <c r="I8" i="12"/>
  <c r="I9" i="12"/>
  <c r="I10" i="12"/>
  <c r="I11" i="12"/>
  <c r="I12" i="12"/>
  <c r="I13" i="12"/>
  <c r="I15" i="12"/>
  <c r="I86" i="12"/>
  <c r="H6" i="12"/>
  <c r="H7" i="12"/>
  <c r="H8" i="12"/>
  <c r="H9" i="12"/>
  <c r="H10" i="12"/>
  <c r="H11" i="12"/>
  <c r="H12" i="12"/>
  <c r="H13" i="12"/>
  <c r="H15" i="12"/>
  <c r="H86" i="12"/>
  <c r="G6" i="12"/>
  <c r="G7" i="12"/>
  <c r="G8" i="12"/>
  <c r="G9" i="12"/>
  <c r="G10" i="12"/>
  <c r="G11" i="12"/>
  <c r="G12" i="12"/>
  <c r="G13" i="12"/>
  <c r="G15" i="12"/>
  <c r="G86" i="12"/>
  <c r="F6" i="12"/>
  <c r="F7" i="12"/>
  <c r="F8" i="12"/>
  <c r="F9" i="12"/>
  <c r="F10" i="12"/>
  <c r="F11" i="12"/>
  <c r="F12" i="12"/>
  <c r="F13" i="12"/>
  <c r="F15" i="12"/>
  <c r="F86" i="12"/>
  <c r="E6" i="12"/>
  <c r="E7" i="12"/>
  <c r="E8" i="12"/>
  <c r="E9" i="12"/>
  <c r="E10" i="12"/>
  <c r="E11" i="12"/>
  <c r="E12" i="12"/>
  <c r="E13" i="12"/>
  <c r="E15" i="12"/>
  <c r="E86" i="12"/>
  <c r="R6" i="13"/>
  <c r="R7" i="13"/>
  <c r="R8" i="13"/>
  <c r="R9" i="13"/>
  <c r="R10" i="13"/>
  <c r="R11" i="13"/>
  <c r="R12" i="13"/>
  <c r="R13" i="13"/>
  <c r="R15" i="13"/>
  <c r="R100" i="13"/>
  <c r="Q6" i="13"/>
  <c r="Q7" i="13"/>
  <c r="Q8" i="13"/>
  <c r="Q9" i="13"/>
  <c r="Q10" i="13"/>
  <c r="Q11" i="13"/>
  <c r="Q12" i="13"/>
  <c r="Q13" i="13"/>
  <c r="Q15" i="13"/>
  <c r="Q100" i="13"/>
  <c r="P6" i="13"/>
  <c r="P7" i="13"/>
  <c r="P8" i="13"/>
  <c r="P9" i="13"/>
  <c r="P10" i="13"/>
  <c r="P11" i="13"/>
  <c r="P12" i="13"/>
  <c r="P13" i="13"/>
  <c r="P15" i="13"/>
  <c r="P100" i="13"/>
  <c r="O6" i="13"/>
  <c r="O7" i="13"/>
  <c r="O8" i="13"/>
  <c r="O9" i="13"/>
  <c r="O10" i="13"/>
  <c r="O11" i="13"/>
  <c r="O12" i="13"/>
  <c r="O13" i="13"/>
  <c r="O15" i="13"/>
  <c r="O100" i="13"/>
  <c r="N6" i="13"/>
  <c r="N7" i="13"/>
  <c r="N8" i="13"/>
  <c r="N9" i="13"/>
  <c r="N10" i="13"/>
  <c r="N11" i="13"/>
  <c r="N12" i="13"/>
  <c r="N13" i="13"/>
  <c r="N15" i="13"/>
  <c r="N100" i="13"/>
  <c r="M6" i="13"/>
  <c r="M7" i="13"/>
  <c r="M8" i="13"/>
  <c r="M9" i="13"/>
  <c r="M10" i="13"/>
  <c r="M11" i="13"/>
  <c r="M12" i="13"/>
  <c r="M13" i="13"/>
  <c r="M15" i="13"/>
  <c r="M100" i="13"/>
  <c r="L6" i="13"/>
  <c r="L7" i="13"/>
  <c r="L8" i="13"/>
  <c r="L9" i="13"/>
  <c r="L10" i="13"/>
  <c r="L11" i="13"/>
  <c r="L12" i="13"/>
  <c r="L13" i="13"/>
  <c r="L15" i="13"/>
  <c r="L100" i="13"/>
  <c r="K6" i="13"/>
  <c r="K7" i="13"/>
  <c r="K8" i="13"/>
  <c r="K9" i="13"/>
  <c r="K10" i="13"/>
  <c r="K11" i="13"/>
  <c r="K12" i="13"/>
  <c r="K13" i="13"/>
  <c r="K15" i="13"/>
  <c r="K100" i="13"/>
  <c r="J6" i="13"/>
  <c r="J7" i="13"/>
  <c r="J8" i="13"/>
  <c r="J9" i="13"/>
  <c r="J10" i="13"/>
  <c r="J11" i="13"/>
  <c r="J12" i="13"/>
  <c r="J13" i="13"/>
  <c r="J15" i="13"/>
  <c r="J100" i="13"/>
  <c r="I6" i="13"/>
  <c r="I7" i="13"/>
  <c r="I8" i="13"/>
  <c r="I9" i="13"/>
  <c r="I10" i="13"/>
  <c r="I11" i="13"/>
  <c r="I12" i="13"/>
  <c r="I13" i="13"/>
  <c r="I15" i="13"/>
  <c r="I100" i="13"/>
  <c r="H6" i="13"/>
  <c r="H7" i="13"/>
  <c r="H8" i="13"/>
  <c r="H9" i="13"/>
  <c r="H10" i="13"/>
  <c r="H11" i="13"/>
  <c r="H12" i="13"/>
  <c r="H13" i="13"/>
  <c r="H15" i="13"/>
  <c r="H100" i="13"/>
  <c r="G6" i="13"/>
  <c r="G7" i="13"/>
  <c r="G8" i="13"/>
  <c r="G9" i="13"/>
  <c r="G10" i="13"/>
  <c r="G11" i="13"/>
  <c r="G12" i="13"/>
  <c r="G13" i="13"/>
  <c r="G15" i="13"/>
  <c r="G100" i="13"/>
  <c r="F6" i="13"/>
  <c r="F7" i="13"/>
  <c r="F8" i="13"/>
  <c r="F9" i="13"/>
  <c r="F10" i="13"/>
  <c r="F11" i="13"/>
  <c r="F12" i="13"/>
  <c r="F13" i="13"/>
  <c r="F15" i="13"/>
  <c r="F100" i="13"/>
  <c r="E6" i="13"/>
  <c r="E7" i="13"/>
  <c r="E8" i="13"/>
  <c r="E9" i="13"/>
  <c r="E10" i="13"/>
  <c r="E11" i="13"/>
  <c r="E12" i="13"/>
  <c r="E13" i="13"/>
  <c r="E15" i="13"/>
  <c r="E100" i="13"/>
  <c r="R6" i="14"/>
  <c r="R7" i="14"/>
  <c r="R8" i="14"/>
  <c r="R9" i="14"/>
  <c r="R10" i="14"/>
  <c r="R11" i="14"/>
  <c r="R12" i="14"/>
  <c r="R13" i="14"/>
  <c r="R15" i="14"/>
  <c r="R86" i="14"/>
  <c r="Q6" i="14"/>
  <c r="Q7" i="14"/>
  <c r="Q8" i="14"/>
  <c r="Q9" i="14"/>
  <c r="Q10" i="14"/>
  <c r="Q11" i="14"/>
  <c r="Q12" i="14"/>
  <c r="Q13" i="14"/>
  <c r="Q15" i="14"/>
  <c r="Q86" i="14"/>
  <c r="P6" i="14"/>
  <c r="P7" i="14"/>
  <c r="P8" i="14"/>
  <c r="P9" i="14"/>
  <c r="P10" i="14"/>
  <c r="P11" i="14"/>
  <c r="P12" i="14"/>
  <c r="P13" i="14"/>
  <c r="P15" i="14"/>
  <c r="P86" i="14"/>
  <c r="O6" i="14"/>
  <c r="O7" i="14"/>
  <c r="O8" i="14"/>
  <c r="O9" i="14"/>
  <c r="O10" i="14"/>
  <c r="O11" i="14"/>
  <c r="O12" i="14"/>
  <c r="O13" i="14"/>
  <c r="O15" i="14"/>
  <c r="O86" i="14"/>
  <c r="N6" i="14"/>
  <c r="N7" i="14"/>
  <c r="N8" i="14"/>
  <c r="N9" i="14"/>
  <c r="N10" i="14"/>
  <c r="N11" i="14"/>
  <c r="N12" i="14"/>
  <c r="N13" i="14"/>
  <c r="N15" i="14"/>
  <c r="N86" i="14"/>
  <c r="M6" i="14"/>
  <c r="M7" i="14"/>
  <c r="M8" i="14"/>
  <c r="M9" i="14"/>
  <c r="M10" i="14"/>
  <c r="M11" i="14"/>
  <c r="M12" i="14"/>
  <c r="M13" i="14"/>
  <c r="M15" i="14"/>
  <c r="M86" i="14"/>
  <c r="L6" i="14"/>
  <c r="L7" i="14"/>
  <c r="L8" i="14"/>
  <c r="L9" i="14"/>
  <c r="L10" i="14"/>
  <c r="L11" i="14"/>
  <c r="L12" i="14"/>
  <c r="L13" i="14"/>
  <c r="L15" i="14"/>
  <c r="L86" i="14"/>
  <c r="K6" i="14"/>
  <c r="K7" i="14"/>
  <c r="K8" i="14"/>
  <c r="K9" i="14"/>
  <c r="K10" i="14"/>
  <c r="K11" i="14"/>
  <c r="K12" i="14"/>
  <c r="K13" i="14"/>
  <c r="K15" i="14"/>
  <c r="K86" i="14"/>
  <c r="J6" i="14"/>
  <c r="J7" i="14"/>
  <c r="J8" i="14"/>
  <c r="J9" i="14"/>
  <c r="J10" i="14"/>
  <c r="J11" i="14"/>
  <c r="J12" i="14"/>
  <c r="J13" i="14"/>
  <c r="J15" i="14"/>
  <c r="J86" i="14"/>
  <c r="I6" i="14"/>
  <c r="I7" i="14"/>
  <c r="I8" i="14"/>
  <c r="I9" i="14"/>
  <c r="I10" i="14"/>
  <c r="I11" i="14"/>
  <c r="I12" i="14"/>
  <c r="I13" i="14"/>
  <c r="I15" i="14"/>
  <c r="I86" i="14"/>
  <c r="H6" i="14"/>
  <c r="H7" i="14"/>
  <c r="H8" i="14"/>
  <c r="H9" i="14"/>
  <c r="H10" i="14"/>
  <c r="H11" i="14"/>
  <c r="H12" i="14"/>
  <c r="H13" i="14"/>
  <c r="H15" i="14"/>
  <c r="H86" i="14"/>
  <c r="G6" i="14"/>
  <c r="G7" i="14"/>
  <c r="G8" i="14"/>
  <c r="G9" i="14"/>
  <c r="G10" i="14"/>
  <c r="G11" i="14"/>
  <c r="G12" i="14"/>
  <c r="G13" i="14"/>
  <c r="G15" i="14"/>
  <c r="G86" i="14"/>
  <c r="F6" i="14"/>
  <c r="F7" i="14"/>
  <c r="F8" i="14"/>
  <c r="F9" i="14"/>
  <c r="F10" i="14"/>
  <c r="F11" i="14"/>
  <c r="F12" i="14"/>
  <c r="F13" i="14"/>
  <c r="F15" i="14"/>
  <c r="F86" i="14"/>
  <c r="E7" i="14"/>
  <c r="E8" i="14"/>
  <c r="E9" i="14"/>
  <c r="E10" i="14"/>
  <c r="E11" i="14"/>
  <c r="E12" i="14"/>
  <c r="E13" i="14"/>
  <c r="E15" i="14"/>
  <c r="E86" i="14"/>
  <c r="R6" i="11"/>
  <c r="R7" i="11"/>
  <c r="R8" i="11"/>
  <c r="R9" i="11"/>
  <c r="R10" i="11"/>
  <c r="R11" i="11"/>
  <c r="R12" i="11"/>
  <c r="R13" i="11"/>
  <c r="R15" i="11"/>
  <c r="R86" i="11"/>
  <c r="Q6" i="11"/>
  <c r="Q7" i="11"/>
  <c r="Q8" i="11"/>
  <c r="Q9" i="11"/>
  <c r="Q10" i="11"/>
  <c r="Q11" i="11"/>
  <c r="Q12" i="11"/>
  <c r="Q13" i="11"/>
  <c r="Q15" i="11"/>
  <c r="Q86" i="11"/>
  <c r="P6" i="11"/>
  <c r="P7" i="11"/>
  <c r="P8" i="11"/>
  <c r="P9" i="11"/>
  <c r="P10" i="11"/>
  <c r="P11" i="11"/>
  <c r="P12" i="11"/>
  <c r="P13" i="11"/>
  <c r="P15" i="11"/>
  <c r="P86" i="11"/>
  <c r="O6" i="11"/>
  <c r="O7" i="11"/>
  <c r="O8" i="11"/>
  <c r="O9" i="11"/>
  <c r="O10" i="11"/>
  <c r="O11" i="11"/>
  <c r="O12" i="11"/>
  <c r="O13" i="11"/>
  <c r="O15" i="11"/>
  <c r="O86" i="11"/>
  <c r="N6" i="11"/>
  <c r="N7" i="11"/>
  <c r="N8" i="11"/>
  <c r="N9" i="11"/>
  <c r="N10" i="11"/>
  <c r="N11" i="11"/>
  <c r="N12" i="11"/>
  <c r="N13" i="11"/>
  <c r="N15" i="11"/>
  <c r="N86" i="11"/>
  <c r="M6" i="11"/>
  <c r="M7" i="11"/>
  <c r="M8" i="11"/>
  <c r="M9" i="11"/>
  <c r="M10" i="11"/>
  <c r="M11" i="11"/>
  <c r="M12" i="11"/>
  <c r="M13" i="11"/>
  <c r="M15" i="11"/>
  <c r="M86" i="11"/>
  <c r="L6" i="11"/>
  <c r="L7" i="11"/>
  <c r="L8" i="11"/>
  <c r="L9" i="11"/>
  <c r="L10" i="11"/>
  <c r="L11" i="11"/>
  <c r="L12" i="11"/>
  <c r="L13" i="11"/>
  <c r="L15" i="11"/>
  <c r="L86" i="11"/>
  <c r="K6" i="11"/>
  <c r="K7" i="11"/>
  <c r="K8" i="11"/>
  <c r="K9" i="11"/>
  <c r="K10" i="11"/>
  <c r="K11" i="11"/>
  <c r="K12" i="11"/>
  <c r="K13" i="11"/>
  <c r="K15" i="11"/>
  <c r="K86" i="11"/>
  <c r="J6" i="11"/>
  <c r="J7" i="11"/>
  <c r="J8" i="11"/>
  <c r="J9" i="11"/>
  <c r="J10" i="11"/>
  <c r="J11" i="11"/>
  <c r="J12" i="11"/>
  <c r="J13" i="11"/>
  <c r="J15" i="11"/>
  <c r="J86" i="11"/>
  <c r="I6" i="11"/>
  <c r="I7" i="11"/>
  <c r="I8" i="11"/>
  <c r="I9" i="11"/>
  <c r="I10" i="11"/>
  <c r="I11" i="11"/>
  <c r="I12" i="11"/>
  <c r="I13" i="11"/>
  <c r="I15" i="11"/>
  <c r="I86" i="11"/>
  <c r="H6" i="11"/>
  <c r="H7" i="11"/>
  <c r="H8" i="11"/>
  <c r="H9" i="11"/>
  <c r="H10" i="11"/>
  <c r="H11" i="11"/>
  <c r="H12" i="11"/>
  <c r="H13" i="11"/>
  <c r="H15" i="11"/>
  <c r="H86" i="11"/>
  <c r="G6" i="11"/>
  <c r="G7" i="11"/>
  <c r="G8" i="11"/>
  <c r="G9" i="11"/>
  <c r="G10" i="11"/>
  <c r="G11" i="11"/>
  <c r="G12" i="11"/>
  <c r="G13" i="11"/>
  <c r="G15" i="11"/>
  <c r="G86" i="11"/>
  <c r="F6" i="11"/>
  <c r="F7" i="11"/>
  <c r="F8" i="11"/>
  <c r="F9" i="11"/>
  <c r="F10" i="11"/>
  <c r="F11" i="11"/>
  <c r="F12" i="11"/>
  <c r="F13" i="11"/>
  <c r="F15" i="11"/>
  <c r="F86" i="11"/>
  <c r="E6" i="11"/>
  <c r="E7" i="11"/>
  <c r="E8" i="11"/>
  <c r="E9" i="11"/>
  <c r="E10" i="11"/>
  <c r="E11" i="11"/>
  <c r="E12" i="11"/>
  <c r="E13" i="11"/>
  <c r="E15" i="11"/>
  <c r="E86" i="11"/>
  <c r="O97" i="16" l="1"/>
  <c r="H97" i="16"/>
  <c r="H3" i="10"/>
  <c r="H3" i="12" s="1"/>
  <c r="H3" i="13" s="1"/>
  <c r="H3" i="14" s="1"/>
  <c r="H3" i="11" s="1"/>
  <c r="I3" i="10"/>
  <c r="I3" i="12" s="1"/>
  <c r="I3" i="13" s="1"/>
  <c r="I3" i="14" s="1"/>
  <c r="I3" i="11" s="1"/>
  <c r="K3" i="10"/>
  <c r="K3" i="12" s="1"/>
  <c r="K3" i="13" s="1"/>
  <c r="K3" i="14" s="1"/>
  <c r="K3" i="11" s="1"/>
  <c r="P3" i="10"/>
  <c r="P3" i="12" s="1"/>
  <c r="P3" i="13" s="1"/>
  <c r="P3" i="14" s="1"/>
  <c r="P3" i="11" s="1"/>
  <c r="J3" i="10"/>
  <c r="J3" i="12" s="1"/>
  <c r="J3" i="13" s="1"/>
  <c r="J3" i="14" s="1"/>
  <c r="J3" i="11" s="1"/>
  <c r="L3" i="10"/>
  <c r="L3" i="12" s="1"/>
  <c r="L3" i="13" s="1"/>
  <c r="L3" i="14" s="1"/>
  <c r="L3" i="11" s="1"/>
  <c r="Q3" i="10"/>
  <c r="Q3" i="12" s="1"/>
  <c r="Q3" i="13" s="1"/>
  <c r="Q3" i="14" s="1"/>
  <c r="Q3" i="11" s="1"/>
  <c r="M4" i="10"/>
  <c r="M4" i="12" s="1"/>
  <c r="M4" i="13" s="1"/>
  <c r="M4" i="14" s="1"/>
  <c r="M4" i="11" s="1"/>
  <c r="N4" i="10"/>
  <c r="N4" i="12" s="1"/>
  <c r="N4" i="13" s="1"/>
  <c r="N4" i="14" s="1"/>
  <c r="N4" i="11" s="1"/>
  <c r="O4" i="10"/>
  <c r="O4" i="12" s="1"/>
  <c r="Q4" i="10"/>
  <c r="Q4" i="12" s="1"/>
  <c r="Q4" i="13" s="1"/>
  <c r="Q4" i="14" s="1"/>
  <c r="Q4" i="11" s="1"/>
  <c r="L4" i="10"/>
  <c r="L4" i="12" s="1"/>
  <c r="L4" i="13" s="1"/>
  <c r="L4" i="14" s="1"/>
  <c r="L4" i="11" s="1"/>
  <c r="F4" i="10"/>
  <c r="F4" i="12" s="1"/>
  <c r="F4" i="13" s="1"/>
  <c r="F4" i="14" s="1"/>
  <c r="F4" i="11" s="1"/>
  <c r="G4" i="10"/>
  <c r="G4" i="12" s="1"/>
  <c r="G4" i="13" s="1"/>
  <c r="G4" i="14" s="1"/>
  <c r="G4" i="11" s="1"/>
  <c r="I4" i="10"/>
  <c r="I4" i="12" s="1"/>
  <c r="I4" i="13" s="1"/>
  <c r="I4" i="14" s="1"/>
  <c r="I4" i="11" s="1"/>
  <c r="H4" i="10"/>
  <c r="H4" i="12" s="1"/>
  <c r="H4" i="13" s="1"/>
  <c r="H4" i="14" s="1"/>
  <c r="H4" i="11" s="1"/>
  <c r="R4" i="10"/>
  <c r="R4" i="12" s="1"/>
  <c r="R4" i="13" s="1"/>
  <c r="R4" i="14" s="1"/>
  <c r="R4" i="11" s="1"/>
  <c r="M3" i="10"/>
  <c r="M3" i="12" s="1"/>
  <c r="M3" i="13" s="1"/>
  <c r="M3" i="14" s="1"/>
  <c r="M3" i="11" s="1"/>
  <c r="N3" i="10"/>
  <c r="N3" i="12" s="1"/>
  <c r="N3" i="13" s="1"/>
  <c r="N3" i="14" s="1"/>
  <c r="N3" i="11" s="1"/>
  <c r="O3" i="10"/>
  <c r="O3" i="12" s="1"/>
  <c r="P4" i="10"/>
  <c r="P4" i="12" s="1"/>
  <c r="P4" i="13" s="1"/>
  <c r="P4" i="14" s="1"/>
  <c r="P4" i="11" s="1"/>
  <c r="J4" i="10"/>
  <c r="J4" i="12" s="1"/>
  <c r="J4" i="13" s="1"/>
  <c r="J4" i="14" s="1"/>
  <c r="J4" i="11" s="1"/>
  <c r="K4" i="10"/>
  <c r="K4" i="12" s="1"/>
  <c r="K4" i="13" s="1"/>
  <c r="K4" i="14" s="1"/>
  <c r="K4" i="11" s="1"/>
  <c r="R3" i="10"/>
  <c r="R3" i="12" s="1"/>
  <c r="R3" i="13" s="1"/>
  <c r="R3" i="14" s="1"/>
  <c r="R3" i="11" s="1"/>
  <c r="R16" i="14"/>
  <c r="R74" i="14" s="1"/>
  <c r="R88" i="14" s="1"/>
  <c r="F16" i="11"/>
  <c r="F74" i="11" s="1"/>
  <c r="F88" i="11" s="1"/>
  <c r="P16" i="11"/>
  <c r="P74" i="11" s="1"/>
  <c r="P88" i="11" s="1"/>
  <c r="E16" i="11"/>
  <c r="E74" i="11" s="1"/>
  <c r="E88" i="11" s="1"/>
  <c r="O16" i="11"/>
  <c r="O74" i="11" s="1"/>
  <c r="O88" i="11" s="1"/>
  <c r="N16" i="11"/>
  <c r="N74" i="11" s="1"/>
  <c r="N88" i="11" s="1"/>
  <c r="G16" i="11"/>
  <c r="G74" i="11" s="1"/>
  <c r="G88" i="11" s="1"/>
  <c r="H16" i="11"/>
  <c r="H74" i="11" s="1"/>
  <c r="H88" i="11" s="1"/>
  <c r="J16" i="11"/>
  <c r="J74" i="11" s="1"/>
  <c r="J88" i="11" s="1"/>
  <c r="L16" i="11"/>
  <c r="L74" i="11" s="1"/>
  <c r="L88" i="11" s="1"/>
  <c r="M16" i="11"/>
  <c r="M74" i="11" s="1"/>
  <c r="M88" i="11" s="1"/>
  <c r="Q16" i="11"/>
  <c r="Q74" i="11" s="1"/>
  <c r="Q88" i="11" s="1"/>
  <c r="R16" i="11"/>
  <c r="R74" i="11" s="1"/>
  <c r="R88" i="11" s="1"/>
  <c r="I16" i="13"/>
  <c r="I88" i="13" s="1"/>
  <c r="I102" i="13" s="1"/>
  <c r="Q16" i="13"/>
  <c r="Q88" i="13" s="1"/>
  <c r="Q102" i="13" s="1"/>
  <c r="G16" i="14"/>
  <c r="G74" i="14" s="1"/>
  <c r="G88" i="14" s="1"/>
  <c r="K16" i="14"/>
  <c r="K74" i="14" s="1"/>
  <c r="K88" i="14" s="1"/>
  <c r="N16" i="14"/>
  <c r="N74" i="14" s="1"/>
  <c r="N88" i="14" s="1"/>
  <c r="P16" i="14"/>
  <c r="P74" i="14" s="1"/>
  <c r="P88" i="14" s="1"/>
  <c r="F16" i="14"/>
  <c r="F74" i="14" s="1"/>
  <c r="F88" i="14" s="1"/>
  <c r="H16" i="14"/>
  <c r="H74" i="14" s="1"/>
  <c r="H88" i="14" s="1"/>
  <c r="J16" i="14"/>
  <c r="J74" i="14" s="1"/>
  <c r="J88" i="14" s="1"/>
  <c r="L16" i="14"/>
  <c r="L74" i="14" s="1"/>
  <c r="L88" i="14" s="1"/>
  <c r="M16" i="13"/>
  <c r="M88" i="13" s="1"/>
  <c r="M102" i="13" s="1"/>
  <c r="J16" i="12"/>
  <c r="J74" i="12" s="1"/>
  <c r="J88" i="12" s="1"/>
  <c r="F16" i="12"/>
  <c r="F74" i="12" s="1"/>
  <c r="F88" i="12" s="1"/>
  <c r="P16" i="12"/>
  <c r="P74" i="12" s="1"/>
  <c r="P88" i="12" s="1"/>
  <c r="I16" i="12"/>
  <c r="I74" i="12" s="1"/>
  <c r="I88" i="12" s="1"/>
  <c r="G16" i="12"/>
  <c r="G74" i="12" s="1"/>
  <c r="G88" i="12" s="1"/>
  <c r="K16" i="12"/>
  <c r="K74" i="12" s="1"/>
  <c r="K88" i="12" s="1"/>
  <c r="R16" i="10"/>
  <c r="R74" i="10" s="1"/>
  <c r="R88" i="10" s="1"/>
  <c r="L16" i="12"/>
  <c r="L74" i="12" s="1"/>
  <c r="L88" i="12" s="1"/>
  <c r="K16" i="11"/>
  <c r="K74" i="11" s="1"/>
  <c r="K88" i="11" s="1"/>
  <c r="F16" i="10"/>
  <c r="F74" i="10" s="1"/>
  <c r="F88" i="10" s="1"/>
  <c r="I16" i="14"/>
  <c r="I74" i="14" s="1"/>
  <c r="I88" i="14" s="1"/>
  <c r="J16" i="10"/>
  <c r="J74" i="10" s="1"/>
  <c r="J88" i="10" s="1"/>
  <c r="N16" i="10"/>
  <c r="N74" i="10" s="1"/>
  <c r="N88" i="10" s="1"/>
  <c r="N16" i="9"/>
  <c r="N74" i="9" s="1"/>
  <c r="N88" i="9" s="1"/>
  <c r="K16" i="9"/>
  <c r="K74" i="9" s="1"/>
  <c r="K88" i="9" s="1"/>
  <c r="H16" i="9"/>
  <c r="H74" i="9" s="1"/>
  <c r="H88" i="9" s="1"/>
  <c r="Q16" i="1"/>
  <c r="Q74" i="1" s="1"/>
  <c r="Q88" i="1" s="1"/>
  <c r="M16" i="1"/>
  <c r="M74" i="1" s="1"/>
  <c r="M88" i="1" s="1"/>
  <c r="I16" i="1"/>
  <c r="I74" i="1" s="1"/>
  <c r="I88" i="1" s="1"/>
  <c r="E16" i="1"/>
  <c r="E74" i="1" s="1"/>
  <c r="E88" i="1" s="1"/>
  <c r="O16" i="1"/>
  <c r="O74" i="1" s="1"/>
  <c r="O88" i="1" s="1"/>
  <c r="K16" i="1"/>
  <c r="K74" i="1" s="1"/>
  <c r="K88" i="1" s="1"/>
  <c r="G16" i="1"/>
  <c r="G74" i="1" s="1"/>
  <c r="G88" i="1" s="1"/>
  <c r="P16" i="1"/>
  <c r="P74" i="1" s="1"/>
  <c r="P88" i="1" s="1"/>
  <c r="R16" i="1"/>
  <c r="R74" i="1" s="1"/>
  <c r="R88" i="1" s="1"/>
  <c r="L16" i="1"/>
  <c r="L74" i="1" s="1"/>
  <c r="L88" i="1" s="1"/>
  <c r="N16" i="1"/>
  <c r="N74" i="1" s="1"/>
  <c r="N88" i="1" s="1"/>
  <c r="J16" i="1"/>
  <c r="J74" i="1" s="1"/>
  <c r="J88" i="1" s="1"/>
  <c r="F16" i="1"/>
  <c r="F74" i="1" s="1"/>
  <c r="F88" i="1" s="1"/>
  <c r="H16" i="1"/>
  <c r="H74" i="1" s="1"/>
  <c r="H88" i="1" s="1"/>
  <c r="Q97" i="16"/>
  <c r="O16" i="15"/>
  <c r="K16" i="15"/>
  <c r="R16" i="15"/>
  <c r="F16" i="15"/>
  <c r="P16" i="15"/>
  <c r="L16" i="15"/>
  <c r="H16" i="15"/>
  <c r="N16" i="15"/>
  <c r="Q16" i="15"/>
  <c r="M16" i="15"/>
  <c r="I16" i="15"/>
  <c r="E16" i="15"/>
  <c r="E87" i="15" s="1"/>
  <c r="E101" i="15" s="1"/>
  <c r="P97" i="16"/>
  <c r="M97" i="16"/>
  <c r="J16" i="15"/>
  <c r="G16" i="15"/>
  <c r="G97" i="16"/>
  <c r="I97" i="16"/>
  <c r="I16" i="11"/>
  <c r="I74" i="11" s="1"/>
  <c r="I88" i="11" s="1"/>
  <c r="E16" i="14"/>
  <c r="E74" i="14" s="1"/>
  <c r="E88" i="14" s="1"/>
  <c r="N16" i="13"/>
  <c r="N88" i="13" s="1"/>
  <c r="N102" i="13" s="1"/>
  <c r="P16" i="13"/>
  <c r="P88" i="13" s="1"/>
  <c r="P102" i="13" s="1"/>
  <c r="R16" i="13"/>
  <c r="R88" i="13" s="1"/>
  <c r="R102" i="13" s="1"/>
  <c r="M16" i="12"/>
  <c r="M74" i="12" s="1"/>
  <c r="M88" i="12" s="1"/>
  <c r="O16" i="12"/>
  <c r="O74" i="12" s="1"/>
  <c r="O88" i="12" s="1"/>
  <c r="R16" i="12"/>
  <c r="R74" i="12" s="1"/>
  <c r="R88" i="12" s="1"/>
  <c r="G16" i="10"/>
  <c r="G74" i="10" s="1"/>
  <c r="G88" i="10" s="1"/>
  <c r="I16" i="10"/>
  <c r="I74" i="10" s="1"/>
  <c r="I88" i="10" s="1"/>
  <c r="L16" i="10"/>
  <c r="L74" i="10" s="1"/>
  <c r="L88" i="10" s="1"/>
  <c r="O16" i="10"/>
  <c r="O74" i="10" s="1"/>
  <c r="O88" i="10" s="1"/>
  <c r="Q16" i="10"/>
  <c r="Q74" i="10" s="1"/>
  <c r="Q88" i="10" s="1"/>
  <c r="F16" i="9"/>
  <c r="F74" i="9" s="1"/>
  <c r="F88" i="9" s="1"/>
  <c r="I16" i="9"/>
  <c r="I74" i="9" s="1"/>
  <c r="I88" i="9" s="1"/>
  <c r="P16" i="9"/>
  <c r="P74" i="9" s="1"/>
  <c r="P88" i="9" s="1"/>
  <c r="Q16" i="9"/>
  <c r="Q74" i="9" s="1"/>
  <c r="Q88" i="9" s="1"/>
  <c r="E16" i="8"/>
  <c r="E77" i="8" s="1"/>
  <c r="E91" i="8" s="1"/>
  <c r="F16" i="8"/>
  <c r="F77" i="8" s="1"/>
  <c r="F91" i="8" s="1"/>
  <c r="G16" i="8"/>
  <c r="G77" i="8" s="1"/>
  <c r="G91" i="8" s="1"/>
  <c r="I16" i="8"/>
  <c r="I77" i="8" s="1"/>
  <c r="I91" i="8" s="1"/>
  <c r="J16" i="8"/>
  <c r="J77" i="8" s="1"/>
  <c r="J91" i="8" s="1"/>
  <c r="K16" i="8"/>
  <c r="K77" i="8" s="1"/>
  <c r="K91" i="8" s="1"/>
  <c r="M16" i="8"/>
  <c r="M77" i="8" s="1"/>
  <c r="M91" i="8" s="1"/>
  <c r="N16" i="8"/>
  <c r="N77" i="8" s="1"/>
  <c r="N91" i="8" s="1"/>
  <c r="O16" i="8"/>
  <c r="O77" i="8" s="1"/>
  <c r="O91" i="8" s="1"/>
  <c r="Q16" i="8"/>
  <c r="Q77" i="8" s="1"/>
  <c r="Q91" i="8" s="1"/>
  <c r="R16" i="8"/>
  <c r="R77" i="8" s="1"/>
  <c r="R91" i="8" s="1"/>
  <c r="E16" i="7"/>
  <c r="E76" i="7" s="1"/>
  <c r="E90" i="7" s="1"/>
  <c r="G16" i="7"/>
  <c r="G76" i="7" s="1"/>
  <c r="G90" i="7" s="1"/>
  <c r="H16" i="7"/>
  <c r="H76" i="7" s="1"/>
  <c r="H90" i="7" s="1"/>
  <c r="I16" i="7"/>
  <c r="I76" i="7" s="1"/>
  <c r="I90" i="7" s="1"/>
  <c r="K16" i="7"/>
  <c r="K76" i="7" s="1"/>
  <c r="K90" i="7" s="1"/>
  <c r="L16" i="7"/>
  <c r="L76" i="7" s="1"/>
  <c r="L90" i="7" s="1"/>
  <c r="M16" i="7"/>
  <c r="M76" i="7" s="1"/>
  <c r="M90" i="7" s="1"/>
  <c r="O16" i="7"/>
  <c r="O76" i="7" s="1"/>
  <c r="O90" i="7" s="1"/>
  <c r="P16" i="7"/>
  <c r="P76" i="7" s="1"/>
  <c r="P90" i="7" s="1"/>
  <c r="Q16" i="7"/>
  <c r="Q76" i="7" s="1"/>
  <c r="Q90" i="7" s="1"/>
  <c r="M16" i="14"/>
  <c r="M74" i="14" s="1"/>
  <c r="M88" i="14" s="1"/>
  <c r="O16" i="14"/>
  <c r="O74" i="14" s="1"/>
  <c r="O88" i="14" s="1"/>
  <c r="Q16" i="14"/>
  <c r="Q74" i="14" s="1"/>
  <c r="Q88" i="14" s="1"/>
  <c r="E16" i="13"/>
  <c r="E88" i="13" s="1"/>
  <c r="E102" i="13" s="1"/>
  <c r="F16" i="13"/>
  <c r="F88" i="13" s="1"/>
  <c r="F102" i="13" s="1"/>
  <c r="G16" i="13"/>
  <c r="G88" i="13" s="1"/>
  <c r="G102" i="13" s="1"/>
  <c r="H16" i="13"/>
  <c r="H88" i="13" s="1"/>
  <c r="H102" i="13" s="1"/>
  <c r="J16" i="13"/>
  <c r="J88" i="13" s="1"/>
  <c r="J102" i="13" s="1"/>
  <c r="K16" i="13"/>
  <c r="K88" i="13" s="1"/>
  <c r="K102" i="13" s="1"/>
  <c r="L16" i="13"/>
  <c r="L88" i="13" s="1"/>
  <c r="L102" i="13" s="1"/>
  <c r="O16" i="13"/>
  <c r="O88" i="13" s="1"/>
  <c r="O102" i="13" s="1"/>
  <c r="E16" i="12"/>
  <c r="E74" i="12" s="1"/>
  <c r="E88" i="12" s="1"/>
  <c r="H16" i="12"/>
  <c r="H74" i="12" s="1"/>
  <c r="H88" i="12" s="1"/>
  <c r="N16" i="12"/>
  <c r="N74" i="12" s="1"/>
  <c r="N88" i="12" s="1"/>
  <c r="Q16" i="12"/>
  <c r="Q74" i="12" s="1"/>
  <c r="Q88" i="12" s="1"/>
  <c r="E16" i="10"/>
  <c r="E74" i="10" s="1"/>
  <c r="E88" i="10" s="1"/>
  <c r="H16" i="10"/>
  <c r="H74" i="10" s="1"/>
  <c r="H88" i="10" s="1"/>
  <c r="K16" i="10"/>
  <c r="K74" i="10" s="1"/>
  <c r="K88" i="10" s="1"/>
  <c r="M16" i="10"/>
  <c r="M74" i="10" s="1"/>
  <c r="M88" i="10" s="1"/>
  <c r="P16" i="10"/>
  <c r="P74" i="10" s="1"/>
  <c r="P88" i="10" s="1"/>
  <c r="E16" i="9"/>
  <c r="E74" i="9" s="1"/>
  <c r="E88" i="9" s="1"/>
  <c r="G16" i="9"/>
  <c r="G74" i="9" s="1"/>
  <c r="G88" i="9" s="1"/>
  <c r="J16" i="9"/>
  <c r="J74" i="9" s="1"/>
  <c r="J88" i="9" s="1"/>
  <c r="M16" i="9"/>
  <c r="M74" i="9" s="1"/>
  <c r="M88" i="9" s="1"/>
  <c r="R16" i="9"/>
  <c r="R74" i="9" s="1"/>
  <c r="R88" i="9" s="1"/>
  <c r="H16" i="8"/>
  <c r="H77" i="8" s="1"/>
  <c r="H91" i="8" s="1"/>
  <c r="L16" i="8"/>
  <c r="L77" i="8" s="1"/>
  <c r="L91" i="8" s="1"/>
  <c r="P16" i="8"/>
  <c r="P77" i="8" s="1"/>
  <c r="P91" i="8" s="1"/>
  <c r="F16" i="7"/>
  <c r="F76" i="7" s="1"/>
  <c r="F90" i="7" s="1"/>
  <c r="J16" i="7"/>
  <c r="J76" i="7" s="1"/>
  <c r="J90" i="7" s="1"/>
  <c r="N16" i="7"/>
  <c r="N76" i="7" s="1"/>
  <c r="N90" i="7" s="1"/>
  <c r="R16" i="7"/>
  <c r="R76" i="7" s="1"/>
  <c r="R90" i="7" s="1"/>
  <c r="E16" i="6"/>
  <c r="E91" i="6" s="1"/>
  <c r="E105" i="6" s="1"/>
  <c r="F16" i="6"/>
  <c r="F91" i="6" s="1"/>
  <c r="F105" i="6" s="1"/>
  <c r="G16" i="6"/>
  <c r="G91" i="6" s="1"/>
  <c r="G105" i="6" s="1"/>
  <c r="I16" i="6"/>
  <c r="I91" i="6" s="1"/>
  <c r="I105" i="6" s="1"/>
  <c r="J16" i="6"/>
  <c r="J91" i="6" s="1"/>
  <c r="J105" i="6" s="1"/>
  <c r="K16" i="6"/>
  <c r="K91" i="6" s="1"/>
  <c r="K105" i="6" s="1"/>
  <c r="M16" i="6"/>
  <c r="M91" i="6" s="1"/>
  <c r="M105" i="6" s="1"/>
  <c r="N16" i="6"/>
  <c r="N91" i="6" s="1"/>
  <c r="N105" i="6" s="1"/>
  <c r="O16" i="6"/>
  <c r="O91" i="6" s="1"/>
  <c r="O105" i="6" s="1"/>
  <c r="Q16" i="6"/>
  <c r="Q91" i="6" s="1"/>
  <c r="Q105" i="6" s="1"/>
  <c r="R16" i="6"/>
  <c r="R91" i="6" s="1"/>
  <c r="R105" i="6" s="1"/>
  <c r="H16" i="6"/>
  <c r="H91" i="6" s="1"/>
  <c r="H105" i="6" s="1"/>
  <c r="L16" i="6"/>
  <c r="L91" i="6" s="1"/>
  <c r="L105" i="6" s="1"/>
  <c r="P16" i="6"/>
  <c r="P91" i="6" s="1"/>
  <c r="P105" i="6" s="1"/>
  <c r="L16" i="9"/>
  <c r="L74" i="9" s="1"/>
  <c r="L88" i="9" s="1"/>
  <c r="O16" i="9"/>
  <c r="O74" i="9" s="1"/>
  <c r="O88" i="9" s="1"/>
  <c r="E97" i="16"/>
  <c r="V95" i="16"/>
  <c r="O3" i="13" l="1"/>
  <c r="O3" i="14" s="1"/>
  <c r="O3" i="11" s="1"/>
  <c r="O4" i="13"/>
  <c r="O4" i="14" s="1"/>
  <c r="O4" i="11" s="1"/>
  <c r="Q87" i="15"/>
  <c r="Q101" i="15" s="1"/>
  <c r="O87" i="15"/>
  <c r="O101" i="15" s="1"/>
  <c r="G87" i="15"/>
  <c r="G101" i="15" s="1"/>
  <c r="N87" i="15"/>
  <c r="N101" i="15" s="1"/>
  <c r="F87" i="15"/>
  <c r="F101" i="15" s="1"/>
  <c r="I87" i="15"/>
  <c r="I101" i="15" s="1"/>
  <c r="H87" i="15"/>
  <c r="H101" i="15" s="1"/>
  <c r="L87" i="15"/>
  <c r="L101" i="15" s="1"/>
  <c r="K87" i="15"/>
  <c r="K101" i="15" s="1"/>
  <c r="R87" i="15"/>
  <c r="R101" i="15" s="1"/>
  <c r="P87" i="15"/>
  <c r="P101" i="15" s="1"/>
  <c r="M87" i="15"/>
  <c r="M101" i="15" s="1"/>
  <c r="J87" i="15"/>
  <c r="J101" i="15" s="1"/>
  <c r="V16" i="15"/>
  <c r="V87" i="15" l="1"/>
  <c r="V99" i="15" l="1"/>
  <c r="V16" i="1" l="1"/>
  <c r="V74" i="1" l="1"/>
  <c r="V86" i="1" l="1"/>
  <c r="V16" i="6" l="1"/>
  <c r="V91" i="6" l="1"/>
  <c r="V103" i="6" l="1"/>
  <c r="V16" i="7" l="1"/>
  <c r="V76" i="7" l="1"/>
  <c r="V88" i="7" l="1"/>
  <c r="V16" i="8" l="1"/>
  <c r="V77" i="8" l="1"/>
  <c r="V89" i="8" l="1"/>
  <c r="V16" i="9" l="1"/>
  <c r="V74" i="9" l="1"/>
  <c r="V86" i="9" l="1"/>
  <c r="V16" i="10" l="1"/>
  <c r="V74" i="10" l="1"/>
  <c r="V86" i="10" l="1"/>
  <c r="V88" i="10" s="1"/>
  <c r="V16" i="12" l="1"/>
  <c r="V74" i="12" l="1"/>
  <c r="V86" i="12" l="1"/>
  <c r="V88" i="12" s="1"/>
  <c r="V16" i="13" l="1"/>
  <c r="V88" i="13" l="1"/>
  <c r="V100" i="13" l="1"/>
  <c r="V102" i="13" s="1"/>
  <c r="V16" i="14" l="1"/>
  <c r="V74" i="14" l="1"/>
  <c r="V86" i="14" l="1"/>
  <c r="V88" i="14" l="1"/>
  <c r="V16" i="11"/>
  <c r="V74" i="11" l="1"/>
  <c r="V86" i="11" l="1"/>
  <c r="V88" i="11" l="1"/>
  <c r="D19" i="16" l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61" i="16" l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51" i="16"/>
  <c r="D52" i="16" s="1"/>
  <c r="D53" i="16" s="1"/>
  <c r="D54" i="16" s="1"/>
  <c r="D55" i="16" s="1"/>
  <c r="D56" i="16" s="1"/>
  <c r="D57" i="16" s="1"/>
  <c r="D58" i="16" s="1"/>
  <c r="D59" i="16" s="1"/>
  <c r="D19" i="15" l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l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l="1"/>
  <c r="D63" i="15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19" i="6" l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l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W16" i="16" l="1"/>
  <c r="W83" i="16" s="1"/>
  <c r="W95" i="16" s="1"/>
  <c r="W16" i="15" s="1"/>
  <c r="W87" i="15" s="1"/>
  <c r="W99" i="15" s="1"/>
  <c r="W16" i="1" s="1"/>
  <c r="W74" i="1" l="1"/>
  <c r="D17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W86" i="1" l="1"/>
  <c r="D74" i="1"/>
  <c r="D87" i="1" l="1"/>
  <c r="W16" i="6"/>
  <c r="W91" i="6" s="1"/>
  <c r="W103" i="6" l="1"/>
  <c r="D91" i="6"/>
  <c r="W16" i="7" l="1"/>
  <c r="D104" i="6"/>
  <c r="W76" i="7" l="1"/>
  <c r="D17" i="7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4" i="7" l="1"/>
  <c r="D72" i="7"/>
  <c r="D73" i="7" s="1"/>
  <c r="W88" i="7"/>
  <c r="W16" i="8" l="1"/>
  <c r="D89" i="7"/>
  <c r="W77" i="8" l="1"/>
  <c r="D17" i="8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6" i="8" l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53" i="8"/>
  <c r="D54" i="8" s="1"/>
  <c r="D55" i="8" s="1"/>
  <c r="W89" i="8"/>
  <c r="D77" i="8"/>
  <c r="W16" i="9" l="1"/>
  <c r="D90" i="8"/>
  <c r="W74" i="9" l="1"/>
  <c r="D17" i="9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W86" i="9" l="1"/>
  <c r="D74" i="9"/>
  <c r="W16" i="10" l="1"/>
  <c r="D87" i="9"/>
  <c r="W74" i="10" l="1"/>
  <c r="D17" i="10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W86" i="10" l="1"/>
  <c r="D74" i="10"/>
  <c r="W16" i="12" l="1"/>
  <c r="D87" i="10"/>
  <c r="W74" i="12" l="1"/>
  <c r="D17" i="12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W86" i="12" l="1"/>
  <c r="D74" i="12"/>
  <c r="W16" i="13" l="1"/>
  <c r="D87" i="12"/>
  <c r="W88" i="13" l="1"/>
  <c r="D17" i="13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8" i="13" l="1"/>
  <c r="W100" i="13"/>
  <c r="W16" i="14" l="1"/>
  <c r="D101" i="13"/>
  <c r="W74" i="14" l="1"/>
  <c r="D17" i="14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W86" i="14" l="1"/>
  <c r="D74" i="14"/>
  <c r="W16" i="11" l="1"/>
  <c r="D87" i="14"/>
  <c r="W74" i="11" l="1"/>
  <c r="D17" i="1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W86" i="11" l="1"/>
  <c r="D87" i="11" s="1"/>
  <c r="D74" i="11"/>
  <c r="D76" i="7"/>
</calcChain>
</file>

<file path=xl/comments1.xml><?xml version="1.0" encoding="utf-8"?>
<comments xmlns="http://schemas.openxmlformats.org/spreadsheetml/2006/main">
  <authors>
    <author>Anja Posner</author>
  </authors>
  <commentList>
    <comment ref="B3" authorId="0">
      <text>
        <r>
          <rPr>
            <b/>
            <sz val="8"/>
            <color indexed="81"/>
            <rFont val="Tahoma"/>
            <charset val="1"/>
          </rPr>
          <t>Anja Posner:</t>
        </r>
        <r>
          <rPr>
            <sz val="8"/>
            <color indexed="81"/>
            <rFont val="Tahoma"/>
            <charset val="1"/>
          </rPr>
          <t xml:space="preserve">
soll variabel sein.
Setzt sich zusammen aus 6 fix, 4 das ist das Jahr, 2 fix, 01 letzten zwei Ziffern des Kontos (s. o.) und 01, der Monat, hier also 6420101 evtl. mit Verkettund, Belegnummer soll in den Monat…
</t>
        </r>
      </text>
    </comment>
    <comment ref="B4" authorId="0">
      <text>
        <r>
          <rPr>
            <b/>
            <sz val="8"/>
            <color indexed="81"/>
            <rFont val="Tahoma"/>
            <charset val="1"/>
          </rPr>
          <t>Anja Posner:</t>
        </r>
        <r>
          <rPr>
            <sz val="8"/>
            <color indexed="81"/>
            <rFont val="Tahoma"/>
            <charset val="1"/>
          </rPr>
          <t xml:space="preserve">
fix, für jedes Treuhandkonto eine fixe Kontonummer (für Fibu)
</t>
        </r>
      </text>
    </comment>
  </commentList>
</comments>
</file>

<file path=xl/sharedStrings.xml><?xml version="1.0" encoding="utf-8"?>
<sst xmlns="http://schemas.openxmlformats.org/spreadsheetml/2006/main" count="989" uniqueCount="170">
  <si>
    <t>Verteilung</t>
  </si>
  <si>
    <t>Fehlüberweisung bzw. dlf.</t>
  </si>
  <si>
    <t>Auszug</t>
  </si>
  <si>
    <t>Nr.</t>
  </si>
  <si>
    <t>Saldo aufdröseln</t>
  </si>
  <si>
    <t>Kaution</t>
  </si>
  <si>
    <t>HzL</t>
  </si>
  <si>
    <t>Datum</t>
  </si>
  <si>
    <t>Einrichtungsgeld</t>
  </si>
  <si>
    <t>Kontrolle</t>
  </si>
  <si>
    <t>Spargeld</t>
  </si>
  <si>
    <t>Miete</t>
  </si>
  <si>
    <t>Nr. wird von der Fibu vergeben</t>
  </si>
  <si>
    <t>Kto führg. ab</t>
  </si>
  <si>
    <t>Strom</t>
  </si>
  <si>
    <t>Gas</t>
  </si>
  <si>
    <t>Bekleidungsgeld</t>
  </si>
  <si>
    <t>Instandhaltung</t>
  </si>
  <si>
    <t>MAF, BKO,…</t>
  </si>
  <si>
    <t>Name</t>
  </si>
  <si>
    <t>Summe</t>
  </si>
  <si>
    <t>über dieser Zeile können zusätzliche Zeilen eingefügt werden</t>
  </si>
  <si>
    <t>vor dieser</t>
  </si>
  <si>
    <t>Spalte können</t>
  </si>
  <si>
    <t xml:space="preserve">zusätzliche </t>
  </si>
  <si>
    <t xml:space="preserve">eingefügt </t>
  </si>
  <si>
    <t>werden</t>
  </si>
  <si>
    <t xml:space="preserve">Spalten für </t>
  </si>
  <si>
    <t xml:space="preserve">neue </t>
  </si>
  <si>
    <t>Betreute</t>
  </si>
  <si>
    <t>Bemerkungen</t>
  </si>
  <si>
    <t>Vorgang</t>
  </si>
  <si>
    <t>z.B. Kontoführg., Darlehen, …</t>
  </si>
  <si>
    <t>muss Null sein</t>
  </si>
  <si>
    <t>kein Eintrag</t>
  </si>
  <si>
    <t>Reisekasse</t>
  </si>
  <si>
    <t>Differenz zw. Vormonat und aktuellem Monat</t>
  </si>
  <si>
    <t>Konto 110 74 01 - JWK WG Hauptstr.5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</si>
  <si>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</si>
  <si>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</si>
  <si>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</si>
  <si>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</si>
  <si>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</si>
  <si>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</si>
  <si>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</si>
  <si>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</si>
  <si>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</si>
  <si>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</si>
  <si>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</si>
  <si>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</si>
  <si>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K70197</t>
  </si>
  <si>
    <t>K70198</t>
  </si>
  <si>
    <t>K70199</t>
  </si>
  <si>
    <t>Miete WG</t>
  </si>
  <si>
    <t>Bankgebühren 4.Quartal 13</t>
  </si>
  <si>
    <t>Abrechnung Kevin S.</t>
  </si>
  <si>
    <t>BVG- Strafe Kevin S.</t>
  </si>
  <si>
    <t>Barauszahlung</t>
  </si>
  <si>
    <t>Kabel</t>
  </si>
  <si>
    <t>GASAG Habsburgerstr.5</t>
  </si>
  <si>
    <t xml:space="preserve">Strom Hohenfriedbergstr.20 </t>
  </si>
  <si>
    <t>Einrichtung IKEA Vincent</t>
  </si>
  <si>
    <t>Strom Habsburgerstr.5</t>
  </si>
  <si>
    <t>Strom WG</t>
  </si>
  <si>
    <t>Rückzahlung JA Jennifer</t>
  </si>
  <si>
    <t>Miete Hohenfriedbergstr.20</t>
  </si>
  <si>
    <t>Miete Habsburgerstr.5</t>
  </si>
  <si>
    <t>HzL Kryzsztof</t>
  </si>
  <si>
    <t>BVG- Strafe Kryzsztof</t>
  </si>
  <si>
    <t>HzL + BVG Alexander</t>
  </si>
  <si>
    <t>HzL Jennifer</t>
  </si>
  <si>
    <t>HzL + BVG Jennifer</t>
  </si>
  <si>
    <t>HzL Alicja</t>
  </si>
  <si>
    <t>HzL + BVG  Alicja</t>
  </si>
  <si>
    <t>HzL + BVG Marcelina</t>
  </si>
  <si>
    <t>Rest Einrichtungsgeld Marcelina</t>
  </si>
  <si>
    <t>HzL Marcelina</t>
  </si>
  <si>
    <t>Ausbildungsgeld Jennifer</t>
  </si>
  <si>
    <t>Fahrgeld</t>
  </si>
  <si>
    <t>Dienste+Hygiene+Gruppenabend Kevin Seikat</t>
  </si>
  <si>
    <t>Dienste+Hygiene+Gruppenabend Alexander</t>
  </si>
  <si>
    <t>Dienste+Hygiene+Gruppenabend Kryzsztof</t>
  </si>
  <si>
    <t>Dienste+Hygiene+Gruppenabend Alicja</t>
  </si>
  <si>
    <t>HzL + BVG Kryzsztof</t>
  </si>
  <si>
    <t>BVG- Zuschuss Marcelina</t>
  </si>
  <si>
    <t>HzL Kevin</t>
  </si>
  <si>
    <t>Auszug Kevin</t>
  </si>
  <si>
    <t>HzL Vincent</t>
  </si>
  <si>
    <t>Dienste+Hygiene+Gruppenabend Vincent</t>
  </si>
  <si>
    <t>Vincent Huwer</t>
  </si>
  <si>
    <t>Rückzahlung JA Kevin Seikat</t>
  </si>
  <si>
    <t>Strom Beusselstr.80</t>
  </si>
  <si>
    <t>GASAG Hohenfriedbergstr.20</t>
  </si>
  <si>
    <t>HzL Alexander</t>
  </si>
  <si>
    <t>BVG- Zuschuss Krzysztof</t>
  </si>
  <si>
    <t>Auszug Jennifer</t>
  </si>
  <si>
    <t>Restauszahlung Kevin Seikat</t>
  </si>
  <si>
    <t>,</t>
  </si>
  <si>
    <t>Ausbildungsgeld/ HzL Jennifer</t>
  </si>
  <si>
    <t>Mietausfälle</t>
  </si>
  <si>
    <t>Bankgebühren 1.Quartal 14</t>
  </si>
  <si>
    <t>Rückzahlung JA Shiriza Katz</t>
  </si>
  <si>
    <t>Rückzahlung JA Tim Eilrich</t>
  </si>
  <si>
    <t>HzL + BVG Alicja</t>
  </si>
  <si>
    <t>Restauszahlung Andrea</t>
  </si>
  <si>
    <t>Restauszahlung Elvis</t>
  </si>
  <si>
    <t>Restauszahlung Kevin Buckow</t>
  </si>
  <si>
    <t>Restauszahlung Gordon</t>
  </si>
  <si>
    <t>Restauszahlung Maverick</t>
  </si>
  <si>
    <t>Alpay Sarf</t>
  </si>
  <si>
    <t>Vanessa Koch</t>
  </si>
  <si>
    <t>BVG- Strafe Vincent</t>
  </si>
  <si>
    <t xml:space="preserve">Restauszahlung Alexander </t>
  </si>
  <si>
    <t>Mietausfall - Begleichung</t>
  </si>
  <si>
    <t>Einrichtung IKEA Alpay</t>
  </si>
  <si>
    <t>Einrichtung IKEA Krzysztof</t>
  </si>
  <si>
    <t xml:space="preserve">Anzahlung Reise </t>
  </si>
  <si>
    <t>Einrichtung IKEA Vanessa</t>
  </si>
  <si>
    <t>Einrichtung Krzysztof</t>
  </si>
  <si>
    <t>K70129</t>
  </si>
  <si>
    <t>Fehlüberweisung Anzahlung Reise Ausgleich</t>
  </si>
  <si>
    <t>für April</t>
  </si>
  <si>
    <t>Dienste+Hygiene+Gruppenabend Vanessa</t>
  </si>
  <si>
    <t>Dienste+Hygiene+Gruppenabend Alpay</t>
  </si>
  <si>
    <t>HzL Vanessa</t>
  </si>
  <si>
    <t>HzL + BVG Alpay</t>
  </si>
  <si>
    <t>Restauszahlung Felix</t>
  </si>
  <si>
    <t>Restauszahlung Engin</t>
  </si>
  <si>
    <t>HzL Alpay</t>
  </si>
  <si>
    <t>Mietausfall</t>
  </si>
  <si>
    <t>Rückzahlung Fehlüberweisung</t>
  </si>
  <si>
    <t>Rückzahlung Mietausfall</t>
  </si>
  <si>
    <t>K70130</t>
  </si>
  <si>
    <t>K70131</t>
  </si>
  <si>
    <t>HzL Krzysztof</t>
  </si>
  <si>
    <t>HzL + BVG Juni Marcelina</t>
  </si>
  <si>
    <t>HzL + BVG Juni Alicja</t>
  </si>
  <si>
    <t>HzL+Dienste+Hygiene+Gruppenabend Vincent</t>
  </si>
  <si>
    <t>HzL+BVG+Dienste+Hygiene+Gruppenabend Alpay</t>
  </si>
  <si>
    <t>HzL+BVG+Dienste+Hygiene+Gruppenabend Vanessa</t>
  </si>
  <si>
    <t>Instandhaltung Krzysztof</t>
  </si>
  <si>
    <t>HzL+BVG Krzysztof</t>
  </si>
  <si>
    <t>BVG- Geld Juli-November 14 Vincent</t>
  </si>
  <si>
    <t>Reisekosten Betreuer</t>
  </si>
  <si>
    <t>Kontogebühr</t>
  </si>
  <si>
    <t>HzL + BVG Juli Marcelina</t>
  </si>
  <si>
    <t>HzL + BVG Juli Alicja</t>
  </si>
  <si>
    <t>Bekleidungsgeld Alpay</t>
  </si>
  <si>
    <t>Bekleidungsgeld Vincent</t>
  </si>
  <si>
    <t>Dennis Kunipatz</t>
  </si>
  <si>
    <t>Klassenfahrt Vanessa</t>
  </si>
  <si>
    <t>Schadensersatz Alpay</t>
  </si>
  <si>
    <t>Restzahlung Reise</t>
  </si>
  <si>
    <t>Einrichtung IKEA Dennis</t>
  </si>
  <si>
    <t>Reisezuschuss Krzysztof</t>
  </si>
  <si>
    <t>Schufa Krzysztof</t>
  </si>
  <si>
    <t>Reisezuschuss Dennis</t>
  </si>
  <si>
    <t>HzL Dennis</t>
  </si>
  <si>
    <t>Bekleidungsgeld Dennis</t>
  </si>
  <si>
    <t>Einrichtungsgeld Dennis</t>
  </si>
  <si>
    <t>Mietausfall Habsburgerstr.5 EG</t>
  </si>
  <si>
    <t>HzL+BVG Vanessa</t>
  </si>
  <si>
    <t>Reisekosten Dennis</t>
  </si>
  <si>
    <t>HzL+BVG Marcelina</t>
  </si>
  <si>
    <t>HzL+BVG+Dienste+Hygiene+Gruppenabend Dennis</t>
  </si>
  <si>
    <t>HzL+Dienste+Hygiene+Gruppenabend Alicja</t>
  </si>
  <si>
    <t>HzL Restauszahlung Alpay</t>
  </si>
  <si>
    <t>Belegnr.</t>
  </si>
  <si>
    <t xml:space="preserve">Konto-Nr. </t>
  </si>
  <si>
    <t>01201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</si>
</sst>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8" x14ac:knownFonts="1"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4" fontId="0" fillId="0" borderId="0" xfId="0" applyNumberFormat="1" applyFill="1"/>
    <xf numFmtId="0" fontId="0" fillId="0" borderId="0" xfId="0" applyFill="1"/>
    <xf numFmtId="4" fontId="1" fillId="0" borderId="0" xfId="0" applyNumberFormat="1" applyFont="1" applyFill="1"/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0" borderId="0" xfId="0" applyFont="1" applyFill="1"/>
    <xf numFmtId="4" fontId="2" fillId="0" borderId="3" xfId="0" applyNumberFormat="1" applyFont="1" applyFill="1" applyBorder="1"/>
    <xf numFmtId="0" fontId="5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0" fillId="2" borderId="0" xfId="0" applyNumberFormat="1" applyFill="1"/>
    <xf numFmtId="0" fontId="0" fillId="2" borderId="0" xfId="0" applyFill="1"/>
    <xf numFmtId="0" fontId="4" fillId="0" borderId="1" xfId="0" applyFont="1" applyFill="1" applyBorder="1" applyAlignment="1">
      <alignment horizontal="center"/>
    </xf>
    <xf numFmtId="4" fontId="0" fillId="0" borderId="4" xfId="0" applyNumberFormat="1" applyFill="1" applyBorder="1"/>
    <xf numFmtId="4" fontId="0" fillId="0" borderId="1" xfId="0" applyNumberFormat="1" applyFill="1" applyBorder="1"/>
    <xf numFmtId="164" fontId="3" fillId="0" borderId="0" xfId="0" applyNumberFormat="1" applyFont="1" applyFill="1" applyAlignment="1">
      <alignment horizontal="left"/>
    </xf>
    <xf numFmtId="17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/>
    </xf>
    <xf numFmtId="4" fontId="2" fillId="2" borderId="2" xfId="0" applyNumberFormat="1" applyFont="1" applyFill="1" applyBorder="1"/>
    <xf numFmtId="4" fontId="2" fillId="2" borderId="0" xfId="0" applyNumberFormat="1" applyFont="1" applyFill="1"/>
    <xf numFmtId="0" fontId="0" fillId="2" borderId="1" xfId="0" applyFill="1" applyBorder="1"/>
    <xf numFmtId="4" fontId="0" fillId="2" borderId="2" xfId="0" applyNumberForma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4" fontId="0" fillId="2" borderId="8" xfId="0" applyNumberFormat="1" applyFill="1" applyBorder="1"/>
    <xf numFmtId="4" fontId="0" fillId="2" borderId="9" xfId="0" applyNumberFormat="1" applyFill="1" applyBorder="1"/>
    <xf numFmtId="4" fontId="2" fillId="2" borderId="10" xfId="0" applyNumberFormat="1" applyFont="1" applyFill="1" applyBorder="1"/>
    <xf numFmtId="0" fontId="0" fillId="2" borderId="8" xfId="0" applyFill="1" applyBorder="1"/>
    <xf numFmtId="4" fontId="0" fillId="2" borderId="10" xfId="0" applyNumberFormat="1" applyFill="1" applyBorder="1"/>
    <xf numFmtId="4" fontId="0" fillId="0" borderId="0" xfId="0" applyNumberForma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right"/>
    </xf>
    <xf numFmtId="4" fontId="0" fillId="0" borderId="0" xfId="0" applyNumberFormat="1" applyFill="1" applyBorder="1"/>
    <xf numFmtId="4" fontId="0" fillId="3" borderId="7" xfId="0" applyNumberFormat="1" applyFill="1" applyBorder="1"/>
    <xf numFmtId="1" fontId="0" fillId="0" borderId="0" xfId="0" applyNumberFormat="1" applyFill="1" applyAlignment="1">
      <alignment horizontal="center"/>
    </xf>
    <xf numFmtId="0" fontId="2" fillId="0" borderId="2" xfId="0" applyFont="1" applyFill="1" applyBorder="1" applyAlignment="1"/>
    <xf numFmtId="4" fontId="0" fillId="3" borderId="5" xfId="0" applyNumberFormat="1" applyFill="1" applyBorder="1"/>
    <xf numFmtId="4" fontId="0" fillId="3" borderId="2" xfId="0" applyNumberFormat="1" applyFill="1" applyBorder="1"/>
    <xf numFmtId="4" fontId="0" fillId="3" borderId="3" xfId="0" applyNumberFormat="1" applyFill="1" applyBorder="1"/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ont="1" applyFill="1"/>
    <xf numFmtId="0" fontId="4" fillId="0" borderId="0" xfId="0" applyFont="1" applyFill="1"/>
    <xf numFmtId="4" fontId="4" fillId="0" borderId="0" xfId="0" applyNumberFormat="1" applyFont="1" applyFill="1"/>
    <xf numFmtId="164" fontId="2" fillId="0" borderId="4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3" fillId="0" borderId="0" xfId="0" applyNumberFormat="1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2" fillId="0" borderId="6" xfId="0" applyFont="1" applyFill="1" applyBorder="1" applyAlignment="1">
      <alignment horizontal="center"/>
    </xf>
    <xf numFmtId="4" fontId="0" fillId="3" borderId="0" xfId="0" applyNumberFormat="1" applyFill="1" applyBorder="1"/>
    <xf numFmtId="0" fontId="2" fillId="0" borderId="0" xfId="0" applyFont="1" applyFill="1" applyBorder="1" applyAlignment="1"/>
    <xf numFmtId="0" fontId="2" fillId="4" borderId="0" xfId="0" applyFont="1" applyFill="1" applyAlignment="1">
      <alignment horizontal="center"/>
    </xf>
    <xf numFmtId="4" fontId="0" fillId="4" borderId="0" xfId="0" applyNumberFormat="1" applyFill="1"/>
    <xf numFmtId="4" fontId="4" fillId="0" borderId="0" xfId="0" applyNumberFormat="1" applyFont="1" applyFill="1" applyBorder="1"/>
    <xf numFmtId="0" fontId="0" fillId="0" borderId="0" xfId="0" applyFill="1" applyBorder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7" fontId="3" fillId="4" borderId="0" xfId="0" applyNumberFormat="1" applyFont="1" applyFill="1"/>
    <xf numFmtId="1" fontId="3" fillId="4" borderId="0" xfId="0" applyNumberFormat="1" applyFont="1" applyFill="1" applyAlignment="1">
      <alignment horizontal="left"/>
    </xf>
    <xf numFmtId="17" fontId="3" fillId="6" borderId="0" xfId="0" applyNumberFormat="1" applyFont="1" applyFill="1"/>
    <xf numFmtId="1" fontId="3" fillId="6" borderId="0" xfId="0" quotePrefix="1" applyNumberFormat="1" applyFont="1" applyFill="1" applyAlignment="1">
      <alignment horizontal="left"/>
    </xf>
    <xf numFmtId="0" fontId="2" fillId="7" borderId="0" xfId="0" applyFont="1" applyFill="1" applyAlignment="1">
      <alignment horizontal="center"/>
    </xf>
    <xf numFmtId="164" fontId="0" fillId="8" borderId="0" xfId="0" applyNumberFormat="1" applyFill="1" applyAlignment="1">
      <alignment horizontal="left"/>
    </xf>
    <xf numFmtId="0" fontId="0" fillId="8" borderId="0" xfId="0" applyFill="1"/>
    <xf numFmtId="4" fontId="0" fillId="8" borderId="0" xfId="0" applyNumberFormat="1" applyFill="1"/>
    <xf numFmtId="0" fontId="2" fillId="5" borderId="0" xfId="0" applyFont="1" applyFill="1" applyAlignment="1">
      <alignment horizontal="center"/>
    </xf>
    <xf numFmtId="4" fontId="0" fillId="9" borderId="0" xfId="0" applyNumberFormat="1" applyFill="1"/>
    <xf numFmtId="4" fontId="0" fillId="10" borderId="0" xfId="0" applyNumberFormat="1" applyFill="1"/>
    <xf numFmtId="4" fontId="2" fillId="10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t+geld/Konten%20betreutes%20Jugendwohnen/WG%20BEW%20-%20SBerg-Mitte/WG%20Hauptstr.%205/2013/Treuhand-Dateien%20%20Hauptstra&#223;e%205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rz"/>
      <sheetName val="Apr"/>
      <sheetName val="Mai"/>
      <sheetName val="Jun"/>
      <sheetName val="Jul"/>
      <sheetName val="Aug"/>
      <sheetName val="Sep"/>
      <sheetName val="Okt"/>
      <sheetName val="Nov"/>
      <sheetName val="Dez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E3" t="str">
            <v>K70101</v>
          </cell>
          <cell r="F3" t="str">
            <v>K70125</v>
          </cell>
          <cell r="G3" t="str">
            <v>K70119</v>
          </cell>
          <cell r="H3" t="str">
            <v>K70122</v>
          </cell>
          <cell r="I3" t="str">
            <v>K70121</v>
          </cell>
          <cell r="J3" t="str">
            <v>K70120</v>
          </cell>
          <cell r="K3" t="str">
            <v>K70123</v>
          </cell>
          <cell r="L3" t="str">
            <v>K70126</v>
          </cell>
          <cell r="M3" t="str">
            <v>K70113</v>
          </cell>
          <cell r="N3" t="str">
            <v>K70124</v>
          </cell>
          <cell r="O3" t="str">
            <v>K70127</v>
          </cell>
          <cell r="P3" t="str">
            <v>K70116</v>
          </cell>
          <cell r="Q3" t="str">
            <v>K70117</v>
          </cell>
          <cell r="R3" t="str">
            <v>K70118</v>
          </cell>
          <cell r="S3" t="str">
            <v>K70128</v>
          </cell>
        </row>
        <row r="4">
          <cell r="E4" t="str">
            <v>Engin Turan</v>
          </cell>
          <cell r="F4" t="str">
            <v>Marcelina Schulz</v>
          </cell>
          <cell r="G4" t="str">
            <v xml:space="preserve">Felix Bunte </v>
          </cell>
          <cell r="H4" t="str">
            <v>Jennifer Kollatsch</v>
          </cell>
          <cell r="I4" t="str">
            <v>Elvis Hoffmann</v>
          </cell>
          <cell r="J4" t="str">
            <v>Andrea De Martino</v>
          </cell>
          <cell r="K4" t="str">
            <v>Sherica Katz</v>
          </cell>
          <cell r="L4" t="str">
            <v>Alexander Busse</v>
          </cell>
          <cell r="M4" t="str">
            <v>Kevin Seikat</v>
          </cell>
          <cell r="N4" t="str">
            <v>Gordon Zekiri</v>
          </cell>
          <cell r="O4" t="str">
            <v>Alicja Gohlisch</v>
          </cell>
          <cell r="P4" t="str">
            <v>Maverick Ron Blanchard</v>
          </cell>
          <cell r="Q4" t="str">
            <v>Tim Eilrich</v>
          </cell>
          <cell r="R4" t="str">
            <v>Kevin Buckow</v>
          </cell>
          <cell r="S4" t="str">
            <v>Kryzsztof Lagiera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82">
          <cell r="E82">
            <v>0</v>
          </cell>
          <cell r="F82">
            <v>381.51</v>
          </cell>
          <cell r="G82">
            <v>0</v>
          </cell>
          <cell r="H82">
            <v>761.61</v>
          </cell>
          <cell r="I82">
            <v>5.6</v>
          </cell>
          <cell r="J82">
            <v>5.6</v>
          </cell>
          <cell r="K82">
            <v>0</v>
          </cell>
          <cell r="L82">
            <v>-1542.18</v>
          </cell>
          <cell r="M82">
            <v>1254.8900000000001</v>
          </cell>
          <cell r="N82">
            <v>0</v>
          </cell>
          <cell r="O82">
            <v>479.65</v>
          </cell>
          <cell r="P82">
            <v>31.6</v>
          </cell>
          <cell r="Q82">
            <v>5.6</v>
          </cell>
          <cell r="R82">
            <v>31.6</v>
          </cell>
          <cell r="S82">
            <v>-875.04</v>
          </cell>
          <cell r="T82">
            <v>0</v>
          </cell>
        </row>
        <row r="83">
          <cell r="E83">
            <v>0</v>
          </cell>
          <cell r="F83">
            <v>100</v>
          </cell>
          <cell r="G83">
            <v>0</v>
          </cell>
          <cell r="H83">
            <v>180</v>
          </cell>
          <cell r="I83">
            <v>0</v>
          </cell>
          <cell r="J83">
            <v>0</v>
          </cell>
          <cell r="K83">
            <v>0</v>
          </cell>
          <cell r="L83">
            <v>100</v>
          </cell>
          <cell r="M83">
            <v>540</v>
          </cell>
          <cell r="N83">
            <v>0</v>
          </cell>
          <cell r="O83">
            <v>60</v>
          </cell>
          <cell r="P83">
            <v>0</v>
          </cell>
          <cell r="Q83">
            <v>0</v>
          </cell>
          <cell r="R83">
            <v>0</v>
          </cell>
          <cell r="S83">
            <v>40</v>
          </cell>
          <cell r="T83">
            <v>0</v>
          </cell>
        </row>
        <row r="84">
          <cell r="E84">
            <v>200.02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E85">
            <v>0</v>
          </cell>
          <cell r="F85">
            <v>360</v>
          </cell>
          <cell r="G85">
            <v>0</v>
          </cell>
          <cell r="H85">
            <v>350</v>
          </cell>
          <cell r="I85">
            <v>0</v>
          </cell>
          <cell r="J85">
            <v>0</v>
          </cell>
          <cell r="K85">
            <v>0</v>
          </cell>
          <cell r="L85">
            <v>342.16</v>
          </cell>
          <cell r="M85">
            <v>79.84</v>
          </cell>
          <cell r="N85">
            <v>0</v>
          </cell>
          <cell r="O85">
            <v>342.16</v>
          </cell>
          <cell r="P85">
            <v>0</v>
          </cell>
          <cell r="Q85">
            <v>0</v>
          </cell>
          <cell r="R85">
            <v>0</v>
          </cell>
          <cell r="S85">
            <v>342.16</v>
          </cell>
          <cell r="T85">
            <v>0</v>
          </cell>
        </row>
        <row r="86">
          <cell r="E86">
            <v>0</v>
          </cell>
          <cell r="F86">
            <v>140</v>
          </cell>
          <cell r="G86">
            <v>85.35</v>
          </cell>
          <cell r="H86">
            <v>110</v>
          </cell>
          <cell r="I86">
            <v>34.4</v>
          </cell>
          <cell r="J86">
            <v>79.78</v>
          </cell>
          <cell r="K86">
            <v>10.96</v>
          </cell>
          <cell r="L86">
            <v>70</v>
          </cell>
          <cell r="M86">
            <v>164.47</v>
          </cell>
          <cell r="N86">
            <v>30</v>
          </cell>
          <cell r="O86">
            <v>42</v>
          </cell>
          <cell r="P86">
            <v>0</v>
          </cell>
          <cell r="Q86">
            <v>59.45</v>
          </cell>
          <cell r="R86">
            <v>78.5</v>
          </cell>
          <cell r="S86">
            <v>-6</v>
          </cell>
          <cell r="T86">
            <v>0</v>
          </cell>
        </row>
        <row r="87">
          <cell r="E87">
            <v>0</v>
          </cell>
          <cell r="F87">
            <v>140</v>
          </cell>
          <cell r="G87">
            <v>0</v>
          </cell>
          <cell r="H87">
            <v>110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4.68</v>
          </cell>
          <cell r="R87">
            <v>0</v>
          </cell>
          <cell r="S87">
            <v>0</v>
          </cell>
          <cell r="T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E89">
            <v>0</v>
          </cell>
          <cell r="F89">
            <v>25</v>
          </cell>
          <cell r="G89">
            <v>25</v>
          </cell>
          <cell r="H89">
            <v>45</v>
          </cell>
          <cell r="I89">
            <v>0</v>
          </cell>
          <cell r="J89">
            <v>0</v>
          </cell>
          <cell r="K89">
            <v>0</v>
          </cell>
          <cell r="L89">
            <v>25</v>
          </cell>
          <cell r="M89">
            <v>2.5</v>
          </cell>
          <cell r="N89">
            <v>0</v>
          </cell>
          <cell r="O89">
            <v>15</v>
          </cell>
          <cell r="P89">
            <v>4.25</v>
          </cell>
          <cell r="Q89">
            <v>0</v>
          </cell>
          <cell r="R89">
            <v>11.35</v>
          </cell>
          <cell r="S89">
            <v>10</v>
          </cell>
          <cell r="T89">
            <v>0</v>
          </cell>
        </row>
        <row r="90">
          <cell r="E90">
            <v>0</v>
          </cell>
          <cell r="F90">
            <v>50</v>
          </cell>
          <cell r="G90">
            <v>0</v>
          </cell>
          <cell r="H90">
            <v>100</v>
          </cell>
          <cell r="I90">
            <v>0</v>
          </cell>
          <cell r="J90">
            <v>0</v>
          </cell>
          <cell r="K90">
            <v>0</v>
          </cell>
          <cell r="L90">
            <v>50</v>
          </cell>
          <cell r="M90">
            <v>200</v>
          </cell>
          <cell r="N90">
            <v>0</v>
          </cell>
          <cell r="O90">
            <v>30</v>
          </cell>
          <cell r="P90">
            <v>0</v>
          </cell>
          <cell r="Q90">
            <v>0</v>
          </cell>
          <cell r="R90">
            <v>0</v>
          </cell>
          <cell r="S90">
            <v>20</v>
          </cell>
          <cell r="T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U92">
            <v>106.47999999999155</v>
          </cell>
          <cell r="V92">
            <v>-5.6500000000000483</v>
          </cell>
          <cell r="W92">
            <v>3177.619999999999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6"/>
  <sheetViews>
    <sheetView tabSelected="1" zoomScaleNormal="100" workbookViewId="0">
      <selection activeCell="F27" sqref="F27"/>
    </sheetView>
  </sheetViews>
  <sheetFormatPr baseColWidth="10" defaultRowHeight="12.75" outlineLevelRow="1" x14ac:dyDescent="0.2"/>
  <cols>
    <col min="1" max="1" width="10.28515625" style="27" customWidth="1"/>
    <col min="2" max="2" width="7.5703125" style="27" bestFit="1" customWidth="1"/>
    <col min="3" max="3" width="39.85546875" style="2" bestFit="1" customWidth="1"/>
    <col min="4" max="4" width="11.5703125" style="2" customWidth="1"/>
    <col min="5" max="5" width="12" style="2" bestFit="1" customWidth="1"/>
    <col min="6" max="6" width="16.85546875" style="2" bestFit="1" customWidth="1"/>
    <col min="7" max="7" width="12" style="2" bestFit="1" customWidth="1"/>
    <col min="8" max="8" width="17.42578125" style="2" bestFit="1" customWidth="1"/>
    <col min="9" max="9" width="14.42578125" style="2" bestFit="1" customWidth="1"/>
    <col min="10" max="10" width="18.140625" style="2" bestFit="1" customWidth="1"/>
    <col min="11" max="11" width="12.5703125" style="2" bestFit="1" customWidth="1"/>
    <col min="12" max="12" width="16.42578125" style="2" bestFit="1" customWidth="1"/>
    <col min="13" max="13" width="12.42578125" style="2" bestFit="1" customWidth="1"/>
    <col min="14" max="14" width="13.28515625" style="2" bestFit="1" customWidth="1"/>
    <col min="15" max="15" width="14.5703125" style="2" bestFit="1" customWidth="1"/>
    <col min="16" max="16" width="23.42578125" style="2" bestFit="1" customWidth="1"/>
    <col min="17" max="17" width="10.7109375" style="2" bestFit="1" customWidth="1"/>
    <col min="18" max="18" width="13.85546875" style="2" bestFit="1" customWidth="1"/>
    <col min="19" max="19" width="16.85546875" style="2" bestFit="1" customWidth="1"/>
    <col min="20" max="20" width="14.28515625" style="2" bestFit="1" customWidth="1"/>
    <col min="21" max="21" width="12.28515625" style="2" customWidth="1"/>
    <col min="22" max="22" width="10.42578125" style="2" bestFit="1" customWidth="1"/>
    <col min="23" max="23" width="12.5703125" style="2" bestFit="1" customWidth="1"/>
    <col min="24" max="24" width="28.42578125" style="2" bestFit="1" customWidth="1"/>
    <col min="25" max="25" width="13.85546875" style="2" customWidth="1"/>
    <col min="26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U1" s="17"/>
    </row>
    <row r="2" spans="1:25" s="5" customFormat="1" ht="15.75" x14ac:dyDescent="0.25">
      <c r="A2" s="25" t="s">
        <v>38</v>
      </c>
      <c r="B2" s="71">
        <v>2014</v>
      </c>
      <c r="W2" s="6"/>
      <c r="X2" s="26"/>
      <c r="Y2" s="26"/>
    </row>
    <row r="3" spans="1:25" ht="15.75" x14ac:dyDescent="0.25">
      <c r="A3" s="83" t="s">
        <v>167</v>
      </c>
      <c r="B3" s="84"/>
      <c r="C3" s="20"/>
      <c r="D3" s="54" t="s">
        <v>12</v>
      </c>
      <c r="E3" s="87" t="str">
        <f>+[1]Dez!E3</f>
        <v>K70101</v>
      </c>
      <c r="F3" s="87" t="str">
        <f>+[1]Dez!F3</f>
        <v>K70125</v>
      </c>
      <c r="G3" s="87" t="str">
        <f>+[1]Dez!G3</f>
        <v>K70119</v>
      </c>
      <c r="H3" s="87" t="str">
        <f>+[1]Dez!H3</f>
        <v>K70122</v>
      </c>
      <c r="I3" s="87" t="str">
        <f>+[1]Dez!I3</f>
        <v>K70121</v>
      </c>
      <c r="J3" s="87" t="str">
        <f>+[1]Dez!J3</f>
        <v>K70120</v>
      </c>
      <c r="K3" s="87" t="str">
        <f>+[1]Dez!K3</f>
        <v>K70123</v>
      </c>
      <c r="L3" s="87" t="str">
        <f>+[1]Dez!L3</f>
        <v>K70126</v>
      </c>
      <c r="M3" s="87" t="str">
        <f>+[1]Dez!M3</f>
        <v>K70113</v>
      </c>
      <c r="N3" s="87" t="str">
        <f>+[1]Dez!N3</f>
        <v>K70124</v>
      </c>
      <c r="O3" s="87" t="str">
        <f>+[1]Dez!O3</f>
        <v>K70127</v>
      </c>
      <c r="P3" s="87" t="str">
        <f>+[1]Dez!P3</f>
        <v>K70116</v>
      </c>
      <c r="Q3" s="87" t="str">
        <f>+[1]Dez!Q3</f>
        <v>K70117</v>
      </c>
      <c r="R3" s="87" t="str">
        <f>+[1]Dez!R3</f>
        <v>K70118</v>
      </c>
      <c r="S3" s="87" t="str">
        <f>+[1]Dez!S3</f>
        <v>K70128</v>
      </c>
      <c r="T3" s="87" t="s">
        <v>119</v>
      </c>
      <c r="U3" s="10"/>
      <c r="V3" s="87" t="s">
        <v>50</v>
      </c>
      <c r="W3" s="10" t="s">
        <v>51</v>
      </c>
      <c r="X3" s="10" t="s">
        <v>52</v>
      </c>
    </row>
    <row r="4" spans="1:25" s="6" customFormat="1" ht="15.75" x14ac:dyDescent="0.25">
      <c r="A4" s="85" t="s">
        <v>168</v>
      </c>
      <c r="B4" s="86" t="s">
        <v>169</v>
      </c>
      <c r="D4" s="55" t="s">
        <v>19</v>
      </c>
      <c r="E4" s="91" t="str">
        <f>+[1]Dez!E4</f>
        <v>Engin Turan</v>
      </c>
      <c r="F4" s="91" t="str">
        <f>+[1]Dez!F4</f>
        <v>Marcelina Schulz</v>
      </c>
      <c r="G4" s="91" t="str">
        <f>+[1]Dez!G4</f>
        <v xml:space="preserve">Felix Bunte </v>
      </c>
      <c r="H4" s="91" t="str">
        <f>+[1]Dez!H4</f>
        <v>Jennifer Kollatsch</v>
      </c>
      <c r="I4" s="91" t="str">
        <f>+[1]Dez!I4</f>
        <v>Elvis Hoffmann</v>
      </c>
      <c r="J4" s="91" t="str">
        <f>+[1]Dez!J4</f>
        <v>Andrea De Martino</v>
      </c>
      <c r="K4" s="91" t="str">
        <f>+[1]Dez!K4</f>
        <v>Sherica Katz</v>
      </c>
      <c r="L4" s="91" t="str">
        <f>+[1]Dez!L4</f>
        <v>Alexander Busse</v>
      </c>
      <c r="M4" s="91" t="str">
        <f>+[1]Dez!M4</f>
        <v>Kevin Seikat</v>
      </c>
      <c r="N4" s="91" t="str">
        <f>+[1]Dez!N4</f>
        <v>Gordon Zekiri</v>
      </c>
      <c r="O4" s="91" t="str">
        <f>+[1]Dez!O4</f>
        <v>Alicja Gohlisch</v>
      </c>
      <c r="P4" s="91" t="str">
        <f>+[1]Dez!P4</f>
        <v>Maverick Ron Blanchard</v>
      </c>
      <c r="Q4" s="91" t="str">
        <f>+[1]Dez!Q4</f>
        <v>Tim Eilrich</v>
      </c>
      <c r="R4" s="91" t="str">
        <f>+[1]Dez!R4</f>
        <v>Kevin Buckow</v>
      </c>
      <c r="S4" s="91" t="str">
        <f>+[1]Dez!S4</f>
        <v>Kryzsztof Lagiera</v>
      </c>
      <c r="T4" s="91" t="s">
        <v>89</v>
      </c>
      <c r="U4" s="44" t="s">
        <v>22</v>
      </c>
      <c r="V4" s="91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>
        <f>+[1]Dez!E5</f>
        <v>0</v>
      </c>
      <c r="F5" s="29">
        <f>+[1]Dez!F5</f>
        <v>0</v>
      </c>
      <c r="G5" s="29">
        <f>+[1]Dez!G5</f>
        <v>0</v>
      </c>
      <c r="H5" s="29">
        <f>+[1]Dez!H5</f>
        <v>0</v>
      </c>
      <c r="I5" s="29">
        <f>+[1]Dez!I5</f>
        <v>0</v>
      </c>
      <c r="J5" s="29">
        <f>+[1]Dez!J5</f>
        <v>0</v>
      </c>
      <c r="K5" s="29">
        <f>+[1]Dez!K5</f>
        <v>0</v>
      </c>
      <c r="L5" s="29">
        <f>+[1]Dez!L5</f>
        <v>0</v>
      </c>
      <c r="M5" s="29">
        <f>+[1]Dez!M5</f>
        <v>0</v>
      </c>
      <c r="N5" s="29">
        <f>+[1]Dez!N5</f>
        <v>0</v>
      </c>
      <c r="O5" s="29">
        <f>+[1]Dez!O5</f>
        <v>0</v>
      </c>
      <c r="P5" s="29">
        <f>+[1]Dez!P5</f>
        <v>0</v>
      </c>
      <c r="Q5" s="29">
        <f>+[1]Dez!Q5</f>
        <v>0</v>
      </c>
      <c r="R5" s="29">
        <f>+[1]Dez!R5</f>
        <v>0</v>
      </c>
      <c r="S5" s="29">
        <f>+[1]Dez!S5</f>
        <v>0</v>
      </c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72">
        <f>+[1]Dez!E82</f>
        <v>0</v>
      </c>
      <c r="F6" s="72">
        <f>+[1]Dez!F82</f>
        <v>381.51</v>
      </c>
      <c r="G6" s="72">
        <f>+[1]Dez!G82</f>
        <v>0</v>
      </c>
      <c r="H6" s="72">
        <f>+[1]Dez!H82</f>
        <v>761.61</v>
      </c>
      <c r="I6" s="72">
        <f>+[1]Dez!I82</f>
        <v>5.6</v>
      </c>
      <c r="J6" s="72">
        <f>+[1]Dez!J82</f>
        <v>5.6</v>
      </c>
      <c r="K6" s="72">
        <f>+[1]Dez!K82</f>
        <v>0</v>
      </c>
      <c r="L6" s="72">
        <f>+[1]Dez!L82</f>
        <v>-1542.18</v>
      </c>
      <c r="M6" s="72">
        <f>+[1]Dez!M82</f>
        <v>1254.8900000000001</v>
      </c>
      <c r="N6" s="72">
        <f>+[1]Dez!N82</f>
        <v>0</v>
      </c>
      <c r="O6" s="72">
        <f>+[1]Dez!O82</f>
        <v>479.65</v>
      </c>
      <c r="P6" s="72">
        <f>+[1]Dez!P82</f>
        <v>31.6</v>
      </c>
      <c r="Q6" s="72">
        <f>+[1]Dez!Q82</f>
        <v>5.6</v>
      </c>
      <c r="R6" s="72">
        <f>+[1]Dez!R82</f>
        <v>31.6</v>
      </c>
      <c r="S6" s="72">
        <f>+[1]Dez!S82</f>
        <v>-875.04</v>
      </c>
      <c r="T6" s="72">
        <f>+[1]Dez!T82</f>
        <v>0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72">
        <f>+[1]Dez!E83</f>
        <v>0</v>
      </c>
      <c r="F7" s="72">
        <f>+[1]Dez!F83</f>
        <v>100</v>
      </c>
      <c r="G7" s="72">
        <f>+[1]Dez!G83</f>
        <v>0</v>
      </c>
      <c r="H7" s="72">
        <f>+[1]Dez!H83</f>
        <v>180</v>
      </c>
      <c r="I7" s="72">
        <f>+[1]Dez!I83</f>
        <v>0</v>
      </c>
      <c r="J7" s="72">
        <f>+[1]Dez!J83</f>
        <v>0</v>
      </c>
      <c r="K7" s="72">
        <f>+[1]Dez!K83</f>
        <v>0</v>
      </c>
      <c r="L7" s="72">
        <f>+[1]Dez!L83</f>
        <v>100</v>
      </c>
      <c r="M7" s="72">
        <f>+[1]Dez!M83</f>
        <v>540</v>
      </c>
      <c r="N7" s="72">
        <f>+[1]Dez!N83</f>
        <v>0</v>
      </c>
      <c r="O7" s="72">
        <f>+[1]Dez!O83</f>
        <v>60</v>
      </c>
      <c r="P7" s="72">
        <f>+[1]Dez!P83</f>
        <v>0</v>
      </c>
      <c r="Q7" s="72">
        <f>+[1]Dez!Q83</f>
        <v>0</v>
      </c>
      <c r="R7" s="72">
        <f>+[1]Dez!R83</f>
        <v>0</v>
      </c>
      <c r="S7" s="72">
        <f>+[1]Dez!S83</f>
        <v>40</v>
      </c>
      <c r="T7" s="72">
        <f>+[1]Dez!T83</f>
        <v>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72">
        <f>+[1]Dez!E84</f>
        <v>200.02</v>
      </c>
      <c r="F8" s="72">
        <f>+[1]Dez!F84</f>
        <v>0</v>
      </c>
      <c r="G8" s="72">
        <f>+[1]Dez!G84</f>
        <v>0</v>
      </c>
      <c r="H8" s="72">
        <f>+[1]Dez!H84</f>
        <v>0</v>
      </c>
      <c r="I8" s="72">
        <f>+[1]Dez!I84</f>
        <v>0</v>
      </c>
      <c r="J8" s="72">
        <f>+[1]Dez!J84</f>
        <v>0</v>
      </c>
      <c r="K8" s="72">
        <f>+[1]Dez!K84</f>
        <v>0</v>
      </c>
      <c r="L8" s="72">
        <f>+[1]Dez!L84</f>
        <v>0</v>
      </c>
      <c r="M8" s="72">
        <f>+[1]Dez!M84</f>
        <v>0</v>
      </c>
      <c r="N8" s="72">
        <f>+[1]Dez!N84</f>
        <v>0</v>
      </c>
      <c r="O8" s="72">
        <f>+[1]Dez!O84</f>
        <v>0</v>
      </c>
      <c r="P8" s="72">
        <f>+[1]Dez!P84</f>
        <v>0</v>
      </c>
      <c r="Q8" s="72">
        <f>+[1]Dez!Q84</f>
        <v>0</v>
      </c>
      <c r="R8" s="72">
        <f>+[1]Dez!R84</f>
        <v>0</v>
      </c>
      <c r="S8" s="72">
        <f>+[1]Dez!S84</f>
        <v>0</v>
      </c>
      <c r="T8" s="72">
        <f>+[1]Dez!T84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72">
        <f>+[1]Dez!E85</f>
        <v>0</v>
      </c>
      <c r="F9" s="72">
        <f>+[1]Dez!F85</f>
        <v>360</v>
      </c>
      <c r="G9" s="72">
        <f>+[1]Dez!G85</f>
        <v>0</v>
      </c>
      <c r="H9" s="72">
        <f>+[1]Dez!H85</f>
        <v>350</v>
      </c>
      <c r="I9" s="72">
        <f>+[1]Dez!I85</f>
        <v>0</v>
      </c>
      <c r="J9" s="72">
        <f>+[1]Dez!J85</f>
        <v>0</v>
      </c>
      <c r="K9" s="72">
        <f>+[1]Dez!K85</f>
        <v>0</v>
      </c>
      <c r="L9" s="72">
        <f>+[1]Dez!L85</f>
        <v>342.16</v>
      </c>
      <c r="M9" s="72">
        <f>+[1]Dez!M85</f>
        <v>79.84</v>
      </c>
      <c r="N9" s="72">
        <f>+[1]Dez!N85</f>
        <v>0</v>
      </c>
      <c r="O9" s="72">
        <f>+[1]Dez!O85</f>
        <v>342.16</v>
      </c>
      <c r="P9" s="72">
        <f>+[1]Dez!P85</f>
        <v>0</v>
      </c>
      <c r="Q9" s="72">
        <f>+[1]Dez!Q85</f>
        <v>0</v>
      </c>
      <c r="R9" s="72">
        <f>+[1]Dez!R85</f>
        <v>0</v>
      </c>
      <c r="S9" s="72">
        <f>+[1]Dez!S85</f>
        <v>342.16</v>
      </c>
      <c r="T9" s="72">
        <f>+[1]Dez!T85</f>
        <v>0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72">
        <f>+[1]Dez!E86</f>
        <v>0</v>
      </c>
      <c r="F10" s="72">
        <f>+[1]Dez!F86</f>
        <v>140</v>
      </c>
      <c r="G10" s="72">
        <f>+[1]Dez!G86</f>
        <v>85.35</v>
      </c>
      <c r="H10" s="72">
        <f>+[1]Dez!H86</f>
        <v>110</v>
      </c>
      <c r="I10" s="72">
        <f>+[1]Dez!I86</f>
        <v>34.4</v>
      </c>
      <c r="J10" s="72">
        <f>+[1]Dez!J86</f>
        <v>79.78</v>
      </c>
      <c r="K10" s="72">
        <f>+[1]Dez!K86</f>
        <v>10.96</v>
      </c>
      <c r="L10" s="72">
        <f>+[1]Dez!L86</f>
        <v>70</v>
      </c>
      <c r="M10" s="72">
        <f>+[1]Dez!M86</f>
        <v>164.47</v>
      </c>
      <c r="N10" s="72">
        <f>+[1]Dez!N86</f>
        <v>30</v>
      </c>
      <c r="O10" s="72">
        <f>+[1]Dez!O86</f>
        <v>42</v>
      </c>
      <c r="P10" s="72">
        <f>+[1]Dez!P86</f>
        <v>0</v>
      </c>
      <c r="Q10" s="72">
        <f>+[1]Dez!Q86</f>
        <v>59.45</v>
      </c>
      <c r="R10" s="72">
        <f>+[1]Dez!R86</f>
        <v>78.5</v>
      </c>
      <c r="S10" s="72">
        <f>+[1]Dez!S86</f>
        <v>-6</v>
      </c>
      <c r="T10" s="72">
        <f>+[1]Dez!T86</f>
        <v>0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72">
        <f>+[1]Dez!E87</f>
        <v>0</v>
      </c>
      <c r="F11" s="72">
        <f>+[1]Dez!F87</f>
        <v>140</v>
      </c>
      <c r="G11" s="72">
        <f>+[1]Dez!G87</f>
        <v>0</v>
      </c>
      <c r="H11" s="72">
        <f>+[1]Dez!H87</f>
        <v>110</v>
      </c>
      <c r="I11" s="72">
        <f>+[1]Dez!I87</f>
        <v>0</v>
      </c>
      <c r="J11" s="72">
        <f>+[1]Dez!J87</f>
        <v>0</v>
      </c>
      <c r="K11" s="72">
        <f>+[1]Dez!K87</f>
        <v>0</v>
      </c>
      <c r="L11" s="72">
        <f>+[1]Dez!L87</f>
        <v>0</v>
      </c>
      <c r="M11" s="72">
        <f>+[1]Dez!M87</f>
        <v>0</v>
      </c>
      <c r="N11" s="72">
        <f>+[1]Dez!N87</f>
        <v>0</v>
      </c>
      <c r="O11" s="72">
        <f>+[1]Dez!O87</f>
        <v>0</v>
      </c>
      <c r="P11" s="72">
        <f>+[1]Dez!P87</f>
        <v>0</v>
      </c>
      <c r="Q11" s="72">
        <f>+[1]Dez!Q87</f>
        <v>4.68</v>
      </c>
      <c r="R11" s="72">
        <f>+[1]Dez!R87</f>
        <v>0</v>
      </c>
      <c r="S11" s="72">
        <f>+[1]Dez!S87</f>
        <v>0</v>
      </c>
      <c r="T11" s="72">
        <f>+[1]Dez!T87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72">
        <f>+[1]Dez!E88</f>
        <v>0</v>
      </c>
      <c r="F12" s="72">
        <f>+[1]Dez!F88</f>
        <v>0</v>
      </c>
      <c r="G12" s="72">
        <f>+[1]Dez!G88</f>
        <v>0</v>
      </c>
      <c r="H12" s="72">
        <f>+[1]Dez!H88</f>
        <v>0</v>
      </c>
      <c r="I12" s="72">
        <f>+[1]Dez!I88</f>
        <v>0</v>
      </c>
      <c r="J12" s="72">
        <f>+[1]Dez!J88</f>
        <v>0</v>
      </c>
      <c r="K12" s="72">
        <f>+[1]Dez!K88</f>
        <v>0</v>
      </c>
      <c r="L12" s="72">
        <f>+[1]Dez!L88</f>
        <v>0</v>
      </c>
      <c r="M12" s="72">
        <f>+[1]Dez!M88</f>
        <v>0</v>
      </c>
      <c r="N12" s="72">
        <f>+[1]Dez!N88</f>
        <v>0</v>
      </c>
      <c r="O12" s="72">
        <f>+[1]Dez!O88</f>
        <v>0</v>
      </c>
      <c r="P12" s="72">
        <f>+[1]Dez!P88</f>
        <v>0</v>
      </c>
      <c r="Q12" s="72">
        <f>+[1]Dez!Q88</f>
        <v>0</v>
      </c>
      <c r="R12" s="72">
        <f>+[1]Dez!R88</f>
        <v>0</v>
      </c>
      <c r="S12" s="72">
        <f>+[1]Dez!S88</f>
        <v>0</v>
      </c>
      <c r="T12" s="72">
        <f>+[1]Dez!T88</f>
        <v>0</v>
      </c>
      <c r="U12" s="46"/>
    </row>
    <row r="13" spans="1:25" s="9" customFormat="1" x14ac:dyDescent="0.2">
      <c r="A13" s="30"/>
      <c r="B13" s="30"/>
      <c r="D13" s="52" t="s">
        <v>17</v>
      </c>
      <c r="E13" s="72">
        <f>+[1]Dez!E89</f>
        <v>0</v>
      </c>
      <c r="F13" s="72">
        <f>+[1]Dez!F89</f>
        <v>25</v>
      </c>
      <c r="G13" s="72">
        <f>+[1]Dez!G89</f>
        <v>25</v>
      </c>
      <c r="H13" s="72">
        <f>+[1]Dez!H89</f>
        <v>45</v>
      </c>
      <c r="I13" s="72">
        <f>+[1]Dez!I89</f>
        <v>0</v>
      </c>
      <c r="J13" s="72">
        <f>+[1]Dez!J89</f>
        <v>0</v>
      </c>
      <c r="K13" s="72">
        <f>+[1]Dez!K89</f>
        <v>0</v>
      </c>
      <c r="L13" s="72">
        <f>+[1]Dez!L89</f>
        <v>25</v>
      </c>
      <c r="M13" s="72">
        <f>+[1]Dez!M89</f>
        <v>2.5</v>
      </c>
      <c r="N13" s="72">
        <f>+[1]Dez!N89</f>
        <v>0</v>
      </c>
      <c r="O13" s="72">
        <f>+[1]Dez!O89</f>
        <v>15</v>
      </c>
      <c r="P13" s="72">
        <f>+[1]Dez!P89</f>
        <v>4.25</v>
      </c>
      <c r="Q13" s="72">
        <f>+[1]Dez!Q89</f>
        <v>0</v>
      </c>
      <c r="R13" s="72">
        <f>+[1]Dez!R89</f>
        <v>11.35</v>
      </c>
      <c r="S13" s="72">
        <f>+[1]Dez!S89</f>
        <v>10</v>
      </c>
      <c r="T13" s="72">
        <f>+[1]Dez!T89</f>
        <v>0</v>
      </c>
      <c r="U13" s="46"/>
    </row>
    <row r="14" spans="1:25" s="9" customFormat="1" x14ac:dyDescent="0.2">
      <c r="A14" s="30"/>
      <c r="B14" s="30"/>
      <c r="D14" s="52" t="s">
        <v>35</v>
      </c>
      <c r="E14" s="72">
        <f>+[1]Dez!E90</f>
        <v>0</v>
      </c>
      <c r="F14" s="72">
        <f>+[1]Dez!F90</f>
        <v>50</v>
      </c>
      <c r="G14" s="72">
        <f>+[1]Dez!G90</f>
        <v>0</v>
      </c>
      <c r="H14" s="72">
        <f>+[1]Dez!H90</f>
        <v>100</v>
      </c>
      <c r="I14" s="72">
        <f>+[1]Dez!I90</f>
        <v>0</v>
      </c>
      <c r="J14" s="72">
        <f>+[1]Dez!J90</f>
        <v>0</v>
      </c>
      <c r="K14" s="72">
        <f>+[1]Dez!K90</f>
        <v>0</v>
      </c>
      <c r="L14" s="72">
        <f>+[1]Dez!L90</f>
        <v>50</v>
      </c>
      <c r="M14" s="72">
        <f>+[1]Dez!M90</f>
        <v>200</v>
      </c>
      <c r="N14" s="72">
        <f>+[1]Dez!N90</f>
        <v>0</v>
      </c>
      <c r="O14" s="72">
        <f>+[1]Dez!O90</f>
        <v>30</v>
      </c>
      <c r="P14" s="72">
        <f>+[1]Dez!P90</f>
        <v>0</v>
      </c>
      <c r="Q14" s="72">
        <f>+[1]Dez!Q90</f>
        <v>0</v>
      </c>
      <c r="R14" s="72">
        <f>+[1]Dez!R90</f>
        <v>0</v>
      </c>
      <c r="S14" s="72">
        <f>+[1]Dez!S90</f>
        <v>20</v>
      </c>
      <c r="T14" s="72">
        <f>+[1]Dez!T90</f>
        <v>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72">
        <f>+[1]Dez!E91</f>
        <v>0</v>
      </c>
      <c r="F15" s="72">
        <f>+[1]Dez!F91</f>
        <v>0</v>
      </c>
      <c r="G15" s="72">
        <f>+[1]Dez!G91</f>
        <v>0</v>
      </c>
      <c r="H15" s="72">
        <f>+[1]Dez!H91</f>
        <v>0</v>
      </c>
      <c r="I15" s="72">
        <f>+[1]Dez!I91</f>
        <v>0</v>
      </c>
      <c r="J15" s="72">
        <f>+[1]Dez!J91</f>
        <v>0</v>
      </c>
      <c r="K15" s="72">
        <f>+[1]Dez!K91</f>
        <v>0</v>
      </c>
      <c r="L15" s="72">
        <f>+[1]Dez!L91</f>
        <v>0</v>
      </c>
      <c r="M15" s="72">
        <f>+[1]Dez!M91</f>
        <v>0</v>
      </c>
      <c r="N15" s="72">
        <f>+[1]Dez!N91</f>
        <v>0</v>
      </c>
      <c r="O15" s="72">
        <f>+[1]Dez!O91</f>
        <v>0</v>
      </c>
      <c r="P15" s="72">
        <f>+[1]Dez!P91</f>
        <v>0</v>
      </c>
      <c r="Q15" s="72">
        <f>+[1]Dez!Q91</f>
        <v>0</v>
      </c>
      <c r="R15" s="72">
        <f>+[1]Dez!R91</f>
        <v>0</v>
      </c>
      <c r="S15" s="72">
        <f>+[1]Dez!S91</f>
        <v>0</v>
      </c>
      <c r="T15" s="72">
        <f>+[1]Dez!T91</f>
        <v>0</v>
      </c>
      <c r="U15" s="47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>SUM(E6:E15)</f>
        <v>200.02</v>
      </c>
      <c r="F16" s="40">
        <f t="shared" ref="F16:R16" si="0">SUM(F6:F15)</f>
        <v>1196.51</v>
      </c>
      <c r="G16" s="40">
        <f t="shared" si="0"/>
        <v>110.35</v>
      </c>
      <c r="H16" s="40">
        <f t="shared" si="0"/>
        <v>1656.6100000000001</v>
      </c>
      <c r="I16" s="40">
        <f t="shared" si="0"/>
        <v>40</v>
      </c>
      <c r="J16" s="40">
        <f t="shared" si="0"/>
        <v>85.38</v>
      </c>
      <c r="K16" s="40">
        <f t="shared" si="0"/>
        <v>10.96</v>
      </c>
      <c r="L16" s="40">
        <f t="shared" si="0"/>
        <v>-955.02</v>
      </c>
      <c r="M16" s="40">
        <f t="shared" si="0"/>
        <v>2241.6999999999998</v>
      </c>
      <c r="N16" s="40">
        <f t="shared" si="0"/>
        <v>30</v>
      </c>
      <c r="O16" s="40">
        <f t="shared" si="0"/>
        <v>968.81</v>
      </c>
      <c r="P16" s="40">
        <f t="shared" si="0"/>
        <v>35.85</v>
      </c>
      <c r="Q16" s="40">
        <f t="shared" si="0"/>
        <v>69.72999999999999</v>
      </c>
      <c r="R16" s="40">
        <f t="shared" si="0"/>
        <v>121.44999999999999</v>
      </c>
      <c r="S16" s="40">
        <f t="shared" ref="S16:T16" si="1">SUM(S6:S15)</f>
        <v>-468.87999999999994</v>
      </c>
      <c r="T16" s="40">
        <f t="shared" si="1"/>
        <v>0</v>
      </c>
      <c r="U16" s="48"/>
      <c r="V16" s="40">
        <f>+[1]Dez!$U$92</f>
        <v>106.47999999999155</v>
      </c>
      <c r="W16" s="40">
        <f>+[1]Dez!$V$92</f>
        <v>-5.6500000000000483</v>
      </c>
      <c r="X16" s="40">
        <f>+[1]Dez!$W$92</f>
        <v>3177.619999999999</v>
      </c>
      <c r="Y16" s="40"/>
    </row>
    <row r="17" spans="1:25" x14ac:dyDescent="0.2">
      <c r="A17" s="6"/>
      <c r="B17" s="28" t="s">
        <v>2</v>
      </c>
      <c r="C17" s="33"/>
      <c r="D17" s="41">
        <v>8621.92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6"/>
      <c r="V18" s="22"/>
      <c r="W18" s="23"/>
      <c r="X18" s="23"/>
      <c r="Y18" s="23"/>
    </row>
    <row r="19" spans="1:25" x14ac:dyDescent="0.2">
      <c r="A19" s="27">
        <v>41641</v>
      </c>
      <c r="B19" s="59">
        <v>1</v>
      </c>
      <c r="C19" s="2" t="s">
        <v>53</v>
      </c>
      <c r="D19" s="19">
        <f>D17+SUM(E19:X19)</f>
        <v>7253.26</v>
      </c>
      <c r="E19" s="1"/>
      <c r="F19" s="1"/>
      <c r="G19" s="1"/>
      <c r="H19" s="1"/>
      <c r="I19" s="1"/>
      <c r="J19" s="1"/>
      <c r="K19" s="1"/>
      <c r="L19" s="1">
        <v>-342.16</v>
      </c>
      <c r="M19" s="1">
        <v>-79.84</v>
      </c>
      <c r="N19" s="1"/>
      <c r="O19" s="1">
        <v>-342.17</v>
      </c>
      <c r="P19" s="1"/>
      <c r="Q19" s="1"/>
      <c r="R19" s="1"/>
      <c r="S19" s="1">
        <v>-342.17</v>
      </c>
      <c r="T19" s="1">
        <v>-216.7</v>
      </c>
      <c r="U19" s="46"/>
      <c r="V19" s="1"/>
      <c r="W19" s="92">
        <v>-45.62</v>
      </c>
      <c r="X19" s="1"/>
      <c r="Y19" s="1"/>
    </row>
    <row r="20" spans="1:25" x14ac:dyDescent="0.2">
      <c r="A20" s="27">
        <v>41641</v>
      </c>
      <c r="B20" s="59">
        <v>1</v>
      </c>
      <c r="C20" s="2" t="s">
        <v>54</v>
      </c>
      <c r="D20" s="19">
        <f t="shared" ref="D20:D59" si="2">D19+SUM(E20:X20)</f>
        <v>7275.76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/>
      <c r="W20" s="1"/>
      <c r="X20" s="92">
        <v>22.5</v>
      </c>
      <c r="Y20" s="1"/>
    </row>
    <row r="21" spans="1:25" x14ac:dyDescent="0.2">
      <c r="A21" s="27">
        <v>41646</v>
      </c>
      <c r="B21" s="59">
        <v>2</v>
      </c>
      <c r="C21" s="2" t="s">
        <v>55</v>
      </c>
      <c r="D21" s="19">
        <f t="shared" si="2"/>
        <v>6365.76</v>
      </c>
      <c r="E21" s="1"/>
      <c r="F21" s="1"/>
      <c r="G21" s="1"/>
      <c r="H21" s="1"/>
      <c r="I21" s="1"/>
      <c r="J21" s="1"/>
      <c r="K21" s="1"/>
      <c r="L21" s="1"/>
      <c r="M21" s="1">
        <v>-910</v>
      </c>
      <c r="N21" s="1"/>
      <c r="O21" s="1"/>
      <c r="P21" s="1"/>
      <c r="Q21" s="1"/>
      <c r="R21" s="1"/>
      <c r="S21" s="1"/>
      <c r="T21" s="1"/>
      <c r="U21" s="46"/>
      <c r="V21" s="1"/>
      <c r="W21" s="1"/>
      <c r="X21" s="1"/>
      <c r="Y21" s="1"/>
    </row>
    <row r="22" spans="1:25" x14ac:dyDescent="0.2">
      <c r="A22" s="27">
        <v>41646</v>
      </c>
      <c r="B22" s="59">
        <v>2</v>
      </c>
      <c r="C22" s="2" t="s">
        <v>56</v>
      </c>
      <c r="D22" s="19">
        <f t="shared" si="2"/>
        <v>6325.76</v>
      </c>
      <c r="E22" s="1"/>
      <c r="F22" s="1"/>
      <c r="G22" s="1"/>
      <c r="H22" s="1"/>
      <c r="I22" s="1"/>
      <c r="J22" s="1"/>
      <c r="K22" s="1"/>
      <c r="L22" s="1"/>
      <c r="M22" s="1">
        <v>-40</v>
      </c>
      <c r="N22" s="1"/>
      <c r="O22" s="1"/>
      <c r="P22" s="1"/>
      <c r="Q22" s="1"/>
      <c r="R22" s="1"/>
      <c r="S22" s="1"/>
      <c r="T22" s="1"/>
      <c r="U22" s="46"/>
      <c r="V22" s="1"/>
      <c r="W22" s="1"/>
      <c r="X22" s="1"/>
      <c r="Y22" s="1"/>
    </row>
    <row r="23" spans="1:25" x14ac:dyDescent="0.2">
      <c r="A23" s="27">
        <v>41646</v>
      </c>
      <c r="B23" s="59">
        <v>2</v>
      </c>
      <c r="C23" s="2" t="s">
        <v>57</v>
      </c>
      <c r="D23" s="19">
        <f t="shared" si="2"/>
        <v>5925.76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6"/>
      <c r="V23" s="1">
        <v>-400</v>
      </c>
      <c r="W23" s="1"/>
      <c r="X23" s="1"/>
      <c r="Y23" s="1"/>
    </row>
    <row r="24" spans="1:25" x14ac:dyDescent="0.2">
      <c r="A24" s="27">
        <v>41647</v>
      </c>
      <c r="B24" s="59">
        <v>3</v>
      </c>
      <c r="C24" s="2" t="s">
        <v>58</v>
      </c>
      <c r="D24" s="19">
        <f t="shared" si="2"/>
        <v>5917.6900000000005</v>
      </c>
      <c r="E24" s="1"/>
      <c r="F24" s="1"/>
      <c r="G24" s="1"/>
      <c r="H24" s="1"/>
      <c r="I24" s="1"/>
      <c r="J24" s="1"/>
      <c r="K24" s="1"/>
      <c r="L24" s="1">
        <v>-2.02</v>
      </c>
      <c r="M24" s="1">
        <v>-2.02</v>
      </c>
      <c r="N24" s="1"/>
      <c r="O24" s="1">
        <v>-2.02</v>
      </c>
      <c r="P24" s="1"/>
      <c r="Q24" s="1"/>
      <c r="R24" s="1"/>
      <c r="S24" s="1">
        <v>-2.0099999999999998</v>
      </c>
      <c r="T24" s="1"/>
      <c r="U24" s="46"/>
      <c r="V24" s="1"/>
      <c r="W24" s="1"/>
      <c r="X24" s="1"/>
      <c r="Y24" s="1"/>
    </row>
    <row r="25" spans="1:25" x14ac:dyDescent="0.2">
      <c r="A25" s="27">
        <v>41648</v>
      </c>
      <c r="B25" s="59">
        <v>4</v>
      </c>
      <c r="C25" s="2" t="s">
        <v>59</v>
      </c>
      <c r="D25" s="19">
        <f t="shared" si="2"/>
        <v>5897.3300000000008</v>
      </c>
      <c r="E25" s="1"/>
      <c r="F25" s="1"/>
      <c r="G25" s="1"/>
      <c r="H25" s="1">
        <v>-20.36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6"/>
      <c r="V25" s="1"/>
      <c r="W25" s="1"/>
      <c r="X25" s="1"/>
      <c r="Y25" s="1"/>
    </row>
    <row r="26" spans="1:25" x14ac:dyDescent="0.2">
      <c r="A26" s="27">
        <v>41648</v>
      </c>
      <c r="B26" s="59">
        <v>4</v>
      </c>
      <c r="C26" s="2" t="s">
        <v>57</v>
      </c>
      <c r="D26" s="19">
        <f t="shared" si="2"/>
        <v>5747.3300000000008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>
        <v>-150</v>
      </c>
      <c r="W26" s="1"/>
      <c r="X26" s="1"/>
      <c r="Y26" s="1"/>
    </row>
    <row r="27" spans="1:25" x14ac:dyDescent="0.2">
      <c r="A27" s="27">
        <v>41653</v>
      </c>
      <c r="B27" s="59">
        <v>5</v>
      </c>
      <c r="C27" s="2" t="s">
        <v>60</v>
      </c>
      <c r="D27" s="19">
        <f t="shared" si="2"/>
        <v>6064.4500000000007</v>
      </c>
      <c r="E27" s="1"/>
      <c r="F27" s="1">
        <v>317.12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/>
      <c r="W27" s="1"/>
      <c r="X27" s="1"/>
      <c r="Y27" s="1"/>
    </row>
    <row r="28" spans="1:25" x14ac:dyDescent="0.2">
      <c r="A28" s="27">
        <v>41653</v>
      </c>
      <c r="B28" s="59">
        <v>5</v>
      </c>
      <c r="C28" s="2" t="s">
        <v>61</v>
      </c>
      <c r="D28" s="19">
        <f t="shared" si="2"/>
        <v>5741.5000000000009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-322.95</v>
      </c>
      <c r="U28" s="46"/>
      <c r="V28" s="1"/>
      <c r="W28" s="1"/>
      <c r="X28" s="1"/>
      <c r="Y28" s="1"/>
    </row>
    <row r="29" spans="1:25" x14ac:dyDescent="0.2">
      <c r="A29" s="27">
        <v>41654</v>
      </c>
      <c r="B29" s="59">
        <v>6</v>
      </c>
      <c r="C29" s="66" t="s">
        <v>62</v>
      </c>
      <c r="D29" s="19">
        <f t="shared" si="2"/>
        <v>5738.630000000001</v>
      </c>
      <c r="E29" s="1"/>
      <c r="F29" s="1"/>
      <c r="G29" s="1"/>
      <c r="H29" s="1">
        <v>-2.87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6"/>
      <c r="V29" s="1"/>
      <c r="W29" s="1"/>
      <c r="X29" s="1"/>
      <c r="Y29" s="1"/>
    </row>
    <row r="30" spans="1:25" x14ac:dyDescent="0.2">
      <c r="A30" s="27">
        <v>41654</v>
      </c>
      <c r="B30" s="59">
        <v>6</v>
      </c>
      <c r="C30" s="66" t="s">
        <v>57</v>
      </c>
      <c r="D30" s="19">
        <f t="shared" si="2"/>
        <v>5188.630000000001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>
        <v>-550</v>
      </c>
      <c r="W30" s="1"/>
      <c r="X30" s="1"/>
      <c r="Y30" s="1"/>
    </row>
    <row r="31" spans="1:25" x14ac:dyDescent="0.2">
      <c r="A31" s="27">
        <v>41656</v>
      </c>
      <c r="B31" s="59">
        <v>7</v>
      </c>
      <c r="C31" s="2" t="s">
        <v>59</v>
      </c>
      <c r="D31" s="19">
        <f t="shared" si="2"/>
        <v>5119.630000000001</v>
      </c>
      <c r="E31" s="1"/>
      <c r="F31" s="1"/>
      <c r="G31" s="1"/>
      <c r="H31" s="1">
        <v>-69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/>
      <c r="W31" s="1"/>
      <c r="X31" s="1"/>
      <c r="Y31" s="1"/>
    </row>
    <row r="32" spans="1:25" x14ac:dyDescent="0.2">
      <c r="A32" s="27">
        <v>41659</v>
      </c>
      <c r="B32" s="59">
        <v>8</v>
      </c>
      <c r="C32" s="2" t="s">
        <v>63</v>
      </c>
      <c r="D32" s="19">
        <f t="shared" si="2"/>
        <v>5036.630000000001</v>
      </c>
      <c r="E32" s="1"/>
      <c r="F32" s="1"/>
      <c r="G32" s="1"/>
      <c r="H32" s="1"/>
      <c r="I32" s="1"/>
      <c r="J32" s="1"/>
      <c r="K32" s="1"/>
      <c r="L32" s="1">
        <v>-20.75</v>
      </c>
      <c r="M32" s="1">
        <v>-4.84</v>
      </c>
      <c r="N32" s="1"/>
      <c r="O32" s="1">
        <v>-20.75</v>
      </c>
      <c r="P32" s="1"/>
      <c r="Q32" s="1"/>
      <c r="R32" s="1"/>
      <c r="S32" s="1">
        <v>-20.75</v>
      </c>
      <c r="T32" s="1">
        <v>-15.91</v>
      </c>
      <c r="U32" s="46"/>
      <c r="V32" s="1"/>
      <c r="W32" s="1"/>
      <c r="X32" s="1"/>
      <c r="Y32" s="1"/>
    </row>
    <row r="33" spans="1:25" x14ac:dyDescent="0.2">
      <c r="A33" s="27">
        <v>41659</v>
      </c>
      <c r="B33" s="59">
        <v>8</v>
      </c>
      <c r="C33" s="66" t="s">
        <v>62</v>
      </c>
      <c r="D33" s="19">
        <f t="shared" si="2"/>
        <v>5001.630000000001</v>
      </c>
      <c r="E33" s="1"/>
      <c r="F33" s="1"/>
      <c r="G33" s="1"/>
      <c r="H33" s="1">
        <v>-35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6"/>
      <c r="V33" s="1"/>
      <c r="W33" s="1"/>
      <c r="X33" s="1"/>
      <c r="Y33" s="1"/>
    </row>
    <row r="34" spans="1:25" x14ac:dyDescent="0.2">
      <c r="A34" s="27">
        <v>41660</v>
      </c>
      <c r="B34" s="59">
        <v>9</v>
      </c>
      <c r="C34" s="67" t="s">
        <v>64</v>
      </c>
      <c r="D34" s="19">
        <f t="shared" si="2"/>
        <v>4951.630000000001</v>
      </c>
      <c r="E34" s="1"/>
      <c r="F34" s="1"/>
      <c r="G34" s="1"/>
      <c r="H34" s="1">
        <v>-50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46"/>
      <c r="V34" s="1"/>
      <c r="W34" s="1"/>
      <c r="X34" s="1"/>
      <c r="Y34" s="1"/>
    </row>
    <row r="35" spans="1:25" x14ac:dyDescent="0.2">
      <c r="A35" s="27">
        <v>41660</v>
      </c>
      <c r="B35" s="59">
        <v>9</v>
      </c>
      <c r="C35" s="2" t="s">
        <v>65</v>
      </c>
      <c r="D35" s="19">
        <f t="shared" si="2"/>
        <v>4591.630000000001</v>
      </c>
      <c r="E35" s="1"/>
      <c r="F35" s="1">
        <v>-360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/>
      <c r="Y35" s="1"/>
    </row>
    <row r="36" spans="1:25" x14ac:dyDescent="0.2">
      <c r="A36" s="27">
        <v>41660</v>
      </c>
      <c r="B36" s="59">
        <v>9</v>
      </c>
      <c r="C36" s="2" t="s">
        <v>66</v>
      </c>
      <c r="D36" s="19">
        <f t="shared" si="2"/>
        <v>4241.630000000001</v>
      </c>
      <c r="E36" s="1"/>
      <c r="F36" s="1"/>
      <c r="G36" s="1"/>
      <c r="H36" s="1">
        <v>-350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W36" s="1"/>
      <c r="X36" s="1"/>
      <c r="Y36" s="1"/>
    </row>
    <row r="37" spans="1:25" x14ac:dyDescent="0.2">
      <c r="A37" s="27">
        <v>41661</v>
      </c>
      <c r="B37" s="59">
        <v>10</v>
      </c>
      <c r="C37" s="2" t="s">
        <v>57</v>
      </c>
      <c r="D37" s="19">
        <f t="shared" si="2"/>
        <v>4141.630000000001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6"/>
      <c r="V37" s="1">
        <v>-100</v>
      </c>
      <c r="W37" s="1"/>
      <c r="X37" s="1"/>
      <c r="Y37" s="1"/>
    </row>
    <row r="38" spans="1:25" x14ac:dyDescent="0.2">
      <c r="A38" s="27">
        <v>41663</v>
      </c>
      <c r="B38" s="59">
        <v>11</v>
      </c>
      <c r="C38" s="2" t="s">
        <v>67</v>
      </c>
      <c r="D38" s="19">
        <f t="shared" si="2"/>
        <v>4874.8000000000011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>
        <v>733.17</v>
      </c>
      <c r="T38" s="1"/>
      <c r="U38" s="46"/>
      <c r="V38" s="1"/>
      <c r="W38" s="1"/>
      <c r="X38" s="1"/>
      <c r="Y38" s="1"/>
    </row>
    <row r="39" spans="1:25" x14ac:dyDescent="0.2">
      <c r="A39" s="27">
        <v>41663</v>
      </c>
      <c r="B39" s="59">
        <v>11</v>
      </c>
      <c r="C39" s="2" t="s">
        <v>68</v>
      </c>
      <c r="D39" s="19">
        <f t="shared" si="2"/>
        <v>4761.170000000001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>
        <v>-113.63</v>
      </c>
      <c r="T39" s="1"/>
      <c r="U39" s="46"/>
      <c r="V39" s="1"/>
      <c r="W39" s="1"/>
      <c r="X39" s="1"/>
      <c r="Y39" s="1"/>
    </row>
    <row r="40" spans="1:25" x14ac:dyDescent="0.2">
      <c r="A40" s="27">
        <v>41666</v>
      </c>
      <c r="B40" s="59">
        <v>12</v>
      </c>
      <c r="C40" s="2" t="s">
        <v>57</v>
      </c>
      <c r="D40" s="19">
        <f t="shared" si="2"/>
        <v>4711.170000000001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>
        <v>-50</v>
      </c>
      <c r="W40" s="68"/>
      <c r="X40" s="1"/>
      <c r="Y40" s="1"/>
    </row>
    <row r="41" spans="1:25" x14ac:dyDescent="0.2">
      <c r="A41" s="27">
        <v>41667</v>
      </c>
      <c r="B41" s="59">
        <v>13</v>
      </c>
      <c r="C41" s="67" t="s">
        <v>69</v>
      </c>
      <c r="D41" s="19">
        <f t="shared" si="2"/>
        <v>4493.9700000000012</v>
      </c>
      <c r="E41" s="1"/>
      <c r="F41" s="1"/>
      <c r="G41" s="1"/>
      <c r="H41" s="1"/>
      <c r="I41" s="1"/>
      <c r="J41" s="1"/>
      <c r="K41" s="1"/>
      <c r="L41" s="1">
        <v>-217.2</v>
      </c>
      <c r="M41" s="1"/>
      <c r="N41" s="1"/>
      <c r="O41" s="1"/>
      <c r="P41" s="1"/>
      <c r="Q41" s="1"/>
      <c r="R41" s="1"/>
      <c r="S41" s="1"/>
      <c r="T41" s="1"/>
      <c r="U41" s="46"/>
      <c r="V41" s="1"/>
      <c r="W41" s="1"/>
      <c r="X41" s="1"/>
      <c r="Y41" s="1"/>
    </row>
    <row r="42" spans="1:25" x14ac:dyDescent="0.2">
      <c r="A42" s="27">
        <v>41667</v>
      </c>
      <c r="B42" s="59">
        <v>13</v>
      </c>
      <c r="C42" s="67" t="s">
        <v>57</v>
      </c>
      <c r="D42" s="19">
        <f t="shared" si="2"/>
        <v>4393.9700000000012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>
        <v>-100</v>
      </c>
      <c r="W42" s="1"/>
      <c r="X42" s="1"/>
      <c r="Y42" s="1"/>
    </row>
    <row r="43" spans="1:25" x14ac:dyDescent="0.2">
      <c r="A43" s="27">
        <v>41667</v>
      </c>
      <c r="B43" s="59">
        <v>13</v>
      </c>
      <c r="C43" s="67" t="s">
        <v>57</v>
      </c>
      <c r="D43" s="19">
        <f t="shared" si="2"/>
        <v>4193.9700000000012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46"/>
      <c r="V43" s="1">
        <v>-200</v>
      </c>
      <c r="W43" s="1"/>
      <c r="X43" s="1"/>
      <c r="Y43" s="1"/>
    </row>
    <row r="44" spans="1:25" x14ac:dyDescent="0.2">
      <c r="A44" s="27">
        <v>41667</v>
      </c>
      <c r="B44" s="59">
        <v>13</v>
      </c>
      <c r="C44" s="67" t="s">
        <v>71</v>
      </c>
      <c r="D44" s="19">
        <f t="shared" si="2"/>
        <v>4006.7700000000013</v>
      </c>
      <c r="E44" s="1"/>
      <c r="F44" s="1"/>
      <c r="G44" s="1"/>
      <c r="H44" s="1">
        <v>-187.2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1:25" x14ac:dyDescent="0.2">
      <c r="A45" s="27">
        <v>41667</v>
      </c>
      <c r="B45" s="59">
        <v>13</v>
      </c>
      <c r="C45" s="67" t="s">
        <v>73</v>
      </c>
      <c r="D45" s="19">
        <f t="shared" si="2"/>
        <v>3789.5700000000015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-217.2</v>
      </c>
      <c r="P45" s="1"/>
      <c r="Q45" s="1"/>
      <c r="R45" s="1"/>
      <c r="S45" s="1"/>
      <c r="T45" s="1"/>
      <c r="U45" s="46"/>
      <c r="V45" s="1"/>
      <c r="W45" s="1"/>
      <c r="X45" s="1"/>
      <c r="Y45" s="1"/>
    </row>
    <row r="46" spans="1:25" x14ac:dyDescent="0.2">
      <c r="A46" s="27">
        <v>41667</v>
      </c>
      <c r="B46" s="59">
        <v>13</v>
      </c>
      <c r="C46" s="67" t="s">
        <v>74</v>
      </c>
      <c r="D46" s="19">
        <f t="shared" si="2"/>
        <v>3552.3700000000017</v>
      </c>
      <c r="E46" s="1"/>
      <c r="F46" s="1">
        <v>-237.2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/>
      <c r="W46" s="1"/>
      <c r="X46" s="1"/>
      <c r="Y46" s="1"/>
    </row>
    <row r="47" spans="1:25" x14ac:dyDescent="0.2">
      <c r="A47" s="27">
        <v>41668</v>
      </c>
      <c r="B47" s="59">
        <v>14</v>
      </c>
      <c r="C47" s="67" t="s">
        <v>75</v>
      </c>
      <c r="D47" s="19">
        <f t="shared" si="2"/>
        <v>3402.3700000000017</v>
      </c>
      <c r="E47" s="1"/>
      <c r="F47" s="1">
        <v>-150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46"/>
      <c r="V47" s="1"/>
      <c r="W47" s="1"/>
      <c r="X47" s="1"/>
      <c r="Y47" s="1"/>
    </row>
    <row r="48" spans="1:25" x14ac:dyDescent="0.2">
      <c r="A48" s="27">
        <v>41668</v>
      </c>
      <c r="B48" s="59">
        <v>14</v>
      </c>
      <c r="C48" s="67" t="s">
        <v>67</v>
      </c>
      <c r="D48" s="19">
        <f t="shared" si="2"/>
        <v>4135.5400000000018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733.17</v>
      </c>
      <c r="T48" s="1"/>
      <c r="U48" s="46"/>
      <c r="V48" s="1"/>
      <c r="W48" s="1"/>
      <c r="X48" s="1"/>
      <c r="Y48" s="1"/>
    </row>
    <row r="49" spans="1:25" x14ac:dyDescent="0.2">
      <c r="A49" s="27">
        <v>41668</v>
      </c>
      <c r="B49" s="59">
        <v>14</v>
      </c>
      <c r="C49" s="67" t="s">
        <v>72</v>
      </c>
      <c r="D49" s="19">
        <f t="shared" si="2"/>
        <v>4868.7100000000019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733.17</v>
      </c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1:25" x14ac:dyDescent="0.2">
      <c r="A50" s="27">
        <v>41669</v>
      </c>
      <c r="B50" s="59">
        <v>15</v>
      </c>
      <c r="C50" s="2" t="s">
        <v>77</v>
      </c>
      <c r="D50" s="19">
        <f t="shared" si="2"/>
        <v>5347.6600000000017</v>
      </c>
      <c r="E50" s="1"/>
      <c r="F50" s="1"/>
      <c r="G50" s="1"/>
      <c r="H50" s="1">
        <v>478.95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1:25" x14ac:dyDescent="0.2">
      <c r="A51" s="27">
        <v>41669</v>
      </c>
      <c r="B51" s="59">
        <v>15</v>
      </c>
      <c r="C51" s="2" t="s">
        <v>76</v>
      </c>
      <c r="D51" s="19">
        <f t="shared" si="2"/>
        <v>6146.6600000000017</v>
      </c>
      <c r="E51" s="1"/>
      <c r="F51" s="1">
        <v>799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1:25" x14ac:dyDescent="0.2">
      <c r="A52" s="27">
        <v>41670</v>
      </c>
      <c r="B52" s="59">
        <v>16</v>
      </c>
      <c r="C52" s="66" t="s">
        <v>78</v>
      </c>
      <c r="D52" s="19">
        <f t="shared" si="2"/>
        <v>6278.260000000002</v>
      </c>
      <c r="E52" s="1"/>
      <c r="F52" s="1">
        <v>5.6</v>
      </c>
      <c r="G52" s="1"/>
      <c r="H52" s="1">
        <v>31.6</v>
      </c>
      <c r="I52" s="1"/>
      <c r="J52" s="1"/>
      <c r="K52" s="1"/>
      <c r="L52" s="1">
        <v>5.6</v>
      </c>
      <c r="M52" s="1"/>
      <c r="N52" s="1"/>
      <c r="O52" s="1">
        <v>5.6</v>
      </c>
      <c r="P52" s="1"/>
      <c r="Q52" s="1"/>
      <c r="R52" s="1"/>
      <c r="S52" s="1">
        <v>51.6</v>
      </c>
      <c r="T52" s="2">
        <v>31.6</v>
      </c>
      <c r="U52" s="46"/>
      <c r="V52" s="1"/>
      <c r="W52" s="1"/>
      <c r="X52" s="1"/>
      <c r="Y52" s="1"/>
    </row>
    <row r="53" spans="1:25" x14ac:dyDescent="0.2">
      <c r="A53" s="27">
        <v>41670</v>
      </c>
      <c r="B53" s="59">
        <v>16</v>
      </c>
      <c r="C53" s="66" t="s">
        <v>70</v>
      </c>
      <c r="D53" s="19">
        <f t="shared" si="2"/>
        <v>6347.260000000002</v>
      </c>
      <c r="E53" s="1"/>
      <c r="F53" s="1"/>
      <c r="G53" s="1"/>
      <c r="H53" s="1">
        <v>69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1:25" x14ac:dyDescent="0.2">
      <c r="A54" s="27">
        <v>41670</v>
      </c>
      <c r="B54" s="59">
        <v>16</v>
      </c>
      <c r="C54" s="66" t="s">
        <v>70</v>
      </c>
      <c r="D54" s="19">
        <f t="shared" si="2"/>
        <v>6788.3700000000017</v>
      </c>
      <c r="E54" s="1"/>
      <c r="F54" s="1"/>
      <c r="G54" s="1"/>
      <c r="H54" s="1">
        <v>441.11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6"/>
      <c r="V54" s="1"/>
      <c r="W54" s="1"/>
      <c r="X54" s="1"/>
      <c r="Y54" s="1"/>
    </row>
    <row r="55" spans="1:25" x14ac:dyDescent="0.2">
      <c r="B55" s="59"/>
      <c r="C55" s="67"/>
      <c r="D55" s="19">
        <f t="shared" si="2"/>
        <v>6788.3700000000017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6"/>
      <c r="V55" s="1"/>
      <c r="W55" s="1"/>
      <c r="X55" s="1"/>
      <c r="Y55" s="1"/>
    </row>
    <row r="56" spans="1:25" x14ac:dyDescent="0.2">
      <c r="B56" s="59"/>
      <c r="C56" s="15" t="s">
        <v>57</v>
      </c>
      <c r="D56" s="19">
        <f t="shared" si="2"/>
        <v>6788.3700000000017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6"/>
      <c r="V56" s="1"/>
      <c r="W56" s="1"/>
      <c r="X56" s="1"/>
      <c r="Y56" s="1"/>
    </row>
    <row r="57" spans="1:25" hidden="1" x14ac:dyDescent="0.2">
      <c r="B57" s="59"/>
      <c r="C57" s="67"/>
      <c r="D57" s="19">
        <f t="shared" si="2"/>
        <v>6788.3700000000017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6"/>
      <c r="V57" s="1"/>
      <c r="W57" s="1"/>
      <c r="X57" s="1"/>
      <c r="Y57" s="1"/>
    </row>
    <row r="58" spans="1:25" hidden="1" x14ac:dyDescent="0.2">
      <c r="B58" s="59"/>
      <c r="C58" s="67"/>
      <c r="D58" s="19">
        <f t="shared" si="2"/>
        <v>6788.3700000000017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46"/>
      <c r="V58" s="1"/>
      <c r="W58" s="1"/>
      <c r="X58" s="1"/>
      <c r="Y58" s="1"/>
    </row>
    <row r="59" spans="1:25" x14ac:dyDescent="0.2">
      <c r="B59" s="59"/>
      <c r="C59" s="67" t="s">
        <v>79</v>
      </c>
      <c r="D59" s="19">
        <f t="shared" si="2"/>
        <v>6788.3700000000017</v>
      </c>
      <c r="E59" s="1"/>
      <c r="F59" s="1"/>
      <c r="G59" s="1"/>
      <c r="H59" s="1"/>
      <c r="I59" s="1"/>
      <c r="J59" s="1"/>
      <c r="K59" s="1"/>
      <c r="L59" s="1"/>
      <c r="M59" s="1">
        <v>-12.5</v>
      </c>
      <c r="N59" s="1"/>
      <c r="O59" s="1"/>
      <c r="P59" s="1"/>
      <c r="Q59" s="1"/>
      <c r="R59" s="1"/>
      <c r="S59" s="1"/>
      <c r="T59" s="1"/>
      <c r="U59" s="46"/>
      <c r="V59" s="1">
        <v>12.5</v>
      </c>
      <c r="W59" s="1"/>
      <c r="X59" s="1"/>
      <c r="Y59" s="1"/>
    </row>
    <row r="60" spans="1:25" x14ac:dyDescent="0.2">
      <c r="B60" s="59"/>
      <c r="C60" s="67" t="s">
        <v>80</v>
      </c>
      <c r="D60" s="19">
        <v>6788.37</v>
      </c>
      <c r="E60" s="1"/>
      <c r="F60" s="1"/>
      <c r="G60" s="1"/>
      <c r="H60" s="1"/>
      <c r="I60" s="1"/>
      <c r="J60" s="1"/>
      <c r="K60" s="1"/>
      <c r="L60" s="1">
        <v>-65</v>
      </c>
      <c r="M60" s="1"/>
      <c r="N60" s="1"/>
      <c r="O60" s="1"/>
      <c r="P60" s="1"/>
      <c r="Q60" s="1"/>
      <c r="R60" s="1"/>
      <c r="S60" s="1"/>
      <c r="T60" s="1"/>
      <c r="U60" s="46"/>
      <c r="V60" s="1">
        <v>65</v>
      </c>
      <c r="W60" s="1"/>
      <c r="X60" s="1"/>
      <c r="Y60" s="1"/>
    </row>
    <row r="61" spans="1:25" x14ac:dyDescent="0.2">
      <c r="B61" s="59"/>
      <c r="C61" s="67" t="s">
        <v>81</v>
      </c>
      <c r="D61" s="19">
        <f t="shared" ref="D61:D81" si="3">D60+SUM(E61:X61)</f>
        <v>6788.37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>
        <v>-65</v>
      </c>
      <c r="T61" s="1"/>
      <c r="U61" s="46"/>
      <c r="V61" s="1">
        <v>65</v>
      </c>
      <c r="W61" s="1"/>
      <c r="X61" s="1"/>
      <c r="Y61" s="1"/>
    </row>
    <row r="62" spans="1:25" x14ac:dyDescent="0.2">
      <c r="B62" s="59"/>
      <c r="C62" s="67" t="s">
        <v>82</v>
      </c>
      <c r="D62" s="19">
        <f t="shared" si="3"/>
        <v>6788.37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-65</v>
      </c>
      <c r="P62" s="1"/>
      <c r="Q62" s="1"/>
      <c r="R62" s="1"/>
      <c r="S62" s="1"/>
      <c r="T62" s="1"/>
      <c r="U62" s="46"/>
      <c r="V62" s="1">
        <v>65</v>
      </c>
      <c r="W62" s="1"/>
      <c r="X62" s="1"/>
      <c r="Y62" s="1"/>
    </row>
    <row r="63" spans="1:25" x14ac:dyDescent="0.2">
      <c r="B63" s="59"/>
      <c r="C63" s="67" t="s">
        <v>74</v>
      </c>
      <c r="D63" s="19">
        <f t="shared" si="3"/>
        <v>6788.37</v>
      </c>
      <c r="E63" s="1"/>
      <c r="F63" s="1">
        <v>-187.6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>
        <v>187.6</v>
      </c>
      <c r="W63" s="1"/>
      <c r="X63" s="1"/>
      <c r="Y63" s="1"/>
    </row>
    <row r="64" spans="1:25" x14ac:dyDescent="0.2">
      <c r="B64" s="59"/>
      <c r="C64" s="67" t="s">
        <v>71</v>
      </c>
      <c r="D64" s="19">
        <f t="shared" si="3"/>
        <v>6788.37</v>
      </c>
      <c r="E64" s="1"/>
      <c r="F64" s="1"/>
      <c r="G64" s="1"/>
      <c r="H64" s="1">
        <v>-405.1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46"/>
      <c r="V64" s="1">
        <v>405.1</v>
      </c>
      <c r="W64" s="1"/>
      <c r="X64" s="1"/>
      <c r="Y64" s="1"/>
    </row>
    <row r="65" spans="2:25" x14ac:dyDescent="0.2">
      <c r="B65" s="59"/>
      <c r="C65" s="67" t="s">
        <v>83</v>
      </c>
      <c r="D65" s="19">
        <f t="shared" si="3"/>
        <v>6788.37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>
        <v>-173</v>
      </c>
      <c r="T65" s="1"/>
      <c r="U65" s="46"/>
      <c r="V65" s="1">
        <v>173</v>
      </c>
      <c r="W65" s="1"/>
      <c r="X65" s="1"/>
      <c r="Y65" s="1"/>
    </row>
    <row r="66" spans="2:25" x14ac:dyDescent="0.2">
      <c r="B66" s="59"/>
      <c r="C66" s="67" t="s">
        <v>72</v>
      </c>
      <c r="D66" s="19">
        <f t="shared" si="3"/>
        <v>6788.37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-132.1</v>
      </c>
      <c r="P66" s="1"/>
      <c r="Q66" s="1"/>
      <c r="R66" s="1"/>
      <c r="S66" s="1"/>
      <c r="T66" s="1"/>
      <c r="U66" s="46"/>
      <c r="V66" s="1">
        <v>132.1</v>
      </c>
      <c r="W66" s="1"/>
      <c r="X66" s="1"/>
      <c r="Y66" s="1"/>
    </row>
    <row r="67" spans="2:25" x14ac:dyDescent="0.2">
      <c r="B67" s="59"/>
      <c r="C67" s="67" t="s">
        <v>87</v>
      </c>
      <c r="D67" s="19">
        <f t="shared" si="3"/>
        <v>6788.37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-172.5</v>
      </c>
      <c r="U67" s="46"/>
      <c r="V67" s="1">
        <v>172.5</v>
      </c>
      <c r="W67" s="1"/>
      <c r="X67" s="1"/>
      <c r="Y67" s="1"/>
    </row>
    <row r="68" spans="2:25" x14ac:dyDescent="0.2">
      <c r="B68" s="59"/>
      <c r="C68" s="67" t="s">
        <v>84</v>
      </c>
      <c r="D68" s="19">
        <f t="shared" si="3"/>
        <v>6788.37</v>
      </c>
      <c r="E68" s="1"/>
      <c r="F68" s="1">
        <v>-11.2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>
        <v>11.2</v>
      </c>
      <c r="W68" s="1"/>
      <c r="X68" s="1"/>
      <c r="Y68" s="1"/>
    </row>
    <row r="69" spans="2:25" x14ac:dyDescent="0.2">
      <c r="B69" s="59"/>
      <c r="C69" s="67" t="s">
        <v>85</v>
      </c>
      <c r="D69" s="19">
        <f t="shared" si="3"/>
        <v>6788.37</v>
      </c>
      <c r="E69" s="1"/>
      <c r="F69" s="1"/>
      <c r="G69" s="1"/>
      <c r="H69" s="1"/>
      <c r="I69" s="1"/>
      <c r="J69" s="1"/>
      <c r="K69" s="1"/>
      <c r="L69" s="1"/>
      <c r="M69" s="1">
        <v>-15</v>
      </c>
      <c r="N69" s="1"/>
      <c r="O69" s="1"/>
      <c r="P69" s="1"/>
      <c r="Q69" s="1"/>
      <c r="R69" s="1"/>
      <c r="S69" s="1"/>
      <c r="T69" s="1"/>
      <c r="U69" s="46"/>
      <c r="V69" s="1">
        <v>15</v>
      </c>
      <c r="W69" s="1"/>
      <c r="X69" s="1"/>
      <c r="Y69" s="1"/>
    </row>
    <row r="70" spans="2:25" x14ac:dyDescent="0.2">
      <c r="B70" s="59"/>
      <c r="C70" s="67" t="s">
        <v>86</v>
      </c>
      <c r="D70" s="19">
        <f t="shared" si="3"/>
        <v>6788.37</v>
      </c>
      <c r="E70" s="1"/>
      <c r="F70" s="1"/>
      <c r="G70" s="1"/>
      <c r="H70" s="1"/>
      <c r="I70" s="1"/>
      <c r="J70" s="1"/>
      <c r="K70" s="1"/>
      <c r="L70" s="1"/>
      <c r="M70" s="1">
        <v>-41.01</v>
      </c>
      <c r="N70" s="1"/>
      <c r="O70" s="1"/>
      <c r="P70" s="1"/>
      <c r="Q70" s="1"/>
      <c r="R70" s="1"/>
      <c r="S70" s="1"/>
      <c r="T70" s="1"/>
      <c r="U70" s="46"/>
      <c r="V70" s="1">
        <v>41.01</v>
      </c>
      <c r="W70" s="1"/>
      <c r="X70" s="1"/>
      <c r="Y70" s="1"/>
    </row>
    <row r="71" spans="2:25" x14ac:dyDescent="0.2">
      <c r="B71" s="59"/>
      <c r="C71" s="67" t="s">
        <v>88</v>
      </c>
      <c r="D71" s="19">
        <f t="shared" si="3"/>
        <v>6788.37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2:25" hidden="1" x14ac:dyDescent="0.2">
      <c r="B72" s="59"/>
      <c r="C72" s="67"/>
      <c r="D72" s="19">
        <f t="shared" si="3"/>
        <v>6788.37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2:25" hidden="1" x14ac:dyDescent="0.2">
      <c r="B73" s="59"/>
      <c r="C73" s="67"/>
      <c r="D73" s="19">
        <f t="shared" si="3"/>
        <v>6788.37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46"/>
      <c r="V73" s="1"/>
      <c r="W73" s="1"/>
      <c r="X73" s="1"/>
      <c r="Y73" s="1"/>
    </row>
    <row r="74" spans="2:25" hidden="1" x14ac:dyDescent="0.2">
      <c r="B74" s="59"/>
      <c r="C74" s="67"/>
      <c r="D74" s="19">
        <f t="shared" si="3"/>
        <v>6788.37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46"/>
      <c r="V74" s="1"/>
      <c r="W74" s="1"/>
      <c r="X74" s="1"/>
      <c r="Y74" s="1"/>
    </row>
    <row r="75" spans="2:25" hidden="1" x14ac:dyDescent="0.2">
      <c r="B75" s="59"/>
      <c r="C75" s="67"/>
      <c r="D75" s="19">
        <f t="shared" si="3"/>
        <v>6788.37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46"/>
      <c r="V75" s="1"/>
      <c r="W75" s="1"/>
      <c r="X75" s="1"/>
      <c r="Y75" s="1"/>
    </row>
    <row r="76" spans="2:25" hidden="1" x14ac:dyDescent="0.2">
      <c r="B76" s="59"/>
      <c r="C76" s="67"/>
      <c r="D76" s="19">
        <f t="shared" si="3"/>
        <v>6788.37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46"/>
      <c r="V76" s="1"/>
      <c r="W76" s="1"/>
      <c r="X76" s="1"/>
      <c r="Y76" s="1"/>
    </row>
    <row r="77" spans="2:25" hidden="1" x14ac:dyDescent="0.2">
      <c r="B77" s="59"/>
      <c r="D77" s="19">
        <f t="shared" si="3"/>
        <v>6788.37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46"/>
      <c r="V77" s="1"/>
      <c r="W77" s="1"/>
      <c r="X77" s="1"/>
      <c r="Y77" s="1"/>
    </row>
    <row r="78" spans="2:25" hidden="1" x14ac:dyDescent="0.2">
      <c r="B78" s="59"/>
      <c r="D78" s="19">
        <f t="shared" si="3"/>
        <v>6788.37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46"/>
      <c r="V78" s="1"/>
      <c r="W78" s="1"/>
      <c r="X78" s="1"/>
      <c r="Y78" s="1"/>
    </row>
    <row r="79" spans="2:25" hidden="1" x14ac:dyDescent="0.2">
      <c r="B79" s="59"/>
      <c r="D79" s="19">
        <f t="shared" si="3"/>
        <v>6788.37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46"/>
      <c r="V79" s="1"/>
      <c r="W79" s="1"/>
      <c r="X79" s="1"/>
      <c r="Y79" s="1"/>
    </row>
    <row r="80" spans="2:25" hidden="1" x14ac:dyDescent="0.2">
      <c r="B80" s="59"/>
      <c r="D80" s="19">
        <f t="shared" si="3"/>
        <v>6788.37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46"/>
      <c r="V80" s="1"/>
      <c r="W80" s="1"/>
      <c r="X80" s="1"/>
      <c r="Y80" s="1"/>
    </row>
    <row r="81" spans="1:25" hidden="1" x14ac:dyDescent="0.2">
      <c r="B81" s="59"/>
      <c r="D81" s="19">
        <f t="shared" si="3"/>
        <v>6788.37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46"/>
      <c r="V81" s="1"/>
      <c r="W81" s="1"/>
      <c r="X81" s="1"/>
      <c r="Y81" s="1"/>
    </row>
    <row r="82" spans="1:25" x14ac:dyDescent="0.2">
      <c r="A82" s="35" t="s">
        <v>21</v>
      </c>
      <c r="B82" s="36"/>
      <c r="C82" s="37"/>
      <c r="D82" s="16"/>
      <c r="E82" s="38"/>
      <c r="U82" s="49"/>
      <c r="W82" s="4"/>
    </row>
    <row r="83" spans="1:25" x14ac:dyDescent="0.2">
      <c r="D83" s="93">
        <v>6788.37</v>
      </c>
      <c r="E83" s="19">
        <f t="shared" ref="E83:R83" si="4">SUM(E16:E82)</f>
        <v>200.02</v>
      </c>
      <c r="F83" s="19">
        <f t="shared" si="4"/>
        <v>1372.23</v>
      </c>
      <c r="G83" s="19">
        <f t="shared" si="4"/>
        <v>110.35</v>
      </c>
      <c r="H83" s="19">
        <f t="shared" si="4"/>
        <v>1557.7400000000002</v>
      </c>
      <c r="I83" s="19">
        <f t="shared" si="4"/>
        <v>40</v>
      </c>
      <c r="J83" s="19">
        <f t="shared" si="4"/>
        <v>85.38</v>
      </c>
      <c r="K83" s="19">
        <f t="shared" si="4"/>
        <v>10.96</v>
      </c>
      <c r="L83" s="19">
        <f t="shared" si="4"/>
        <v>-1596.5500000000002</v>
      </c>
      <c r="M83" s="19">
        <f t="shared" si="4"/>
        <v>1136.4899999999998</v>
      </c>
      <c r="N83" s="19">
        <f t="shared" si="4"/>
        <v>30</v>
      </c>
      <c r="O83" s="19">
        <f t="shared" si="4"/>
        <v>928.3399999999998</v>
      </c>
      <c r="P83" s="19">
        <f t="shared" si="4"/>
        <v>35.85</v>
      </c>
      <c r="Q83" s="19">
        <f t="shared" si="4"/>
        <v>69.72999999999999</v>
      </c>
      <c r="R83" s="19">
        <f t="shared" si="4"/>
        <v>121.44999999999999</v>
      </c>
      <c r="S83" s="19">
        <f t="shared" ref="S83:T83" si="5">SUM(S16:S82)</f>
        <v>332.5</v>
      </c>
      <c r="T83" s="19">
        <f t="shared" si="5"/>
        <v>-696.45999999999992</v>
      </c>
      <c r="U83" s="46"/>
      <c r="V83" s="19">
        <f>SUM(V16:V82)</f>
        <v>-98.510000000008461</v>
      </c>
      <c r="W83" s="19">
        <f>SUM(W16:W82)</f>
        <v>-51.270000000000046</v>
      </c>
      <c r="X83" s="19">
        <f>SUM(X16:X82)</f>
        <v>3200.119999999999</v>
      </c>
      <c r="Y83" s="19"/>
    </row>
    <row r="84" spans="1:25" x14ac:dyDescent="0.2">
      <c r="U84" s="49"/>
    </row>
    <row r="85" spans="1:25" x14ac:dyDescent="0.2">
      <c r="C85" s="8" t="s">
        <v>4</v>
      </c>
      <c r="D85" s="52" t="s">
        <v>6</v>
      </c>
      <c r="E85" s="1"/>
      <c r="F85" s="1">
        <v>252.23</v>
      </c>
      <c r="G85" s="1"/>
      <c r="H85" s="1">
        <v>547.74</v>
      </c>
      <c r="I85" s="1">
        <v>5.6</v>
      </c>
      <c r="J85" s="1">
        <v>5.6</v>
      </c>
      <c r="K85" s="1"/>
      <c r="L85" s="1">
        <v>-2208.71</v>
      </c>
      <c r="M85" s="1">
        <v>229.52</v>
      </c>
      <c r="N85" s="1"/>
      <c r="O85" s="1">
        <v>399.18</v>
      </c>
      <c r="P85" s="1">
        <v>31.6</v>
      </c>
      <c r="Q85" s="1">
        <v>5.6</v>
      </c>
      <c r="R85" s="1">
        <v>31.6</v>
      </c>
      <c r="S85" s="1">
        <v>-196.66</v>
      </c>
      <c r="T85" s="1">
        <v>-1093.6199999999999</v>
      </c>
      <c r="U85" s="49"/>
    </row>
    <row r="86" spans="1:25" x14ac:dyDescent="0.2">
      <c r="C86" s="15"/>
      <c r="D86" s="52" t="s">
        <v>5</v>
      </c>
      <c r="E86" s="1"/>
      <c r="F86" s="1">
        <v>120</v>
      </c>
      <c r="G86" s="1"/>
      <c r="H86" s="1">
        <v>200</v>
      </c>
      <c r="I86" s="1"/>
      <c r="J86" s="1"/>
      <c r="K86" s="1"/>
      <c r="L86" s="1">
        <v>100</v>
      </c>
      <c r="M86" s="1">
        <v>540</v>
      </c>
      <c r="N86" s="1"/>
      <c r="O86" s="1">
        <v>80</v>
      </c>
      <c r="P86" s="1"/>
      <c r="Q86" s="1"/>
      <c r="R86" s="1"/>
      <c r="S86" s="1">
        <v>80</v>
      </c>
      <c r="T86" s="1">
        <v>20</v>
      </c>
      <c r="U86" s="49"/>
    </row>
    <row r="87" spans="1:25" x14ac:dyDescent="0.2">
      <c r="C87" s="15"/>
      <c r="D87" s="52" t="s">
        <v>8</v>
      </c>
      <c r="E87" s="1">
        <v>200.02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49"/>
    </row>
    <row r="88" spans="1:25" x14ac:dyDescent="0.2">
      <c r="C88" s="15"/>
      <c r="D88" s="52" t="s">
        <v>11</v>
      </c>
      <c r="E88" s="1"/>
      <c r="F88" s="1">
        <v>360</v>
      </c>
      <c r="G88" s="51"/>
      <c r="H88" s="1">
        <v>350</v>
      </c>
      <c r="I88" s="1"/>
      <c r="J88" s="1"/>
      <c r="K88" s="1"/>
      <c r="L88" s="1">
        <v>342.16</v>
      </c>
      <c r="M88" s="1"/>
      <c r="N88" s="1"/>
      <c r="O88" s="1">
        <v>342.16</v>
      </c>
      <c r="P88" s="1"/>
      <c r="Q88" s="1"/>
      <c r="R88" s="1"/>
      <c r="S88" s="1">
        <v>342.16</v>
      </c>
      <c r="T88" s="1">
        <v>342.16</v>
      </c>
      <c r="U88" s="49"/>
    </row>
    <row r="89" spans="1:25" x14ac:dyDescent="0.2">
      <c r="C89" s="15"/>
      <c r="D89" s="52" t="s">
        <v>14</v>
      </c>
      <c r="E89" s="1"/>
      <c r="F89" s="1">
        <v>400</v>
      </c>
      <c r="G89" s="1">
        <v>85.35</v>
      </c>
      <c r="H89" s="1">
        <v>150</v>
      </c>
      <c r="I89" s="1">
        <v>34.4</v>
      </c>
      <c r="J89" s="1">
        <v>79.78</v>
      </c>
      <c r="K89" s="1">
        <v>10.96</v>
      </c>
      <c r="L89" s="1">
        <v>80</v>
      </c>
      <c r="M89" s="1">
        <v>164.47</v>
      </c>
      <c r="N89" s="1">
        <v>30</v>
      </c>
      <c r="O89" s="1">
        <v>52</v>
      </c>
      <c r="P89" s="1"/>
      <c r="Q89" s="1">
        <v>59.45</v>
      </c>
      <c r="R89" s="1">
        <v>78.5</v>
      </c>
      <c r="S89" s="1">
        <v>52</v>
      </c>
      <c r="T89" s="1">
        <v>20</v>
      </c>
      <c r="U89" s="49"/>
    </row>
    <row r="90" spans="1:25" x14ac:dyDescent="0.2">
      <c r="D90" s="52" t="s">
        <v>15</v>
      </c>
      <c r="E90" s="1"/>
      <c r="F90" s="1">
        <v>150</v>
      </c>
      <c r="G90" s="1"/>
      <c r="H90" s="1">
        <v>150</v>
      </c>
      <c r="I90" s="1"/>
      <c r="J90" s="1"/>
      <c r="K90" s="1"/>
      <c r="L90" s="1"/>
      <c r="M90" s="1"/>
      <c r="N90" s="1"/>
      <c r="O90" s="1"/>
      <c r="P90" s="1"/>
      <c r="Q90" s="1">
        <v>4.68</v>
      </c>
      <c r="R90" s="1"/>
      <c r="S90" s="1"/>
      <c r="T90" s="1"/>
      <c r="U90" s="49"/>
    </row>
    <row r="91" spans="1:25" x14ac:dyDescent="0.2">
      <c r="D91" s="52" t="s">
        <v>16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49"/>
    </row>
    <row r="92" spans="1:25" x14ac:dyDescent="0.2">
      <c r="D92" s="52" t="s">
        <v>17</v>
      </c>
      <c r="E92" s="1"/>
      <c r="F92" s="1">
        <v>30</v>
      </c>
      <c r="G92" s="1">
        <v>25</v>
      </c>
      <c r="H92" s="1">
        <v>50</v>
      </c>
      <c r="I92" s="1"/>
      <c r="J92" s="1"/>
      <c r="K92" s="1"/>
      <c r="L92" s="1">
        <v>30</v>
      </c>
      <c r="M92" s="1">
        <v>2.5</v>
      </c>
      <c r="N92" s="1"/>
      <c r="O92" s="1">
        <v>20</v>
      </c>
      <c r="P92" s="1">
        <v>4.25</v>
      </c>
      <c r="Q92" s="1"/>
      <c r="R92" s="1">
        <v>11.35</v>
      </c>
      <c r="S92" s="1">
        <v>20</v>
      </c>
      <c r="T92" s="1">
        <v>5</v>
      </c>
      <c r="U92" s="49"/>
    </row>
    <row r="93" spans="1:25" x14ac:dyDescent="0.2">
      <c r="D93" s="52" t="s">
        <v>35</v>
      </c>
      <c r="E93" s="1"/>
      <c r="F93" s="1">
        <v>60</v>
      </c>
      <c r="G93" s="1"/>
      <c r="H93" s="1">
        <v>110</v>
      </c>
      <c r="I93" s="1"/>
      <c r="J93" s="1"/>
      <c r="K93" s="1"/>
      <c r="L93" s="1">
        <v>60</v>
      </c>
      <c r="M93" s="1">
        <v>200</v>
      </c>
      <c r="N93" s="1"/>
      <c r="O93" s="1">
        <v>35</v>
      </c>
      <c r="P93" s="1"/>
      <c r="Q93" s="1"/>
      <c r="R93" s="1"/>
      <c r="S93" s="1">
        <v>35</v>
      </c>
      <c r="T93" s="1">
        <v>10</v>
      </c>
      <c r="U93" s="49"/>
    </row>
    <row r="94" spans="1:25" x14ac:dyDescent="0.2">
      <c r="D94" s="53" t="s">
        <v>10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49"/>
    </row>
    <row r="95" spans="1:25" s="9" customFormat="1" x14ac:dyDescent="0.2">
      <c r="A95" s="39"/>
      <c r="B95" s="13"/>
      <c r="C95" s="13"/>
      <c r="D95" s="14" t="s">
        <v>20</v>
      </c>
      <c r="E95" s="43">
        <f t="shared" ref="E95:R95" si="6">SUM(E85:E94)</f>
        <v>200.02</v>
      </c>
      <c r="F95" s="43">
        <f t="shared" si="6"/>
        <v>1372.23</v>
      </c>
      <c r="G95" s="43">
        <f t="shared" si="6"/>
        <v>110.35</v>
      </c>
      <c r="H95" s="43">
        <f t="shared" si="6"/>
        <v>1557.74</v>
      </c>
      <c r="I95" s="43">
        <f t="shared" si="6"/>
        <v>40</v>
      </c>
      <c r="J95" s="43">
        <f t="shared" si="6"/>
        <v>85.38</v>
      </c>
      <c r="K95" s="43">
        <f t="shared" si="6"/>
        <v>10.96</v>
      </c>
      <c r="L95" s="43">
        <f t="shared" si="6"/>
        <v>-1596.55</v>
      </c>
      <c r="M95" s="43">
        <f t="shared" si="6"/>
        <v>1136.49</v>
      </c>
      <c r="N95" s="43">
        <f t="shared" si="6"/>
        <v>30</v>
      </c>
      <c r="O95" s="43">
        <f t="shared" si="6"/>
        <v>928.34</v>
      </c>
      <c r="P95" s="43">
        <f t="shared" si="6"/>
        <v>35.85</v>
      </c>
      <c r="Q95" s="43">
        <f t="shared" si="6"/>
        <v>69.72999999999999</v>
      </c>
      <c r="R95" s="43">
        <f t="shared" si="6"/>
        <v>121.44999999999999</v>
      </c>
      <c r="S95" s="43">
        <f t="shared" ref="S95:T95" si="7">SUM(S85:S94)</f>
        <v>332.5</v>
      </c>
      <c r="T95" s="43">
        <f t="shared" si="7"/>
        <v>-696.45999999999981</v>
      </c>
      <c r="U95" s="50"/>
      <c r="V95" s="43">
        <f>+V83</f>
        <v>-98.510000000008461</v>
      </c>
      <c r="W95" s="43">
        <f>+W83</f>
        <v>-51.270000000000046</v>
      </c>
      <c r="X95" s="43">
        <f>+X83</f>
        <v>3200.119999999999</v>
      </c>
      <c r="Y95" s="43"/>
    </row>
    <row r="96" spans="1:25" x14ac:dyDescent="0.2">
      <c r="D96" s="94">
        <v>6788.37</v>
      </c>
    </row>
    <row r="97" spans="1:25" x14ac:dyDescent="0.2">
      <c r="D97" s="8" t="s">
        <v>9</v>
      </c>
      <c r="E97" s="61">
        <f t="shared" ref="E97:R97" si="8">+E83-E95</f>
        <v>0</v>
      </c>
      <c r="F97" s="62">
        <f t="shared" si="8"/>
        <v>0</v>
      </c>
      <c r="G97" s="62">
        <f t="shared" si="8"/>
        <v>0</v>
      </c>
      <c r="H97" s="62">
        <f t="shared" si="8"/>
        <v>0</v>
      </c>
      <c r="I97" s="62">
        <f t="shared" si="8"/>
        <v>0</v>
      </c>
      <c r="J97" s="62">
        <f t="shared" si="8"/>
        <v>0</v>
      </c>
      <c r="K97" s="62">
        <f t="shared" si="8"/>
        <v>0</v>
      </c>
      <c r="L97" s="62">
        <f t="shared" si="8"/>
        <v>0</v>
      </c>
      <c r="M97" s="62">
        <f t="shared" si="8"/>
        <v>0</v>
      </c>
      <c r="N97" s="62">
        <f t="shared" si="8"/>
        <v>0</v>
      </c>
      <c r="O97" s="62">
        <f t="shared" si="8"/>
        <v>0</v>
      </c>
      <c r="P97" s="62">
        <f t="shared" si="8"/>
        <v>0</v>
      </c>
      <c r="Q97" s="62">
        <f t="shared" si="8"/>
        <v>0</v>
      </c>
      <c r="R97" s="62">
        <f t="shared" si="8"/>
        <v>0</v>
      </c>
      <c r="S97" s="62">
        <f t="shared" ref="S97:T97" si="9">+S83-S95</f>
        <v>0</v>
      </c>
      <c r="T97" s="62">
        <f t="shared" si="9"/>
        <v>0</v>
      </c>
      <c r="U97" s="57"/>
      <c r="V97" s="57"/>
      <c r="W97" s="1"/>
      <c r="X97" s="1"/>
      <c r="Y97" s="1"/>
    </row>
    <row r="98" spans="1:25" x14ac:dyDescent="0.2">
      <c r="E98" s="80" t="s">
        <v>33</v>
      </c>
      <c r="F98" s="81"/>
      <c r="G98" s="81"/>
      <c r="H98" s="81" t="s">
        <v>33</v>
      </c>
      <c r="I98" s="81"/>
      <c r="J98" s="81"/>
      <c r="K98" s="80" t="s">
        <v>33</v>
      </c>
      <c r="L98" s="81"/>
      <c r="M98" s="81"/>
      <c r="N98" s="81" t="s">
        <v>33</v>
      </c>
      <c r="O98" s="81"/>
      <c r="P98" s="81"/>
      <c r="Q98" s="60"/>
      <c r="R98" s="60"/>
      <c r="S98" s="60"/>
      <c r="T98" s="60"/>
      <c r="U98" s="57"/>
      <c r="V98" s="57"/>
    </row>
    <row r="99" spans="1:25" x14ac:dyDescent="0.2">
      <c r="W99" s="67"/>
      <c r="X99" s="67"/>
    </row>
    <row r="104" spans="1:25" outlineLevel="1" x14ac:dyDescent="0.2"/>
    <row r="105" spans="1:25" outlineLevel="1" x14ac:dyDescent="0.2">
      <c r="A105" s="27" t="s">
        <v>36</v>
      </c>
      <c r="B105" s="88"/>
      <c r="C105" s="89"/>
      <c r="D105" s="89"/>
      <c r="E105" s="90">
        <f>SUM(E19:E81)</f>
        <v>0</v>
      </c>
      <c r="F105" s="90">
        <f t="shared" ref="F105:X105" si="10">SUM(F19:F81)</f>
        <v>175.72000000000006</v>
      </c>
      <c r="G105" s="90">
        <f t="shared" si="10"/>
        <v>0</v>
      </c>
      <c r="H105" s="90">
        <f t="shared" si="10"/>
        <v>-98.870000000000118</v>
      </c>
      <c r="I105" s="90">
        <f t="shared" si="10"/>
        <v>0</v>
      </c>
      <c r="J105" s="90">
        <f t="shared" si="10"/>
        <v>0</v>
      </c>
      <c r="K105" s="90">
        <f t="shared" si="10"/>
        <v>0</v>
      </c>
      <c r="L105" s="90">
        <f t="shared" si="10"/>
        <v>-641.53</v>
      </c>
      <c r="M105" s="90">
        <f t="shared" si="10"/>
        <v>-1105.21</v>
      </c>
      <c r="N105" s="90">
        <f t="shared" si="10"/>
        <v>0</v>
      </c>
      <c r="O105" s="90">
        <f t="shared" si="10"/>
        <v>-40.470000000000027</v>
      </c>
      <c r="P105" s="90">
        <f t="shared" si="10"/>
        <v>0</v>
      </c>
      <c r="Q105" s="90">
        <f t="shared" si="10"/>
        <v>0</v>
      </c>
      <c r="R105" s="90">
        <f t="shared" si="10"/>
        <v>0</v>
      </c>
      <c r="S105" s="90">
        <f t="shared" si="10"/>
        <v>801.37999999999988</v>
      </c>
      <c r="T105" s="90">
        <f t="shared" si="10"/>
        <v>-696.45999999999992</v>
      </c>
      <c r="U105" s="90"/>
      <c r="V105" s="90">
        <f t="shared" si="10"/>
        <v>-204.99000000000007</v>
      </c>
      <c r="W105" s="1">
        <f t="shared" si="10"/>
        <v>-45.62</v>
      </c>
      <c r="X105" s="1">
        <f t="shared" si="10"/>
        <v>22.5</v>
      </c>
      <c r="Y105" s="1"/>
    </row>
    <row r="106" spans="1:25" outlineLevel="1" x14ac:dyDescent="0.2"/>
  </sheetData>
  <mergeCells count="4">
    <mergeCell ref="E98:G98"/>
    <mergeCell ref="H98:J98"/>
    <mergeCell ref="K98:M98"/>
    <mergeCell ref="N98:P98"/>
  </mergeCells>
  <printOptions gridLines="1"/>
  <pageMargins left="0.78740157499999996" right="0.78740157499999996" top="0.984251969" bottom="0.984251969" header="0.4921259845" footer="0.4921259845"/>
  <pageSetup paperSize="9" scale="35" orientation="landscape" horizontalDpi="4294967292" r:id="rId1"/>
  <headerFooter alignWithMargins="0">
    <oddHeader>&amp;LJugendwohnen im Kiez-Jugendhilfe gGmbH&amp;R&amp;D</oddHeader>
    <oddFooter>&amp;L&amp;A&amp;C&amp;F&amp;RSeite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zoomScaleNormal="100" workbookViewId="0">
      <selection activeCell="C7" sqref="C7"/>
    </sheetView>
  </sheetViews>
  <sheetFormatPr baseColWidth="10" defaultRowHeight="12.75" outlineLevelRow="1" x14ac:dyDescent="0.2"/>
  <cols>
    <col min="1" max="1" width="10" style="27" customWidth="1"/>
    <col min="2" max="2" width="8.85546875" style="27" customWidth="1"/>
    <col min="3" max="3" width="21.42578125" style="2" customWidth="1"/>
    <col min="4" max="4" width="11.5703125" style="2" customWidth="1"/>
    <col min="5" max="20" width="11.42578125" style="2"/>
    <col min="21" max="21" width="12.28515625" style="2" customWidth="1"/>
    <col min="22" max="22" width="14.42578125" style="2" customWidth="1"/>
    <col min="23" max="23" width="14.28515625" style="2" customWidth="1"/>
    <col min="24" max="24" width="33.42578125" style="2" customWidth="1"/>
    <col min="25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I1" s="65"/>
      <c r="U1" s="17"/>
    </row>
    <row r="2" spans="1:25" s="5" customFormat="1" ht="15.75" x14ac:dyDescent="0.25">
      <c r="A2" s="25" t="s">
        <v>47</v>
      </c>
      <c r="B2" s="71">
        <f>+Sep!B2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Sep!E3</f>
        <v>K70101</v>
      </c>
      <c r="F3" s="10" t="str">
        <f>Sep!F3</f>
        <v>K70125</v>
      </c>
      <c r="G3" s="10">
        <f>Sep!G3</f>
        <v>0</v>
      </c>
      <c r="H3" s="10" t="str">
        <f>Sep!H3</f>
        <v>K70122</v>
      </c>
      <c r="I3" s="10" t="str">
        <f>Sep!I3</f>
        <v>K70121</v>
      </c>
      <c r="J3" s="10" t="str">
        <f>Sep!J3</f>
        <v>K70130</v>
      </c>
      <c r="K3" s="10" t="str">
        <f>Sep!K3</f>
        <v>K70123</v>
      </c>
      <c r="L3" s="10" t="str">
        <f>Sep!L3</f>
        <v>K70126</v>
      </c>
      <c r="M3" s="10" t="str">
        <f>Sep!M3</f>
        <v>K70113</v>
      </c>
      <c r="N3" s="10" t="str">
        <f>Sep!N3</f>
        <v>K70131</v>
      </c>
      <c r="O3" s="10" t="str">
        <f>Sep!O3</f>
        <v>K70127</v>
      </c>
      <c r="P3" s="10" t="str">
        <f>Sep!P3</f>
        <v>K70116</v>
      </c>
      <c r="Q3" s="10" t="str">
        <f>Sep!Q3</f>
        <v>K70117</v>
      </c>
      <c r="R3" s="10" t="str">
        <f>Sep!R3</f>
        <v>K70118</v>
      </c>
      <c r="S3" s="10" t="str">
        <f>Sep!S3</f>
        <v>K70128</v>
      </c>
      <c r="T3" s="10" t="str">
        <f>Sep!T3</f>
        <v>K70129</v>
      </c>
      <c r="U3" s="10"/>
      <c r="V3" s="10" t="str">
        <f>Sep!V3</f>
        <v>K70197</v>
      </c>
      <c r="W3" s="10" t="str">
        <f>Sep!W3</f>
        <v>K70198</v>
      </c>
      <c r="X3" s="10" t="str">
        <f>Sep!X3</f>
        <v>K70199</v>
      </c>
    </row>
    <row r="4" spans="1:25" s="6" customFormat="1" x14ac:dyDescent="0.2">
      <c r="B4" s="28"/>
      <c r="D4" s="55" t="s">
        <v>19</v>
      </c>
      <c r="E4" s="10" t="str">
        <f>Sep!E4</f>
        <v>Engin Turan</v>
      </c>
      <c r="F4" s="10" t="str">
        <f>Sep!F4</f>
        <v>Marcelina Schulz</v>
      </c>
      <c r="G4" s="10" t="str">
        <f>Sep!G4</f>
        <v>Dennis Kunipatz</v>
      </c>
      <c r="H4" s="10" t="str">
        <f>Sep!H4</f>
        <v>Jennifer Kollatsch</v>
      </c>
      <c r="I4" s="10" t="str">
        <f>Sep!I4</f>
        <v>Elvis Hoffmann</v>
      </c>
      <c r="J4" s="10" t="str">
        <f>Sep!J4</f>
        <v>Alpay Sarf</v>
      </c>
      <c r="K4" s="10" t="str">
        <f>Sep!K4</f>
        <v>Sherica Katz</v>
      </c>
      <c r="L4" s="10" t="str">
        <f>Sep!L4</f>
        <v>Alexander Busse</v>
      </c>
      <c r="M4" s="10" t="str">
        <f>Sep!M4</f>
        <v>Kevin Seikat</v>
      </c>
      <c r="N4" s="10" t="str">
        <f>Sep!N4</f>
        <v>Vanessa Koch</v>
      </c>
      <c r="O4" s="10" t="str">
        <f>Sep!O4</f>
        <v>Alicja Gohlisch</v>
      </c>
      <c r="P4" s="10" t="str">
        <f>Sep!P4</f>
        <v>Maverick Ron Blanchard</v>
      </c>
      <c r="Q4" s="10" t="str">
        <f>Sep!Q4</f>
        <v>Tim Eilrich</v>
      </c>
      <c r="R4" s="10" t="str">
        <f>Sep!R4</f>
        <v>Kevin Buckow</v>
      </c>
      <c r="S4" s="10" t="str">
        <f>Sep!S4</f>
        <v>Kryzsztof Lagiera</v>
      </c>
      <c r="T4" s="10" t="str">
        <f>Sep!T4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19">
        <f>+Sep!E76</f>
        <v>0</v>
      </c>
      <c r="F6" s="19">
        <f>+Sep!F76</f>
        <v>0</v>
      </c>
      <c r="G6" s="19">
        <f>+Sep!G76</f>
        <v>0</v>
      </c>
      <c r="H6" s="19">
        <f>+Sep!H76</f>
        <v>0</v>
      </c>
      <c r="I6" s="19">
        <f>+Sep!I76</f>
        <v>0</v>
      </c>
      <c r="J6" s="19">
        <f>+Sep!J76</f>
        <v>0</v>
      </c>
      <c r="K6" s="19">
        <f>+Sep!K76</f>
        <v>0</v>
      </c>
      <c r="L6" s="19">
        <f>+Sep!L76</f>
        <v>0</v>
      </c>
      <c r="M6" s="19">
        <f>+Sep!M76</f>
        <v>0</v>
      </c>
      <c r="N6" s="19">
        <f>+Sep!N76</f>
        <v>0</v>
      </c>
      <c r="O6" s="19">
        <f>+Sep!O76</f>
        <v>0</v>
      </c>
      <c r="P6" s="19">
        <f>+Sep!P76</f>
        <v>0</v>
      </c>
      <c r="Q6" s="19">
        <f>+Sep!Q76</f>
        <v>0</v>
      </c>
      <c r="R6" s="19">
        <f>+Sep!R76</f>
        <v>0</v>
      </c>
      <c r="S6" s="19">
        <f>+Sep!S76</f>
        <v>0</v>
      </c>
      <c r="T6" s="19">
        <f>+Sep!T76</f>
        <v>0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19">
        <f>+Sep!E77</f>
        <v>0</v>
      </c>
      <c r="F7" s="19">
        <f>+Sep!F77</f>
        <v>0</v>
      </c>
      <c r="G7" s="19">
        <f>+Sep!G77</f>
        <v>0</v>
      </c>
      <c r="H7" s="19">
        <f>+Sep!H77</f>
        <v>0</v>
      </c>
      <c r="I7" s="19">
        <f>+Sep!I77</f>
        <v>0</v>
      </c>
      <c r="J7" s="19">
        <f>+Sep!J77</f>
        <v>0</v>
      </c>
      <c r="K7" s="19">
        <f>+Sep!K77</f>
        <v>0</v>
      </c>
      <c r="L7" s="19">
        <f>+Sep!L77</f>
        <v>0</v>
      </c>
      <c r="M7" s="19">
        <f>+Sep!M77</f>
        <v>0</v>
      </c>
      <c r="N7" s="19">
        <f>+Sep!N77</f>
        <v>0</v>
      </c>
      <c r="O7" s="19">
        <f>+Sep!O77</f>
        <v>0</v>
      </c>
      <c r="P7" s="19">
        <f>+Sep!P77</f>
        <v>0</v>
      </c>
      <c r="Q7" s="19">
        <f>+Sep!Q77</f>
        <v>0</v>
      </c>
      <c r="R7" s="19">
        <f>+Sep!R77</f>
        <v>0</v>
      </c>
      <c r="S7" s="19">
        <f>+Sep!S77</f>
        <v>0</v>
      </c>
      <c r="T7" s="19">
        <f>+Sep!T77</f>
        <v>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19">
        <f>+Sep!E78</f>
        <v>0</v>
      </c>
      <c r="F8" s="19">
        <f>+Sep!F78</f>
        <v>0</v>
      </c>
      <c r="G8" s="19">
        <f>+Sep!G78</f>
        <v>0</v>
      </c>
      <c r="H8" s="19">
        <f>+Sep!H78</f>
        <v>0</v>
      </c>
      <c r="I8" s="19">
        <f>+Sep!I78</f>
        <v>0</v>
      </c>
      <c r="J8" s="19">
        <f>+Sep!J78</f>
        <v>0</v>
      </c>
      <c r="K8" s="19">
        <f>+Sep!K78</f>
        <v>0</v>
      </c>
      <c r="L8" s="19">
        <f>+Sep!L78</f>
        <v>0</v>
      </c>
      <c r="M8" s="19">
        <f>+Sep!M78</f>
        <v>0</v>
      </c>
      <c r="N8" s="19">
        <f>+Sep!N78</f>
        <v>0</v>
      </c>
      <c r="O8" s="19">
        <f>+Sep!O78</f>
        <v>0</v>
      </c>
      <c r="P8" s="19">
        <f>+Sep!P78</f>
        <v>0</v>
      </c>
      <c r="Q8" s="19">
        <f>+Sep!Q78</f>
        <v>0</v>
      </c>
      <c r="R8" s="19">
        <f>+Sep!R78</f>
        <v>0</v>
      </c>
      <c r="S8" s="19">
        <f>+Sep!S78</f>
        <v>0</v>
      </c>
      <c r="T8" s="19">
        <f>+Sep!T78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19">
        <f>+Sep!E79</f>
        <v>0</v>
      </c>
      <c r="F9" s="19">
        <f>+Sep!F79</f>
        <v>0</v>
      </c>
      <c r="G9" s="19">
        <f>+Sep!G79</f>
        <v>0</v>
      </c>
      <c r="H9" s="19">
        <f>+Sep!H79</f>
        <v>0</v>
      </c>
      <c r="I9" s="19">
        <f>+Sep!I79</f>
        <v>0</v>
      </c>
      <c r="J9" s="19">
        <f>+Sep!J79</f>
        <v>0</v>
      </c>
      <c r="K9" s="19">
        <f>+Sep!K79</f>
        <v>0</v>
      </c>
      <c r="L9" s="19">
        <f>+Sep!L79</f>
        <v>0</v>
      </c>
      <c r="M9" s="19">
        <f>+Sep!M79</f>
        <v>0</v>
      </c>
      <c r="N9" s="19">
        <f>+Sep!N79</f>
        <v>0</v>
      </c>
      <c r="O9" s="19">
        <f>+Sep!O79</f>
        <v>0</v>
      </c>
      <c r="P9" s="19">
        <f>+Sep!P79</f>
        <v>0</v>
      </c>
      <c r="Q9" s="19">
        <f>+Sep!Q79</f>
        <v>0</v>
      </c>
      <c r="R9" s="19">
        <f>+Sep!R79</f>
        <v>0</v>
      </c>
      <c r="S9" s="19">
        <f>+Sep!S79</f>
        <v>0</v>
      </c>
      <c r="T9" s="19">
        <f>+Sep!T79</f>
        <v>0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19">
        <f>+Sep!E80</f>
        <v>0</v>
      </c>
      <c r="F10" s="19">
        <f>+Sep!F80</f>
        <v>0</v>
      </c>
      <c r="G10" s="19">
        <f>+Sep!G80</f>
        <v>0</v>
      </c>
      <c r="H10" s="19">
        <f>+Sep!H80</f>
        <v>0</v>
      </c>
      <c r="I10" s="19">
        <f>+Sep!I80</f>
        <v>0</v>
      </c>
      <c r="J10" s="19">
        <f>+Sep!J80</f>
        <v>0</v>
      </c>
      <c r="K10" s="19">
        <f>+Sep!K80</f>
        <v>0</v>
      </c>
      <c r="L10" s="19">
        <f>+Sep!L80</f>
        <v>0</v>
      </c>
      <c r="M10" s="19">
        <f>+Sep!M80</f>
        <v>0</v>
      </c>
      <c r="N10" s="19">
        <f>+Sep!N80</f>
        <v>0</v>
      </c>
      <c r="O10" s="19">
        <f>+Sep!O80</f>
        <v>0</v>
      </c>
      <c r="P10" s="19">
        <f>+Sep!P80</f>
        <v>0</v>
      </c>
      <c r="Q10" s="19">
        <f>+Sep!Q80</f>
        <v>0</v>
      </c>
      <c r="R10" s="19">
        <f>+Sep!R80</f>
        <v>0</v>
      </c>
      <c r="S10" s="19">
        <f>+Sep!S80</f>
        <v>0</v>
      </c>
      <c r="T10" s="19">
        <f>+Sep!T80</f>
        <v>0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19">
        <f>+Sep!E81</f>
        <v>0</v>
      </c>
      <c r="F11" s="19">
        <f>+Sep!F81</f>
        <v>0</v>
      </c>
      <c r="G11" s="19">
        <f>+Sep!G81</f>
        <v>0</v>
      </c>
      <c r="H11" s="19">
        <f>+Sep!H81</f>
        <v>0</v>
      </c>
      <c r="I11" s="19">
        <f>+Sep!I81</f>
        <v>0</v>
      </c>
      <c r="J11" s="19">
        <f>+Sep!J81</f>
        <v>0</v>
      </c>
      <c r="K11" s="19">
        <f>+Sep!K81</f>
        <v>0</v>
      </c>
      <c r="L11" s="19">
        <f>+Sep!L81</f>
        <v>0</v>
      </c>
      <c r="M11" s="19">
        <f>+Sep!M81</f>
        <v>0</v>
      </c>
      <c r="N11" s="19">
        <f>+Sep!N81</f>
        <v>0</v>
      </c>
      <c r="O11" s="19">
        <f>+Sep!O81</f>
        <v>0</v>
      </c>
      <c r="P11" s="19">
        <f>+Sep!P81</f>
        <v>0</v>
      </c>
      <c r="Q11" s="19">
        <f>+Sep!Q81</f>
        <v>0</v>
      </c>
      <c r="R11" s="19">
        <f>+Sep!R81</f>
        <v>0</v>
      </c>
      <c r="S11" s="19">
        <f>+Sep!S81</f>
        <v>0</v>
      </c>
      <c r="T11" s="19">
        <f>+Sep!T81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19">
        <f>+Sep!E82</f>
        <v>0</v>
      </c>
      <c r="F12" s="19">
        <f>+Sep!F82</f>
        <v>0</v>
      </c>
      <c r="G12" s="19">
        <f>+Sep!G82</f>
        <v>0</v>
      </c>
      <c r="H12" s="19">
        <f>+Sep!H82</f>
        <v>0</v>
      </c>
      <c r="I12" s="19">
        <f>+Sep!I82</f>
        <v>0</v>
      </c>
      <c r="J12" s="19">
        <f>+Sep!J82</f>
        <v>0</v>
      </c>
      <c r="K12" s="19">
        <f>+Sep!K82</f>
        <v>0</v>
      </c>
      <c r="L12" s="19">
        <f>+Sep!L82</f>
        <v>0</v>
      </c>
      <c r="M12" s="19">
        <f>+Sep!M82</f>
        <v>0</v>
      </c>
      <c r="N12" s="19">
        <f>+Sep!N82</f>
        <v>0</v>
      </c>
      <c r="O12" s="19">
        <f>+Sep!O82</f>
        <v>0</v>
      </c>
      <c r="P12" s="19">
        <f>+Sep!P82</f>
        <v>0</v>
      </c>
      <c r="Q12" s="19">
        <f>+Sep!Q82</f>
        <v>0</v>
      </c>
      <c r="R12" s="19">
        <f>+Sep!R82</f>
        <v>0</v>
      </c>
      <c r="S12" s="19">
        <f>+Sep!S82</f>
        <v>0</v>
      </c>
      <c r="T12" s="19">
        <f>+Sep!T82</f>
        <v>0</v>
      </c>
      <c r="U12" s="46"/>
    </row>
    <row r="13" spans="1:25" s="9" customFormat="1" x14ac:dyDescent="0.2">
      <c r="A13" s="30"/>
      <c r="B13" s="30"/>
      <c r="D13" s="52" t="s">
        <v>17</v>
      </c>
      <c r="E13" s="19">
        <f>+Sep!E83</f>
        <v>0</v>
      </c>
      <c r="F13" s="19">
        <f>+Sep!F83</f>
        <v>0</v>
      </c>
      <c r="G13" s="19">
        <f>+Sep!G83</f>
        <v>0</v>
      </c>
      <c r="H13" s="19">
        <f>+Sep!H83</f>
        <v>0</v>
      </c>
      <c r="I13" s="19">
        <f>+Sep!I83</f>
        <v>0</v>
      </c>
      <c r="J13" s="19">
        <f>+Sep!J83</f>
        <v>0</v>
      </c>
      <c r="K13" s="19">
        <f>+Sep!K83</f>
        <v>0</v>
      </c>
      <c r="L13" s="19">
        <f>+Sep!L83</f>
        <v>0</v>
      </c>
      <c r="M13" s="19">
        <f>+Sep!M83</f>
        <v>0</v>
      </c>
      <c r="N13" s="19">
        <f>+Sep!N83</f>
        <v>0</v>
      </c>
      <c r="O13" s="19">
        <f>+Sep!O83</f>
        <v>0</v>
      </c>
      <c r="P13" s="19">
        <f>+Sep!P83</f>
        <v>0</v>
      </c>
      <c r="Q13" s="19">
        <f>+Sep!Q83</f>
        <v>0</v>
      </c>
      <c r="R13" s="19">
        <f>+Sep!R83</f>
        <v>0</v>
      </c>
      <c r="S13" s="19">
        <f>+Sep!S83</f>
        <v>0</v>
      </c>
      <c r="T13" s="19">
        <f>+Sep!T83</f>
        <v>0</v>
      </c>
      <c r="U13" s="46"/>
    </row>
    <row r="14" spans="1:25" s="9" customFormat="1" x14ac:dyDescent="0.2">
      <c r="A14" s="30"/>
      <c r="B14" s="30"/>
      <c r="D14" s="52" t="s">
        <v>35</v>
      </c>
      <c r="E14" s="19">
        <f>+Sep!E84</f>
        <v>0</v>
      </c>
      <c r="F14" s="19">
        <f>+Sep!F84</f>
        <v>0</v>
      </c>
      <c r="G14" s="19">
        <f>+Sep!G84</f>
        <v>0</v>
      </c>
      <c r="H14" s="19">
        <f>+Sep!H84</f>
        <v>0</v>
      </c>
      <c r="I14" s="19">
        <f>+Sep!I84</f>
        <v>0</v>
      </c>
      <c r="J14" s="19">
        <f>+Sep!J84</f>
        <v>0</v>
      </c>
      <c r="K14" s="19">
        <f>+Sep!K84</f>
        <v>0</v>
      </c>
      <c r="L14" s="19">
        <f>+Sep!L84</f>
        <v>0</v>
      </c>
      <c r="M14" s="19">
        <f>+Sep!M84</f>
        <v>0</v>
      </c>
      <c r="N14" s="19">
        <f>+Sep!N84</f>
        <v>0</v>
      </c>
      <c r="O14" s="19">
        <f>+Sep!O84</f>
        <v>0</v>
      </c>
      <c r="P14" s="19">
        <f>+Sep!P84</f>
        <v>0</v>
      </c>
      <c r="Q14" s="19">
        <f>+Sep!Q84</f>
        <v>0</v>
      </c>
      <c r="R14" s="19">
        <f>+Sep!R84</f>
        <v>0</v>
      </c>
      <c r="S14" s="19">
        <f>+Sep!S84</f>
        <v>0</v>
      </c>
      <c r="T14" s="19">
        <f>+Sep!T84</f>
        <v>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19">
        <f>+Sep!E85</f>
        <v>0</v>
      </c>
      <c r="F15" s="19">
        <f>+Sep!F85</f>
        <v>0</v>
      </c>
      <c r="G15" s="19">
        <f>+Sep!G85</f>
        <v>0</v>
      </c>
      <c r="H15" s="19">
        <f>+Sep!H85</f>
        <v>0</v>
      </c>
      <c r="I15" s="19">
        <f>+Sep!I85</f>
        <v>0</v>
      </c>
      <c r="J15" s="19">
        <f>+Sep!J85</f>
        <v>0</v>
      </c>
      <c r="K15" s="19">
        <f>+Sep!K85</f>
        <v>0</v>
      </c>
      <c r="L15" s="19">
        <f>+Sep!L85</f>
        <v>0</v>
      </c>
      <c r="M15" s="19">
        <f>+Sep!M85</f>
        <v>0</v>
      </c>
      <c r="N15" s="19">
        <f>+Sep!N85</f>
        <v>0</v>
      </c>
      <c r="O15" s="19">
        <f>+Sep!O85</f>
        <v>0</v>
      </c>
      <c r="P15" s="19">
        <f>+Sep!P85</f>
        <v>0</v>
      </c>
      <c r="Q15" s="19">
        <f>+Sep!Q85</f>
        <v>0</v>
      </c>
      <c r="R15" s="19">
        <f>+Sep!R85</f>
        <v>0</v>
      </c>
      <c r="S15" s="19">
        <f>+Sep!S85</f>
        <v>0</v>
      </c>
      <c r="T15" s="19">
        <f>+Sep!T85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 t="shared" ref="E16:R16" si="0">SUM(E6:E15)</f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  <c r="M16" s="40">
        <f t="shared" si="0"/>
        <v>0</v>
      </c>
      <c r="N16" s="40">
        <f t="shared" si="0"/>
        <v>0</v>
      </c>
      <c r="O16" s="40">
        <f t="shared" si="0"/>
        <v>0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ref="S16:T16" si="1">SUM(S6:S15)</f>
        <v>0</v>
      </c>
      <c r="T16" s="40">
        <f t="shared" si="1"/>
        <v>0</v>
      </c>
      <c r="U16" s="48"/>
      <c r="V16" s="40">
        <f>+Sep!V86</f>
        <v>298.54999999999177</v>
      </c>
      <c r="W16" s="40">
        <f>+Sep!W86</f>
        <v>1038.6699999999998</v>
      </c>
      <c r="X16" s="40">
        <f>+Sep!X86</f>
        <v>3360.9199999999992</v>
      </c>
      <c r="Y16" s="40"/>
    </row>
    <row r="17" spans="1:25" x14ac:dyDescent="0.2">
      <c r="A17" s="6"/>
      <c r="B17" s="28" t="s">
        <v>2</v>
      </c>
      <c r="C17" s="33"/>
      <c r="D17" s="41">
        <f>SUM(E16:X16)</f>
        <v>4698.1399999999903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B19" s="59"/>
      <c r="D19" s="19">
        <f>D17+SUM(E19:X19)</f>
        <v>4698.1399999999903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6"/>
      <c r="V19" s="1"/>
      <c r="W19" s="1"/>
      <c r="X19" s="1"/>
      <c r="Y19" s="1"/>
    </row>
    <row r="20" spans="1:25" x14ac:dyDescent="0.2">
      <c r="B20" s="59"/>
      <c r="D20" s="19">
        <f t="shared" ref="D20:D51" si="2">D19+SUM(E20:X20)</f>
        <v>4698.1399999999903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/>
      <c r="W20" s="1"/>
      <c r="X20" s="1"/>
      <c r="Y20" s="1"/>
    </row>
    <row r="21" spans="1:25" x14ac:dyDescent="0.2">
      <c r="B21" s="59"/>
      <c r="D21" s="19">
        <f t="shared" si="2"/>
        <v>4698.1399999999903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6"/>
      <c r="V21" s="1"/>
      <c r="W21" s="1"/>
      <c r="X21" s="1"/>
      <c r="Y21" s="1"/>
    </row>
    <row r="22" spans="1:25" x14ac:dyDescent="0.2">
      <c r="B22" s="59"/>
      <c r="D22" s="19">
        <f t="shared" si="2"/>
        <v>4698.1399999999903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6"/>
      <c r="V22" s="1"/>
      <c r="W22" s="1"/>
      <c r="X22" s="1"/>
      <c r="Y22" s="1"/>
    </row>
    <row r="23" spans="1:25" x14ac:dyDescent="0.2">
      <c r="B23" s="59"/>
      <c r="C23" s="67"/>
      <c r="D23" s="19">
        <f t="shared" si="2"/>
        <v>4698.1399999999903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6"/>
      <c r="V23" s="1"/>
      <c r="W23" s="1"/>
      <c r="X23" s="1"/>
      <c r="Y23" s="1"/>
    </row>
    <row r="24" spans="1:25" x14ac:dyDescent="0.2">
      <c r="B24" s="59"/>
      <c r="C24" s="67"/>
      <c r="D24" s="19">
        <f t="shared" si="2"/>
        <v>4698.1399999999903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6"/>
      <c r="V24" s="1"/>
      <c r="W24" s="1"/>
      <c r="X24" s="1"/>
      <c r="Y24" s="1"/>
    </row>
    <row r="25" spans="1:25" x14ac:dyDescent="0.2">
      <c r="B25" s="59"/>
      <c r="C25" s="67"/>
      <c r="D25" s="19">
        <f t="shared" si="2"/>
        <v>4698.1399999999903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6"/>
      <c r="V25" s="1"/>
      <c r="W25" s="1"/>
      <c r="X25" s="1"/>
      <c r="Y25" s="1"/>
    </row>
    <row r="26" spans="1:25" x14ac:dyDescent="0.2">
      <c r="B26" s="59"/>
      <c r="C26" s="67"/>
      <c r="D26" s="19">
        <f t="shared" si="2"/>
        <v>4698.1399999999903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/>
      <c r="W26" s="1"/>
      <c r="X26" s="1"/>
      <c r="Y26" s="1"/>
    </row>
    <row r="27" spans="1:25" x14ac:dyDescent="0.2">
      <c r="B27" s="59"/>
      <c r="C27" s="67"/>
      <c r="D27" s="19">
        <f t="shared" si="2"/>
        <v>4698.1399999999903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/>
      <c r="W27" s="1"/>
      <c r="X27" s="1"/>
      <c r="Y27" s="1"/>
    </row>
    <row r="28" spans="1:25" x14ac:dyDescent="0.2">
      <c r="B28" s="59"/>
      <c r="C28" s="67"/>
      <c r="D28" s="19">
        <f t="shared" si="2"/>
        <v>4698.1399999999903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/>
      <c r="W28" s="1"/>
      <c r="X28" s="1"/>
      <c r="Y28" s="1"/>
    </row>
    <row r="29" spans="1:25" x14ac:dyDescent="0.2">
      <c r="B29" s="59"/>
      <c r="C29" s="67"/>
      <c r="D29" s="19">
        <f t="shared" si="2"/>
        <v>4698.1399999999903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6"/>
      <c r="V29" s="1"/>
      <c r="W29" s="1"/>
      <c r="X29" s="1"/>
      <c r="Y29" s="1"/>
    </row>
    <row r="30" spans="1:25" x14ac:dyDescent="0.2">
      <c r="B30" s="59"/>
      <c r="C30" s="67"/>
      <c r="D30" s="19">
        <f t="shared" si="2"/>
        <v>4698.1399999999903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/>
      <c r="W30" s="1"/>
      <c r="X30" s="1"/>
      <c r="Y30" s="1"/>
    </row>
    <row r="31" spans="1:25" x14ac:dyDescent="0.2">
      <c r="B31" s="59"/>
      <c r="C31" s="67"/>
      <c r="D31" s="19">
        <f t="shared" si="2"/>
        <v>4698.1399999999903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/>
      <c r="W31" s="1"/>
      <c r="X31" s="1"/>
      <c r="Y31" s="1"/>
    </row>
    <row r="32" spans="1:25" x14ac:dyDescent="0.2">
      <c r="B32" s="59"/>
      <c r="C32" s="67"/>
      <c r="D32" s="19">
        <f t="shared" si="2"/>
        <v>4698.1399999999903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/>
      <c r="W32" s="1"/>
      <c r="X32" s="1"/>
      <c r="Y32" s="1"/>
    </row>
    <row r="33" spans="2:25" x14ac:dyDescent="0.2">
      <c r="B33" s="59"/>
      <c r="C33" s="67"/>
      <c r="D33" s="19">
        <f t="shared" si="2"/>
        <v>4698.1399999999903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6"/>
      <c r="V33" s="1"/>
      <c r="W33" s="1"/>
      <c r="X33" s="1"/>
      <c r="Y33" s="1"/>
    </row>
    <row r="34" spans="2:25" x14ac:dyDescent="0.2">
      <c r="B34" s="59"/>
      <c r="C34" s="67"/>
      <c r="D34" s="19">
        <f t="shared" si="2"/>
        <v>4698.1399999999903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46"/>
      <c r="V34" s="1"/>
      <c r="W34" s="1"/>
      <c r="X34" s="1"/>
      <c r="Y34" s="1"/>
    </row>
    <row r="35" spans="2:25" x14ac:dyDescent="0.2">
      <c r="B35" s="59"/>
      <c r="C35" s="67"/>
      <c r="D35" s="19">
        <f t="shared" si="2"/>
        <v>4698.1399999999903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/>
      <c r="Y35" s="1"/>
    </row>
    <row r="36" spans="2:25" x14ac:dyDescent="0.2">
      <c r="B36" s="59"/>
      <c r="C36" s="67"/>
      <c r="D36" s="19">
        <f t="shared" si="2"/>
        <v>4698.1399999999903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W36" s="1"/>
      <c r="X36" s="1"/>
      <c r="Y36" s="1"/>
    </row>
    <row r="37" spans="2:25" x14ac:dyDescent="0.2">
      <c r="B37" s="59"/>
      <c r="D37" s="19">
        <f t="shared" si="2"/>
        <v>4698.1399999999903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6"/>
      <c r="V37" s="1"/>
      <c r="W37" s="1"/>
      <c r="X37" s="1"/>
      <c r="Y37" s="1"/>
    </row>
    <row r="38" spans="2:25" x14ac:dyDescent="0.2">
      <c r="B38" s="59"/>
      <c r="D38" s="19">
        <f t="shared" si="2"/>
        <v>4698.1399999999903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6"/>
      <c r="V38" s="1"/>
      <c r="W38" s="1"/>
      <c r="X38" s="1"/>
      <c r="Y38" s="1"/>
    </row>
    <row r="39" spans="2:25" x14ac:dyDescent="0.2">
      <c r="B39" s="59"/>
      <c r="D39" s="19">
        <f t="shared" si="2"/>
        <v>4698.1399999999903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46"/>
      <c r="V39" s="1"/>
      <c r="W39" s="1"/>
      <c r="X39" s="1"/>
      <c r="Y39" s="1"/>
    </row>
    <row r="40" spans="2:25" x14ac:dyDescent="0.2">
      <c r="B40" s="59"/>
      <c r="D40" s="19">
        <f t="shared" si="2"/>
        <v>4698.1399999999903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/>
      <c r="W40" s="3"/>
      <c r="X40" s="1"/>
      <c r="Y40" s="1"/>
    </row>
    <row r="41" spans="2:25" x14ac:dyDescent="0.2">
      <c r="B41" s="59"/>
      <c r="D41" s="19">
        <f t="shared" si="2"/>
        <v>4698.1399999999903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6"/>
      <c r="V41" s="1"/>
      <c r="W41" s="1"/>
      <c r="X41" s="1"/>
      <c r="Y41" s="1"/>
    </row>
    <row r="42" spans="2:25" x14ac:dyDescent="0.2">
      <c r="B42" s="59"/>
      <c r="D42" s="19">
        <f t="shared" si="2"/>
        <v>4698.1399999999903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/>
      <c r="W42" s="1"/>
      <c r="X42" s="1"/>
      <c r="Y42" s="1"/>
    </row>
    <row r="43" spans="2:25" x14ac:dyDescent="0.2">
      <c r="B43" s="59"/>
      <c r="D43" s="19">
        <f t="shared" si="2"/>
        <v>4698.1399999999903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46"/>
      <c r="V43" s="1"/>
      <c r="W43" s="1"/>
      <c r="X43" s="1"/>
      <c r="Y43" s="1"/>
    </row>
    <row r="44" spans="2:25" x14ac:dyDescent="0.2">
      <c r="B44" s="59"/>
      <c r="D44" s="19">
        <f t="shared" si="2"/>
        <v>4698.1399999999903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2:25" x14ac:dyDescent="0.2">
      <c r="B45" s="59"/>
      <c r="D45" s="19">
        <f t="shared" si="2"/>
        <v>4698.1399999999903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46"/>
      <c r="V45" s="1"/>
      <c r="W45" s="1"/>
      <c r="X45" s="1"/>
      <c r="Y45" s="1"/>
    </row>
    <row r="46" spans="2:25" x14ac:dyDescent="0.2">
      <c r="B46" s="59"/>
      <c r="D46" s="19">
        <f t="shared" si="2"/>
        <v>4698.1399999999903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/>
      <c r="W46" s="1"/>
      <c r="X46" s="1"/>
      <c r="Y46" s="1"/>
    </row>
    <row r="47" spans="2:25" x14ac:dyDescent="0.2">
      <c r="B47" s="59"/>
      <c r="C47" s="66"/>
      <c r="D47" s="19">
        <f t="shared" si="2"/>
        <v>4698.1399999999903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46"/>
      <c r="V47" s="1"/>
      <c r="W47" s="1"/>
      <c r="X47" s="1"/>
      <c r="Y47" s="1"/>
    </row>
    <row r="48" spans="2:25" x14ac:dyDescent="0.2">
      <c r="B48" s="59"/>
      <c r="C48" s="66"/>
      <c r="D48" s="19">
        <f t="shared" si="2"/>
        <v>4698.1399999999903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/>
      <c r="W48" s="1"/>
      <c r="X48" s="1"/>
      <c r="Y48" s="1"/>
    </row>
    <row r="49" spans="2:25" x14ac:dyDescent="0.2">
      <c r="B49" s="59"/>
      <c r="D49" s="19">
        <f t="shared" si="2"/>
        <v>4698.1399999999903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2:25" x14ac:dyDescent="0.2">
      <c r="B50" s="59"/>
      <c r="D50" s="19">
        <f t="shared" si="2"/>
        <v>4698.1399999999903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2:25" x14ac:dyDescent="0.2">
      <c r="B51" s="59"/>
      <c r="D51" s="19">
        <f t="shared" si="2"/>
        <v>4698.1399999999903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2:25" x14ac:dyDescent="0.2">
      <c r="B52" s="59"/>
      <c r="D52" s="19">
        <f t="shared" ref="D52:D83" si="3">D51+SUM(E52:X52)</f>
        <v>4698.1399999999903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6"/>
      <c r="V52" s="1"/>
      <c r="W52" s="1"/>
      <c r="X52" s="1"/>
      <c r="Y52" s="1"/>
    </row>
    <row r="53" spans="2:25" x14ac:dyDescent="0.2">
      <c r="B53" s="59"/>
      <c r="D53" s="19">
        <f t="shared" si="3"/>
        <v>4698.1399999999903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2:25" x14ac:dyDescent="0.2">
      <c r="B54" s="59"/>
      <c r="D54" s="19">
        <f t="shared" si="3"/>
        <v>4698.1399999999903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6"/>
      <c r="V54" s="1"/>
      <c r="W54" s="1"/>
      <c r="X54" s="1"/>
      <c r="Y54" s="1"/>
    </row>
    <row r="55" spans="2:25" x14ac:dyDescent="0.2">
      <c r="B55" s="59"/>
      <c r="D55" s="19">
        <f t="shared" si="3"/>
        <v>4698.1399999999903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6"/>
      <c r="V55" s="1"/>
      <c r="W55" s="1"/>
      <c r="X55" s="1"/>
      <c r="Y55" s="1"/>
    </row>
    <row r="56" spans="2:25" x14ac:dyDescent="0.2">
      <c r="B56" s="59"/>
      <c r="D56" s="19">
        <f t="shared" si="3"/>
        <v>4698.1399999999903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6"/>
      <c r="V56" s="1"/>
      <c r="W56" s="1"/>
      <c r="X56" s="1"/>
      <c r="Y56" s="1"/>
    </row>
    <row r="57" spans="2:25" x14ac:dyDescent="0.2">
      <c r="B57" s="59"/>
      <c r="D57" s="19">
        <f t="shared" si="3"/>
        <v>4698.1399999999903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6"/>
      <c r="V57" s="1"/>
      <c r="W57" s="1"/>
      <c r="X57" s="1"/>
      <c r="Y57" s="1"/>
    </row>
    <row r="58" spans="2:25" x14ac:dyDescent="0.2">
      <c r="B58" s="59"/>
      <c r="D58" s="19">
        <f t="shared" si="3"/>
        <v>4698.1399999999903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46"/>
      <c r="V58" s="1"/>
      <c r="W58" s="1"/>
      <c r="X58" s="1"/>
      <c r="Y58" s="1"/>
    </row>
    <row r="59" spans="2:25" x14ac:dyDescent="0.2">
      <c r="B59" s="59"/>
      <c r="C59" s="67"/>
      <c r="D59" s="19">
        <f t="shared" si="3"/>
        <v>4698.1399999999903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46"/>
      <c r="V59" s="1"/>
      <c r="W59" s="1"/>
      <c r="X59" s="1"/>
      <c r="Y59" s="1"/>
    </row>
    <row r="60" spans="2:25" x14ac:dyDescent="0.2">
      <c r="B60" s="59"/>
      <c r="C60" s="67"/>
      <c r="D60" s="19">
        <f t="shared" si="3"/>
        <v>4698.1399999999903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46"/>
      <c r="V60" s="1"/>
      <c r="W60" s="1"/>
      <c r="X60" s="1"/>
      <c r="Y60" s="1"/>
    </row>
    <row r="61" spans="2:25" x14ac:dyDescent="0.2">
      <c r="B61" s="59"/>
      <c r="C61" s="67"/>
      <c r="D61" s="19">
        <f t="shared" si="3"/>
        <v>4698.1399999999903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46"/>
      <c r="V61" s="1"/>
      <c r="W61" s="1"/>
      <c r="X61" s="1"/>
      <c r="Y61" s="1"/>
    </row>
    <row r="62" spans="2:25" x14ac:dyDescent="0.2">
      <c r="B62" s="59"/>
      <c r="C62" s="67"/>
      <c r="D62" s="19">
        <f t="shared" si="3"/>
        <v>4698.1399999999903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46"/>
      <c r="V62" s="1"/>
      <c r="W62" s="1"/>
      <c r="X62" s="1"/>
      <c r="Y62" s="1"/>
    </row>
    <row r="63" spans="2:25" x14ac:dyDescent="0.2">
      <c r="B63" s="59"/>
      <c r="C63" s="67"/>
      <c r="D63" s="19">
        <f t="shared" si="3"/>
        <v>4698.1399999999903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/>
      <c r="W63" s="1"/>
      <c r="X63" s="1"/>
      <c r="Y63" s="1"/>
    </row>
    <row r="64" spans="2:25" x14ac:dyDescent="0.2">
      <c r="B64" s="59"/>
      <c r="C64" s="67"/>
      <c r="D64" s="19">
        <f t="shared" si="3"/>
        <v>4698.1399999999903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46"/>
      <c r="V64" s="1"/>
      <c r="W64" s="1"/>
      <c r="X64" s="1"/>
      <c r="Y64" s="1"/>
    </row>
    <row r="65" spans="2:25" x14ac:dyDescent="0.2">
      <c r="B65" s="59"/>
      <c r="C65" s="67"/>
      <c r="D65" s="19">
        <f t="shared" si="3"/>
        <v>4698.1399999999903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46"/>
      <c r="V65" s="1"/>
      <c r="W65" s="1"/>
      <c r="X65" s="1"/>
      <c r="Y65" s="1"/>
    </row>
    <row r="66" spans="2:25" x14ac:dyDescent="0.2">
      <c r="B66" s="59"/>
      <c r="D66" s="19">
        <f t="shared" si="3"/>
        <v>4698.1399999999903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/>
      <c r="W66" s="1"/>
      <c r="X66" s="1"/>
      <c r="Y66" s="1"/>
    </row>
    <row r="67" spans="2:25" x14ac:dyDescent="0.2">
      <c r="B67" s="59"/>
      <c r="D67" s="19">
        <f t="shared" si="3"/>
        <v>4698.1399999999903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/>
      <c r="W67" s="1"/>
      <c r="X67" s="1"/>
      <c r="Y67" s="1"/>
    </row>
    <row r="68" spans="2:25" x14ac:dyDescent="0.2">
      <c r="B68" s="59"/>
      <c r="D68" s="19">
        <f t="shared" si="3"/>
        <v>4698.1399999999903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/>
      <c r="W68" s="1"/>
      <c r="X68" s="1"/>
      <c r="Y68" s="1"/>
    </row>
    <row r="69" spans="2:25" x14ac:dyDescent="0.2">
      <c r="B69" s="59"/>
      <c r="D69" s="19">
        <f t="shared" si="3"/>
        <v>4698.1399999999903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2:25" x14ac:dyDescent="0.2">
      <c r="B70" s="59"/>
      <c r="C70" s="15"/>
      <c r="D70" s="19">
        <f t="shared" si="3"/>
        <v>4698.1399999999903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2:25" x14ac:dyDescent="0.2">
      <c r="B71" s="59"/>
      <c r="C71" s="67"/>
      <c r="D71" s="19">
        <f t="shared" si="3"/>
        <v>4698.1399999999903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2:25" x14ac:dyDescent="0.2">
      <c r="B72" s="59"/>
      <c r="C72" s="67"/>
      <c r="D72" s="19">
        <f t="shared" si="3"/>
        <v>4698.1399999999903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2:25" x14ac:dyDescent="0.2">
      <c r="B73" s="59"/>
      <c r="C73" s="67"/>
      <c r="D73" s="19">
        <f t="shared" si="3"/>
        <v>4698.1399999999903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46"/>
      <c r="V73" s="1"/>
      <c r="W73" s="1"/>
      <c r="X73" s="1"/>
      <c r="Y73" s="1"/>
    </row>
    <row r="74" spans="2:25" x14ac:dyDescent="0.2">
      <c r="B74" s="59"/>
      <c r="C74" s="67"/>
      <c r="D74" s="19">
        <f t="shared" si="3"/>
        <v>4698.1399999999903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46"/>
      <c r="V74" s="1"/>
      <c r="W74" s="1"/>
      <c r="X74" s="1"/>
      <c r="Y74" s="1"/>
    </row>
    <row r="75" spans="2:25" x14ac:dyDescent="0.2">
      <c r="B75" s="59"/>
      <c r="C75" s="67"/>
      <c r="D75" s="19">
        <f t="shared" si="3"/>
        <v>4698.1399999999903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46"/>
      <c r="V75" s="1"/>
      <c r="W75" s="1"/>
      <c r="X75" s="1"/>
      <c r="Y75" s="1"/>
    </row>
    <row r="76" spans="2:25" x14ac:dyDescent="0.2">
      <c r="B76" s="59"/>
      <c r="C76" s="67"/>
      <c r="D76" s="19">
        <f t="shared" si="3"/>
        <v>4698.1399999999903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46"/>
      <c r="V76" s="1"/>
      <c r="W76" s="1"/>
      <c r="X76" s="1"/>
      <c r="Y76" s="1"/>
    </row>
    <row r="77" spans="2:25" x14ac:dyDescent="0.2">
      <c r="B77" s="59"/>
      <c r="C77" s="67"/>
      <c r="D77" s="19">
        <f t="shared" si="3"/>
        <v>4698.1399999999903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46"/>
      <c r="V77" s="1"/>
      <c r="W77" s="1"/>
      <c r="X77" s="1"/>
      <c r="Y77" s="1"/>
    </row>
    <row r="78" spans="2:25" x14ac:dyDescent="0.2">
      <c r="B78" s="59"/>
      <c r="C78" s="67"/>
      <c r="D78" s="19">
        <f t="shared" si="3"/>
        <v>4698.1399999999903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46"/>
      <c r="V78" s="1"/>
      <c r="W78" s="1"/>
      <c r="X78" s="1"/>
      <c r="Y78" s="1"/>
    </row>
    <row r="79" spans="2:25" x14ac:dyDescent="0.2">
      <c r="B79" s="59"/>
      <c r="C79" s="67"/>
      <c r="D79" s="19">
        <f t="shared" si="3"/>
        <v>4698.1399999999903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46"/>
      <c r="V79" s="1"/>
      <c r="W79" s="1"/>
      <c r="X79" s="1"/>
      <c r="Y79" s="1"/>
    </row>
    <row r="80" spans="2:25" x14ac:dyDescent="0.2">
      <c r="B80" s="59"/>
      <c r="C80" s="67"/>
      <c r="D80" s="19">
        <f t="shared" si="3"/>
        <v>4698.1399999999903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46"/>
      <c r="V80" s="1"/>
      <c r="W80" s="1"/>
      <c r="X80" s="1"/>
      <c r="Y80" s="1"/>
    </row>
    <row r="81" spans="1:25" x14ac:dyDescent="0.2">
      <c r="B81" s="59"/>
      <c r="C81" s="67"/>
      <c r="D81" s="19">
        <f t="shared" si="3"/>
        <v>4698.1399999999903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46"/>
      <c r="V81" s="1"/>
      <c r="W81" s="1"/>
      <c r="X81" s="1"/>
      <c r="Y81" s="1"/>
    </row>
    <row r="82" spans="1:25" x14ac:dyDescent="0.2">
      <c r="B82" s="59"/>
      <c r="C82" s="67"/>
      <c r="D82" s="19">
        <f t="shared" si="3"/>
        <v>4698.1399999999903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46"/>
      <c r="V82" s="1"/>
      <c r="W82" s="1"/>
      <c r="X82" s="1"/>
      <c r="Y82" s="1"/>
    </row>
    <row r="83" spans="1:25" x14ac:dyDescent="0.2">
      <c r="B83" s="59"/>
      <c r="C83" s="67"/>
      <c r="D83" s="19">
        <f t="shared" si="3"/>
        <v>4698.1399999999903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46"/>
      <c r="V83" s="1"/>
      <c r="W83" s="1"/>
      <c r="X83" s="1"/>
      <c r="Y83" s="1"/>
    </row>
    <row r="84" spans="1:25" x14ac:dyDescent="0.2">
      <c r="B84" s="59"/>
      <c r="D84" s="19">
        <f t="shared" ref="D84:D86" si="4">D83+SUM(E84:X84)</f>
        <v>4698.1399999999903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46"/>
      <c r="V84" s="1"/>
      <c r="W84" s="1"/>
      <c r="X84" s="1"/>
      <c r="Y84" s="1"/>
    </row>
    <row r="85" spans="1:25" x14ac:dyDescent="0.2">
      <c r="B85" s="59"/>
      <c r="D85" s="19">
        <f t="shared" si="4"/>
        <v>4698.1399999999903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46"/>
      <c r="V85" s="1"/>
      <c r="W85" s="1"/>
      <c r="X85" s="1"/>
      <c r="Y85" s="1"/>
    </row>
    <row r="86" spans="1:25" x14ac:dyDescent="0.2">
      <c r="B86" s="59"/>
      <c r="D86" s="19">
        <f t="shared" si="4"/>
        <v>4698.1399999999903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46"/>
      <c r="V86" s="1"/>
      <c r="W86" s="1"/>
      <c r="X86" s="1"/>
      <c r="Y86" s="1"/>
    </row>
    <row r="87" spans="1:25" x14ac:dyDescent="0.2">
      <c r="A87" s="35" t="s">
        <v>21</v>
      </c>
      <c r="B87" s="36"/>
      <c r="C87" s="37"/>
      <c r="D87" s="16"/>
      <c r="E87" s="38"/>
      <c r="U87" s="49"/>
      <c r="W87" s="4"/>
    </row>
    <row r="88" spans="1:25" x14ac:dyDescent="0.2">
      <c r="D88" s="19">
        <f>SUM(E88:X88)</f>
        <v>4698.1399999999903</v>
      </c>
      <c r="E88" s="19">
        <f t="shared" ref="E88:R88" si="5">SUM(E16:E87)</f>
        <v>0</v>
      </c>
      <c r="F88" s="19">
        <f t="shared" si="5"/>
        <v>0</v>
      </c>
      <c r="G88" s="19">
        <f t="shared" si="5"/>
        <v>0</v>
      </c>
      <c r="H88" s="19">
        <f t="shared" si="5"/>
        <v>0</v>
      </c>
      <c r="I88" s="19">
        <f t="shared" si="5"/>
        <v>0</v>
      </c>
      <c r="J88" s="19">
        <f t="shared" si="5"/>
        <v>0</v>
      </c>
      <c r="K88" s="19">
        <f t="shared" si="5"/>
        <v>0</v>
      </c>
      <c r="L88" s="19">
        <f t="shared" si="5"/>
        <v>0</v>
      </c>
      <c r="M88" s="19">
        <f t="shared" si="5"/>
        <v>0</v>
      </c>
      <c r="N88" s="19">
        <f t="shared" si="5"/>
        <v>0</v>
      </c>
      <c r="O88" s="19">
        <f t="shared" si="5"/>
        <v>0</v>
      </c>
      <c r="P88" s="19">
        <f t="shared" si="5"/>
        <v>0</v>
      </c>
      <c r="Q88" s="19">
        <f t="shared" si="5"/>
        <v>0</v>
      </c>
      <c r="R88" s="19">
        <f t="shared" si="5"/>
        <v>0</v>
      </c>
      <c r="S88" s="19">
        <f t="shared" ref="S88" si="6">SUM(S16:S87)</f>
        <v>0</v>
      </c>
      <c r="T88" s="19"/>
      <c r="U88" s="46"/>
      <c r="V88" s="19">
        <f>SUM(V16:V87)</f>
        <v>298.54999999999177</v>
      </c>
      <c r="W88" s="19">
        <f>SUM(W16:W87)</f>
        <v>1038.6699999999998</v>
      </c>
      <c r="X88" s="19">
        <f>SUM(X16:X87)</f>
        <v>3360.9199999999992</v>
      </c>
      <c r="Y88" s="19"/>
    </row>
    <row r="89" spans="1:25" x14ac:dyDescent="0.2">
      <c r="U89" s="49"/>
    </row>
    <row r="90" spans="1:25" x14ac:dyDescent="0.2">
      <c r="C90" s="8" t="s">
        <v>4</v>
      </c>
      <c r="D90" s="52" t="s">
        <v>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49"/>
    </row>
    <row r="91" spans="1:25" x14ac:dyDescent="0.2">
      <c r="C91" s="15"/>
      <c r="D91" s="52" t="s">
        <v>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49"/>
    </row>
    <row r="92" spans="1:25" x14ac:dyDescent="0.2">
      <c r="C92" s="15"/>
      <c r="D92" s="52" t="s">
        <v>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49"/>
    </row>
    <row r="93" spans="1:25" x14ac:dyDescent="0.2">
      <c r="C93" s="15"/>
      <c r="D93" s="52" t="s">
        <v>11</v>
      </c>
      <c r="E93" s="1"/>
      <c r="F93" s="1"/>
      <c r="G93" s="5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49"/>
    </row>
    <row r="94" spans="1:25" x14ac:dyDescent="0.2">
      <c r="C94" s="15"/>
      <c r="D94" s="52" t="s">
        <v>14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49"/>
    </row>
    <row r="95" spans="1:25" x14ac:dyDescent="0.2">
      <c r="D95" s="52" t="s">
        <v>15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49"/>
    </row>
    <row r="96" spans="1:25" x14ac:dyDescent="0.2">
      <c r="D96" s="52" t="s">
        <v>16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49"/>
    </row>
    <row r="97" spans="1:25" x14ac:dyDescent="0.2">
      <c r="D97" s="52" t="s">
        <v>17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49"/>
    </row>
    <row r="98" spans="1:25" x14ac:dyDescent="0.2">
      <c r="D98" s="52" t="s">
        <v>35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49"/>
    </row>
    <row r="99" spans="1:25" x14ac:dyDescent="0.2">
      <c r="D99" s="53" t="s">
        <v>10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49"/>
    </row>
    <row r="100" spans="1:25" s="9" customFormat="1" x14ac:dyDescent="0.2">
      <c r="A100" s="39"/>
      <c r="B100" s="13"/>
      <c r="C100" s="13"/>
      <c r="D100" s="14" t="s">
        <v>20</v>
      </c>
      <c r="E100" s="43">
        <f t="shared" ref="E100:R100" si="7">SUM(E90:E99)</f>
        <v>0</v>
      </c>
      <c r="F100" s="43">
        <f t="shared" si="7"/>
        <v>0</v>
      </c>
      <c r="G100" s="43">
        <f t="shared" si="7"/>
        <v>0</v>
      </c>
      <c r="H100" s="43">
        <f t="shared" si="7"/>
        <v>0</v>
      </c>
      <c r="I100" s="43">
        <f t="shared" si="7"/>
        <v>0</v>
      </c>
      <c r="J100" s="43">
        <f t="shared" si="7"/>
        <v>0</v>
      </c>
      <c r="K100" s="43">
        <f t="shared" si="7"/>
        <v>0</v>
      </c>
      <c r="L100" s="43">
        <f t="shared" si="7"/>
        <v>0</v>
      </c>
      <c r="M100" s="43">
        <f t="shared" si="7"/>
        <v>0</v>
      </c>
      <c r="N100" s="43">
        <f t="shared" si="7"/>
        <v>0</v>
      </c>
      <c r="O100" s="43">
        <f t="shared" si="7"/>
        <v>0</v>
      </c>
      <c r="P100" s="43">
        <f t="shared" si="7"/>
        <v>0</v>
      </c>
      <c r="Q100" s="43">
        <f t="shared" si="7"/>
        <v>0</v>
      </c>
      <c r="R100" s="43">
        <f t="shared" si="7"/>
        <v>0</v>
      </c>
      <c r="S100" s="43">
        <f t="shared" ref="S100" si="8">SUM(S90:S99)</f>
        <v>0</v>
      </c>
      <c r="T100" s="43"/>
      <c r="U100" s="50"/>
      <c r="V100" s="43">
        <f>+V88</f>
        <v>298.54999999999177</v>
      </c>
      <c r="W100" s="43">
        <f>+W88</f>
        <v>1038.6699999999998</v>
      </c>
      <c r="X100" s="43">
        <f>+X88</f>
        <v>3360.9199999999992</v>
      </c>
      <c r="Y100" s="43"/>
    </row>
    <row r="101" spans="1:25" x14ac:dyDescent="0.2">
      <c r="D101" s="41">
        <f>SUM(E100:Y100)</f>
        <v>4698.1399999999903</v>
      </c>
    </row>
    <row r="102" spans="1:25" x14ac:dyDescent="0.2">
      <c r="D102" s="8" t="s">
        <v>9</v>
      </c>
      <c r="E102" s="61">
        <f t="shared" ref="E102:R102" si="9">+E88-E100</f>
        <v>0</v>
      </c>
      <c r="F102" s="62">
        <f t="shared" si="9"/>
        <v>0</v>
      </c>
      <c r="G102" s="62">
        <f t="shared" si="9"/>
        <v>0</v>
      </c>
      <c r="H102" s="62">
        <f t="shared" si="9"/>
        <v>0</v>
      </c>
      <c r="I102" s="62">
        <f t="shared" si="9"/>
        <v>0</v>
      </c>
      <c r="J102" s="62">
        <f t="shared" si="9"/>
        <v>0</v>
      </c>
      <c r="K102" s="62">
        <f t="shared" si="9"/>
        <v>0</v>
      </c>
      <c r="L102" s="62">
        <f t="shared" si="9"/>
        <v>0</v>
      </c>
      <c r="M102" s="62">
        <f t="shared" si="9"/>
        <v>0</v>
      </c>
      <c r="N102" s="62">
        <f t="shared" si="9"/>
        <v>0</v>
      </c>
      <c r="O102" s="62">
        <f t="shared" si="9"/>
        <v>0</v>
      </c>
      <c r="P102" s="62">
        <f t="shared" si="9"/>
        <v>0</v>
      </c>
      <c r="Q102" s="62">
        <f t="shared" si="9"/>
        <v>0</v>
      </c>
      <c r="R102" s="63">
        <f t="shared" si="9"/>
        <v>0</v>
      </c>
      <c r="S102" s="63">
        <f t="shared" ref="S102" si="10">+S88-S100</f>
        <v>0</v>
      </c>
      <c r="T102" s="74"/>
      <c r="U102" s="57"/>
      <c r="V102" s="58">
        <f>+V88-V100</f>
        <v>0</v>
      </c>
      <c r="W102" s="1"/>
      <c r="X102" s="1"/>
      <c r="Y102" s="1"/>
    </row>
    <row r="103" spans="1:25" x14ac:dyDescent="0.2">
      <c r="E103" s="80" t="s">
        <v>33</v>
      </c>
      <c r="F103" s="81"/>
      <c r="G103" s="81"/>
      <c r="H103" s="81" t="s">
        <v>33</v>
      </c>
      <c r="I103" s="81"/>
      <c r="J103" s="81"/>
      <c r="K103" s="80" t="s">
        <v>33</v>
      </c>
      <c r="L103" s="81"/>
      <c r="M103" s="81"/>
      <c r="N103" s="81" t="s">
        <v>33</v>
      </c>
      <c r="O103" s="81"/>
      <c r="P103" s="81"/>
      <c r="Q103" s="60"/>
      <c r="R103" s="81" t="s">
        <v>33</v>
      </c>
      <c r="S103" s="81"/>
      <c r="T103" s="81"/>
      <c r="U103" s="81"/>
      <c r="V103" s="82"/>
    </row>
    <row r="109" spans="1:25" hidden="1" outlineLevel="1" x14ac:dyDescent="0.2"/>
    <row r="110" spans="1:25" hidden="1" outlineLevel="1" x14ac:dyDescent="0.2">
      <c r="A110" s="27" t="s">
        <v>36</v>
      </c>
      <c r="E110" s="1" t="e">
        <v>#VALUE!</v>
      </c>
      <c r="F110" s="1" t="e">
        <v>#VALUE!</v>
      </c>
      <c r="G110" s="1" t="e">
        <v>#VALUE!</v>
      </c>
      <c r="H110" s="1" t="e">
        <v>#VALUE!</v>
      </c>
      <c r="I110" s="1" t="e">
        <v>#VALUE!</v>
      </c>
      <c r="J110" s="1" t="e">
        <v>#VALUE!</v>
      </c>
      <c r="K110" s="1" t="e">
        <v>#VALUE!</v>
      </c>
      <c r="L110" s="1" t="e">
        <v>#VALUE!</v>
      </c>
      <c r="M110" s="1" t="e">
        <v>#VALUE!</v>
      </c>
      <c r="N110" s="1" t="e">
        <v>#VALUE!</v>
      </c>
      <c r="O110" s="1" t="e">
        <v>#VALUE!</v>
      </c>
      <c r="P110" s="1" t="e">
        <v>#VALUE!</v>
      </c>
      <c r="Q110" s="1" t="e">
        <v>#VALUE!</v>
      </c>
      <c r="R110" s="1" t="e">
        <v>#VALUE!</v>
      </c>
      <c r="S110" s="1" t="e">
        <v>#VALUE!</v>
      </c>
      <c r="T110" s="1"/>
      <c r="U110" s="1"/>
      <c r="V110" s="1" t="e">
        <v>#VALUE!</v>
      </c>
      <c r="W110" s="1" t="e">
        <v>#VALUE!</v>
      </c>
      <c r="X110" s="1" t="e">
        <v>#VALUE!</v>
      </c>
      <c r="Y110" s="1" t="e">
        <v>#VALUE!</v>
      </c>
    </row>
    <row r="111" spans="1:25" hidden="1" outlineLevel="1" x14ac:dyDescent="0.2"/>
    <row r="112" spans="1:25" collapsed="1" x14ac:dyDescent="0.2"/>
  </sheetData>
  <mergeCells count="5">
    <mergeCell ref="R103:V103"/>
    <mergeCell ref="E103:G103"/>
    <mergeCell ref="H103:J103"/>
    <mergeCell ref="K103:M103"/>
    <mergeCell ref="N103:P103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75" orientation="landscape" r:id="rId1"/>
  <headerFooter alignWithMargins="0">
    <oddHeader>&amp;LJugendwohnen im Kiez-Jugendhilfe gGmbH&amp;R&amp;D</oddHeader>
    <oddFooter>&amp;L&amp;A&amp;C&amp;F&amp;RSeite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D1" zoomScaleNormal="100" workbookViewId="0">
      <selection activeCell="C7" sqref="C7"/>
    </sheetView>
  </sheetViews>
  <sheetFormatPr baseColWidth="10" defaultRowHeight="12.75" outlineLevelRow="1" x14ac:dyDescent="0.2"/>
  <cols>
    <col min="1" max="1" width="12.5703125" style="27" customWidth="1"/>
    <col min="2" max="2" width="7.42578125" style="27" customWidth="1"/>
    <col min="3" max="3" width="21.42578125" style="2" customWidth="1"/>
    <col min="4" max="4" width="11.5703125" style="2" customWidth="1"/>
    <col min="5" max="20" width="11.42578125" style="2"/>
    <col min="21" max="21" width="12.28515625" style="2" customWidth="1"/>
    <col min="22" max="22" width="14.42578125" style="2" customWidth="1"/>
    <col min="23" max="23" width="14.28515625" style="2" customWidth="1"/>
    <col min="24" max="24" width="33.42578125" style="2" customWidth="1"/>
    <col min="25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I1" s="65"/>
      <c r="U1" s="17"/>
    </row>
    <row r="2" spans="1:25" s="5" customFormat="1" ht="15.75" x14ac:dyDescent="0.25">
      <c r="A2" s="25" t="s">
        <v>48</v>
      </c>
      <c r="B2" s="71">
        <f>+Okt!B2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Okt!E3</f>
        <v>K70101</v>
      </c>
      <c r="F3" s="10" t="str">
        <f>Okt!F3</f>
        <v>K70125</v>
      </c>
      <c r="G3" s="10">
        <f>Okt!G3</f>
        <v>0</v>
      </c>
      <c r="H3" s="10" t="str">
        <f>Okt!H3</f>
        <v>K70122</v>
      </c>
      <c r="I3" s="10" t="str">
        <f>Okt!I3</f>
        <v>K70121</v>
      </c>
      <c r="J3" s="10" t="str">
        <f>Okt!J3</f>
        <v>K70130</v>
      </c>
      <c r="K3" s="10" t="str">
        <f>Okt!K3</f>
        <v>K70123</v>
      </c>
      <c r="L3" s="10" t="str">
        <f>Okt!L3</f>
        <v>K70126</v>
      </c>
      <c r="M3" s="10" t="str">
        <f>Okt!M3</f>
        <v>K70113</v>
      </c>
      <c r="N3" s="10" t="str">
        <f>Okt!N3</f>
        <v>K70131</v>
      </c>
      <c r="O3" s="10" t="str">
        <f>Okt!O3</f>
        <v>K70127</v>
      </c>
      <c r="P3" s="10" t="str">
        <f>Okt!P3</f>
        <v>K70116</v>
      </c>
      <c r="Q3" s="10" t="str">
        <f>Okt!Q3</f>
        <v>K70117</v>
      </c>
      <c r="R3" s="10" t="str">
        <f>Okt!R3</f>
        <v>K70118</v>
      </c>
      <c r="S3" s="10" t="str">
        <f>Okt!S3</f>
        <v>K70128</v>
      </c>
      <c r="T3" s="10" t="str">
        <f>Okt!T3</f>
        <v>K70129</v>
      </c>
      <c r="U3" s="10"/>
      <c r="V3" s="10" t="str">
        <f>Okt!V3</f>
        <v>K70197</v>
      </c>
      <c r="W3" s="10" t="str">
        <f>Okt!W3</f>
        <v>K70198</v>
      </c>
      <c r="X3" s="10" t="str">
        <f>Okt!X3</f>
        <v>K70199</v>
      </c>
    </row>
    <row r="4" spans="1:25" s="6" customFormat="1" x14ac:dyDescent="0.2">
      <c r="B4" s="28"/>
      <c r="D4" s="55" t="s">
        <v>19</v>
      </c>
      <c r="E4" s="10" t="str">
        <f>Okt!E4</f>
        <v>Engin Turan</v>
      </c>
      <c r="F4" s="10" t="str">
        <f>Okt!F4</f>
        <v>Marcelina Schulz</v>
      </c>
      <c r="G4" s="10" t="str">
        <f>Okt!G4</f>
        <v>Dennis Kunipatz</v>
      </c>
      <c r="H4" s="10" t="str">
        <f>Okt!H4</f>
        <v>Jennifer Kollatsch</v>
      </c>
      <c r="I4" s="10" t="str">
        <f>Okt!I4</f>
        <v>Elvis Hoffmann</v>
      </c>
      <c r="J4" s="10" t="str">
        <f>Okt!J4</f>
        <v>Alpay Sarf</v>
      </c>
      <c r="K4" s="10" t="str">
        <f>Okt!K4</f>
        <v>Sherica Katz</v>
      </c>
      <c r="L4" s="10" t="str">
        <f>Okt!L4</f>
        <v>Alexander Busse</v>
      </c>
      <c r="M4" s="10" t="str">
        <f>Okt!M4</f>
        <v>Kevin Seikat</v>
      </c>
      <c r="N4" s="10" t="str">
        <f>Okt!N4</f>
        <v>Vanessa Koch</v>
      </c>
      <c r="O4" s="10" t="str">
        <f>Okt!O4</f>
        <v>Alicja Gohlisch</v>
      </c>
      <c r="P4" s="10" t="str">
        <f>Okt!P4</f>
        <v>Maverick Ron Blanchard</v>
      </c>
      <c r="Q4" s="10" t="str">
        <f>Okt!Q4</f>
        <v>Tim Eilrich</v>
      </c>
      <c r="R4" s="10" t="str">
        <f>Okt!R4</f>
        <v>Kevin Buckow</v>
      </c>
      <c r="S4" s="10" t="str">
        <f>Okt!S4</f>
        <v>Kryzsztof Lagiera</v>
      </c>
      <c r="T4" s="10" t="str">
        <f>Okt!T4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19">
        <f>+Okt!E90</f>
        <v>0</v>
      </c>
      <c r="F6" s="19">
        <f>+Okt!F90</f>
        <v>0</v>
      </c>
      <c r="G6" s="19">
        <f>+Okt!G90</f>
        <v>0</v>
      </c>
      <c r="H6" s="19">
        <f>+Okt!H90</f>
        <v>0</v>
      </c>
      <c r="I6" s="19">
        <f>+Okt!I90</f>
        <v>0</v>
      </c>
      <c r="J6" s="19">
        <f>+Okt!J90</f>
        <v>0</v>
      </c>
      <c r="K6" s="19">
        <f>+Okt!K90</f>
        <v>0</v>
      </c>
      <c r="L6" s="19">
        <f>+Okt!L90</f>
        <v>0</v>
      </c>
      <c r="M6" s="19">
        <f>+Okt!M90</f>
        <v>0</v>
      </c>
      <c r="N6" s="19">
        <f>+Okt!N90</f>
        <v>0</v>
      </c>
      <c r="O6" s="19">
        <f>+Okt!O90</f>
        <v>0</v>
      </c>
      <c r="P6" s="19">
        <f>+Okt!P90</f>
        <v>0</v>
      </c>
      <c r="Q6" s="19">
        <f>+Okt!Q90</f>
        <v>0</v>
      </c>
      <c r="R6" s="19">
        <f>+Okt!R90</f>
        <v>0</v>
      </c>
      <c r="S6" s="19">
        <f>+Okt!S90</f>
        <v>0</v>
      </c>
      <c r="T6" s="19">
        <f>+Okt!T90</f>
        <v>0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19">
        <f>+Okt!E91</f>
        <v>0</v>
      </c>
      <c r="F7" s="19">
        <f>+Okt!F91</f>
        <v>0</v>
      </c>
      <c r="G7" s="19">
        <f>+Okt!G91</f>
        <v>0</v>
      </c>
      <c r="H7" s="19">
        <f>+Okt!H91</f>
        <v>0</v>
      </c>
      <c r="I7" s="19">
        <f>+Okt!I91</f>
        <v>0</v>
      </c>
      <c r="J7" s="19">
        <f>+Okt!J91</f>
        <v>0</v>
      </c>
      <c r="K7" s="19">
        <f>+Okt!K91</f>
        <v>0</v>
      </c>
      <c r="L7" s="19">
        <f>+Okt!L91</f>
        <v>0</v>
      </c>
      <c r="M7" s="19">
        <f>+Okt!M91</f>
        <v>0</v>
      </c>
      <c r="N7" s="19">
        <f>+Okt!N91</f>
        <v>0</v>
      </c>
      <c r="O7" s="19">
        <f>+Okt!O91</f>
        <v>0</v>
      </c>
      <c r="P7" s="19">
        <f>+Okt!P91</f>
        <v>0</v>
      </c>
      <c r="Q7" s="19">
        <f>+Okt!Q91</f>
        <v>0</v>
      </c>
      <c r="R7" s="19">
        <f>+Okt!R91</f>
        <v>0</v>
      </c>
      <c r="S7" s="19">
        <f>+Okt!S91</f>
        <v>0</v>
      </c>
      <c r="T7" s="19">
        <f>+Okt!T91</f>
        <v>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19">
        <f>+Okt!E92</f>
        <v>0</v>
      </c>
      <c r="F8" s="19">
        <f>+Okt!F92</f>
        <v>0</v>
      </c>
      <c r="G8" s="19">
        <f>+Okt!G92</f>
        <v>0</v>
      </c>
      <c r="H8" s="19">
        <f>+Okt!H92</f>
        <v>0</v>
      </c>
      <c r="I8" s="19">
        <f>+Okt!I92</f>
        <v>0</v>
      </c>
      <c r="J8" s="19">
        <f>+Okt!J92</f>
        <v>0</v>
      </c>
      <c r="K8" s="19">
        <f>+Okt!K92</f>
        <v>0</v>
      </c>
      <c r="L8" s="19">
        <f>+Okt!L92</f>
        <v>0</v>
      </c>
      <c r="M8" s="19">
        <f>+Okt!M92</f>
        <v>0</v>
      </c>
      <c r="N8" s="19">
        <f>+Okt!N92</f>
        <v>0</v>
      </c>
      <c r="O8" s="19">
        <f>+Okt!O92</f>
        <v>0</v>
      </c>
      <c r="P8" s="19">
        <f>+Okt!P92</f>
        <v>0</v>
      </c>
      <c r="Q8" s="19">
        <f>+Okt!Q92</f>
        <v>0</v>
      </c>
      <c r="R8" s="19">
        <f>+Okt!R92</f>
        <v>0</v>
      </c>
      <c r="S8" s="19">
        <f>+Okt!S92</f>
        <v>0</v>
      </c>
      <c r="T8" s="19">
        <f>+Okt!T92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19">
        <f>+Okt!E93</f>
        <v>0</v>
      </c>
      <c r="F9" s="19">
        <f>+Okt!F93</f>
        <v>0</v>
      </c>
      <c r="G9" s="19">
        <f>+Okt!G93</f>
        <v>0</v>
      </c>
      <c r="H9" s="19">
        <f>+Okt!H93</f>
        <v>0</v>
      </c>
      <c r="I9" s="19">
        <f>+Okt!I93</f>
        <v>0</v>
      </c>
      <c r="J9" s="19">
        <f>+Okt!J93</f>
        <v>0</v>
      </c>
      <c r="K9" s="19">
        <f>+Okt!K93</f>
        <v>0</v>
      </c>
      <c r="L9" s="19">
        <f>+Okt!L93</f>
        <v>0</v>
      </c>
      <c r="M9" s="19">
        <f>+Okt!M93</f>
        <v>0</v>
      </c>
      <c r="N9" s="19">
        <f>+Okt!N93</f>
        <v>0</v>
      </c>
      <c r="O9" s="19">
        <f>+Okt!O93</f>
        <v>0</v>
      </c>
      <c r="P9" s="19">
        <f>+Okt!P93</f>
        <v>0</v>
      </c>
      <c r="Q9" s="19">
        <f>+Okt!Q93</f>
        <v>0</v>
      </c>
      <c r="R9" s="19">
        <f>+Okt!R93</f>
        <v>0</v>
      </c>
      <c r="S9" s="19">
        <f>+Okt!S93</f>
        <v>0</v>
      </c>
      <c r="T9" s="19">
        <f>+Okt!T93</f>
        <v>0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19">
        <f>+Okt!E94</f>
        <v>0</v>
      </c>
      <c r="F10" s="19">
        <f>+Okt!F94</f>
        <v>0</v>
      </c>
      <c r="G10" s="19">
        <f>+Okt!G94</f>
        <v>0</v>
      </c>
      <c r="H10" s="19">
        <f>+Okt!H94</f>
        <v>0</v>
      </c>
      <c r="I10" s="19">
        <f>+Okt!I94</f>
        <v>0</v>
      </c>
      <c r="J10" s="19">
        <f>+Okt!J94</f>
        <v>0</v>
      </c>
      <c r="K10" s="19">
        <f>+Okt!K94</f>
        <v>0</v>
      </c>
      <c r="L10" s="19">
        <f>+Okt!L94</f>
        <v>0</v>
      </c>
      <c r="M10" s="19">
        <f>+Okt!M94</f>
        <v>0</v>
      </c>
      <c r="N10" s="19">
        <f>+Okt!N94</f>
        <v>0</v>
      </c>
      <c r="O10" s="19">
        <f>+Okt!O94</f>
        <v>0</v>
      </c>
      <c r="P10" s="19">
        <f>+Okt!P94</f>
        <v>0</v>
      </c>
      <c r="Q10" s="19">
        <f>+Okt!Q94</f>
        <v>0</v>
      </c>
      <c r="R10" s="19">
        <f>+Okt!R94</f>
        <v>0</v>
      </c>
      <c r="S10" s="19">
        <f>+Okt!S94</f>
        <v>0</v>
      </c>
      <c r="T10" s="19">
        <f>+Okt!T94</f>
        <v>0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19">
        <f>+Okt!E95</f>
        <v>0</v>
      </c>
      <c r="F11" s="19">
        <f>+Okt!F95</f>
        <v>0</v>
      </c>
      <c r="G11" s="19">
        <f>+Okt!G95</f>
        <v>0</v>
      </c>
      <c r="H11" s="19">
        <f>+Okt!H95</f>
        <v>0</v>
      </c>
      <c r="I11" s="19">
        <f>+Okt!I95</f>
        <v>0</v>
      </c>
      <c r="J11" s="19">
        <f>+Okt!J95</f>
        <v>0</v>
      </c>
      <c r="K11" s="19">
        <f>+Okt!K95</f>
        <v>0</v>
      </c>
      <c r="L11" s="19">
        <f>+Okt!L95</f>
        <v>0</v>
      </c>
      <c r="M11" s="19">
        <f>+Okt!M95</f>
        <v>0</v>
      </c>
      <c r="N11" s="19">
        <f>+Okt!N95</f>
        <v>0</v>
      </c>
      <c r="O11" s="19">
        <f>+Okt!O95</f>
        <v>0</v>
      </c>
      <c r="P11" s="19">
        <f>+Okt!P95</f>
        <v>0</v>
      </c>
      <c r="Q11" s="19">
        <f>+Okt!Q95</f>
        <v>0</v>
      </c>
      <c r="R11" s="19">
        <f>+Okt!R95</f>
        <v>0</v>
      </c>
      <c r="S11" s="19">
        <f>+Okt!S95</f>
        <v>0</v>
      </c>
      <c r="T11" s="19">
        <f>+Okt!T95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19">
        <f>+Okt!E96</f>
        <v>0</v>
      </c>
      <c r="F12" s="19">
        <f>+Okt!F96</f>
        <v>0</v>
      </c>
      <c r="G12" s="19">
        <f>+Okt!G96</f>
        <v>0</v>
      </c>
      <c r="H12" s="19">
        <f>+Okt!H96</f>
        <v>0</v>
      </c>
      <c r="I12" s="19">
        <f>+Okt!I96</f>
        <v>0</v>
      </c>
      <c r="J12" s="19">
        <f>+Okt!J96</f>
        <v>0</v>
      </c>
      <c r="K12" s="19">
        <f>+Okt!K96</f>
        <v>0</v>
      </c>
      <c r="L12" s="19">
        <f>+Okt!L96</f>
        <v>0</v>
      </c>
      <c r="M12" s="19">
        <f>+Okt!M96</f>
        <v>0</v>
      </c>
      <c r="N12" s="19">
        <f>+Okt!N96</f>
        <v>0</v>
      </c>
      <c r="O12" s="19">
        <f>+Okt!O96</f>
        <v>0</v>
      </c>
      <c r="P12" s="19">
        <f>+Okt!P96</f>
        <v>0</v>
      </c>
      <c r="Q12" s="19">
        <f>+Okt!Q96</f>
        <v>0</v>
      </c>
      <c r="R12" s="19">
        <f>+Okt!R96</f>
        <v>0</v>
      </c>
      <c r="S12" s="19">
        <f>+Okt!S96</f>
        <v>0</v>
      </c>
      <c r="T12" s="19">
        <f>+Okt!T96</f>
        <v>0</v>
      </c>
      <c r="U12" s="46"/>
    </row>
    <row r="13" spans="1:25" s="9" customFormat="1" x14ac:dyDescent="0.2">
      <c r="A13" s="30"/>
      <c r="B13" s="30"/>
      <c r="D13" s="52" t="s">
        <v>17</v>
      </c>
      <c r="E13" s="19">
        <f>+Okt!E97</f>
        <v>0</v>
      </c>
      <c r="F13" s="19">
        <f>+Okt!F97</f>
        <v>0</v>
      </c>
      <c r="G13" s="19">
        <f>+Okt!G97</f>
        <v>0</v>
      </c>
      <c r="H13" s="19">
        <f>+Okt!H97</f>
        <v>0</v>
      </c>
      <c r="I13" s="19">
        <f>+Okt!I97</f>
        <v>0</v>
      </c>
      <c r="J13" s="19">
        <f>+Okt!J97</f>
        <v>0</v>
      </c>
      <c r="K13" s="19">
        <f>+Okt!K97</f>
        <v>0</v>
      </c>
      <c r="L13" s="19">
        <f>+Okt!L97</f>
        <v>0</v>
      </c>
      <c r="M13" s="19">
        <f>+Okt!M97</f>
        <v>0</v>
      </c>
      <c r="N13" s="19">
        <f>+Okt!N97</f>
        <v>0</v>
      </c>
      <c r="O13" s="19">
        <f>+Okt!O97</f>
        <v>0</v>
      </c>
      <c r="P13" s="19">
        <f>+Okt!P97</f>
        <v>0</v>
      </c>
      <c r="Q13" s="19">
        <f>+Okt!Q97</f>
        <v>0</v>
      </c>
      <c r="R13" s="19">
        <f>+Okt!R97</f>
        <v>0</v>
      </c>
      <c r="S13" s="19">
        <f>+Okt!S97</f>
        <v>0</v>
      </c>
      <c r="T13" s="19">
        <f>+Okt!T97</f>
        <v>0</v>
      </c>
      <c r="U13" s="46"/>
    </row>
    <row r="14" spans="1:25" s="9" customFormat="1" x14ac:dyDescent="0.2">
      <c r="A14" s="30"/>
      <c r="B14" s="30"/>
      <c r="D14" s="52" t="s">
        <v>35</v>
      </c>
      <c r="E14" s="19">
        <f>+Okt!E98</f>
        <v>0</v>
      </c>
      <c r="F14" s="19">
        <f>+Okt!F98</f>
        <v>0</v>
      </c>
      <c r="G14" s="19">
        <f>+Okt!G98</f>
        <v>0</v>
      </c>
      <c r="H14" s="19">
        <f>+Okt!H98</f>
        <v>0</v>
      </c>
      <c r="I14" s="19">
        <f>+Okt!I98</f>
        <v>0</v>
      </c>
      <c r="J14" s="19">
        <f>+Okt!J98</f>
        <v>0</v>
      </c>
      <c r="K14" s="19">
        <f>+Okt!K98</f>
        <v>0</v>
      </c>
      <c r="L14" s="19">
        <f>+Okt!L98</f>
        <v>0</v>
      </c>
      <c r="M14" s="19">
        <f>+Okt!M98</f>
        <v>0</v>
      </c>
      <c r="N14" s="19">
        <f>+Okt!N98</f>
        <v>0</v>
      </c>
      <c r="O14" s="19">
        <f>+Okt!O98</f>
        <v>0</v>
      </c>
      <c r="P14" s="19">
        <f>+Okt!P98</f>
        <v>0</v>
      </c>
      <c r="Q14" s="19">
        <f>+Okt!Q98</f>
        <v>0</v>
      </c>
      <c r="R14" s="19">
        <f>+Okt!R98</f>
        <v>0</v>
      </c>
      <c r="S14" s="19">
        <f>+Okt!S98</f>
        <v>0</v>
      </c>
      <c r="T14" s="19">
        <f>+Okt!T98</f>
        <v>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19">
        <f>+Okt!E99</f>
        <v>0</v>
      </c>
      <c r="F15" s="19">
        <f>+Okt!F99</f>
        <v>0</v>
      </c>
      <c r="G15" s="19">
        <f>+Okt!G99</f>
        <v>0</v>
      </c>
      <c r="H15" s="19">
        <f>+Okt!H99</f>
        <v>0</v>
      </c>
      <c r="I15" s="19">
        <f>+Okt!I99</f>
        <v>0</v>
      </c>
      <c r="J15" s="19">
        <f>+Okt!J99</f>
        <v>0</v>
      </c>
      <c r="K15" s="19">
        <f>+Okt!K99</f>
        <v>0</v>
      </c>
      <c r="L15" s="19">
        <f>+Okt!L99</f>
        <v>0</v>
      </c>
      <c r="M15" s="19">
        <f>+Okt!M99</f>
        <v>0</v>
      </c>
      <c r="N15" s="19">
        <f>+Okt!N99</f>
        <v>0</v>
      </c>
      <c r="O15" s="19">
        <f>+Okt!O99</f>
        <v>0</v>
      </c>
      <c r="P15" s="19">
        <f>+Okt!P99</f>
        <v>0</v>
      </c>
      <c r="Q15" s="19">
        <f>+Okt!Q99</f>
        <v>0</v>
      </c>
      <c r="R15" s="19">
        <f>+Okt!R99</f>
        <v>0</v>
      </c>
      <c r="S15" s="19">
        <f>+Okt!S99</f>
        <v>0</v>
      </c>
      <c r="T15" s="19">
        <f>+Okt!T99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 t="shared" ref="E16:R16" si="0">SUM(E6:E15)</f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  <c r="M16" s="40">
        <f t="shared" si="0"/>
        <v>0</v>
      </c>
      <c r="N16" s="40">
        <f t="shared" si="0"/>
        <v>0</v>
      </c>
      <c r="O16" s="40">
        <f t="shared" si="0"/>
        <v>0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ref="S16:T16" si="1">SUM(S6:S15)</f>
        <v>0</v>
      </c>
      <c r="T16" s="40">
        <f t="shared" si="1"/>
        <v>0</v>
      </c>
      <c r="U16" s="48"/>
      <c r="V16" s="40">
        <f>+Okt!V100</f>
        <v>298.54999999999177</v>
      </c>
      <c r="W16" s="40">
        <f>+Okt!W100</f>
        <v>1038.6699999999998</v>
      </c>
      <c r="X16" s="40">
        <f>+Okt!X100</f>
        <v>3360.9199999999992</v>
      </c>
      <c r="Y16" s="40"/>
    </row>
    <row r="17" spans="1:25" x14ac:dyDescent="0.2">
      <c r="A17" s="6"/>
      <c r="B17" s="28" t="s">
        <v>2</v>
      </c>
      <c r="C17" s="33"/>
      <c r="D17" s="41">
        <f>SUM(E16:X16)</f>
        <v>4698.1399999999903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B19" s="59"/>
      <c r="D19" s="19">
        <f>D17+SUM(E19:X19)</f>
        <v>4698.1399999999903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6"/>
      <c r="V19" s="1"/>
      <c r="W19" s="1"/>
      <c r="X19" s="1"/>
      <c r="Y19" s="1"/>
    </row>
    <row r="20" spans="1:25" x14ac:dyDescent="0.2">
      <c r="B20" s="59"/>
      <c r="D20" s="19">
        <f t="shared" ref="D20:D51" si="2">D19+SUM(E20:X20)</f>
        <v>4698.1399999999903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/>
      <c r="W20" s="1"/>
      <c r="X20" s="1"/>
      <c r="Y20" s="1"/>
    </row>
    <row r="21" spans="1:25" x14ac:dyDescent="0.2">
      <c r="B21" s="59"/>
      <c r="D21" s="19">
        <f t="shared" si="2"/>
        <v>4698.1399999999903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6"/>
      <c r="V21" s="1"/>
      <c r="W21" s="1"/>
      <c r="X21" s="1"/>
      <c r="Y21" s="1"/>
    </row>
    <row r="22" spans="1:25" x14ac:dyDescent="0.2">
      <c r="B22" s="59"/>
      <c r="D22" s="19">
        <f t="shared" si="2"/>
        <v>4698.1399999999903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6"/>
      <c r="V22" s="1"/>
      <c r="W22" s="1"/>
      <c r="X22" s="1"/>
      <c r="Y22" s="1"/>
    </row>
    <row r="23" spans="1:25" x14ac:dyDescent="0.2">
      <c r="B23" s="59"/>
      <c r="D23" s="19">
        <f t="shared" si="2"/>
        <v>4698.1399999999903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6"/>
      <c r="V23" s="1"/>
      <c r="W23" s="1"/>
      <c r="X23" s="1"/>
      <c r="Y23" s="1"/>
    </row>
    <row r="24" spans="1:25" x14ac:dyDescent="0.2">
      <c r="B24" s="59"/>
      <c r="D24" s="19">
        <f t="shared" si="2"/>
        <v>4698.1399999999903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6"/>
      <c r="V24" s="1"/>
      <c r="W24" s="1"/>
      <c r="X24" s="1"/>
      <c r="Y24" s="1"/>
    </row>
    <row r="25" spans="1:25" x14ac:dyDescent="0.2">
      <c r="B25" s="59"/>
      <c r="D25" s="19">
        <f t="shared" si="2"/>
        <v>4698.1399999999903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6"/>
      <c r="V25" s="1"/>
      <c r="W25" s="1"/>
      <c r="X25" s="1"/>
      <c r="Y25" s="1"/>
    </row>
    <row r="26" spans="1:25" x14ac:dyDescent="0.2">
      <c r="B26" s="59"/>
      <c r="D26" s="19">
        <f t="shared" si="2"/>
        <v>4698.1399999999903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/>
      <c r="W26" s="1"/>
      <c r="X26" s="1"/>
      <c r="Y26" s="1"/>
    </row>
    <row r="27" spans="1:25" x14ac:dyDescent="0.2">
      <c r="B27" s="59"/>
      <c r="D27" s="19">
        <f t="shared" si="2"/>
        <v>4698.1399999999903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/>
      <c r="W27" s="1"/>
      <c r="X27" s="1"/>
      <c r="Y27" s="1"/>
    </row>
    <row r="28" spans="1:25" x14ac:dyDescent="0.2">
      <c r="B28" s="59"/>
      <c r="D28" s="19">
        <f t="shared" si="2"/>
        <v>4698.1399999999903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/>
      <c r="W28" s="1"/>
      <c r="X28" s="1"/>
      <c r="Y28" s="1"/>
    </row>
    <row r="29" spans="1:25" x14ac:dyDescent="0.2">
      <c r="B29" s="59"/>
      <c r="D29" s="19">
        <f t="shared" si="2"/>
        <v>4698.1399999999903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6"/>
      <c r="V29" s="1"/>
      <c r="W29" s="1"/>
      <c r="X29" s="1"/>
      <c r="Y29" s="1"/>
    </row>
    <row r="30" spans="1:25" x14ac:dyDescent="0.2">
      <c r="B30" s="59"/>
      <c r="D30" s="19">
        <f t="shared" si="2"/>
        <v>4698.1399999999903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/>
      <c r="W30" s="1"/>
      <c r="X30" s="1"/>
      <c r="Y30" s="1"/>
    </row>
    <row r="31" spans="1:25" x14ac:dyDescent="0.2">
      <c r="B31" s="59"/>
      <c r="D31" s="19">
        <f t="shared" si="2"/>
        <v>4698.1399999999903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/>
      <c r="W31" s="1"/>
      <c r="X31" s="1"/>
      <c r="Y31" s="1"/>
    </row>
    <row r="32" spans="1:25" x14ac:dyDescent="0.2">
      <c r="B32" s="59"/>
      <c r="D32" s="19">
        <f t="shared" si="2"/>
        <v>4698.1399999999903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/>
      <c r="W32" s="1"/>
      <c r="X32" s="1"/>
      <c r="Y32" s="1"/>
    </row>
    <row r="33" spans="2:25" x14ac:dyDescent="0.2">
      <c r="B33" s="59"/>
      <c r="D33" s="19">
        <f t="shared" si="2"/>
        <v>4698.1399999999903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6"/>
      <c r="V33" s="1"/>
      <c r="W33" s="1"/>
      <c r="X33" s="1"/>
      <c r="Y33" s="1"/>
    </row>
    <row r="34" spans="2:25" x14ac:dyDescent="0.2">
      <c r="B34" s="59"/>
      <c r="D34" s="19">
        <f t="shared" si="2"/>
        <v>4698.1399999999903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46"/>
      <c r="V34" s="1"/>
      <c r="W34" s="1"/>
      <c r="X34" s="1"/>
      <c r="Y34" s="1"/>
    </row>
    <row r="35" spans="2:25" x14ac:dyDescent="0.2">
      <c r="B35" s="59"/>
      <c r="C35" s="66"/>
      <c r="D35" s="19">
        <f t="shared" si="2"/>
        <v>4698.1399999999903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/>
      <c r="Y35" s="1"/>
    </row>
    <row r="36" spans="2:25" x14ac:dyDescent="0.2">
      <c r="B36" s="59"/>
      <c r="D36" s="19">
        <f t="shared" si="2"/>
        <v>4698.1399999999903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W36" s="1"/>
      <c r="X36" s="1"/>
      <c r="Y36" s="1"/>
    </row>
    <row r="37" spans="2:25" x14ac:dyDescent="0.2">
      <c r="B37" s="59"/>
      <c r="D37" s="19">
        <f t="shared" si="2"/>
        <v>4698.1399999999903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6"/>
      <c r="V37" s="1"/>
      <c r="W37" s="1"/>
      <c r="X37" s="1"/>
      <c r="Y37" s="1"/>
    </row>
    <row r="38" spans="2:25" x14ac:dyDescent="0.2">
      <c r="B38" s="59"/>
      <c r="D38" s="19">
        <f t="shared" si="2"/>
        <v>4698.1399999999903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6"/>
      <c r="V38" s="1"/>
      <c r="W38" s="1"/>
      <c r="X38" s="1"/>
      <c r="Y38" s="1"/>
    </row>
    <row r="39" spans="2:25" x14ac:dyDescent="0.2">
      <c r="B39" s="59"/>
      <c r="D39" s="19">
        <f t="shared" si="2"/>
        <v>4698.1399999999903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46"/>
      <c r="V39" s="1"/>
      <c r="W39" s="1"/>
      <c r="X39" s="1"/>
      <c r="Y39" s="1"/>
    </row>
    <row r="40" spans="2:25" x14ac:dyDescent="0.2">
      <c r="B40" s="59"/>
      <c r="D40" s="19">
        <f t="shared" si="2"/>
        <v>4698.1399999999903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/>
      <c r="W40" s="3"/>
      <c r="X40" s="1"/>
      <c r="Y40" s="1"/>
    </row>
    <row r="41" spans="2:25" x14ac:dyDescent="0.2">
      <c r="B41" s="59"/>
      <c r="C41" s="67"/>
      <c r="D41" s="19">
        <f t="shared" si="2"/>
        <v>4698.1399999999903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6"/>
      <c r="V41" s="1"/>
      <c r="W41" s="1"/>
      <c r="X41" s="1"/>
      <c r="Y41" s="1"/>
    </row>
    <row r="42" spans="2:25" x14ac:dyDescent="0.2">
      <c r="B42" s="59"/>
      <c r="C42" s="67"/>
      <c r="D42" s="19">
        <f t="shared" si="2"/>
        <v>4698.1399999999903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/>
      <c r="W42" s="1"/>
      <c r="X42" s="1"/>
      <c r="Y42" s="1"/>
    </row>
    <row r="43" spans="2:25" x14ac:dyDescent="0.2">
      <c r="B43" s="59"/>
      <c r="C43" s="67"/>
      <c r="D43" s="19">
        <f t="shared" si="2"/>
        <v>4698.1399999999903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46"/>
      <c r="V43" s="1"/>
      <c r="W43" s="1"/>
      <c r="X43" s="1"/>
      <c r="Y43" s="1"/>
    </row>
    <row r="44" spans="2:25" x14ac:dyDescent="0.2">
      <c r="B44" s="59"/>
      <c r="D44" s="19">
        <f t="shared" si="2"/>
        <v>4698.1399999999903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2:25" x14ac:dyDescent="0.2">
      <c r="B45" s="59"/>
      <c r="C45" s="67"/>
      <c r="D45" s="19">
        <f t="shared" si="2"/>
        <v>4698.1399999999903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46"/>
      <c r="V45" s="1"/>
      <c r="W45" s="1"/>
      <c r="X45" s="1"/>
      <c r="Y45" s="1"/>
    </row>
    <row r="46" spans="2:25" x14ac:dyDescent="0.2">
      <c r="B46" s="59"/>
      <c r="C46" s="67"/>
      <c r="D46" s="19">
        <f t="shared" si="2"/>
        <v>4698.1399999999903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/>
      <c r="W46" s="1"/>
      <c r="X46" s="1"/>
      <c r="Y46" s="1"/>
    </row>
    <row r="47" spans="2:25" x14ac:dyDescent="0.2">
      <c r="B47" s="59"/>
      <c r="C47" s="67"/>
      <c r="D47" s="19">
        <f t="shared" si="2"/>
        <v>4698.1399999999903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46"/>
      <c r="V47" s="1"/>
      <c r="W47" s="1"/>
      <c r="X47" s="1"/>
      <c r="Y47" s="1"/>
    </row>
    <row r="48" spans="2:25" x14ac:dyDescent="0.2">
      <c r="B48" s="59"/>
      <c r="C48" s="67"/>
      <c r="D48" s="19">
        <f t="shared" si="2"/>
        <v>4698.1399999999903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/>
      <c r="W48" s="1"/>
      <c r="X48" s="1"/>
      <c r="Y48" s="1"/>
    </row>
    <row r="49" spans="2:25" x14ac:dyDescent="0.2">
      <c r="B49" s="59"/>
      <c r="C49" s="67"/>
      <c r="D49" s="19">
        <f t="shared" si="2"/>
        <v>4698.1399999999903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2:25" x14ac:dyDescent="0.2">
      <c r="B50" s="59"/>
      <c r="D50" s="19">
        <f t="shared" si="2"/>
        <v>4698.1399999999903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2:25" x14ac:dyDescent="0.2">
      <c r="B51" s="59"/>
      <c r="D51" s="19">
        <f t="shared" si="2"/>
        <v>4698.1399999999903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2:25" x14ac:dyDescent="0.2">
      <c r="B52" s="59"/>
      <c r="D52" s="19">
        <f t="shared" ref="D52:D72" si="3">D51+SUM(E52:X52)</f>
        <v>4698.1399999999903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6"/>
      <c r="V52" s="1"/>
      <c r="W52" s="1"/>
      <c r="X52" s="1"/>
      <c r="Y52" s="1"/>
    </row>
    <row r="53" spans="2:25" x14ac:dyDescent="0.2">
      <c r="B53" s="59"/>
      <c r="D53" s="19">
        <f t="shared" si="3"/>
        <v>4698.1399999999903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2:25" x14ac:dyDescent="0.2">
      <c r="B54" s="59"/>
      <c r="D54" s="19">
        <f t="shared" si="3"/>
        <v>4698.1399999999903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6"/>
      <c r="V54" s="1"/>
      <c r="W54" s="1"/>
      <c r="X54" s="1"/>
      <c r="Y54" s="1"/>
    </row>
    <row r="55" spans="2:25" x14ac:dyDescent="0.2">
      <c r="B55" s="59"/>
      <c r="C55" s="15"/>
      <c r="D55" s="19">
        <f t="shared" si="3"/>
        <v>4698.1399999999903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6"/>
      <c r="V55" s="1"/>
      <c r="W55" s="1"/>
      <c r="X55" s="1"/>
      <c r="Y55" s="1"/>
    </row>
    <row r="56" spans="2:25" x14ac:dyDescent="0.2">
      <c r="B56" s="59"/>
      <c r="C56" s="67"/>
      <c r="D56" s="19">
        <f t="shared" si="3"/>
        <v>4698.1399999999903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6"/>
      <c r="V56" s="1"/>
      <c r="W56" s="1"/>
      <c r="X56" s="1"/>
      <c r="Y56" s="1"/>
    </row>
    <row r="57" spans="2:25" x14ac:dyDescent="0.2">
      <c r="B57" s="59"/>
      <c r="C57" s="67"/>
      <c r="D57" s="19">
        <f t="shared" si="3"/>
        <v>4698.1399999999903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6"/>
      <c r="V57" s="1"/>
      <c r="W57" s="1"/>
      <c r="X57" s="1"/>
      <c r="Y57" s="1"/>
    </row>
    <row r="58" spans="2:25" x14ac:dyDescent="0.2">
      <c r="B58" s="59"/>
      <c r="C58" s="67"/>
      <c r="D58" s="19">
        <f t="shared" si="3"/>
        <v>4698.1399999999903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46"/>
      <c r="V58" s="1"/>
      <c r="W58" s="1"/>
      <c r="X58" s="1"/>
      <c r="Y58" s="1"/>
    </row>
    <row r="59" spans="2:25" x14ac:dyDescent="0.2">
      <c r="B59" s="59"/>
      <c r="C59" s="67"/>
      <c r="D59" s="19">
        <f t="shared" si="3"/>
        <v>4698.1399999999903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46"/>
      <c r="V59" s="1"/>
      <c r="W59" s="1"/>
      <c r="X59" s="1"/>
      <c r="Y59" s="1"/>
    </row>
    <row r="60" spans="2:25" x14ac:dyDescent="0.2">
      <c r="B60" s="59"/>
      <c r="C60" s="67"/>
      <c r="D60" s="19">
        <f t="shared" si="3"/>
        <v>4698.1399999999903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46"/>
      <c r="V60" s="1"/>
      <c r="W60" s="1"/>
      <c r="X60" s="1"/>
      <c r="Y60" s="1"/>
    </row>
    <row r="61" spans="2:25" x14ac:dyDescent="0.2">
      <c r="B61" s="59"/>
      <c r="C61" s="67"/>
      <c r="D61" s="19">
        <f t="shared" si="3"/>
        <v>4698.1399999999903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46"/>
      <c r="V61" s="1"/>
      <c r="W61" s="1"/>
      <c r="X61" s="1"/>
      <c r="Y61" s="1"/>
    </row>
    <row r="62" spans="2:25" x14ac:dyDescent="0.2">
      <c r="B62" s="59"/>
      <c r="C62" s="67"/>
      <c r="D62" s="19">
        <f t="shared" si="3"/>
        <v>4698.1399999999903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46"/>
      <c r="V62" s="1"/>
      <c r="W62" s="1"/>
      <c r="X62" s="1"/>
      <c r="Y62" s="1"/>
    </row>
    <row r="63" spans="2:25" x14ac:dyDescent="0.2">
      <c r="B63" s="59"/>
      <c r="C63" s="67"/>
      <c r="D63" s="19">
        <f t="shared" si="3"/>
        <v>4698.1399999999903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/>
      <c r="W63" s="1"/>
      <c r="X63" s="1"/>
      <c r="Y63" s="1"/>
    </row>
    <row r="64" spans="2:25" x14ac:dyDescent="0.2">
      <c r="B64" s="59"/>
      <c r="C64" s="67"/>
      <c r="D64" s="19">
        <f t="shared" si="3"/>
        <v>4698.1399999999903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46"/>
      <c r="V64" s="1"/>
      <c r="W64" s="1"/>
      <c r="X64" s="1"/>
      <c r="Y64" s="1"/>
    </row>
    <row r="65" spans="1:25" x14ac:dyDescent="0.2">
      <c r="B65" s="59"/>
      <c r="C65" s="67"/>
      <c r="D65" s="19">
        <f t="shared" si="3"/>
        <v>4698.1399999999903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46"/>
      <c r="V65" s="1"/>
      <c r="W65" s="1"/>
      <c r="X65" s="1"/>
      <c r="Y65" s="1"/>
    </row>
    <row r="66" spans="1:25" x14ac:dyDescent="0.2">
      <c r="B66" s="59"/>
      <c r="C66" s="67"/>
      <c r="D66" s="19">
        <f t="shared" si="3"/>
        <v>4698.1399999999903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/>
      <c r="W66" s="1"/>
      <c r="X66" s="1"/>
      <c r="Y66" s="1"/>
    </row>
    <row r="67" spans="1:25" x14ac:dyDescent="0.2">
      <c r="B67" s="59"/>
      <c r="D67" s="19">
        <f t="shared" si="3"/>
        <v>4698.1399999999903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/>
      <c r="W67" s="1"/>
      <c r="X67" s="1"/>
      <c r="Y67" s="1"/>
    </row>
    <row r="68" spans="1:25" x14ac:dyDescent="0.2">
      <c r="B68" s="59"/>
      <c r="D68" s="19">
        <f t="shared" si="3"/>
        <v>4698.1399999999903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/>
      <c r="W68" s="1"/>
      <c r="X68" s="1"/>
      <c r="Y68" s="1"/>
    </row>
    <row r="69" spans="1:25" x14ac:dyDescent="0.2">
      <c r="B69" s="59"/>
      <c r="D69" s="19">
        <f t="shared" si="3"/>
        <v>4698.1399999999903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1:25" x14ac:dyDescent="0.2">
      <c r="B70" s="59"/>
      <c r="D70" s="19">
        <f t="shared" si="3"/>
        <v>4698.1399999999903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1:25" x14ac:dyDescent="0.2">
      <c r="B71" s="59"/>
      <c r="D71" s="19">
        <f t="shared" si="3"/>
        <v>4698.1399999999903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1:25" x14ac:dyDescent="0.2">
      <c r="B72" s="59"/>
      <c r="D72" s="19">
        <f t="shared" si="3"/>
        <v>4698.1399999999903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1:25" x14ac:dyDescent="0.2">
      <c r="A73" s="35" t="s">
        <v>21</v>
      </c>
      <c r="B73" s="36"/>
      <c r="C73" s="37"/>
      <c r="D73" s="16"/>
      <c r="E73" s="38"/>
      <c r="U73" s="49"/>
      <c r="W73" s="4"/>
    </row>
    <row r="74" spans="1:25" x14ac:dyDescent="0.2">
      <c r="D74" s="19">
        <f>SUM(E74:X74)</f>
        <v>4698.1399999999903</v>
      </c>
      <c r="E74" s="19">
        <f t="shared" ref="E74:R74" si="4">SUM(E16:E73)</f>
        <v>0</v>
      </c>
      <c r="F74" s="19">
        <f t="shared" si="4"/>
        <v>0</v>
      </c>
      <c r="G74" s="19">
        <f t="shared" si="4"/>
        <v>0</v>
      </c>
      <c r="H74" s="19">
        <f t="shared" si="4"/>
        <v>0</v>
      </c>
      <c r="I74" s="19">
        <f t="shared" si="4"/>
        <v>0</v>
      </c>
      <c r="J74" s="19">
        <f t="shared" si="4"/>
        <v>0</v>
      </c>
      <c r="K74" s="19">
        <f t="shared" si="4"/>
        <v>0</v>
      </c>
      <c r="L74" s="19">
        <f t="shared" si="4"/>
        <v>0</v>
      </c>
      <c r="M74" s="19">
        <f t="shared" si="4"/>
        <v>0</v>
      </c>
      <c r="N74" s="19">
        <f t="shared" si="4"/>
        <v>0</v>
      </c>
      <c r="O74" s="19">
        <f t="shared" si="4"/>
        <v>0</v>
      </c>
      <c r="P74" s="19">
        <f t="shared" si="4"/>
        <v>0</v>
      </c>
      <c r="Q74" s="19">
        <f t="shared" si="4"/>
        <v>0</v>
      </c>
      <c r="R74" s="19">
        <f t="shared" si="4"/>
        <v>0</v>
      </c>
      <c r="S74" s="19">
        <f t="shared" ref="S74" si="5">SUM(S16:S73)</f>
        <v>0</v>
      </c>
      <c r="T74" s="19"/>
      <c r="U74" s="46"/>
      <c r="V74" s="19">
        <f>SUM(V16:V73)</f>
        <v>298.54999999999177</v>
      </c>
      <c r="W74" s="19">
        <f>SUM(W16:W73)</f>
        <v>1038.6699999999998</v>
      </c>
      <c r="X74" s="19">
        <f>SUM(X16:X73)</f>
        <v>3360.9199999999992</v>
      </c>
      <c r="Y74" s="19"/>
    </row>
    <row r="75" spans="1:25" x14ac:dyDescent="0.2">
      <c r="U75" s="49"/>
    </row>
    <row r="76" spans="1:25" x14ac:dyDescent="0.2">
      <c r="C76" s="8" t="s">
        <v>4</v>
      </c>
      <c r="D76" s="52" t="s">
        <v>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49"/>
    </row>
    <row r="77" spans="1:25" x14ac:dyDescent="0.2">
      <c r="C77" s="15"/>
      <c r="D77" s="52" t="s">
        <v>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49"/>
    </row>
    <row r="78" spans="1:25" x14ac:dyDescent="0.2">
      <c r="C78" s="15"/>
      <c r="D78" s="52" t="s">
        <v>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49"/>
    </row>
    <row r="79" spans="1:25" x14ac:dyDescent="0.2">
      <c r="C79" s="15"/>
      <c r="D79" s="52" t="s">
        <v>11</v>
      </c>
      <c r="E79" s="1"/>
      <c r="F79" s="1"/>
      <c r="G79" s="5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49"/>
    </row>
    <row r="80" spans="1:25" x14ac:dyDescent="0.2">
      <c r="C80" s="15"/>
      <c r="D80" s="52" t="s">
        <v>14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49"/>
    </row>
    <row r="81" spans="1:25" x14ac:dyDescent="0.2">
      <c r="D81" s="52" t="s">
        <v>15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49"/>
    </row>
    <row r="82" spans="1:25" x14ac:dyDescent="0.2">
      <c r="D82" s="52" t="s">
        <v>16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49"/>
    </row>
    <row r="83" spans="1:25" x14ac:dyDescent="0.2">
      <c r="D83" s="52" t="s">
        <v>17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49"/>
    </row>
    <row r="84" spans="1:25" x14ac:dyDescent="0.2">
      <c r="D84" s="52" t="s">
        <v>35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49"/>
    </row>
    <row r="85" spans="1:25" x14ac:dyDescent="0.2">
      <c r="D85" s="53" t="s">
        <v>10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49"/>
    </row>
    <row r="86" spans="1:25" s="9" customFormat="1" x14ac:dyDescent="0.2">
      <c r="A86" s="39"/>
      <c r="B86" s="13"/>
      <c r="C86" s="13"/>
      <c r="D86" s="14" t="s">
        <v>20</v>
      </c>
      <c r="E86" s="43">
        <f t="shared" ref="E86:R86" si="6">SUM(E76:E85)</f>
        <v>0</v>
      </c>
      <c r="F86" s="43">
        <f t="shared" si="6"/>
        <v>0</v>
      </c>
      <c r="G86" s="43">
        <f t="shared" si="6"/>
        <v>0</v>
      </c>
      <c r="H86" s="43">
        <f t="shared" si="6"/>
        <v>0</v>
      </c>
      <c r="I86" s="43">
        <f t="shared" si="6"/>
        <v>0</v>
      </c>
      <c r="J86" s="43">
        <f t="shared" si="6"/>
        <v>0</v>
      </c>
      <c r="K86" s="43">
        <f t="shared" si="6"/>
        <v>0</v>
      </c>
      <c r="L86" s="43">
        <f t="shared" si="6"/>
        <v>0</v>
      </c>
      <c r="M86" s="43">
        <f t="shared" si="6"/>
        <v>0</v>
      </c>
      <c r="N86" s="43">
        <f t="shared" si="6"/>
        <v>0</v>
      </c>
      <c r="O86" s="43">
        <f t="shared" si="6"/>
        <v>0</v>
      </c>
      <c r="P86" s="43">
        <f t="shared" si="6"/>
        <v>0</v>
      </c>
      <c r="Q86" s="43">
        <f t="shared" si="6"/>
        <v>0</v>
      </c>
      <c r="R86" s="43">
        <f t="shared" si="6"/>
        <v>0</v>
      </c>
      <c r="S86" s="43">
        <f t="shared" ref="S86" si="7">SUM(S76:S85)</f>
        <v>0</v>
      </c>
      <c r="T86" s="43"/>
      <c r="U86" s="50"/>
      <c r="V86" s="43">
        <f>+V74</f>
        <v>298.54999999999177</v>
      </c>
      <c r="W86" s="43">
        <f>+W74</f>
        <v>1038.6699999999998</v>
      </c>
      <c r="X86" s="43">
        <f>+X74</f>
        <v>3360.9199999999992</v>
      </c>
      <c r="Y86" s="43"/>
    </row>
    <row r="87" spans="1:25" x14ac:dyDescent="0.2">
      <c r="D87" s="41">
        <f>SUM(E86:Y86)</f>
        <v>4698.1399999999903</v>
      </c>
    </row>
    <row r="88" spans="1:25" x14ac:dyDescent="0.2">
      <c r="D88" s="8" t="s">
        <v>9</v>
      </c>
      <c r="E88" s="61">
        <f t="shared" ref="E88:R88" si="8">+E74-E86</f>
        <v>0</v>
      </c>
      <c r="F88" s="62">
        <f t="shared" si="8"/>
        <v>0</v>
      </c>
      <c r="G88" s="62">
        <f t="shared" si="8"/>
        <v>0</v>
      </c>
      <c r="H88" s="62">
        <f t="shared" si="8"/>
        <v>0</v>
      </c>
      <c r="I88" s="62">
        <f t="shared" si="8"/>
        <v>0</v>
      </c>
      <c r="J88" s="62">
        <f t="shared" si="8"/>
        <v>0</v>
      </c>
      <c r="K88" s="62">
        <f t="shared" si="8"/>
        <v>0</v>
      </c>
      <c r="L88" s="62">
        <f t="shared" si="8"/>
        <v>0</v>
      </c>
      <c r="M88" s="62">
        <f t="shared" si="8"/>
        <v>0</v>
      </c>
      <c r="N88" s="62">
        <f t="shared" si="8"/>
        <v>0</v>
      </c>
      <c r="O88" s="62">
        <f t="shared" si="8"/>
        <v>0</v>
      </c>
      <c r="P88" s="62">
        <f t="shared" si="8"/>
        <v>0</v>
      </c>
      <c r="Q88" s="62">
        <f t="shared" si="8"/>
        <v>0</v>
      </c>
      <c r="R88" s="63">
        <f t="shared" si="8"/>
        <v>0</v>
      </c>
      <c r="S88" s="63">
        <f t="shared" ref="S88" si="9">+S74-S86</f>
        <v>0</v>
      </c>
      <c r="T88" s="74"/>
      <c r="U88" s="57"/>
      <c r="V88" s="58">
        <f>+V74-V86</f>
        <v>0</v>
      </c>
      <c r="W88" s="1"/>
      <c r="X88" s="1"/>
      <c r="Y88" s="1"/>
    </row>
    <row r="89" spans="1:25" x14ac:dyDescent="0.2">
      <c r="E89" s="80" t="s">
        <v>33</v>
      </c>
      <c r="F89" s="81"/>
      <c r="G89" s="81"/>
      <c r="H89" s="81" t="s">
        <v>33</v>
      </c>
      <c r="I89" s="81"/>
      <c r="J89" s="81"/>
      <c r="K89" s="80" t="s">
        <v>33</v>
      </c>
      <c r="L89" s="81"/>
      <c r="M89" s="81"/>
      <c r="N89" s="81" t="s">
        <v>33</v>
      </c>
      <c r="O89" s="81"/>
      <c r="P89" s="81"/>
      <c r="Q89" s="60"/>
      <c r="R89" s="81" t="s">
        <v>33</v>
      </c>
      <c r="S89" s="81"/>
      <c r="T89" s="81"/>
      <c r="U89" s="81"/>
      <c r="V89" s="82"/>
    </row>
    <row r="95" spans="1:25" hidden="1" outlineLevel="1" x14ac:dyDescent="0.2"/>
    <row r="96" spans="1:25" hidden="1" outlineLevel="1" x14ac:dyDescent="0.2">
      <c r="A96" s="27" t="s">
        <v>36</v>
      </c>
      <c r="E96" s="1" t="e">
        <v>#VALUE!</v>
      </c>
      <c r="F96" s="1" t="e">
        <v>#VALUE!</v>
      </c>
      <c r="G96" s="1" t="e">
        <v>#VALUE!</v>
      </c>
      <c r="H96" s="1" t="e">
        <v>#VALUE!</v>
      </c>
      <c r="I96" s="1" t="e">
        <v>#VALUE!</v>
      </c>
      <c r="J96" s="1" t="e">
        <v>#VALUE!</v>
      </c>
      <c r="K96" s="1" t="e">
        <v>#VALUE!</v>
      </c>
      <c r="L96" s="1" t="e">
        <v>#VALUE!</v>
      </c>
      <c r="M96" s="1" t="e">
        <v>#VALUE!</v>
      </c>
      <c r="N96" s="1" t="e">
        <v>#VALUE!</v>
      </c>
      <c r="O96" s="1" t="e">
        <v>#VALUE!</v>
      </c>
      <c r="P96" s="1" t="e">
        <v>#VALUE!</v>
      </c>
      <c r="Q96" s="1" t="e">
        <v>#VALUE!</v>
      </c>
      <c r="R96" s="1" t="e">
        <v>#VALUE!</v>
      </c>
      <c r="S96" s="1" t="e">
        <v>#VALUE!</v>
      </c>
      <c r="T96" s="1"/>
      <c r="U96" s="1"/>
      <c r="V96" s="1" t="e">
        <v>#VALUE!</v>
      </c>
      <c r="W96" s="1" t="e">
        <v>#VALUE!</v>
      </c>
      <c r="X96" s="1" t="e">
        <v>#VALUE!</v>
      </c>
      <c r="Y96" s="1" t="e">
        <v>#VALUE!</v>
      </c>
    </row>
    <row r="97" hidden="1" outlineLevel="1" x14ac:dyDescent="0.2"/>
    <row r="98" collapsed="1" x14ac:dyDescent="0.2"/>
  </sheetData>
  <mergeCells count="5">
    <mergeCell ref="R89:V89"/>
    <mergeCell ref="E89:G89"/>
    <mergeCell ref="H89:J89"/>
    <mergeCell ref="K89:M89"/>
    <mergeCell ref="N89:P89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75" orientation="landscape" r:id="rId1"/>
  <headerFooter alignWithMargins="0">
    <oddHeader>&amp;LJugendwohnen im Kiez-Jugendhilfe gGmbH&amp;R&amp;D</oddHeader>
    <oddFooter>&amp;L&amp;A&amp;C&amp;F&amp;RSeite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zoomScaleNormal="100" workbookViewId="0">
      <selection activeCell="C7" sqref="C7"/>
    </sheetView>
  </sheetViews>
  <sheetFormatPr baseColWidth="10" defaultRowHeight="12.75" outlineLevelRow="1" x14ac:dyDescent="0.2"/>
  <cols>
    <col min="1" max="1" width="12.140625" style="27" customWidth="1"/>
    <col min="2" max="2" width="8.85546875" style="27" customWidth="1"/>
    <col min="3" max="3" width="21.42578125" style="2" customWidth="1"/>
    <col min="4" max="4" width="11.5703125" style="2" customWidth="1"/>
    <col min="5" max="20" width="11.42578125" style="2"/>
    <col min="21" max="21" width="12.28515625" style="2" customWidth="1"/>
    <col min="22" max="22" width="14.42578125" style="2" customWidth="1"/>
    <col min="23" max="23" width="14.28515625" style="2" customWidth="1"/>
    <col min="24" max="24" width="33.42578125" style="2" customWidth="1"/>
    <col min="25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I1" s="65"/>
      <c r="U1" s="17"/>
    </row>
    <row r="2" spans="1:25" s="5" customFormat="1" ht="15.75" x14ac:dyDescent="0.25">
      <c r="A2" s="25" t="s">
        <v>49</v>
      </c>
      <c r="B2" s="71">
        <f>+Nov!B2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Nov!E3</f>
        <v>K70101</v>
      </c>
      <c r="F3" s="10" t="str">
        <f>Nov!F3</f>
        <v>K70125</v>
      </c>
      <c r="G3" s="10">
        <f>Nov!G3</f>
        <v>0</v>
      </c>
      <c r="H3" s="10" t="str">
        <f>Nov!H3</f>
        <v>K70122</v>
      </c>
      <c r="I3" s="10" t="str">
        <f>Nov!I3</f>
        <v>K70121</v>
      </c>
      <c r="J3" s="10" t="str">
        <f>Nov!J3</f>
        <v>K70130</v>
      </c>
      <c r="K3" s="10" t="str">
        <f>Nov!K3</f>
        <v>K70123</v>
      </c>
      <c r="L3" s="10" t="str">
        <f>Nov!L3</f>
        <v>K70126</v>
      </c>
      <c r="M3" s="10" t="str">
        <f>Nov!M3</f>
        <v>K70113</v>
      </c>
      <c r="N3" s="10" t="str">
        <f>Nov!N3</f>
        <v>K70131</v>
      </c>
      <c r="O3" s="10" t="str">
        <f>Nov!O3</f>
        <v>K70127</v>
      </c>
      <c r="P3" s="10" t="str">
        <f>Nov!P3</f>
        <v>K70116</v>
      </c>
      <c r="Q3" s="10" t="str">
        <f>Nov!Q3</f>
        <v>K70117</v>
      </c>
      <c r="R3" s="10" t="str">
        <f>Nov!R3</f>
        <v>K70118</v>
      </c>
      <c r="S3" s="10" t="str">
        <f>Nov!S3</f>
        <v>K70128</v>
      </c>
      <c r="T3" s="10" t="str">
        <f>Nov!T3</f>
        <v>K70129</v>
      </c>
      <c r="U3" s="10"/>
      <c r="V3" s="10" t="str">
        <f>Nov!V3</f>
        <v>K70197</v>
      </c>
      <c r="W3" s="10" t="str">
        <f>Nov!W3</f>
        <v>K70198</v>
      </c>
      <c r="X3" s="10" t="str">
        <f>Nov!X3</f>
        <v>K70199</v>
      </c>
    </row>
    <row r="4" spans="1:25" s="6" customFormat="1" x14ac:dyDescent="0.2">
      <c r="B4" s="28"/>
      <c r="D4" s="55" t="s">
        <v>19</v>
      </c>
      <c r="E4" s="10" t="str">
        <f>Nov!E4</f>
        <v>Engin Turan</v>
      </c>
      <c r="F4" s="10" t="str">
        <f>Nov!F4</f>
        <v>Marcelina Schulz</v>
      </c>
      <c r="G4" s="10" t="str">
        <f>Nov!G4</f>
        <v>Dennis Kunipatz</v>
      </c>
      <c r="H4" s="10" t="str">
        <f>Nov!H4</f>
        <v>Jennifer Kollatsch</v>
      </c>
      <c r="I4" s="10" t="str">
        <f>Nov!I4</f>
        <v>Elvis Hoffmann</v>
      </c>
      <c r="J4" s="10" t="str">
        <f>Nov!J4</f>
        <v>Alpay Sarf</v>
      </c>
      <c r="K4" s="10" t="str">
        <f>Nov!K4</f>
        <v>Sherica Katz</v>
      </c>
      <c r="L4" s="10" t="str">
        <f>Nov!L4</f>
        <v>Alexander Busse</v>
      </c>
      <c r="M4" s="10" t="str">
        <f>Nov!M4</f>
        <v>Kevin Seikat</v>
      </c>
      <c r="N4" s="10" t="str">
        <f>Nov!N4</f>
        <v>Vanessa Koch</v>
      </c>
      <c r="O4" s="10" t="str">
        <f>Nov!O4</f>
        <v>Alicja Gohlisch</v>
      </c>
      <c r="P4" s="10" t="str">
        <f>Nov!P4</f>
        <v>Maverick Ron Blanchard</v>
      </c>
      <c r="Q4" s="10" t="str">
        <f>Nov!Q4</f>
        <v>Tim Eilrich</v>
      </c>
      <c r="R4" s="10" t="str">
        <f>Nov!R4</f>
        <v>Kevin Buckow</v>
      </c>
      <c r="S4" s="10" t="str">
        <f>Nov!S4</f>
        <v>Kryzsztof Lagiera</v>
      </c>
      <c r="T4" s="10" t="str">
        <f>Nov!T4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19">
        <f>+Nov!E76</f>
        <v>0</v>
      </c>
      <c r="F6" s="19">
        <f>+Nov!F76</f>
        <v>0</v>
      </c>
      <c r="G6" s="19">
        <f>+Nov!G76</f>
        <v>0</v>
      </c>
      <c r="H6" s="19">
        <f>+Nov!H76</f>
        <v>0</v>
      </c>
      <c r="I6" s="19">
        <f>+Nov!I76</f>
        <v>0</v>
      </c>
      <c r="J6" s="19">
        <f>+Nov!J76</f>
        <v>0</v>
      </c>
      <c r="K6" s="19">
        <f>+Nov!K76</f>
        <v>0</v>
      </c>
      <c r="L6" s="19">
        <f>+Nov!L76</f>
        <v>0</v>
      </c>
      <c r="M6" s="19">
        <f>+Nov!M76</f>
        <v>0</v>
      </c>
      <c r="N6" s="19">
        <f>+Nov!N76</f>
        <v>0</v>
      </c>
      <c r="O6" s="19">
        <f>+Nov!O76</f>
        <v>0</v>
      </c>
      <c r="P6" s="19">
        <f>+Nov!P76</f>
        <v>0</v>
      </c>
      <c r="Q6" s="19">
        <f>+Nov!Q76</f>
        <v>0</v>
      </c>
      <c r="R6" s="19">
        <f>+Nov!R76</f>
        <v>0</v>
      </c>
      <c r="S6" s="19">
        <f>+Nov!S76</f>
        <v>0</v>
      </c>
      <c r="T6" s="19">
        <f>+Nov!T76</f>
        <v>0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19">
        <f>+Nov!E77</f>
        <v>0</v>
      </c>
      <c r="F7" s="19">
        <f>+Nov!F77</f>
        <v>0</v>
      </c>
      <c r="G7" s="19">
        <f>+Nov!G77</f>
        <v>0</v>
      </c>
      <c r="H7" s="19">
        <f>+Nov!H77</f>
        <v>0</v>
      </c>
      <c r="I7" s="19">
        <f>+Nov!I77</f>
        <v>0</v>
      </c>
      <c r="J7" s="19">
        <f>+Nov!J77</f>
        <v>0</v>
      </c>
      <c r="K7" s="19">
        <f>+Nov!K77</f>
        <v>0</v>
      </c>
      <c r="L7" s="19">
        <f>+Nov!L77</f>
        <v>0</v>
      </c>
      <c r="M7" s="19">
        <f>+Nov!M77</f>
        <v>0</v>
      </c>
      <c r="N7" s="19">
        <f>+Nov!N77</f>
        <v>0</v>
      </c>
      <c r="O7" s="19">
        <f>+Nov!O77</f>
        <v>0</v>
      </c>
      <c r="P7" s="19">
        <f>+Nov!P77</f>
        <v>0</v>
      </c>
      <c r="Q7" s="19">
        <f>+Nov!Q77</f>
        <v>0</v>
      </c>
      <c r="R7" s="19">
        <f>+Nov!R77</f>
        <v>0</v>
      </c>
      <c r="S7" s="19">
        <f>+Nov!S77</f>
        <v>0</v>
      </c>
      <c r="T7" s="19">
        <f>+Nov!T77</f>
        <v>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19">
        <f>+Nov!E78</f>
        <v>0</v>
      </c>
      <c r="F8" s="19">
        <f>+Nov!F78</f>
        <v>0</v>
      </c>
      <c r="G8" s="19">
        <f>+Nov!G78</f>
        <v>0</v>
      </c>
      <c r="H8" s="19">
        <f>+Nov!H78</f>
        <v>0</v>
      </c>
      <c r="I8" s="19">
        <f>+Nov!I78</f>
        <v>0</v>
      </c>
      <c r="J8" s="19">
        <f>+Nov!J78</f>
        <v>0</v>
      </c>
      <c r="K8" s="19">
        <f>+Nov!K78</f>
        <v>0</v>
      </c>
      <c r="L8" s="19">
        <f>+Nov!L78</f>
        <v>0</v>
      </c>
      <c r="M8" s="19">
        <f>+Nov!M78</f>
        <v>0</v>
      </c>
      <c r="N8" s="19">
        <f>+Nov!N78</f>
        <v>0</v>
      </c>
      <c r="O8" s="19">
        <f>+Nov!O78</f>
        <v>0</v>
      </c>
      <c r="P8" s="19">
        <f>+Nov!P78</f>
        <v>0</v>
      </c>
      <c r="Q8" s="19">
        <f>+Nov!Q78</f>
        <v>0</v>
      </c>
      <c r="R8" s="19">
        <f>+Nov!R78</f>
        <v>0</v>
      </c>
      <c r="S8" s="19">
        <f>+Nov!S78</f>
        <v>0</v>
      </c>
      <c r="T8" s="19">
        <f>+Nov!T78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19">
        <f>+Nov!E79</f>
        <v>0</v>
      </c>
      <c r="F9" s="19">
        <f>+Nov!F79</f>
        <v>0</v>
      </c>
      <c r="G9" s="19">
        <f>+Nov!G79</f>
        <v>0</v>
      </c>
      <c r="H9" s="19">
        <f>+Nov!H79</f>
        <v>0</v>
      </c>
      <c r="I9" s="19">
        <f>+Nov!I79</f>
        <v>0</v>
      </c>
      <c r="J9" s="19">
        <f>+Nov!J79</f>
        <v>0</v>
      </c>
      <c r="K9" s="19">
        <f>+Nov!K79</f>
        <v>0</v>
      </c>
      <c r="L9" s="19">
        <f>+Nov!L79</f>
        <v>0</v>
      </c>
      <c r="M9" s="19">
        <f>+Nov!M79</f>
        <v>0</v>
      </c>
      <c r="N9" s="19">
        <f>+Nov!N79</f>
        <v>0</v>
      </c>
      <c r="O9" s="19">
        <f>+Nov!O79</f>
        <v>0</v>
      </c>
      <c r="P9" s="19">
        <f>+Nov!P79</f>
        <v>0</v>
      </c>
      <c r="Q9" s="19">
        <f>+Nov!Q79</f>
        <v>0</v>
      </c>
      <c r="R9" s="19">
        <f>+Nov!R79</f>
        <v>0</v>
      </c>
      <c r="S9" s="19">
        <f>+Nov!S79</f>
        <v>0</v>
      </c>
      <c r="T9" s="19">
        <f>+Nov!T79</f>
        <v>0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19">
        <f>+Nov!E80</f>
        <v>0</v>
      </c>
      <c r="F10" s="19">
        <f>+Nov!F80</f>
        <v>0</v>
      </c>
      <c r="G10" s="19">
        <f>+Nov!G80</f>
        <v>0</v>
      </c>
      <c r="H10" s="19">
        <f>+Nov!H80</f>
        <v>0</v>
      </c>
      <c r="I10" s="19">
        <f>+Nov!I80</f>
        <v>0</v>
      </c>
      <c r="J10" s="19">
        <f>+Nov!J80</f>
        <v>0</v>
      </c>
      <c r="K10" s="19">
        <f>+Nov!K80</f>
        <v>0</v>
      </c>
      <c r="L10" s="19">
        <f>+Nov!L80</f>
        <v>0</v>
      </c>
      <c r="M10" s="19">
        <f>+Nov!M80</f>
        <v>0</v>
      </c>
      <c r="N10" s="19">
        <f>+Nov!N80</f>
        <v>0</v>
      </c>
      <c r="O10" s="19">
        <f>+Nov!O80</f>
        <v>0</v>
      </c>
      <c r="P10" s="19">
        <f>+Nov!P80</f>
        <v>0</v>
      </c>
      <c r="Q10" s="19">
        <f>+Nov!Q80</f>
        <v>0</v>
      </c>
      <c r="R10" s="19">
        <f>+Nov!R80</f>
        <v>0</v>
      </c>
      <c r="S10" s="19">
        <f>+Nov!S80</f>
        <v>0</v>
      </c>
      <c r="T10" s="19">
        <f>+Nov!T80</f>
        <v>0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19">
        <f>+Nov!E81</f>
        <v>0</v>
      </c>
      <c r="F11" s="19">
        <f>+Nov!F81</f>
        <v>0</v>
      </c>
      <c r="G11" s="19">
        <f>+Nov!G81</f>
        <v>0</v>
      </c>
      <c r="H11" s="19">
        <f>+Nov!H81</f>
        <v>0</v>
      </c>
      <c r="I11" s="19">
        <f>+Nov!I81</f>
        <v>0</v>
      </c>
      <c r="J11" s="19">
        <f>+Nov!J81</f>
        <v>0</v>
      </c>
      <c r="K11" s="19">
        <f>+Nov!K81</f>
        <v>0</v>
      </c>
      <c r="L11" s="19">
        <f>+Nov!L81</f>
        <v>0</v>
      </c>
      <c r="M11" s="19">
        <f>+Nov!M81</f>
        <v>0</v>
      </c>
      <c r="N11" s="19">
        <f>+Nov!N81</f>
        <v>0</v>
      </c>
      <c r="O11" s="19">
        <f>+Nov!O81</f>
        <v>0</v>
      </c>
      <c r="P11" s="19">
        <f>+Nov!P81</f>
        <v>0</v>
      </c>
      <c r="Q11" s="19">
        <f>+Nov!Q81</f>
        <v>0</v>
      </c>
      <c r="R11" s="19">
        <f>+Nov!R81</f>
        <v>0</v>
      </c>
      <c r="S11" s="19">
        <f>+Nov!S81</f>
        <v>0</v>
      </c>
      <c r="T11" s="19">
        <f>+Nov!T81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19">
        <f>+Nov!E82</f>
        <v>0</v>
      </c>
      <c r="F12" s="19">
        <f>+Nov!F82</f>
        <v>0</v>
      </c>
      <c r="G12" s="19">
        <f>+Nov!G82</f>
        <v>0</v>
      </c>
      <c r="H12" s="19">
        <f>+Nov!H82</f>
        <v>0</v>
      </c>
      <c r="I12" s="19">
        <f>+Nov!I82</f>
        <v>0</v>
      </c>
      <c r="J12" s="19">
        <f>+Nov!J82</f>
        <v>0</v>
      </c>
      <c r="K12" s="19">
        <f>+Nov!K82</f>
        <v>0</v>
      </c>
      <c r="L12" s="19">
        <f>+Nov!L82</f>
        <v>0</v>
      </c>
      <c r="M12" s="19">
        <f>+Nov!M82</f>
        <v>0</v>
      </c>
      <c r="N12" s="19">
        <f>+Nov!N82</f>
        <v>0</v>
      </c>
      <c r="O12" s="19">
        <f>+Nov!O82</f>
        <v>0</v>
      </c>
      <c r="P12" s="19">
        <f>+Nov!P82</f>
        <v>0</v>
      </c>
      <c r="Q12" s="19">
        <f>+Nov!Q82</f>
        <v>0</v>
      </c>
      <c r="R12" s="19">
        <f>+Nov!R82</f>
        <v>0</v>
      </c>
      <c r="S12" s="19">
        <f>+Nov!S82</f>
        <v>0</v>
      </c>
      <c r="T12" s="19">
        <f>+Nov!T82</f>
        <v>0</v>
      </c>
      <c r="U12" s="46"/>
    </row>
    <row r="13" spans="1:25" s="9" customFormat="1" x14ac:dyDescent="0.2">
      <c r="A13" s="30"/>
      <c r="B13" s="30"/>
      <c r="D13" s="52" t="s">
        <v>17</v>
      </c>
      <c r="E13" s="19">
        <f>+Nov!E83</f>
        <v>0</v>
      </c>
      <c r="F13" s="19">
        <f>+Nov!F83</f>
        <v>0</v>
      </c>
      <c r="G13" s="19">
        <f>+Nov!G83</f>
        <v>0</v>
      </c>
      <c r="H13" s="19">
        <f>+Nov!H83</f>
        <v>0</v>
      </c>
      <c r="I13" s="19">
        <f>+Nov!I83</f>
        <v>0</v>
      </c>
      <c r="J13" s="19">
        <f>+Nov!J83</f>
        <v>0</v>
      </c>
      <c r="K13" s="19">
        <f>+Nov!K83</f>
        <v>0</v>
      </c>
      <c r="L13" s="19">
        <f>+Nov!L83</f>
        <v>0</v>
      </c>
      <c r="M13" s="19">
        <f>+Nov!M83</f>
        <v>0</v>
      </c>
      <c r="N13" s="19">
        <f>+Nov!N83</f>
        <v>0</v>
      </c>
      <c r="O13" s="19">
        <f>+Nov!O83</f>
        <v>0</v>
      </c>
      <c r="P13" s="19">
        <f>+Nov!P83</f>
        <v>0</v>
      </c>
      <c r="Q13" s="19">
        <f>+Nov!Q83</f>
        <v>0</v>
      </c>
      <c r="R13" s="19">
        <f>+Nov!R83</f>
        <v>0</v>
      </c>
      <c r="S13" s="19">
        <f>+Nov!S83</f>
        <v>0</v>
      </c>
      <c r="T13" s="19">
        <f>+Nov!T83</f>
        <v>0</v>
      </c>
      <c r="U13" s="46"/>
    </row>
    <row r="14" spans="1:25" s="9" customFormat="1" x14ac:dyDescent="0.2">
      <c r="A14" s="30"/>
      <c r="B14" s="30"/>
      <c r="D14" s="52" t="s">
        <v>35</v>
      </c>
      <c r="E14" s="19">
        <f>+Nov!E84</f>
        <v>0</v>
      </c>
      <c r="F14" s="19">
        <f>+Nov!F84</f>
        <v>0</v>
      </c>
      <c r="G14" s="19">
        <f>+Nov!G84</f>
        <v>0</v>
      </c>
      <c r="H14" s="19">
        <f>+Nov!H84</f>
        <v>0</v>
      </c>
      <c r="I14" s="19">
        <f>+Nov!I84</f>
        <v>0</v>
      </c>
      <c r="J14" s="19">
        <f>+Nov!J84</f>
        <v>0</v>
      </c>
      <c r="K14" s="19">
        <f>+Nov!K84</f>
        <v>0</v>
      </c>
      <c r="L14" s="19">
        <f>+Nov!L84</f>
        <v>0</v>
      </c>
      <c r="M14" s="19">
        <f>+Nov!M84</f>
        <v>0</v>
      </c>
      <c r="N14" s="19">
        <f>+Nov!N84</f>
        <v>0</v>
      </c>
      <c r="O14" s="19">
        <f>+Nov!O84</f>
        <v>0</v>
      </c>
      <c r="P14" s="19">
        <f>+Nov!P84</f>
        <v>0</v>
      </c>
      <c r="Q14" s="19">
        <f>+Nov!Q84</f>
        <v>0</v>
      </c>
      <c r="R14" s="19">
        <f>+Nov!R84</f>
        <v>0</v>
      </c>
      <c r="S14" s="19">
        <f>+Nov!S84</f>
        <v>0</v>
      </c>
      <c r="T14" s="19">
        <f>+Nov!T84</f>
        <v>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19">
        <f>+Nov!E85</f>
        <v>0</v>
      </c>
      <c r="F15" s="19">
        <f>+Nov!F85</f>
        <v>0</v>
      </c>
      <c r="G15" s="19">
        <f>+Nov!G85</f>
        <v>0</v>
      </c>
      <c r="H15" s="19">
        <f>+Nov!H85</f>
        <v>0</v>
      </c>
      <c r="I15" s="19">
        <f>+Nov!I85</f>
        <v>0</v>
      </c>
      <c r="J15" s="19">
        <f>+Nov!J85</f>
        <v>0</v>
      </c>
      <c r="K15" s="19">
        <f>+Nov!K85</f>
        <v>0</v>
      </c>
      <c r="L15" s="19">
        <f>+Nov!L85</f>
        <v>0</v>
      </c>
      <c r="M15" s="19">
        <f>+Nov!M85</f>
        <v>0</v>
      </c>
      <c r="N15" s="19">
        <f>+Nov!N85</f>
        <v>0</v>
      </c>
      <c r="O15" s="19">
        <f>+Nov!O85</f>
        <v>0</v>
      </c>
      <c r="P15" s="19">
        <f>+Nov!P85</f>
        <v>0</v>
      </c>
      <c r="Q15" s="19">
        <f>+Nov!Q85</f>
        <v>0</v>
      </c>
      <c r="R15" s="19">
        <f>+Nov!R85</f>
        <v>0</v>
      </c>
      <c r="S15" s="19">
        <f>+Nov!S85</f>
        <v>0</v>
      </c>
      <c r="T15" s="19">
        <f>+Nov!T85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 t="shared" ref="E16:R16" si="0">SUM(E6:E15)</f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  <c r="M16" s="40">
        <f t="shared" si="0"/>
        <v>0</v>
      </c>
      <c r="N16" s="40">
        <f t="shared" si="0"/>
        <v>0</v>
      </c>
      <c r="O16" s="40">
        <f t="shared" si="0"/>
        <v>0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ref="S16:T16" si="1">SUM(S6:S15)</f>
        <v>0</v>
      </c>
      <c r="T16" s="40">
        <f t="shared" si="1"/>
        <v>0</v>
      </c>
      <c r="U16" s="48"/>
      <c r="V16" s="40">
        <f>+Nov!V86</f>
        <v>298.54999999999177</v>
      </c>
      <c r="W16" s="40">
        <f>+Nov!W86</f>
        <v>1038.6699999999998</v>
      </c>
      <c r="X16" s="40">
        <f>+Nov!X86</f>
        <v>3360.9199999999992</v>
      </c>
      <c r="Y16" s="40"/>
    </row>
    <row r="17" spans="1:25" x14ac:dyDescent="0.2">
      <c r="A17" s="6"/>
      <c r="B17" s="28" t="s">
        <v>2</v>
      </c>
      <c r="C17" s="33"/>
      <c r="D17" s="41">
        <f>SUM(E16:X16)</f>
        <v>4698.1399999999903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B19" s="59"/>
      <c r="D19" s="19">
        <f>D17+SUM(E19:X19)</f>
        <v>4698.1399999999903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6"/>
      <c r="V19" s="1"/>
      <c r="W19" s="1"/>
      <c r="X19" s="1"/>
      <c r="Y19" s="1"/>
    </row>
    <row r="20" spans="1:25" x14ac:dyDescent="0.2">
      <c r="B20" s="59"/>
      <c r="D20" s="19">
        <f t="shared" ref="D20:D51" si="2">D19+SUM(E20:X20)</f>
        <v>4698.1399999999903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/>
      <c r="W20" s="1"/>
      <c r="X20" s="1"/>
      <c r="Y20" s="1"/>
    </row>
    <row r="21" spans="1:25" x14ac:dyDescent="0.2">
      <c r="B21" s="59"/>
      <c r="D21" s="19">
        <f t="shared" si="2"/>
        <v>4698.1399999999903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6"/>
      <c r="V21" s="1"/>
      <c r="W21" s="1"/>
      <c r="X21" s="1"/>
      <c r="Y21" s="1"/>
    </row>
    <row r="22" spans="1:25" x14ac:dyDescent="0.2">
      <c r="B22" s="59"/>
      <c r="D22" s="19">
        <f t="shared" si="2"/>
        <v>4698.1399999999903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6"/>
      <c r="V22" s="1"/>
      <c r="W22" s="1"/>
      <c r="X22" s="1"/>
      <c r="Y22" s="1"/>
    </row>
    <row r="23" spans="1:25" x14ac:dyDescent="0.2">
      <c r="B23" s="59"/>
      <c r="D23" s="19">
        <f t="shared" si="2"/>
        <v>4698.1399999999903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6"/>
      <c r="V23" s="1"/>
      <c r="W23" s="1"/>
      <c r="X23" s="1"/>
      <c r="Y23" s="1"/>
    </row>
    <row r="24" spans="1:25" x14ac:dyDescent="0.2">
      <c r="B24" s="59"/>
      <c r="D24" s="19">
        <f t="shared" si="2"/>
        <v>4698.1399999999903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6"/>
      <c r="V24" s="1"/>
      <c r="W24" s="1"/>
      <c r="X24" s="1"/>
      <c r="Y24" s="1"/>
    </row>
    <row r="25" spans="1:25" x14ac:dyDescent="0.2">
      <c r="B25" s="59"/>
      <c r="D25" s="19">
        <f t="shared" si="2"/>
        <v>4698.1399999999903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6"/>
      <c r="V25" s="1"/>
      <c r="W25" s="1"/>
      <c r="X25" s="1"/>
      <c r="Y25" s="1"/>
    </row>
    <row r="26" spans="1:25" x14ac:dyDescent="0.2">
      <c r="B26" s="59"/>
      <c r="D26" s="19">
        <f t="shared" si="2"/>
        <v>4698.1399999999903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/>
      <c r="W26" s="1"/>
      <c r="X26" s="1"/>
      <c r="Y26" s="1"/>
    </row>
    <row r="27" spans="1:25" x14ac:dyDescent="0.2">
      <c r="B27" s="59"/>
      <c r="D27" s="19">
        <f t="shared" si="2"/>
        <v>4698.1399999999903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/>
      <c r="W27" s="1"/>
      <c r="X27" s="1"/>
      <c r="Y27" s="1"/>
    </row>
    <row r="28" spans="1:25" x14ac:dyDescent="0.2">
      <c r="B28" s="59"/>
      <c r="D28" s="19">
        <f t="shared" si="2"/>
        <v>4698.1399999999903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/>
      <c r="W28" s="1"/>
      <c r="X28" s="1"/>
      <c r="Y28" s="1"/>
    </row>
    <row r="29" spans="1:25" x14ac:dyDescent="0.2">
      <c r="B29" s="59"/>
      <c r="D29" s="19">
        <f t="shared" si="2"/>
        <v>4698.1399999999903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6"/>
      <c r="V29" s="1"/>
      <c r="W29" s="1"/>
      <c r="X29" s="1"/>
      <c r="Y29" s="1"/>
    </row>
    <row r="30" spans="1:25" x14ac:dyDescent="0.2">
      <c r="B30" s="59"/>
      <c r="D30" s="19">
        <f t="shared" si="2"/>
        <v>4698.1399999999903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/>
      <c r="W30" s="1"/>
      <c r="X30" s="1"/>
      <c r="Y30" s="1"/>
    </row>
    <row r="31" spans="1:25" x14ac:dyDescent="0.2">
      <c r="B31" s="59"/>
      <c r="D31" s="19">
        <f t="shared" si="2"/>
        <v>4698.1399999999903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/>
      <c r="W31" s="1"/>
      <c r="X31" s="1"/>
      <c r="Y31" s="1"/>
    </row>
    <row r="32" spans="1:25" x14ac:dyDescent="0.2">
      <c r="B32" s="59"/>
      <c r="D32" s="19">
        <f t="shared" si="2"/>
        <v>4698.1399999999903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/>
      <c r="W32" s="1"/>
      <c r="X32" s="1"/>
      <c r="Y32" s="1"/>
    </row>
    <row r="33" spans="2:25" x14ac:dyDescent="0.2">
      <c r="B33" s="59"/>
      <c r="D33" s="19">
        <f t="shared" si="2"/>
        <v>4698.1399999999903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6"/>
      <c r="V33" s="1"/>
      <c r="W33" s="1"/>
      <c r="X33" s="1"/>
      <c r="Y33" s="1"/>
    </row>
    <row r="34" spans="2:25" x14ac:dyDescent="0.2">
      <c r="B34" s="59"/>
      <c r="D34" s="19">
        <f t="shared" si="2"/>
        <v>4698.1399999999903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46"/>
      <c r="V34" s="1"/>
      <c r="W34" s="1"/>
      <c r="X34" s="1"/>
      <c r="Y34" s="1"/>
    </row>
    <row r="35" spans="2:25" x14ac:dyDescent="0.2">
      <c r="B35" s="59"/>
      <c r="D35" s="19">
        <f t="shared" si="2"/>
        <v>4698.1399999999903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/>
      <c r="Y35" s="1"/>
    </row>
    <row r="36" spans="2:25" x14ac:dyDescent="0.2">
      <c r="B36" s="59"/>
      <c r="D36" s="19">
        <f t="shared" si="2"/>
        <v>4698.1399999999903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W36" s="1"/>
      <c r="X36" s="1"/>
      <c r="Y36" s="1"/>
    </row>
    <row r="37" spans="2:25" x14ac:dyDescent="0.2">
      <c r="B37" s="59"/>
      <c r="D37" s="19">
        <f t="shared" si="2"/>
        <v>4698.1399999999903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6"/>
      <c r="V37" s="1"/>
      <c r="W37" s="1"/>
      <c r="X37" s="1"/>
      <c r="Y37" s="1"/>
    </row>
    <row r="38" spans="2:25" x14ac:dyDescent="0.2">
      <c r="B38" s="59"/>
      <c r="D38" s="19">
        <f t="shared" si="2"/>
        <v>4698.1399999999903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6"/>
      <c r="V38" s="1"/>
      <c r="W38" s="1"/>
      <c r="X38" s="1"/>
      <c r="Y38" s="1"/>
    </row>
    <row r="39" spans="2:25" x14ac:dyDescent="0.2">
      <c r="B39" s="59"/>
      <c r="D39" s="19">
        <f t="shared" si="2"/>
        <v>4698.1399999999903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46"/>
      <c r="V39" s="1"/>
      <c r="W39" s="1"/>
      <c r="X39" s="1"/>
      <c r="Y39" s="1"/>
    </row>
    <row r="40" spans="2:25" x14ac:dyDescent="0.2">
      <c r="B40" s="59"/>
      <c r="D40" s="19">
        <f t="shared" si="2"/>
        <v>4698.1399999999903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/>
      <c r="W40" s="3"/>
      <c r="X40" s="1"/>
      <c r="Y40" s="1"/>
    </row>
    <row r="41" spans="2:25" x14ac:dyDescent="0.2">
      <c r="B41" s="59"/>
      <c r="D41" s="19">
        <f t="shared" si="2"/>
        <v>4698.1399999999903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6"/>
      <c r="V41" s="1"/>
      <c r="W41" s="1"/>
      <c r="X41" s="1"/>
      <c r="Y41" s="1"/>
    </row>
    <row r="42" spans="2:25" x14ac:dyDescent="0.2">
      <c r="B42" s="59"/>
      <c r="D42" s="19">
        <f t="shared" si="2"/>
        <v>4698.1399999999903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/>
      <c r="W42" s="1"/>
      <c r="X42" s="1"/>
      <c r="Y42" s="1"/>
    </row>
    <row r="43" spans="2:25" x14ac:dyDescent="0.2">
      <c r="B43" s="59"/>
      <c r="D43" s="19">
        <f t="shared" si="2"/>
        <v>4698.1399999999903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46"/>
      <c r="V43" s="1"/>
      <c r="W43" s="1"/>
      <c r="X43" s="1"/>
      <c r="Y43" s="1"/>
    </row>
    <row r="44" spans="2:25" x14ac:dyDescent="0.2">
      <c r="B44" s="59"/>
      <c r="D44" s="19">
        <f t="shared" si="2"/>
        <v>4698.1399999999903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2:25" x14ac:dyDescent="0.2">
      <c r="B45" s="59"/>
      <c r="D45" s="19">
        <f t="shared" si="2"/>
        <v>4698.1399999999903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46"/>
      <c r="V45" s="1"/>
      <c r="W45" s="1"/>
      <c r="X45" s="1"/>
      <c r="Y45" s="1"/>
    </row>
    <row r="46" spans="2:25" x14ac:dyDescent="0.2">
      <c r="B46" s="59"/>
      <c r="D46" s="19">
        <f t="shared" si="2"/>
        <v>4698.1399999999903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/>
      <c r="W46" s="1"/>
      <c r="X46" s="1"/>
      <c r="Y46" s="1"/>
    </row>
    <row r="47" spans="2:25" x14ac:dyDescent="0.2">
      <c r="B47" s="59"/>
      <c r="D47" s="19">
        <f t="shared" si="2"/>
        <v>4698.1399999999903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46"/>
      <c r="V47" s="1"/>
      <c r="W47" s="1"/>
      <c r="X47" s="1"/>
      <c r="Y47" s="1"/>
    </row>
    <row r="48" spans="2:25" x14ac:dyDescent="0.2">
      <c r="B48" s="59"/>
      <c r="D48" s="19">
        <f t="shared" si="2"/>
        <v>4698.1399999999903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/>
      <c r="W48" s="1"/>
      <c r="X48" s="1"/>
      <c r="Y48" s="1"/>
    </row>
    <row r="49" spans="2:25" x14ac:dyDescent="0.2">
      <c r="B49" s="59"/>
      <c r="D49" s="19">
        <f t="shared" si="2"/>
        <v>4698.1399999999903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2:25" x14ac:dyDescent="0.2">
      <c r="B50" s="59"/>
      <c r="D50" s="19">
        <f t="shared" si="2"/>
        <v>4698.1399999999903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2:25" x14ac:dyDescent="0.2">
      <c r="B51" s="59"/>
      <c r="D51" s="19">
        <f t="shared" si="2"/>
        <v>4698.1399999999903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2:25" x14ac:dyDescent="0.2">
      <c r="B52" s="59"/>
      <c r="D52" s="19">
        <f t="shared" ref="D52:D72" si="3">D51+SUM(E52:X52)</f>
        <v>4698.1399999999903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6"/>
      <c r="V52" s="1"/>
      <c r="W52" s="1"/>
      <c r="X52" s="1"/>
      <c r="Y52" s="1"/>
    </row>
    <row r="53" spans="2:25" x14ac:dyDescent="0.2">
      <c r="B53" s="59"/>
      <c r="D53" s="19">
        <f t="shared" si="3"/>
        <v>4698.1399999999903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2:25" x14ac:dyDescent="0.2">
      <c r="B54" s="59"/>
      <c r="D54" s="19">
        <f t="shared" si="3"/>
        <v>4698.1399999999903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6"/>
      <c r="V54" s="1"/>
      <c r="W54" s="1"/>
      <c r="X54" s="1"/>
      <c r="Y54" s="1"/>
    </row>
    <row r="55" spans="2:25" x14ac:dyDescent="0.2">
      <c r="B55" s="59"/>
      <c r="D55" s="19">
        <f t="shared" si="3"/>
        <v>4698.1399999999903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6"/>
      <c r="V55" s="1"/>
      <c r="W55" s="1"/>
      <c r="X55" s="1"/>
      <c r="Y55" s="1"/>
    </row>
    <row r="56" spans="2:25" x14ac:dyDescent="0.2">
      <c r="B56" s="59"/>
      <c r="D56" s="19">
        <f t="shared" si="3"/>
        <v>4698.1399999999903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6"/>
      <c r="V56" s="1"/>
      <c r="W56" s="1"/>
      <c r="X56" s="1"/>
      <c r="Y56" s="1"/>
    </row>
    <row r="57" spans="2:25" x14ac:dyDescent="0.2">
      <c r="B57" s="59"/>
      <c r="D57" s="19">
        <f t="shared" si="3"/>
        <v>4698.1399999999903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6"/>
      <c r="V57" s="1"/>
      <c r="W57" s="1"/>
      <c r="X57" s="1"/>
      <c r="Y57" s="1"/>
    </row>
    <row r="58" spans="2:25" x14ac:dyDescent="0.2">
      <c r="B58" s="59"/>
      <c r="D58" s="19">
        <f t="shared" si="3"/>
        <v>4698.1399999999903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46"/>
      <c r="V58" s="1"/>
      <c r="W58" s="1"/>
      <c r="X58" s="1"/>
      <c r="Y58" s="1"/>
    </row>
    <row r="59" spans="2:25" x14ac:dyDescent="0.2">
      <c r="B59" s="59"/>
      <c r="D59" s="19">
        <f t="shared" si="3"/>
        <v>4698.1399999999903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46"/>
      <c r="V59" s="1"/>
      <c r="W59" s="1"/>
      <c r="X59" s="1"/>
      <c r="Y59" s="1"/>
    </row>
    <row r="60" spans="2:25" x14ac:dyDescent="0.2">
      <c r="B60" s="59"/>
      <c r="D60" s="19">
        <f t="shared" si="3"/>
        <v>4698.1399999999903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46"/>
      <c r="V60" s="1"/>
      <c r="W60" s="1"/>
      <c r="X60" s="1"/>
      <c r="Y60" s="1"/>
    </row>
    <row r="61" spans="2:25" x14ac:dyDescent="0.2">
      <c r="B61" s="59"/>
      <c r="D61" s="19">
        <f t="shared" si="3"/>
        <v>4698.1399999999903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46"/>
      <c r="V61" s="1"/>
      <c r="W61" s="1"/>
      <c r="X61" s="1"/>
      <c r="Y61" s="1"/>
    </row>
    <row r="62" spans="2:25" x14ac:dyDescent="0.2">
      <c r="B62" s="59"/>
      <c r="D62" s="19">
        <f t="shared" si="3"/>
        <v>4698.1399999999903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46"/>
      <c r="V62" s="1"/>
      <c r="W62" s="1"/>
      <c r="X62" s="1"/>
      <c r="Y62" s="1"/>
    </row>
    <row r="63" spans="2:25" x14ac:dyDescent="0.2">
      <c r="B63" s="59"/>
      <c r="D63" s="19">
        <f t="shared" si="3"/>
        <v>4698.1399999999903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/>
      <c r="W63" s="1"/>
      <c r="X63" s="1"/>
      <c r="Y63" s="1"/>
    </row>
    <row r="64" spans="2:25" x14ac:dyDescent="0.2">
      <c r="B64" s="59"/>
      <c r="D64" s="19">
        <f t="shared" si="3"/>
        <v>4698.1399999999903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46"/>
      <c r="V64" s="1"/>
      <c r="W64" s="1"/>
      <c r="X64" s="1"/>
      <c r="Y64" s="1"/>
    </row>
    <row r="65" spans="1:25" x14ac:dyDescent="0.2">
      <c r="B65" s="59"/>
      <c r="D65" s="19">
        <f t="shared" si="3"/>
        <v>4698.1399999999903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46"/>
      <c r="V65" s="1"/>
      <c r="W65" s="1"/>
      <c r="X65" s="1"/>
      <c r="Y65" s="1"/>
    </row>
    <row r="66" spans="1:25" x14ac:dyDescent="0.2">
      <c r="B66" s="59"/>
      <c r="D66" s="19">
        <f t="shared" si="3"/>
        <v>4698.1399999999903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/>
      <c r="W66" s="1"/>
      <c r="X66" s="1"/>
      <c r="Y66" s="1"/>
    </row>
    <row r="67" spans="1:25" x14ac:dyDescent="0.2">
      <c r="B67" s="59"/>
      <c r="D67" s="19">
        <f t="shared" si="3"/>
        <v>4698.1399999999903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/>
      <c r="W67" s="1"/>
      <c r="X67" s="1"/>
      <c r="Y67" s="1"/>
    </row>
    <row r="68" spans="1:25" x14ac:dyDescent="0.2">
      <c r="B68" s="59"/>
      <c r="D68" s="19">
        <f t="shared" si="3"/>
        <v>4698.1399999999903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/>
      <c r="W68" s="1"/>
      <c r="X68" s="1"/>
      <c r="Y68" s="1"/>
    </row>
    <row r="69" spans="1:25" x14ac:dyDescent="0.2">
      <c r="B69" s="59"/>
      <c r="D69" s="19">
        <f t="shared" si="3"/>
        <v>4698.1399999999903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1:25" x14ac:dyDescent="0.2">
      <c r="B70" s="59"/>
      <c r="D70" s="19">
        <f t="shared" si="3"/>
        <v>4698.1399999999903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1:25" x14ac:dyDescent="0.2">
      <c r="B71" s="59"/>
      <c r="D71" s="19">
        <f t="shared" si="3"/>
        <v>4698.1399999999903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1:25" x14ac:dyDescent="0.2">
      <c r="B72" s="59"/>
      <c r="D72" s="19">
        <f t="shared" si="3"/>
        <v>4698.1399999999903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1:25" x14ac:dyDescent="0.2">
      <c r="A73" s="35" t="s">
        <v>21</v>
      </c>
      <c r="B73" s="36"/>
      <c r="C73" s="37"/>
      <c r="D73" s="16"/>
      <c r="E73" s="38"/>
      <c r="U73" s="49"/>
      <c r="W73" s="4"/>
    </row>
    <row r="74" spans="1:25" x14ac:dyDescent="0.2">
      <c r="D74" s="19">
        <f>SUM(E74:X74)</f>
        <v>4698.1399999999903</v>
      </c>
      <c r="E74" s="19">
        <f t="shared" ref="E74:R74" si="4">SUM(E16:E73)</f>
        <v>0</v>
      </c>
      <c r="F74" s="19">
        <f t="shared" si="4"/>
        <v>0</v>
      </c>
      <c r="G74" s="19">
        <f t="shared" si="4"/>
        <v>0</v>
      </c>
      <c r="H74" s="19">
        <f t="shared" si="4"/>
        <v>0</v>
      </c>
      <c r="I74" s="19">
        <f t="shared" si="4"/>
        <v>0</v>
      </c>
      <c r="J74" s="19">
        <f t="shared" si="4"/>
        <v>0</v>
      </c>
      <c r="K74" s="19">
        <f t="shared" si="4"/>
        <v>0</v>
      </c>
      <c r="L74" s="19">
        <f t="shared" si="4"/>
        <v>0</v>
      </c>
      <c r="M74" s="19">
        <f t="shared" si="4"/>
        <v>0</v>
      </c>
      <c r="N74" s="19">
        <f t="shared" si="4"/>
        <v>0</v>
      </c>
      <c r="O74" s="19">
        <f t="shared" si="4"/>
        <v>0</v>
      </c>
      <c r="P74" s="19">
        <f t="shared" si="4"/>
        <v>0</v>
      </c>
      <c r="Q74" s="19">
        <f t="shared" si="4"/>
        <v>0</v>
      </c>
      <c r="R74" s="19">
        <f t="shared" si="4"/>
        <v>0</v>
      </c>
      <c r="S74" s="19">
        <f t="shared" ref="S74" si="5">SUM(S16:S73)</f>
        <v>0</v>
      </c>
      <c r="T74" s="19"/>
      <c r="U74" s="46"/>
      <c r="V74" s="19">
        <f>SUM(V16:V73)</f>
        <v>298.54999999999177</v>
      </c>
      <c r="W74" s="19">
        <f>SUM(W16:W73)</f>
        <v>1038.6699999999998</v>
      </c>
      <c r="X74" s="19">
        <f>SUM(X16:X73)</f>
        <v>3360.9199999999992</v>
      </c>
      <c r="Y74" s="19"/>
    </row>
    <row r="75" spans="1:25" x14ac:dyDescent="0.2">
      <c r="U75" s="49"/>
    </row>
    <row r="76" spans="1:25" x14ac:dyDescent="0.2">
      <c r="C76" s="8" t="s">
        <v>4</v>
      </c>
      <c r="D76" s="52" t="s">
        <v>6</v>
      </c>
      <c r="E76" s="1"/>
      <c r="F76" s="1"/>
      <c r="U76" s="49"/>
    </row>
    <row r="77" spans="1:25" x14ac:dyDescent="0.2">
      <c r="C77" s="15"/>
      <c r="D77" s="52" t="s">
        <v>5</v>
      </c>
      <c r="E77" s="1"/>
      <c r="F77" s="1"/>
      <c r="U77" s="49"/>
    </row>
    <row r="78" spans="1:25" x14ac:dyDescent="0.2">
      <c r="C78" s="15"/>
      <c r="D78" s="52" t="s">
        <v>8</v>
      </c>
      <c r="E78" s="1"/>
      <c r="F78" s="1"/>
      <c r="U78" s="49"/>
    </row>
    <row r="79" spans="1:25" x14ac:dyDescent="0.2">
      <c r="C79" s="15"/>
      <c r="D79" s="52" t="s">
        <v>11</v>
      </c>
      <c r="E79" s="1"/>
      <c r="F79" s="1"/>
      <c r="G79" s="51"/>
      <c r="U79" s="49"/>
    </row>
    <row r="80" spans="1:25" x14ac:dyDescent="0.2">
      <c r="C80" s="15"/>
      <c r="D80" s="52" t="s">
        <v>14</v>
      </c>
      <c r="E80" s="1"/>
      <c r="G80" s="1"/>
      <c r="U80" s="49"/>
    </row>
    <row r="81" spans="1:25" x14ac:dyDescent="0.2">
      <c r="D81" s="52" t="s">
        <v>15</v>
      </c>
      <c r="E81" s="1"/>
      <c r="U81" s="49"/>
    </row>
    <row r="82" spans="1:25" x14ac:dyDescent="0.2">
      <c r="D82" s="52" t="s">
        <v>16</v>
      </c>
      <c r="E82" s="1"/>
      <c r="U82" s="49"/>
    </row>
    <row r="83" spans="1:25" x14ac:dyDescent="0.2">
      <c r="D83" s="52" t="s">
        <v>17</v>
      </c>
      <c r="E83" s="1"/>
      <c r="U83" s="49"/>
    </row>
    <row r="84" spans="1:25" x14ac:dyDescent="0.2">
      <c r="D84" s="52" t="s">
        <v>35</v>
      </c>
      <c r="E84" s="1"/>
      <c r="U84" s="49"/>
    </row>
    <row r="85" spans="1:25" x14ac:dyDescent="0.2">
      <c r="D85" s="53" t="s">
        <v>10</v>
      </c>
      <c r="E85" s="1"/>
      <c r="U85" s="49"/>
    </row>
    <row r="86" spans="1:25" s="9" customFormat="1" x14ac:dyDescent="0.2">
      <c r="A86" s="39"/>
      <c r="B86" s="13"/>
      <c r="C86" s="13"/>
      <c r="D86" s="14" t="s">
        <v>20</v>
      </c>
      <c r="E86" s="43">
        <f t="shared" ref="E86:R86" si="6">SUM(E76:E85)</f>
        <v>0</v>
      </c>
      <c r="F86" s="43">
        <f t="shared" si="6"/>
        <v>0</v>
      </c>
      <c r="G86" s="43">
        <f t="shared" si="6"/>
        <v>0</v>
      </c>
      <c r="H86" s="43">
        <f t="shared" si="6"/>
        <v>0</v>
      </c>
      <c r="I86" s="43">
        <f t="shared" si="6"/>
        <v>0</v>
      </c>
      <c r="J86" s="43">
        <f t="shared" si="6"/>
        <v>0</v>
      </c>
      <c r="K86" s="43">
        <f t="shared" si="6"/>
        <v>0</v>
      </c>
      <c r="L86" s="43">
        <f t="shared" si="6"/>
        <v>0</v>
      </c>
      <c r="M86" s="43">
        <f t="shared" si="6"/>
        <v>0</v>
      </c>
      <c r="N86" s="43">
        <f t="shared" si="6"/>
        <v>0</v>
      </c>
      <c r="O86" s="43">
        <f t="shared" si="6"/>
        <v>0</v>
      </c>
      <c r="P86" s="43">
        <f t="shared" si="6"/>
        <v>0</v>
      </c>
      <c r="Q86" s="43">
        <f t="shared" si="6"/>
        <v>0</v>
      </c>
      <c r="R86" s="43">
        <f t="shared" si="6"/>
        <v>0</v>
      </c>
      <c r="S86" s="43">
        <f t="shared" ref="S86" si="7">SUM(S76:S85)</f>
        <v>0</v>
      </c>
      <c r="T86" s="43"/>
      <c r="U86" s="50"/>
      <c r="V86" s="43">
        <f>+V74</f>
        <v>298.54999999999177</v>
      </c>
      <c r="W86" s="43">
        <f>+W74</f>
        <v>1038.6699999999998</v>
      </c>
      <c r="X86" s="43">
        <f>+X74</f>
        <v>3360.9199999999992</v>
      </c>
      <c r="Y86" s="43"/>
    </row>
    <row r="87" spans="1:25" x14ac:dyDescent="0.2">
      <c r="D87" s="41">
        <f>SUM(E86:Y86)</f>
        <v>4698.1399999999903</v>
      </c>
    </row>
    <row r="88" spans="1:25" x14ac:dyDescent="0.2">
      <c r="D88" s="8" t="s">
        <v>9</v>
      </c>
      <c r="E88" s="61">
        <f t="shared" ref="E88:R88" si="8">+E74-E86</f>
        <v>0</v>
      </c>
      <c r="F88" s="62">
        <f t="shared" si="8"/>
        <v>0</v>
      </c>
      <c r="G88" s="62">
        <f t="shared" si="8"/>
        <v>0</v>
      </c>
      <c r="H88" s="62">
        <f t="shared" si="8"/>
        <v>0</v>
      </c>
      <c r="I88" s="62">
        <f t="shared" si="8"/>
        <v>0</v>
      </c>
      <c r="J88" s="62">
        <f t="shared" si="8"/>
        <v>0</v>
      </c>
      <c r="K88" s="62">
        <f t="shared" si="8"/>
        <v>0</v>
      </c>
      <c r="L88" s="62">
        <f t="shared" si="8"/>
        <v>0</v>
      </c>
      <c r="M88" s="62">
        <f t="shared" si="8"/>
        <v>0</v>
      </c>
      <c r="N88" s="62">
        <f t="shared" si="8"/>
        <v>0</v>
      </c>
      <c r="O88" s="62">
        <f t="shared" si="8"/>
        <v>0</v>
      </c>
      <c r="P88" s="62">
        <f t="shared" si="8"/>
        <v>0</v>
      </c>
      <c r="Q88" s="62">
        <f t="shared" si="8"/>
        <v>0</v>
      </c>
      <c r="R88" s="63">
        <f t="shared" si="8"/>
        <v>0</v>
      </c>
      <c r="S88" s="63">
        <f t="shared" ref="S88" si="9">+S74-S86</f>
        <v>0</v>
      </c>
      <c r="T88" s="74"/>
      <c r="U88" s="57"/>
      <c r="V88" s="58">
        <f>+V74-V86</f>
        <v>0</v>
      </c>
      <c r="W88" s="1"/>
      <c r="X88" s="1"/>
      <c r="Y88" s="1"/>
    </row>
    <row r="89" spans="1:25" x14ac:dyDescent="0.2">
      <c r="E89" s="80" t="s">
        <v>33</v>
      </c>
      <c r="F89" s="81"/>
      <c r="G89" s="81"/>
      <c r="H89" s="81" t="s">
        <v>33</v>
      </c>
      <c r="I89" s="81"/>
      <c r="J89" s="81"/>
      <c r="K89" s="80" t="s">
        <v>33</v>
      </c>
      <c r="L89" s="81"/>
      <c r="M89" s="81"/>
      <c r="N89" s="81" t="s">
        <v>33</v>
      </c>
      <c r="O89" s="81"/>
      <c r="P89" s="81"/>
      <c r="Q89" s="60"/>
      <c r="R89" s="81" t="s">
        <v>33</v>
      </c>
      <c r="S89" s="81"/>
      <c r="T89" s="81"/>
      <c r="U89" s="81"/>
      <c r="V89" s="82"/>
    </row>
    <row r="95" spans="1:25" hidden="1" outlineLevel="1" x14ac:dyDescent="0.2"/>
    <row r="96" spans="1:25" hidden="1" outlineLevel="1" x14ac:dyDescent="0.2">
      <c r="A96" s="27" t="s">
        <v>36</v>
      </c>
      <c r="E96" s="1" t="e">
        <v>#VALUE!</v>
      </c>
      <c r="F96" s="1" t="e">
        <v>#VALUE!</v>
      </c>
      <c r="G96" s="1" t="e">
        <v>#VALUE!</v>
      </c>
      <c r="H96" s="1" t="e">
        <v>#VALUE!</v>
      </c>
      <c r="I96" s="1" t="e">
        <v>#VALUE!</v>
      </c>
      <c r="J96" s="1" t="e">
        <v>#VALUE!</v>
      </c>
      <c r="K96" s="1" t="e">
        <v>#VALUE!</v>
      </c>
      <c r="L96" s="1" t="e">
        <v>#VALUE!</v>
      </c>
      <c r="M96" s="1" t="e">
        <v>#VALUE!</v>
      </c>
      <c r="N96" s="1" t="e">
        <v>#VALUE!</v>
      </c>
      <c r="O96" s="1" t="e">
        <v>#VALUE!</v>
      </c>
      <c r="P96" s="1" t="e">
        <v>#VALUE!</v>
      </c>
      <c r="Q96" s="1" t="e">
        <v>#VALUE!</v>
      </c>
      <c r="R96" s="1" t="e">
        <v>#VALUE!</v>
      </c>
      <c r="S96" s="1" t="e">
        <v>#VALUE!</v>
      </c>
      <c r="T96" s="1"/>
      <c r="U96" s="1"/>
      <c r="V96" s="1" t="e">
        <v>#VALUE!</v>
      </c>
      <c r="W96" s="1" t="e">
        <v>#VALUE!</v>
      </c>
      <c r="X96" s="1" t="e">
        <v>#VALUE!</v>
      </c>
      <c r="Y96" s="1" t="e">
        <v>#VALUE!</v>
      </c>
    </row>
    <row r="97" hidden="1" outlineLevel="1" x14ac:dyDescent="0.2"/>
    <row r="98" collapsed="1" x14ac:dyDescent="0.2"/>
  </sheetData>
  <mergeCells count="5">
    <mergeCell ref="R89:V89"/>
    <mergeCell ref="E89:G89"/>
    <mergeCell ref="H89:J89"/>
    <mergeCell ref="K89:M89"/>
    <mergeCell ref="N89:P89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75" orientation="landscape" r:id="rId1"/>
  <headerFooter alignWithMargins="0">
    <oddHeader>&amp;LJugendwohnen im Kiez-Jugendhilfe gGmbH&amp;R&amp;D</oddHeader>
    <oddFooter>&amp;L&amp;A&amp;C&amp;F&amp;RSeite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opLeftCell="P3" zoomScaleNormal="100" workbookViewId="0">
      <selection activeCell="W101" sqref="W101"/>
    </sheetView>
  </sheetViews>
  <sheetFormatPr baseColWidth="10" defaultRowHeight="12.75" outlineLevelRow="1" x14ac:dyDescent="0.2"/>
  <cols>
    <col min="1" max="1" width="9.85546875" style="27" customWidth="1"/>
    <col min="2" max="2" width="7.5703125" style="27" bestFit="1" customWidth="1"/>
    <col min="3" max="3" width="37.85546875" style="2" bestFit="1" customWidth="1"/>
    <col min="4" max="4" width="11.5703125" style="2" customWidth="1"/>
    <col min="5" max="5" width="12" style="2" bestFit="1" customWidth="1"/>
    <col min="6" max="6" width="16.85546875" style="2" bestFit="1" customWidth="1"/>
    <col min="7" max="7" width="12" style="2" bestFit="1" customWidth="1"/>
    <col min="8" max="8" width="17.42578125" style="2" bestFit="1" customWidth="1"/>
    <col min="9" max="9" width="14.42578125" style="2" bestFit="1" customWidth="1"/>
    <col min="10" max="10" width="18.140625" style="2" bestFit="1" customWidth="1"/>
    <col min="11" max="11" width="12.5703125" style="2" bestFit="1" customWidth="1"/>
    <col min="12" max="12" width="16.42578125" style="2" bestFit="1" customWidth="1"/>
    <col min="13" max="13" width="12.42578125" style="2" bestFit="1" customWidth="1"/>
    <col min="14" max="14" width="13.28515625" style="2" bestFit="1" customWidth="1"/>
    <col min="15" max="15" width="14.5703125" style="2" bestFit="1" customWidth="1"/>
    <col min="16" max="16" width="23.42578125" style="2" bestFit="1" customWidth="1"/>
    <col min="17" max="17" width="10.7109375" style="2" bestFit="1" customWidth="1"/>
    <col min="18" max="18" width="13.85546875" style="2" bestFit="1" customWidth="1"/>
    <col min="19" max="19" width="16.85546875" style="2" bestFit="1" customWidth="1"/>
    <col min="20" max="20" width="14.28515625" style="2" bestFit="1" customWidth="1"/>
    <col min="21" max="21" width="12.5703125" style="2" bestFit="1" customWidth="1"/>
    <col min="22" max="22" width="10.42578125" style="2" bestFit="1" customWidth="1"/>
    <col min="23" max="23" width="12.5703125" style="2" bestFit="1" customWidth="1"/>
    <col min="24" max="24" width="28.42578125" style="2" bestFit="1" customWidth="1"/>
    <col min="25" max="25" width="13.7109375" style="2" hidden="1" customWidth="1"/>
    <col min="26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5" t="s">
        <v>34</v>
      </c>
      <c r="U1" s="17"/>
    </row>
    <row r="2" spans="1:25" s="5" customFormat="1" ht="15.75" x14ac:dyDescent="0.25">
      <c r="A2" s="25" t="s">
        <v>39</v>
      </c>
      <c r="B2" s="71">
        <f>+Jan!B2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Jan!E3</f>
        <v>K70101</v>
      </c>
      <c r="F3" s="10" t="str">
        <f>Jan!F3</f>
        <v>K70125</v>
      </c>
      <c r="G3" s="10" t="str">
        <f>Jan!G3</f>
        <v>K70119</v>
      </c>
      <c r="H3" s="10" t="str">
        <f>Jan!H3</f>
        <v>K70122</v>
      </c>
      <c r="I3" s="10" t="str">
        <f>Jan!I3</f>
        <v>K70121</v>
      </c>
      <c r="J3" s="10" t="str">
        <f>Jan!J3</f>
        <v>K70120</v>
      </c>
      <c r="K3" s="10" t="str">
        <f>Jan!K3</f>
        <v>K70123</v>
      </c>
      <c r="L3" s="10" t="str">
        <f>Jan!L3</f>
        <v>K70126</v>
      </c>
      <c r="M3" s="10" t="str">
        <f>Jan!M3</f>
        <v>K70113</v>
      </c>
      <c r="N3" s="10" t="str">
        <f>Jan!N3</f>
        <v>K70124</v>
      </c>
      <c r="O3" s="10" t="str">
        <f>Jan!O3</f>
        <v>K70127</v>
      </c>
      <c r="P3" s="10" t="str">
        <f>Jan!P3</f>
        <v>K70116</v>
      </c>
      <c r="Q3" s="10" t="str">
        <f>Jan!Q3</f>
        <v>K70117</v>
      </c>
      <c r="R3" s="10" t="str">
        <f>Jan!R3</f>
        <v>K70118</v>
      </c>
      <c r="S3" s="10" t="str">
        <f>Jan!S3</f>
        <v>K70128</v>
      </c>
      <c r="T3" s="10" t="str">
        <f>Jan!T3</f>
        <v>K70129</v>
      </c>
      <c r="U3" s="10"/>
      <c r="V3" s="10" t="str">
        <f>Jan!V3</f>
        <v>K70197</v>
      </c>
      <c r="W3" s="10" t="str">
        <f>Jan!W3</f>
        <v>K70198</v>
      </c>
      <c r="X3" s="10" t="str">
        <f>Jan!X3</f>
        <v>K70199</v>
      </c>
    </row>
    <row r="4" spans="1:25" s="6" customFormat="1" x14ac:dyDescent="0.2">
      <c r="B4" s="28"/>
      <c r="D4" s="55" t="s">
        <v>19</v>
      </c>
      <c r="E4" s="10" t="str">
        <f>Jan!E4</f>
        <v>Engin Turan</v>
      </c>
      <c r="F4" s="10" t="str">
        <f>Jan!F4</f>
        <v>Marcelina Schulz</v>
      </c>
      <c r="G4" s="10" t="str">
        <f>Jan!G4</f>
        <v xml:space="preserve">Felix Bunte </v>
      </c>
      <c r="H4" s="10" t="str">
        <f>Jan!H4</f>
        <v>Jennifer Kollatsch</v>
      </c>
      <c r="I4" s="10" t="str">
        <f>Jan!I4</f>
        <v>Elvis Hoffmann</v>
      </c>
      <c r="J4" s="10" t="str">
        <f>Jan!J4</f>
        <v>Andrea De Martino</v>
      </c>
      <c r="K4" s="10" t="str">
        <f>Jan!K4</f>
        <v>Sherica Katz</v>
      </c>
      <c r="L4" s="10" t="str">
        <f>Jan!L4</f>
        <v>Alexander Busse</v>
      </c>
      <c r="M4" s="10" t="str">
        <f>Jan!M4</f>
        <v>Kevin Seikat</v>
      </c>
      <c r="N4" s="10" t="str">
        <f>Jan!N4</f>
        <v>Gordon Zekiri</v>
      </c>
      <c r="O4" s="10" t="str">
        <f>Jan!O4</f>
        <v>Alicja Gohlisch</v>
      </c>
      <c r="P4" s="10" t="str">
        <f>Jan!P4</f>
        <v>Maverick Ron Blanchard</v>
      </c>
      <c r="Q4" s="10" t="str">
        <f>Jan!Q4</f>
        <v>Tim Eilrich</v>
      </c>
      <c r="R4" s="10" t="str">
        <f>Jan!R4</f>
        <v>Kevin Buckow</v>
      </c>
      <c r="S4" s="10" t="str">
        <f>Jan!S4</f>
        <v>Kryzsztof Lagiera</v>
      </c>
      <c r="T4" s="10" t="str">
        <f>Jan!T4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73"/>
      <c r="S5" s="73"/>
      <c r="T5" s="73"/>
      <c r="U5" s="45" t="s">
        <v>23</v>
      </c>
      <c r="V5" s="21"/>
      <c r="W5" s="18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72">
        <f>Jan!E85</f>
        <v>0</v>
      </c>
      <c r="F6" s="72">
        <f>Jan!F85</f>
        <v>252.23</v>
      </c>
      <c r="G6" s="72">
        <f>Jan!G85</f>
        <v>0</v>
      </c>
      <c r="H6" s="72">
        <f>Jan!H85</f>
        <v>547.74</v>
      </c>
      <c r="I6" s="72">
        <f>Jan!I85</f>
        <v>5.6</v>
      </c>
      <c r="J6" s="72">
        <f>Jan!J85</f>
        <v>5.6</v>
      </c>
      <c r="K6" s="72">
        <f>Jan!K85</f>
        <v>0</v>
      </c>
      <c r="L6" s="72">
        <f>Jan!L85</f>
        <v>-2208.71</v>
      </c>
      <c r="M6" s="72">
        <f>Jan!M85</f>
        <v>229.52</v>
      </c>
      <c r="N6" s="72">
        <f>Jan!N85</f>
        <v>0</v>
      </c>
      <c r="O6" s="72">
        <f>Jan!O85</f>
        <v>399.18</v>
      </c>
      <c r="P6" s="72">
        <f>Jan!P85</f>
        <v>31.6</v>
      </c>
      <c r="Q6" s="72">
        <f>Jan!Q85</f>
        <v>5.6</v>
      </c>
      <c r="R6" s="72">
        <f>Jan!R85</f>
        <v>31.6</v>
      </c>
      <c r="S6" s="72">
        <f>Jan!S85</f>
        <v>-196.66</v>
      </c>
      <c r="T6" s="72">
        <f>Jan!T85</f>
        <v>-1093.6199999999999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72">
        <f>Jan!E86</f>
        <v>0</v>
      </c>
      <c r="F7" s="72">
        <f>Jan!F86</f>
        <v>120</v>
      </c>
      <c r="G7" s="72">
        <f>Jan!G86</f>
        <v>0</v>
      </c>
      <c r="H7" s="72">
        <f>Jan!H86</f>
        <v>200</v>
      </c>
      <c r="I7" s="72">
        <f>Jan!I86</f>
        <v>0</v>
      </c>
      <c r="J7" s="72">
        <f>Jan!J86</f>
        <v>0</v>
      </c>
      <c r="K7" s="72">
        <f>Jan!K86</f>
        <v>0</v>
      </c>
      <c r="L7" s="72">
        <f>Jan!L86</f>
        <v>100</v>
      </c>
      <c r="M7" s="72">
        <f>Jan!M86</f>
        <v>540</v>
      </c>
      <c r="N7" s="72">
        <f>Jan!N86</f>
        <v>0</v>
      </c>
      <c r="O7" s="72">
        <f>Jan!O86</f>
        <v>80</v>
      </c>
      <c r="P7" s="72">
        <f>Jan!P86</f>
        <v>0</v>
      </c>
      <c r="Q7" s="72">
        <f>Jan!Q86</f>
        <v>0</v>
      </c>
      <c r="R7" s="72">
        <f>Jan!R86</f>
        <v>0</v>
      </c>
      <c r="S7" s="72">
        <f>Jan!S86</f>
        <v>80</v>
      </c>
      <c r="T7" s="72">
        <f>Jan!T86</f>
        <v>20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72">
        <f>Jan!E87</f>
        <v>200.02</v>
      </c>
      <c r="F8" s="72">
        <f>Jan!F87</f>
        <v>0</v>
      </c>
      <c r="G8" s="72">
        <f>Jan!G87</f>
        <v>0</v>
      </c>
      <c r="H8" s="72">
        <f>Jan!H87</f>
        <v>0</v>
      </c>
      <c r="I8" s="72">
        <f>Jan!I87</f>
        <v>0</v>
      </c>
      <c r="J8" s="72">
        <f>Jan!J87</f>
        <v>0</v>
      </c>
      <c r="K8" s="72">
        <f>Jan!K87</f>
        <v>0</v>
      </c>
      <c r="L8" s="72">
        <f>Jan!L87</f>
        <v>0</v>
      </c>
      <c r="M8" s="72">
        <f>Jan!M87</f>
        <v>0</v>
      </c>
      <c r="N8" s="72">
        <f>Jan!N87</f>
        <v>0</v>
      </c>
      <c r="O8" s="72">
        <f>Jan!O87</f>
        <v>0</v>
      </c>
      <c r="P8" s="72">
        <f>Jan!P87</f>
        <v>0</v>
      </c>
      <c r="Q8" s="72">
        <f>Jan!Q87</f>
        <v>0</v>
      </c>
      <c r="R8" s="72">
        <f>Jan!R87</f>
        <v>0</v>
      </c>
      <c r="S8" s="72">
        <f>Jan!S87</f>
        <v>0</v>
      </c>
      <c r="T8" s="72">
        <f>Jan!T87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72">
        <f>Jan!E88</f>
        <v>0</v>
      </c>
      <c r="F9" s="72">
        <f>Jan!F88</f>
        <v>360</v>
      </c>
      <c r="G9" s="72">
        <f>Jan!G88</f>
        <v>0</v>
      </c>
      <c r="H9" s="72">
        <f>Jan!H88</f>
        <v>350</v>
      </c>
      <c r="I9" s="72">
        <f>Jan!I88</f>
        <v>0</v>
      </c>
      <c r="J9" s="72">
        <f>Jan!J88</f>
        <v>0</v>
      </c>
      <c r="K9" s="72">
        <f>Jan!K88</f>
        <v>0</v>
      </c>
      <c r="L9" s="72">
        <f>Jan!L88</f>
        <v>342.16</v>
      </c>
      <c r="M9" s="72">
        <f>Jan!M88</f>
        <v>0</v>
      </c>
      <c r="N9" s="72">
        <f>Jan!N88</f>
        <v>0</v>
      </c>
      <c r="O9" s="72">
        <f>Jan!O88</f>
        <v>342.16</v>
      </c>
      <c r="P9" s="72">
        <f>Jan!P88</f>
        <v>0</v>
      </c>
      <c r="Q9" s="72">
        <f>Jan!Q88</f>
        <v>0</v>
      </c>
      <c r="R9" s="72">
        <f>Jan!R88</f>
        <v>0</v>
      </c>
      <c r="S9" s="72">
        <f>Jan!S88</f>
        <v>342.16</v>
      </c>
      <c r="T9" s="72">
        <f>Jan!T88</f>
        <v>342.16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72">
        <f>Jan!E89</f>
        <v>0</v>
      </c>
      <c r="F10" s="72">
        <f>Jan!F89</f>
        <v>400</v>
      </c>
      <c r="G10" s="72">
        <f>Jan!G89</f>
        <v>85.35</v>
      </c>
      <c r="H10" s="72">
        <f>Jan!H89</f>
        <v>150</v>
      </c>
      <c r="I10" s="72">
        <f>Jan!I89</f>
        <v>34.4</v>
      </c>
      <c r="J10" s="72">
        <f>Jan!J89</f>
        <v>79.78</v>
      </c>
      <c r="K10" s="72">
        <f>Jan!K89</f>
        <v>10.96</v>
      </c>
      <c r="L10" s="72">
        <f>Jan!L89</f>
        <v>80</v>
      </c>
      <c r="M10" s="72">
        <f>Jan!M89</f>
        <v>164.47</v>
      </c>
      <c r="N10" s="72">
        <f>Jan!N89</f>
        <v>30</v>
      </c>
      <c r="O10" s="72">
        <f>Jan!O89</f>
        <v>52</v>
      </c>
      <c r="P10" s="72">
        <f>Jan!P89</f>
        <v>0</v>
      </c>
      <c r="Q10" s="72">
        <f>Jan!Q89</f>
        <v>59.45</v>
      </c>
      <c r="R10" s="72">
        <f>Jan!R89</f>
        <v>78.5</v>
      </c>
      <c r="S10" s="72">
        <f>Jan!S89</f>
        <v>52</v>
      </c>
      <c r="T10" s="72">
        <f>Jan!T89</f>
        <v>20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72">
        <f>Jan!E90</f>
        <v>0</v>
      </c>
      <c r="F11" s="72">
        <f>Jan!F90</f>
        <v>150</v>
      </c>
      <c r="G11" s="72">
        <f>Jan!G90</f>
        <v>0</v>
      </c>
      <c r="H11" s="72">
        <f>Jan!H90</f>
        <v>150</v>
      </c>
      <c r="I11" s="72">
        <f>Jan!I90</f>
        <v>0</v>
      </c>
      <c r="J11" s="72">
        <f>Jan!J90</f>
        <v>0</v>
      </c>
      <c r="K11" s="72">
        <f>Jan!K90</f>
        <v>0</v>
      </c>
      <c r="L11" s="72">
        <f>Jan!L90</f>
        <v>0</v>
      </c>
      <c r="M11" s="72">
        <f>Jan!M90</f>
        <v>0</v>
      </c>
      <c r="N11" s="72">
        <f>Jan!N90</f>
        <v>0</v>
      </c>
      <c r="O11" s="72">
        <f>Jan!O90</f>
        <v>0</v>
      </c>
      <c r="P11" s="72">
        <f>Jan!P90</f>
        <v>0</v>
      </c>
      <c r="Q11" s="72">
        <f>Jan!Q90</f>
        <v>4.68</v>
      </c>
      <c r="R11" s="72">
        <f>Jan!R90</f>
        <v>0</v>
      </c>
      <c r="S11" s="72">
        <f>Jan!S90</f>
        <v>0</v>
      </c>
      <c r="T11" s="72">
        <f>Jan!T90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72">
        <f>Jan!E91</f>
        <v>0</v>
      </c>
      <c r="F12" s="72">
        <f>Jan!F91</f>
        <v>0</v>
      </c>
      <c r="G12" s="72">
        <f>Jan!G91</f>
        <v>0</v>
      </c>
      <c r="H12" s="72">
        <f>Jan!H91</f>
        <v>0</v>
      </c>
      <c r="I12" s="72">
        <f>Jan!I91</f>
        <v>0</v>
      </c>
      <c r="J12" s="72">
        <f>Jan!J91</f>
        <v>0</v>
      </c>
      <c r="K12" s="72">
        <f>Jan!K91</f>
        <v>0</v>
      </c>
      <c r="L12" s="72">
        <f>Jan!L91</f>
        <v>0</v>
      </c>
      <c r="M12" s="72">
        <f>Jan!M91</f>
        <v>0</v>
      </c>
      <c r="N12" s="72">
        <f>Jan!N91</f>
        <v>0</v>
      </c>
      <c r="O12" s="72">
        <f>Jan!O91</f>
        <v>0</v>
      </c>
      <c r="P12" s="72">
        <f>Jan!P91</f>
        <v>0</v>
      </c>
      <c r="Q12" s="72">
        <f>Jan!Q91</f>
        <v>0</v>
      </c>
      <c r="R12" s="72">
        <f>Jan!R91</f>
        <v>0</v>
      </c>
      <c r="S12" s="72">
        <f>Jan!S91</f>
        <v>0</v>
      </c>
      <c r="T12" s="72">
        <f>Jan!T91</f>
        <v>0</v>
      </c>
      <c r="U12" s="46"/>
    </row>
    <row r="13" spans="1:25" s="9" customFormat="1" x14ac:dyDescent="0.2">
      <c r="A13" s="30"/>
      <c r="B13" s="30"/>
      <c r="D13" s="52" t="s">
        <v>17</v>
      </c>
      <c r="E13" s="72">
        <f>Jan!E92</f>
        <v>0</v>
      </c>
      <c r="F13" s="72">
        <f>Jan!F92</f>
        <v>30</v>
      </c>
      <c r="G13" s="72">
        <f>Jan!G92</f>
        <v>25</v>
      </c>
      <c r="H13" s="72">
        <f>Jan!H92</f>
        <v>50</v>
      </c>
      <c r="I13" s="72">
        <f>Jan!I92</f>
        <v>0</v>
      </c>
      <c r="J13" s="72">
        <f>Jan!J92</f>
        <v>0</v>
      </c>
      <c r="K13" s="72">
        <f>Jan!K92</f>
        <v>0</v>
      </c>
      <c r="L13" s="72">
        <f>Jan!L92</f>
        <v>30</v>
      </c>
      <c r="M13" s="72">
        <f>Jan!M92</f>
        <v>2.5</v>
      </c>
      <c r="N13" s="72">
        <f>Jan!N92</f>
        <v>0</v>
      </c>
      <c r="O13" s="72">
        <f>Jan!O92</f>
        <v>20</v>
      </c>
      <c r="P13" s="72">
        <f>Jan!P92</f>
        <v>4.25</v>
      </c>
      <c r="Q13" s="72">
        <f>Jan!Q92</f>
        <v>0</v>
      </c>
      <c r="R13" s="72">
        <f>Jan!R92</f>
        <v>11.35</v>
      </c>
      <c r="S13" s="72">
        <f>Jan!S92</f>
        <v>20</v>
      </c>
      <c r="T13" s="72">
        <f>Jan!T92</f>
        <v>5</v>
      </c>
      <c r="U13" s="46"/>
    </row>
    <row r="14" spans="1:25" s="9" customFormat="1" x14ac:dyDescent="0.2">
      <c r="A14" s="30"/>
      <c r="B14" s="30"/>
      <c r="D14" s="52" t="s">
        <v>35</v>
      </c>
      <c r="E14" s="72">
        <f>Jan!E93</f>
        <v>0</v>
      </c>
      <c r="F14" s="72">
        <f>Jan!F93</f>
        <v>60</v>
      </c>
      <c r="G14" s="72">
        <f>Jan!G93</f>
        <v>0</v>
      </c>
      <c r="H14" s="72">
        <f>Jan!H93</f>
        <v>110</v>
      </c>
      <c r="I14" s="72">
        <f>Jan!I93</f>
        <v>0</v>
      </c>
      <c r="J14" s="72">
        <f>Jan!J93</f>
        <v>0</v>
      </c>
      <c r="K14" s="72">
        <f>Jan!K93</f>
        <v>0</v>
      </c>
      <c r="L14" s="72">
        <f>Jan!L93</f>
        <v>60</v>
      </c>
      <c r="M14" s="72">
        <f>Jan!M93</f>
        <v>200</v>
      </c>
      <c r="N14" s="72">
        <f>Jan!N93</f>
        <v>0</v>
      </c>
      <c r="O14" s="72">
        <f>Jan!O93</f>
        <v>35</v>
      </c>
      <c r="P14" s="72">
        <f>Jan!P93</f>
        <v>0</v>
      </c>
      <c r="Q14" s="72">
        <f>Jan!Q93</f>
        <v>0</v>
      </c>
      <c r="R14" s="72">
        <f>Jan!R93</f>
        <v>0</v>
      </c>
      <c r="S14" s="72">
        <f>Jan!S93</f>
        <v>35</v>
      </c>
      <c r="T14" s="72">
        <f>Jan!T93</f>
        <v>10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72">
        <f>Jan!E94</f>
        <v>0</v>
      </c>
      <c r="F15" s="72">
        <f>Jan!F94</f>
        <v>0</v>
      </c>
      <c r="G15" s="72">
        <f>Jan!G94</f>
        <v>0</v>
      </c>
      <c r="H15" s="72">
        <f>Jan!H94</f>
        <v>0</v>
      </c>
      <c r="I15" s="72">
        <f>Jan!I94</f>
        <v>0</v>
      </c>
      <c r="J15" s="72">
        <f>Jan!J94</f>
        <v>0</v>
      </c>
      <c r="K15" s="72">
        <f>Jan!K94</f>
        <v>0</v>
      </c>
      <c r="L15" s="72">
        <f>Jan!L94</f>
        <v>0</v>
      </c>
      <c r="M15" s="72">
        <f>Jan!M94</f>
        <v>0</v>
      </c>
      <c r="N15" s="72">
        <f>Jan!N94</f>
        <v>0</v>
      </c>
      <c r="O15" s="72">
        <f>Jan!O94</f>
        <v>0</v>
      </c>
      <c r="P15" s="72">
        <f>Jan!P94</f>
        <v>0</v>
      </c>
      <c r="Q15" s="72">
        <f>Jan!Q94</f>
        <v>0</v>
      </c>
      <c r="R15" s="72">
        <f>Jan!R94</f>
        <v>0</v>
      </c>
      <c r="S15" s="72">
        <f>Jan!S94</f>
        <v>0</v>
      </c>
      <c r="T15" s="72">
        <f>Jan!T94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>SUM(E6:E15)</f>
        <v>200.02</v>
      </c>
      <c r="F16" s="40">
        <f t="shared" ref="F16:R16" si="0">SUM(F6:F15)</f>
        <v>1372.23</v>
      </c>
      <c r="G16" s="40">
        <f t="shared" si="0"/>
        <v>110.35</v>
      </c>
      <c r="H16" s="40">
        <f t="shared" si="0"/>
        <v>1557.74</v>
      </c>
      <c r="I16" s="40">
        <f t="shared" si="0"/>
        <v>40</v>
      </c>
      <c r="J16" s="40">
        <f t="shared" si="0"/>
        <v>85.38</v>
      </c>
      <c r="K16" s="40">
        <f t="shared" si="0"/>
        <v>10.96</v>
      </c>
      <c r="L16" s="40">
        <f t="shared" si="0"/>
        <v>-1596.55</v>
      </c>
      <c r="M16" s="40">
        <f t="shared" si="0"/>
        <v>1136.49</v>
      </c>
      <c r="N16" s="40">
        <f t="shared" si="0"/>
        <v>30</v>
      </c>
      <c r="O16" s="40">
        <f t="shared" si="0"/>
        <v>928.34</v>
      </c>
      <c r="P16" s="40">
        <f t="shared" si="0"/>
        <v>35.85</v>
      </c>
      <c r="Q16" s="40">
        <f t="shared" si="0"/>
        <v>69.72999999999999</v>
      </c>
      <c r="R16" s="40">
        <f t="shared" si="0"/>
        <v>121.44999999999999</v>
      </c>
      <c r="S16" s="40">
        <f t="shared" ref="S16:T16" si="1">SUM(S6:S15)</f>
        <v>332.5</v>
      </c>
      <c r="T16" s="40">
        <f t="shared" si="1"/>
        <v>-696.45999999999981</v>
      </c>
      <c r="U16" s="48"/>
      <c r="V16" s="40">
        <f>Jan!V95</f>
        <v>-98.510000000008461</v>
      </c>
      <c r="W16" s="40">
        <f>Jan!W95</f>
        <v>-51.270000000000046</v>
      </c>
      <c r="X16" s="40">
        <f>Jan!X95</f>
        <v>3200.119999999999</v>
      </c>
      <c r="Y16" s="40"/>
    </row>
    <row r="17" spans="1:25" x14ac:dyDescent="0.2">
      <c r="A17" s="6"/>
      <c r="B17" s="28" t="s">
        <v>2</v>
      </c>
      <c r="C17" s="33"/>
      <c r="D17" s="41">
        <v>6788.37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A19" s="27">
        <v>41673</v>
      </c>
      <c r="B19" s="59">
        <v>17</v>
      </c>
      <c r="C19" s="2" t="s">
        <v>53</v>
      </c>
      <c r="D19" s="19">
        <f>D17+SUM(E19:X19)</f>
        <v>5419.71</v>
      </c>
      <c r="E19" s="1"/>
      <c r="F19" s="1"/>
      <c r="G19" s="1"/>
      <c r="H19" s="1"/>
      <c r="I19" s="1"/>
      <c r="J19" s="1"/>
      <c r="K19" s="1"/>
      <c r="L19" s="1">
        <v>-342.16</v>
      </c>
      <c r="M19" s="1"/>
      <c r="N19" s="1"/>
      <c r="O19" s="1">
        <v>-342.16</v>
      </c>
      <c r="P19" s="1"/>
      <c r="Q19" s="1"/>
      <c r="R19" s="1"/>
      <c r="S19" s="1">
        <v>-342.17</v>
      </c>
      <c r="T19" s="1">
        <v>-342.17</v>
      </c>
      <c r="U19" s="46"/>
      <c r="V19" s="1"/>
      <c r="W19" s="1"/>
      <c r="X19" s="1"/>
      <c r="Y19" s="1"/>
    </row>
    <row r="20" spans="1:25" x14ac:dyDescent="0.2">
      <c r="A20" s="27">
        <v>41673</v>
      </c>
      <c r="B20" s="59">
        <v>17</v>
      </c>
      <c r="C20" s="2" t="s">
        <v>57</v>
      </c>
      <c r="D20" s="19">
        <f t="shared" ref="D20:D83" si="2">D19+SUM(E20:X20)</f>
        <v>5369.71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>
        <v>-50</v>
      </c>
      <c r="W20" s="1"/>
      <c r="X20" s="1"/>
      <c r="Y20" s="1"/>
    </row>
    <row r="21" spans="1:25" x14ac:dyDescent="0.2">
      <c r="A21" s="27">
        <v>41674</v>
      </c>
      <c r="B21" s="59">
        <v>18</v>
      </c>
      <c r="C21" s="2" t="s">
        <v>78</v>
      </c>
      <c r="D21" s="19">
        <f t="shared" si="2"/>
        <v>5501.31</v>
      </c>
      <c r="E21" s="1"/>
      <c r="F21" s="1">
        <v>5.6</v>
      </c>
      <c r="G21" s="1"/>
      <c r="H21" s="1">
        <v>31.6</v>
      </c>
      <c r="I21" s="1"/>
      <c r="J21" s="1"/>
      <c r="K21" s="1"/>
      <c r="L21" s="1">
        <v>5.6</v>
      </c>
      <c r="M21" s="1"/>
      <c r="N21" s="1"/>
      <c r="O21" s="1">
        <v>5.6</v>
      </c>
      <c r="P21" s="1"/>
      <c r="Q21" s="1"/>
      <c r="R21" s="1"/>
      <c r="S21" s="1">
        <v>51.6</v>
      </c>
      <c r="T21" s="1">
        <v>31.6</v>
      </c>
      <c r="U21" s="46"/>
      <c r="V21" s="1"/>
      <c r="W21" s="1"/>
      <c r="X21" s="1"/>
      <c r="Y21" s="1"/>
    </row>
    <row r="22" spans="1:25" x14ac:dyDescent="0.2">
      <c r="A22" s="27">
        <v>41676</v>
      </c>
      <c r="B22" s="59">
        <v>19</v>
      </c>
      <c r="C22" s="2" t="s">
        <v>58</v>
      </c>
      <c r="D22" s="19">
        <f t="shared" si="2"/>
        <v>5493.2400000000007</v>
      </c>
      <c r="E22" s="1"/>
      <c r="F22" s="1"/>
      <c r="G22" s="1"/>
      <c r="H22" s="1"/>
      <c r="I22" s="1"/>
      <c r="J22" s="1"/>
      <c r="K22" s="1"/>
      <c r="L22" s="1">
        <v>-2.02</v>
      </c>
      <c r="M22" s="1"/>
      <c r="N22" s="1"/>
      <c r="O22" s="1">
        <v>-2.02</v>
      </c>
      <c r="P22" s="1"/>
      <c r="Q22" s="1"/>
      <c r="R22" s="1"/>
      <c r="S22" s="1">
        <v>-2.02</v>
      </c>
      <c r="T22" s="1">
        <v>-2.0099999999999998</v>
      </c>
      <c r="U22" s="46"/>
      <c r="V22" s="1"/>
      <c r="W22" s="1"/>
      <c r="X22" s="1"/>
      <c r="Y22" s="1"/>
    </row>
    <row r="23" spans="1:25" x14ac:dyDescent="0.2">
      <c r="A23" s="27">
        <v>41681</v>
      </c>
      <c r="B23" s="59">
        <v>20</v>
      </c>
      <c r="C23" s="2" t="s">
        <v>57</v>
      </c>
      <c r="D23" s="19">
        <f t="shared" si="2"/>
        <v>5293.2400000000007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6"/>
      <c r="V23" s="1">
        <v>-200</v>
      </c>
      <c r="W23" s="1"/>
      <c r="X23" s="1"/>
      <c r="Y23" s="1"/>
    </row>
    <row r="24" spans="1:25" x14ac:dyDescent="0.2">
      <c r="A24" s="27">
        <v>41682</v>
      </c>
      <c r="B24" s="59">
        <v>21</v>
      </c>
      <c r="C24" s="2" t="s">
        <v>90</v>
      </c>
      <c r="D24" s="19">
        <f t="shared" si="2"/>
        <v>4706.68</v>
      </c>
      <c r="E24" s="1"/>
      <c r="F24" s="1"/>
      <c r="G24" s="1"/>
      <c r="H24" s="1"/>
      <c r="I24" s="1"/>
      <c r="J24" s="1"/>
      <c r="K24" s="1"/>
      <c r="L24" s="1"/>
      <c r="M24" s="1">
        <v>-586.55999999999995</v>
      </c>
      <c r="N24" s="1"/>
      <c r="O24" s="1"/>
      <c r="P24" s="1"/>
      <c r="Q24" s="1"/>
      <c r="R24" s="1"/>
      <c r="S24" s="1"/>
      <c r="T24" s="1"/>
      <c r="U24" s="46"/>
      <c r="V24" s="1"/>
      <c r="W24" s="1"/>
      <c r="X24" s="1"/>
      <c r="Y24" s="1"/>
    </row>
    <row r="25" spans="1:25" x14ac:dyDescent="0.2">
      <c r="A25" s="27">
        <v>41682</v>
      </c>
      <c r="B25" s="59">
        <v>21</v>
      </c>
      <c r="C25" s="2" t="s">
        <v>91</v>
      </c>
      <c r="D25" s="19">
        <f t="shared" si="2"/>
        <v>4704.3100000000004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v>-2.37</v>
      </c>
      <c r="Q25" s="1"/>
      <c r="R25" s="1"/>
      <c r="S25" s="1"/>
      <c r="T25" s="1"/>
      <c r="U25" s="46"/>
      <c r="V25" s="1"/>
      <c r="W25" s="1"/>
      <c r="X25" s="1"/>
      <c r="Y25" s="1"/>
    </row>
    <row r="26" spans="1:25" x14ac:dyDescent="0.2">
      <c r="A26" s="27">
        <v>41682</v>
      </c>
      <c r="B26" s="59">
        <v>21</v>
      </c>
      <c r="C26" s="2" t="s">
        <v>70</v>
      </c>
      <c r="D26" s="19">
        <f>D25+SUM(E26:X26)</f>
        <v>4556.3100000000004</v>
      </c>
      <c r="E26" s="1"/>
      <c r="F26" s="1"/>
      <c r="G26" s="1"/>
      <c r="H26" s="1">
        <v>-148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/>
      <c r="X26" s="1"/>
      <c r="Y26" s="1"/>
    </row>
    <row r="27" spans="1:25" x14ac:dyDescent="0.2">
      <c r="A27" s="27">
        <v>41683</v>
      </c>
      <c r="B27" s="59">
        <v>22</v>
      </c>
      <c r="C27" s="2" t="s">
        <v>57</v>
      </c>
      <c r="D27" s="19">
        <f t="shared" si="2"/>
        <v>4456.3100000000004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>
        <v>-100</v>
      </c>
      <c r="W27" s="1"/>
      <c r="X27" s="1"/>
      <c r="Y27" s="1"/>
    </row>
    <row r="28" spans="1:25" x14ac:dyDescent="0.2">
      <c r="A28" s="27">
        <v>41684</v>
      </c>
      <c r="B28" s="59">
        <v>23</v>
      </c>
      <c r="C28" s="2" t="s">
        <v>59</v>
      </c>
      <c r="D28" s="19">
        <f t="shared" si="2"/>
        <v>4387.3100000000004</v>
      </c>
      <c r="E28" s="1"/>
      <c r="F28" s="1"/>
      <c r="G28" s="1"/>
      <c r="H28" s="1">
        <v>-69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/>
      <c r="W28" s="1"/>
      <c r="X28" s="1"/>
      <c r="Y28" s="1"/>
    </row>
    <row r="29" spans="1:25" x14ac:dyDescent="0.2">
      <c r="A29" s="27">
        <v>41684</v>
      </c>
      <c r="B29" s="59">
        <v>23</v>
      </c>
      <c r="C29" s="2" t="s">
        <v>92</v>
      </c>
      <c r="D29" s="19">
        <f t="shared" si="2"/>
        <v>4368.72</v>
      </c>
      <c r="E29" s="1"/>
      <c r="F29" s="1">
        <v>-18.59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6"/>
      <c r="V29" s="1"/>
      <c r="W29" s="1"/>
      <c r="X29" s="1"/>
      <c r="Y29" s="1"/>
    </row>
    <row r="30" spans="1:25" x14ac:dyDescent="0.2">
      <c r="A30" s="27">
        <v>41688</v>
      </c>
      <c r="B30" s="59">
        <v>24</v>
      </c>
      <c r="C30" s="2" t="s">
        <v>60</v>
      </c>
      <c r="D30" s="19">
        <f t="shared" si="2"/>
        <v>4348.72</v>
      </c>
      <c r="E30" s="1"/>
      <c r="F30" s="1">
        <v>-20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/>
      <c r="W30" s="1"/>
      <c r="X30" s="1"/>
      <c r="Y30" s="1"/>
    </row>
    <row r="31" spans="1:25" x14ac:dyDescent="0.2">
      <c r="A31" s="27">
        <v>41689</v>
      </c>
      <c r="B31" s="59">
        <v>25</v>
      </c>
      <c r="C31" s="2" t="s">
        <v>57</v>
      </c>
      <c r="D31" s="19">
        <f t="shared" si="2"/>
        <v>4198.72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>
        <v>-150</v>
      </c>
      <c r="W31" s="1"/>
      <c r="X31" s="1"/>
      <c r="Y31" s="1"/>
    </row>
    <row r="32" spans="1:25" x14ac:dyDescent="0.2">
      <c r="A32" s="27">
        <v>41690</v>
      </c>
      <c r="B32" s="59">
        <v>26</v>
      </c>
      <c r="C32" s="2" t="s">
        <v>63</v>
      </c>
      <c r="D32" s="19">
        <f t="shared" si="2"/>
        <v>4115.72</v>
      </c>
      <c r="E32" s="1"/>
      <c r="F32" s="1"/>
      <c r="G32" s="1"/>
      <c r="H32" s="1"/>
      <c r="I32" s="1"/>
      <c r="J32" s="1"/>
      <c r="K32" s="1"/>
      <c r="L32" s="1">
        <v>-20.75</v>
      </c>
      <c r="M32" s="1"/>
      <c r="N32" s="1"/>
      <c r="O32" s="1">
        <v>-20.75</v>
      </c>
      <c r="P32" s="1"/>
      <c r="Q32" s="1"/>
      <c r="R32" s="1"/>
      <c r="S32" s="1">
        <v>-20.75</v>
      </c>
      <c r="T32" s="1">
        <v>-20.75</v>
      </c>
      <c r="U32" s="46"/>
      <c r="V32" s="1"/>
      <c r="W32" s="1"/>
      <c r="X32" s="1"/>
      <c r="Y32" s="1"/>
    </row>
    <row r="33" spans="1:25" x14ac:dyDescent="0.2">
      <c r="A33" s="27">
        <v>41690</v>
      </c>
      <c r="B33" s="59">
        <v>26</v>
      </c>
      <c r="C33" s="66" t="s">
        <v>62</v>
      </c>
      <c r="D33" s="19">
        <f t="shared" si="2"/>
        <v>4080.7200000000003</v>
      </c>
      <c r="E33" s="1"/>
      <c r="F33" s="1"/>
      <c r="G33" s="1"/>
      <c r="H33" s="1">
        <v>-35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6"/>
      <c r="V33" s="1"/>
      <c r="W33" s="1"/>
      <c r="X33" s="1"/>
      <c r="Y33" s="1"/>
    </row>
    <row r="34" spans="1:25" x14ac:dyDescent="0.2">
      <c r="A34" s="27">
        <v>41690</v>
      </c>
      <c r="B34" s="59">
        <v>26</v>
      </c>
      <c r="C34" s="66" t="s">
        <v>93</v>
      </c>
      <c r="D34" s="19">
        <f t="shared" si="2"/>
        <v>4370.3900000000003</v>
      </c>
      <c r="E34" s="1"/>
      <c r="F34" s="1"/>
      <c r="G34" s="1"/>
      <c r="H34" s="1"/>
      <c r="I34" s="1"/>
      <c r="J34" s="1"/>
      <c r="K34" s="1"/>
      <c r="L34" s="1">
        <v>289.67</v>
      </c>
      <c r="M34" s="1"/>
      <c r="N34" s="1"/>
      <c r="O34" s="1"/>
      <c r="P34" s="1"/>
      <c r="Q34" s="1"/>
      <c r="R34" s="1"/>
      <c r="S34" s="1"/>
      <c r="T34" s="1"/>
      <c r="U34" s="46"/>
      <c r="V34" s="1"/>
      <c r="W34" s="1"/>
      <c r="X34" s="1"/>
      <c r="Y34" s="1"/>
    </row>
    <row r="35" spans="1:25" x14ac:dyDescent="0.2">
      <c r="A35" s="27">
        <v>41690</v>
      </c>
      <c r="B35" s="59">
        <v>26</v>
      </c>
      <c r="C35" s="66" t="s">
        <v>93</v>
      </c>
      <c r="D35" s="19">
        <f t="shared" si="2"/>
        <v>5094.5600000000004</v>
      </c>
      <c r="E35" s="1"/>
      <c r="F35" s="1"/>
      <c r="G35" s="1"/>
      <c r="H35" s="1"/>
      <c r="I35" s="1"/>
      <c r="J35" s="1"/>
      <c r="K35" s="1"/>
      <c r="L35" s="1">
        <v>724.17</v>
      </c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/>
      <c r="Y35" s="1"/>
    </row>
    <row r="36" spans="1:25" x14ac:dyDescent="0.2">
      <c r="A36" s="27">
        <v>41690</v>
      </c>
      <c r="B36" s="59">
        <v>26</v>
      </c>
      <c r="C36" s="66" t="s">
        <v>93</v>
      </c>
      <c r="D36" s="19">
        <f t="shared" si="2"/>
        <v>5534.46</v>
      </c>
      <c r="E36" s="1"/>
      <c r="F36" s="1"/>
      <c r="G36" s="1"/>
      <c r="H36" s="1"/>
      <c r="I36" s="1"/>
      <c r="J36" s="1"/>
      <c r="K36" s="1"/>
      <c r="L36" s="1">
        <v>439.9</v>
      </c>
      <c r="M36" s="1"/>
      <c r="N36" s="1"/>
      <c r="O36" s="1"/>
      <c r="P36" s="1"/>
      <c r="Q36" s="1"/>
      <c r="R36" s="1"/>
      <c r="S36" s="1"/>
      <c r="T36" s="1"/>
      <c r="U36" s="46"/>
      <c r="V36" s="1"/>
      <c r="W36" s="1"/>
      <c r="X36" s="1"/>
      <c r="Y36" s="1"/>
    </row>
    <row r="37" spans="1:25" x14ac:dyDescent="0.2">
      <c r="A37" s="27">
        <v>41690</v>
      </c>
      <c r="B37" s="59">
        <v>26</v>
      </c>
      <c r="C37" s="66" t="s">
        <v>93</v>
      </c>
      <c r="D37" s="19">
        <f t="shared" si="2"/>
        <v>6267.63</v>
      </c>
      <c r="E37" s="1"/>
      <c r="F37" s="1"/>
      <c r="G37" s="1"/>
      <c r="H37" s="1"/>
      <c r="I37" s="1"/>
      <c r="J37" s="1"/>
      <c r="K37" s="1"/>
      <c r="L37" s="1">
        <v>733.17</v>
      </c>
      <c r="M37" s="1"/>
      <c r="N37" s="1"/>
      <c r="O37" s="1"/>
      <c r="P37" s="1"/>
      <c r="Q37" s="1"/>
      <c r="R37" s="1"/>
      <c r="S37" s="1"/>
      <c r="T37" s="1"/>
      <c r="U37" s="46"/>
      <c r="V37" s="1"/>
      <c r="W37" s="1"/>
      <c r="X37" s="1"/>
      <c r="Y37" s="1"/>
    </row>
    <row r="38" spans="1:25" x14ac:dyDescent="0.2">
      <c r="A38" s="27">
        <v>41694</v>
      </c>
      <c r="B38" s="59">
        <v>27</v>
      </c>
      <c r="C38" s="2" t="s">
        <v>65</v>
      </c>
      <c r="D38" s="19">
        <f t="shared" si="2"/>
        <v>5907.63</v>
      </c>
      <c r="E38" s="1"/>
      <c r="F38" s="1">
        <v>-360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6"/>
      <c r="V38" s="1"/>
      <c r="W38" s="1"/>
      <c r="X38" s="1"/>
      <c r="Y38" s="1"/>
    </row>
    <row r="39" spans="1:25" x14ac:dyDescent="0.2">
      <c r="A39" s="27">
        <v>41694</v>
      </c>
      <c r="B39" s="59">
        <v>27</v>
      </c>
      <c r="C39" s="2" t="s">
        <v>57</v>
      </c>
      <c r="D39" s="19">
        <f t="shared" si="2"/>
        <v>5857.63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46"/>
      <c r="V39" s="1">
        <v>-50</v>
      </c>
      <c r="W39" s="1"/>
      <c r="X39" s="1"/>
      <c r="Y39" s="1"/>
    </row>
    <row r="40" spans="1:25" x14ac:dyDescent="0.2">
      <c r="A40" s="27">
        <v>41695</v>
      </c>
      <c r="B40" s="59">
        <v>28</v>
      </c>
      <c r="C40" s="2" t="s">
        <v>66</v>
      </c>
      <c r="D40" s="19">
        <f t="shared" si="2"/>
        <v>5507.63</v>
      </c>
      <c r="E40" s="1"/>
      <c r="F40" s="1"/>
      <c r="G40" s="1"/>
      <c r="H40" s="1">
        <v>-350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/>
      <c r="W40" s="3"/>
      <c r="X40" s="1"/>
      <c r="Y40" s="1"/>
    </row>
    <row r="41" spans="1:25" x14ac:dyDescent="0.2">
      <c r="A41" s="27">
        <v>41695</v>
      </c>
      <c r="B41" s="59">
        <v>28</v>
      </c>
      <c r="C41" s="2" t="s">
        <v>67</v>
      </c>
      <c r="D41" s="19">
        <f t="shared" si="2"/>
        <v>6240.8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>
        <v>733.17</v>
      </c>
      <c r="T41" s="1"/>
      <c r="U41" s="46"/>
      <c r="V41" s="1"/>
      <c r="W41" s="1"/>
      <c r="X41" s="1"/>
      <c r="Y41" s="1"/>
    </row>
    <row r="42" spans="1:25" x14ac:dyDescent="0.2">
      <c r="A42" s="27">
        <v>41695</v>
      </c>
      <c r="B42" s="59">
        <v>28</v>
      </c>
      <c r="C42" s="2" t="s">
        <v>57</v>
      </c>
      <c r="D42" s="19">
        <f t="shared" si="2"/>
        <v>6170.8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>
        <v>-70</v>
      </c>
      <c r="W42" s="1"/>
      <c r="X42" s="1"/>
      <c r="Y42" s="1"/>
    </row>
    <row r="43" spans="1:25" x14ac:dyDescent="0.2">
      <c r="A43" s="27">
        <v>41696</v>
      </c>
      <c r="B43" s="59">
        <v>29</v>
      </c>
      <c r="C43" s="2" t="s">
        <v>96</v>
      </c>
      <c r="D43" s="19">
        <f t="shared" si="2"/>
        <v>5816.9400000000005</v>
      </c>
      <c r="E43" s="1"/>
      <c r="F43" s="1"/>
      <c r="G43" s="1"/>
      <c r="H43" s="1"/>
      <c r="I43" s="1"/>
      <c r="J43" s="1"/>
      <c r="K43" s="1"/>
      <c r="L43" s="1"/>
      <c r="M43" s="1">
        <v>-353.86</v>
      </c>
      <c r="N43" s="1"/>
      <c r="O43" s="1"/>
      <c r="P43" s="1"/>
      <c r="Q43" s="1"/>
      <c r="R43" s="1"/>
      <c r="S43" s="1"/>
      <c r="T43" s="1"/>
      <c r="U43" s="46"/>
      <c r="V43" s="1"/>
      <c r="W43" s="1"/>
      <c r="X43" s="1"/>
      <c r="Y43" s="1"/>
    </row>
    <row r="44" spans="1:25" x14ac:dyDescent="0.2">
      <c r="A44" s="27">
        <v>41696</v>
      </c>
      <c r="B44" s="59">
        <v>29</v>
      </c>
      <c r="C44" s="67" t="s">
        <v>73</v>
      </c>
      <c r="D44" s="19">
        <f t="shared" si="2"/>
        <v>5607.2400000000007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-209.7</v>
      </c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1:25" x14ac:dyDescent="0.2">
      <c r="A45" s="27">
        <v>41696</v>
      </c>
      <c r="B45" s="59">
        <v>29</v>
      </c>
      <c r="C45" s="67" t="s">
        <v>74</v>
      </c>
      <c r="D45" s="19">
        <f t="shared" si="2"/>
        <v>5330.0400000000009</v>
      </c>
      <c r="E45" s="1"/>
      <c r="F45" s="1">
        <v>-277.2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46"/>
      <c r="V45" s="1"/>
      <c r="W45" s="1"/>
      <c r="X45" s="1"/>
      <c r="Y45" s="1"/>
    </row>
    <row r="46" spans="1:25" x14ac:dyDescent="0.2">
      <c r="A46" s="27">
        <v>41696</v>
      </c>
      <c r="B46" s="59">
        <v>29</v>
      </c>
      <c r="C46" s="67" t="s">
        <v>57</v>
      </c>
      <c r="D46" s="19">
        <f t="shared" si="2"/>
        <v>4930.0400000000009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>
        <v>-400</v>
      </c>
      <c r="W46" s="1"/>
      <c r="X46" s="1"/>
      <c r="Y46" s="1"/>
    </row>
    <row r="47" spans="1:25" x14ac:dyDescent="0.2">
      <c r="A47" s="27">
        <v>41697</v>
      </c>
      <c r="B47" s="59">
        <v>30</v>
      </c>
      <c r="C47" s="67" t="s">
        <v>72</v>
      </c>
      <c r="D47" s="19">
        <f t="shared" si="2"/>
        <v>5663.2100000000009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733.17</v>
      </c>
      <c r="P47" s="1"/>
      <c r="Q47" s="1"/>
      <c r="R47" s="1"/>
      <c r="S47" s="1"/>
      <c r="T47" s="1"/>
      <c r="U47" s="46"/>
      <c r="V47" s="1"/>
      <c r="W47" s="1"/>
      <c r="X47" s="1"/>
      <c r="Y47" s="1"/>
    </row>
    <row r="48" spans="1:25" x14ac:dyDescent="0.2">
      <c r="A48" s="27">
        <v>41697</v>
      </c>
      <c r="B48" s="59">
        <v>30</v>
      </c>
      <c r="C48" s="67" t="s">
        <v>76</v>
      </c>
      <c r="D48" s="19">
        <f t="shared" si="2"/>
        <v>6462.2100000000009</v>
      </c>
      <c r="E48" s="1"/>
      <c r="F48" s="1">
        <v>799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/>
      <c r="W48" s="1"/>
      <c r="X48" s="1"/>
      <c r="Y48" s="1"/>
    </row>
    <row r="49" spans="1:25" x14ac:dyDescent="0.2">
      <c r="A49" s="27">
        <v>41698</v>
      </c>
      <c r="B49" s="59">
        <v>31</v>
      </c>
      <c r="C49" s="67" t="s">
        <v>70</v>
      </c>
      <c r="D49" s="19">
        <f t="shared" si="2"/>
        <v>6513.5800000000008</v>
      </c>
      <c r="E49" s="1"/>
      <c r="F49" s="1"/>
      <c r="G49" s="1"/>
      <c r="H49" s="1">
        <v>51.37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1:25" x14ac:dyDescent="0.2">
      <c r="A50" s="27">
        <v>41698</v>
      </c>
      <c r="B50" s="59">
        <v>31</v>
      </c>
      <c r="C50" s="67" t="s">
        <v>70</v>
      </c>
      <c r="D50" s="19">
        <f t="shared" si="2"/>
        <v>6992.5300000000007</v>
      </c>
      <c r="E50" s="1"/>
      <c r="F50" s="1"/>
      <c r="G50" s="1"/>
      <c r="H50" s="1">
        <v>478.95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1:25" x14ac:dyDescent="0.2">
      <c r="B51" s="59" t="s">
        <v>97</v>
      </c>
      <c r="D51" s="19">
        <f t="shared" si="2"/>
        <v>6992.5300000000007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1:25" hidden="1" x14ac:dyDescent="0.2">
      <c r="B52" s="59"/>
      <c r="D52" s="19">
        <f t="shared" si="2"/>
        <v>6992.5300000000007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6"/>
      <c r="V52" s="1"/>
      <c r="W52" s="1"/>
      <c r="X52" s="1"/>
      <c r="Y52" s="1"/>
    </row>
    <row r="53" spans="1:25" hidden="1" x14ac:dyDescent="0.2">
      <c r="B53" s="59"/>
      <c r="D53" s="19">
        <f t="shared" si="2"/>
        <v>6992.5300000000007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1:25" hidden="1" x14ac:dyDescent="0.2">
      <c r="B54" s="59"/>
      <c r="D54" s="19">
        <f t="shared" si="2"/>
        <v>6992.5300000000007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6"/>
      <c r="V54" s="1"/>
      <c r="W54" s="1"/>
      <c r="X54" s="1"/>
      <c r="Y54" s="1"/>
    </row>
    <row r="55" spans="1:25" hidden="1" x14ac:dyDescent="0.2">
      <c r="B55" s="59"/>
      <c r="D55" s="19">
        <f t="shared" si="2"/>
        <v>6992.5300000000007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6"/>
      <c r="V55" s="1"/>
      <c r="W55" s="1"/>
      <c r="X55" s="1"/>
      <c r="Y55" s="1"/>
    </row>
    <row r="56" spans="1:25" hidden="1" x14ac:dyDescent="0.2">
      <c r="B56" s="59"/>
      <c r="D56" s="19">
        <f t="shared" si="2"/>
        <v>6992.5300000000007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6"/>
      <c r="V56" s="1"/>
      <c r="W56" s="1"/>
      <c r="X56" s="1"/>
      <c r="Y56" s="1"/>
    </row>
    <row r="57" spans="1:25" x14ac:dyDescent="0.2">
      <c r="B57" s="59"/>
      <c r="C57" s="15" t="s">
        <v>57</v>
      </c>
      <c r="D57" s="19">
        <f t="shared" si="2"/>
        <v>6992.5300000000007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6"/>
      <c r="V57" s="1"/>
      <c r="W57" s="1"/>
      <c r="X57" s="1"/>
      <c r="Y57" s="1"/>
    </row>
    <row r="58" spans="1:25" x14ac:dyDescent="0.2">
      <c r="B58" s="59"/>
      <c r="C58" s="67" t="s">
        <v>80</v>
      </c>
      <c r="D58" s="19">
        <f t="shared" si="2"/>
        <v>6992.5300000000007</v>
      </c>
      <c r="E58" s="1"/>
      <c r="F58" s="1"/>
      <c r="G58" s="1"/>
      <c r="H58" s="1"/>
      <c r="I58" s="1"/>
      <c r="J58" s="1"/>
      <c r="K58" s="1"/>
      <c r="L58" s="1">
        <v>-60</v>
      </c>
      <c r="M58" s="1"/>
      <c r="N58" s="1"/>
      <c r="O58" s="1"/>
      <c r="P58" s="1"/>
      <c r="Q58" s="1"/>
      <c r="R58" s="1"/>
      <c r="S58" s="1"/>
      <c r="T58" s="1"/>
      <c r="U58" s="46"/>
      <c r="V58" s="1">
        <v>60</v>
      </c>
      <c r="W58" s="1"/>
      <c r="X58" s="1"/>
      <c r="Y58" s="1"/>
    </row>
    <row r="59" spans="1:25" x14ac:dyDescent="0.2">
      <c r="B59" s="59"/>
      <c r="C59" s="67" t="s">
        <v>81</v>
      </c>
      <c r="D59" s="19">
        <f t="shared" si="2"/>
        <v>6992.5300000000007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-60</v>
      </c>
      <c r="T59" s="1"/>
      <c r="U59" s="46"/>
      <c r="V59" s="1">
        <v>60</v>
      </c>
      <c r="W59" s="1"/>
      <c r="X59" s="1"/>
      <c r="Y59" s="1"/>
    </row>
    <row r="60" spans="1:25" x14ac:dyDescent="0.2">
      <c r="B60" s="59"/>
      <c r="C60" s="67" t="s">
        <v>82</v>
      </c>
      <c r="D60" s="19">
        <f t="shared" si="2"/>
        <v>6992.5300000000007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-60</v>
      </c>
      <c r="P60" s="1"/>
      <c r="Q60" s="1"/>
      <c r="R60" s="1"/>
      <c r="S60" s="1"/>
      <c r="T60" s="1"/>
      <c r="U60" s="46"/>
      <c r="V60" s="1">
        <v>60</v>
      </c>
      <c r="W60" s="1"/>
      <c r="X60" s="1"/>
      <c r="Y60" s="1"/>
    </row>
    <row r="61" spans="1:25" x14ac:dyDescent="0.2">
      <c r="B61" s="59"/>
      <c r="C61" s="67" t="s">
        <v>88</v>
      </c>
      <c r="D61" s="19">
        <f t="shared" si="2"/>
        <v>6992.5300000000007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-60</v>
      </c>
      <c r="U61" s="46"/>
      <c r="V61" s="1">
        <v>60</v>
      </c>
      <c r="W61" s="1"/>
      <c r="X61" s="1"/>
      <c r="Y61" s="1"/>
    </row>
    <row r="62" spans="1:25" x14ac:dyDescent="0.2">
      <c r="B62" s="59"/>
      <c r="C62" s="67" t="s">
        <v>83</v>
      </c>
      <c r="D62" s="19">
        <f t="shared" si="2"/>
        <v>6992.5300000000007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>
        <v>-343.7</v>
      </c>
      <c r="T62" s="1"/>
      <c r="U62" s="46"/>
      <c r="V62" s="1">
        <v>343.7</v>
      </c>
      <c r="W62" s="1"/>
      <c r="X62" s="1"/>
      <c r="Y62" s="1"/>
    </row>
    <row r="63" spans="1:25" x14ac:dyDescent="0.2">
      <c r="B63" s="59"/>
      <c r="C63" s="67" t="s">
        <v>70</v>
      </c>
      <c r="D63" s="19">
        <f>D61+SUM(E63:X63)</f>
        <v>6992.5300000000007</v>
      </c>
      <c r="E63" s="1"/>
      <c r="F63" s="1"/>
      <c r="G63" s="1"/>
      <c r="H63" s="1">
        <v>-431.4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>
        <v>431.4</v>
      </c>
      <c r="W63" s="1"/>
      <c r="X63" s="1"/>
      <c r="Y63" s="1"/>
    </row>
    <row r="64" spans="1:25" x14ac:dyDescent="0.2">
      <c r="B64" s="59"/>
      <c r="C64" s="67" t="s">
        <v>76</v>
      </c>
      <c r="D64" s="19">
        <f t="shared" si="2"/>
        <v>6992.5300000000007</v>
      </c>
      <c r="E64" s="1"/>
      <c r="F64" s="1">
        <v>-10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46"/>
      <c r="V64" s="1">
        <v>10</v>
      </c>
      <c r="W64" s="1"/>
      <c r="X64" s="1"/>
      <c r="Y64" s="1"/>
    </row>
    <row r="65" spans="2:25" x14ac:dyDescent="0.2">
      <c r="B65" s="59"/>
      <c r="C65" s="67" t="s">
        <v>87</v>
      </c>
      <c r="D65" s="19">
        <f t="shared" si="2"/>
        <v>6992.5300000000007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-143</v>
      </c>
      <c r="U65" s="46"/>
      <c r="V65" s="1">
        <v>143</v>
      </c>
      <c r="W65" s="1"/>
      <c r="X65" s="1"/>
      <c r="Y65" s="1"/>
    </row>
    <row r="66" spans="2:25" x14ac:dyDescent="0.2">
      <c r="B66" s="59"/>
      <c r="C66" s="67" t="s">
        <v>94</v>
      </c>
      <c r="D66" s="19">
        <f t="shared" si="2"/>
        <v>6992.5300000000007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>
        <v>-51.6</v>
      </c>
      <c r="T66" s="1"/>
      <c r="U66" s="46"/>
      <c r="V66" s="1">
        <v>51.6</v>
      </c>
      <c r="W66" s="1"/>
      <c r="X66" s="1"/>
      <c r="Y66" s="1"/>
    </row>
    <row r="67" spans="2:25" x14ac:dyDescent="0.2">
      <c r="B67" s="59"/>
      <c r="C67" s="67" t="s">
        <v>95</v>
      </c>
      <c r="D67" s="19">
        <f t="shared" si="2"/>
        <v>6992.5300000000007</v>
      </c>
      <c r="E67" s="1"/>
      <c r="F67" s="1"/>
      <c r="G67" s="1"/>
      <c r="H67" s="1">
        <v>-59.09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>
        <v>59.09</v>
      </c>
      <c r="W67" s="1"/>
      <c r="X67" s="1"/>
      <c r="Y67" s="1"/>
    </row>
    <row r="68" spans="2:25" x14ac:dyDescent="0.2">
      <c r="B68" s="59"/>
      <c r="C68" s="67" t="s">
        <v>93</v>
      </c>
      <c r="D68" s="19">
        <f t="shared" si="2"/>
        <v>6992.5300000000007</v>
      </c>
      <c r="E68" s="1"/>
      <c r="F68" s="1"/>
      <c r="G68" s="1"/>
      <c r="H68" s="1"/>
      <c r="I68" s="1"/>
      <c r="J68" s="1"/>
      <c r="K68" s="1"/>
      <c r="L68" s="1">
        <v>-50</v>
      </c>
      <c r="M68" s="1"/>
      <c r="N68" s="1"/>
      <c r="O68" s="1"/>
      <c r="P68" s="1"/>
      <c r="Q68" s="1"/>
      <c r="R68" s="1"/>
      <c r="S68" s="1"/>
      <c r="T68" s="1"/>
      <c r="U68" s="46"/>
      <c r="V68" s="1">
        <v>50</v>
      </c>
      <c r="W68" s="1"/>
      <c r="X68" s="1"/>
      <c r="Y68" s="1"/>
    </row>
    <row r="69" spans="2:25" hidden="1" x14ac:dyDescent="0.2">
      <c r="B69" s="59"/>
      <c r="C69" s="67"/>
      <c r="D69" s="19">
        <f t="shared" si="2"/>
        <v>6992.5300000000007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2:25" hidden="1" x14ac:dyDescent="0.2">
      <c r="B70" s="59"/>
      <c r="C70" s="67"/>
      <c r="D70" s="19">
        <f t="shared" si="2"/>
        <v>6992.5300000000007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2:25" hidden="1" x14ac:dyDescent="0.2">
      <c r="B71" s="59"/>
      <c r="C71" s="67"/>
      <c r="D71" s="19">
        <f t="shared" si="2"/>
        <v>6992.5300000000007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2:25" hidden="1" x14ac:dyDescent="0.2">
      <c r="B72" s="59"/>
      <c r="C72" s="67"/>
      <c r="D72" s="19">
        <f t="shared" si="2"/>
        <v>6992.5300000000007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2:25" hidden="1" x14ac:dyDescent="0.2">
      <c r="B73" s="59"/>
      <c r="C73" s="67"/>
      <c r="D73" s="19">
        <f t="shared" si="2"/>
        <v>6992.5300000000007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46"/>
      <c r="V73" s="1"/>
      <c r="W73" s="1"/>
      <c r="X73" s="1"/>
      <c r="Y73" s="1"/>
    </row>
    <row r="74" spans="2:25" hidden="1" x14ac:dyDescent="0.2">
      <c r="B74" s="59"/>
      <c r="C74" s="67"/>
      <c r="D74" s="19">
        <f t="shared" si="2"/>
        <v>6992.5300000000007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46"/>
      <c r="V74" s="1"/>
      <c r="W74" s="1"/>
      <c r="X74" s="1"/>
      <c r="Y74" s="1"/>
    </row>
    <row r="75" spans="2:25" hidden="1" x14ac:dyDescent="0.2">
      <c r="B75" s="59"/>
      <c r="C75" s="67"/>
      <c r="D75" s="19">
        <f t="shared" si="2"/>
        <v>6992.5300000000007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46"/>
      <c r="V75" s="1"/>
      <c r="W75" s="1"/>
      <c r="X75" s="1"/>
      <c r="Y75" s="1"/>
    </row>
    <row r="76" spans="2:25" hidden="1" x14ac:dyDescent="0.2">
      <c r="B76" s="59"/>
      <c r="C76" s="67"/>
      <c r="D76" s="19">
        <f t="shared" si="2"/>
        <v>6992.5300000000007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46"/>
      <c r="V76" s="1"/>
      <c r="W76" s="1"/>
      <c r="X76" s="1"/>
      <c r="Y76" s="1"/>
    </row>
    <row r="77" spans="2:25" hidden="1" x14ac:dyDescent="0.2">
      <c r="B77" s="59"/>
      <c r="C77" s="67"/>
      <c r="D77" s="19">
        <f t="shared" si="2"/>
        <v>6992.5300000000007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46"/>
      <c r="V77" s="1"/>
      <c r="W77" s="1"/>
      <c r="X77" s="1"/>
      <c r="Y77" s="1"/>
    </row>
    <row r="78" spans="2:25" hidden="1" x14ac:dyDescent="0.2">
      <c r="B78" s="59"/>
      <c r="C78" s="67"/>
      <c r="D78" s="19">
        <f t="shared" si="2"/>
        <v>6992.5300000000007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46"/>
      <c r="V78" s="1"/>
      <c r="W78" s="1"/>
      <c r="X78" s="1"/>
      <c r="Y78" s="1"/>
    </row>
    <row r="79" spans="2:25" hidden="1" x14ac:dyDescent="0.2">
      <c r="B79" s="59"/>
      <c r="C79" s="67"/>
      <c r="D79" s="19">
        <f t="shared" si="2"/>
        <v>6992.5300000000007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46"/>
      <c r="V79" s="1"/>
      <c r="W79" s="1"/>
      <c r="X79" s="1"/>
      <c r="Y79" s="1"/>
    </row>
    <row r="80" spans="2:25" hidden="1" x14ac:dyDescent="0.2">
      <c r="B80" s="59"/>
      <c r="C80" s="67"/>
      <c r="D80" s="19">
        <f t="shared" si="2"/>
        <v>6992.5300000000007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46"/>
      <c r="V80" s="1"/>
      <c r="W80" s="1"/>
      <c r="X80" s="1"/>
      <c r="Y80" s="1"/>
    </row>
    <row r="81" spans="1:25" hidden="1" x14ac:dyDescent="0.2">
      <c r="B81" s="59"/>
      <c r="C81" s="67"/>
      <c r="D81" s="19">
        <f t="shared" si="2"/>
        <v>6992.5300000000007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46"/>
      <c r="V81" s="1"/>
      <c r="W81" s="1"/>
      <c r="X81" s="1"/>
      <c r="Y81" s="1"/>
    </row>
    <row r="82" spans="1:25" hidden="1" x14ac:dyDescent="0.2">
      <c r="B82" s="59"/>
      <c r="C82" s="67"/>
      <c r="D82" s="19">
        <f t="shared" si="2"/>
        <v>6992.5300000000007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46"/>
      <c r="V82" s="1"/>
      <c r="W82" s="1"/>
      <c r="X82" s="1"/>
      <c r="Y82" s="1"/>
    </row>
    <row r="83" spans="1:25" hidden="1" x14ac:dyDescent="0.2">
      <c r="B83" s="59"/>
      <c r="C83" s="67"/>
      <c r="D83" s="19">
        <f t="shared" si="2"/>
        <v>6992.5300000000007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46"/>
      <c r="V83" s="1"/>
      <c r="W83" s="1"/>
      <c r="X83" s="1"/>
      <c r="Y83" s="1"/>
    </row>
    <row r="84" spans="1:25" hidden="1" x14ac:dyDescent="0.2">
      <c r="B84" s="59"/>
      <c r="C84" s="67"/>
      <c r="D84" s="19">
        <f>D83+SUM(E84:X84)</f>
        <v>6992.5300000000007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46"/>
      <c r="V84" s="1"/>
      <c r="W84" s="1"/>
      <c r="X84" s="1"/>
      <c r="Y84" s="1"/>
    </row>
    <row r="85" spans="1:25" hidden="1" x14ac:dyDescent="0.2">
      <c r="C85" s="27"/>
      <c r="D85" s="19">
        <f>D84+SUM(E85:X85)</f>
        <v>6992.5300000000007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46"/>
      <c r="V85" s="1"/>
      <c r="W85" s="1"/>
      <c r="X85" s="1"/>
      <c r="Y85" s="1"/>
    </row>
    <row r="86" spans="1:25" hidden="1" x14ac:dyDescent="0.2">
      <c r="A86" s="70"/>
      <c r="C86" s="27"/>
      <c r="D86" s="19">
        <f>D85+SUM(E86:X86)</f>
        <v>6992.5300000000007</v>
      </c>
      <c r="E86" s="1"/>
      <c r="U86" s="49"/>
      <c r="W86" s="4"/>
    </row>
    <row r="87" spans="1:25" x14ac:dyDescent="0.2">
      <c r="A87" s="69" t="s">
        <v>21</v>
      </c>
      <c r="B87" s="69"/>
      <c r="C87" s="69"/>
      <c r="D87" s="19">
        <v>6992.53</v>
      </c>
      <c r="E87" s="19">
        <f t="shared" ref="E87:R87" si="3">SUM(E16:E86)</f>
        <v>200.02</v>
      </c>
      <c r="F87" s="19">
        <f t="shared" si="3"/>
        <v>1491.04</v>
      </c>
      <c r="G87" s="19">
        <f t="shared" si="3"/>
        <v>110.35</v>
      </c>
      <c r="H87" s="19">
        <f t="shared" si="3"/>
        <v>1027.1699999999998</v>
      </c>
      <c r="I87" s="19">
        <f t="shared" si="3"/>
        <v>40</v>
      </c>
      <c r="J87" s="19">
        <f t="shared" si="3"/>
        <v>85.38</v>
      </c>
      <c r="K87" s="19">
        <f t="shared" si="3"/>
        <v>10.96</v>
      </c>
      <c r="L87" s="19">
        <f t="shared" si="3"/>
        <v>121.02999999999986</v>
      </c>
      <c r="M87" s="19">
        <f t="shared" si="3"/>
        <v>196.07000000000005</v>
      </c>
      <c r="N87" s="19">
        <f t="shared" si="3"/>
        <v>30</v>
      </c>
      <c r="O87" s="19">
        <f t="shared" si="3"/>
        <v>1032.48</v>
      </c>
      <c r="P87" s="19">
        <f t="shared" si="3"/>
        <v>33.480000000000004</v>
      </c>
      <c r="Q87" s="19">
        <f t="shared" si="3"/>
        <v>69.72999999999999</v>
      </c>
      <c r="R87" s="19">
        <f t="shared" si="3"/>
        <v>121.44999999999999</v>
      </c>
      <c r="S87" s="19">
        <f t="shared" ref="S87:T87" si="4">SUM(S16:S86)</f>
        <v>297.02999999999992</v>
      </c>
      <c r="T87" s="19">
        <f t="shared" si="4"/>
        <v>-1232.79</v>
      </c>
      <c r="U87" s="46"/>
      <c r="V87" s="19">
        <f>SUM(V16:V86)</f>
        <v>210.27999999999162</v>
      </c>
      <c r="W87" s="19">
        <f>SUM(W16:W86)</f>
        <v>-51.270000000000046</v>
      </c>
      <c r="X87" s="19">
        <f>SUM(X16:X86)</f>
        <v>3200.119999999999</v>
      </c>
      <c r="Y87" s="19"/>
    </row>
    <row r="88" spans="1:25" x14ac:dyDescent="0.2">
      <c r="U88" s="49"/>
    </row>
    <row r="89" spans="1:25" x14ac:dyDescent="0.2">
      <c r="C89" s="8" t="s">
        <v>4</v>
      </c>
      <c r="D89" s="52" t="s">
        <v>6</v>
      </c>
      <c r="E89" s="1"/>
      <c r="F89" s="1">
        <v>276.04000000000002</v>
      </c>
      <c r="H89" s="2">
        <v>530.32000000000005</v>
      </c>
      <c r="I89" s="2">
        <v>5.6</v>
      </c>
      <c r="J89" s="2">
        <v>5.6</v>
      </c>
      <c r="L89" s="2">
        <v>-108.22</v>
      </c>
      <c r="M89" s="2">
        <v>31.6</v>
      </c>
      <c r="O89" s="2">
        <v>464.07</v>
      </c>
      <c r="P89" s="2">
        <v>31.6</v>
      </c>
      <c r="Q89" s="2">
        <v>5.6</v>
      </c>
      <c r="R89" s="2">
        <v>31.6</v>
      </c>
      <c r="S89" s="2">
        <v>-271.38</v>
      </c>
      <c r="T89" s="2">
        <v>-1674.2</v>
      </c>
      <c r="U89" s="49"/>
    </row>
    <row r="90" spans="1:25" x14ac:dyDescent="0.2">
      <c r="C90" s="15"/>
      <c r="D90" s="52" t="s">
        <v>5</v>
      </c>
      <c r="E90" s="1"/>
      <c r="F90" s="1">
        <v>140</v>
      </c>
      <c r="H90" s="2">
        <v>140.91</v>
      </c>
      <c r="L90" s="2">
        <v>100</v>
      </c>
      <c r="O90" s="2">
        <v>100</v>
      </c>
      <c r="S90" s="2">
        <v>100</v>
      </c>
      <c r="T90" s="2">
        <v>40</v>
      </c>
      <c r="U90" s="49"/>
    </row>
    <row r="91" spans="1:25" x14ac:dyDescent="0.2">
      <c r="C91" s="15"/>
      <c r="D91" s="52" t="s">
        <v>8</v>
      </c>
      <c r="E91" s="1">
        <v>200.02</v>
      </c>
      <c r="F91" s="1"/>
      <c r="U91" s="49"/>
    </row>
    <row r="92" spans="1:25" x14ac:dyDescent="0.2">
      <c r="C92" s="15"/>
      <c r="D92" s="52" t="s">
        <v>11</v>
      </c>
      <c r="E92" s="1"/>
      <c r="F92" s="1">
        <v>360</v>
      </c>
      <c r="G92" s="51"/>
      <c r="U92" s="49"/>
    </row>
    <row r="93" spans="1:25" x14ac:dyDescent="0.2">
      <c r="C93" s="15"/>
      <c r="D93" s="52" t="s">
        <v>14</v>
      </c>
      <c r="E93" s="1"/>
      <c r="F93" s="2">
        <v>430</v>
      </c>
      <c r="G93" s="1">
        <v>85.35</v>
      </c>
      <c r="H93" s="2">
        <v>150</v>
      </c>
      <c r="I93" s="2">
        <v>34.4</v>
      </c>
      <c r="J93" s="2">
        <v>79.78</v>
      </c>
      <c r="K93" s="2">
        <v>10.96</v>
      </c>
      <c r="L93" s="2">
        <v>59.25</v>
      </c>
      <c r="M93" s="2">
        <v>164.47</v>
      </c>
      <c r="N93" s="2">
        <v>30</v>
      </c>
      <c r="O93" s="2">
        <v>342.16</v>
      </c>
      <c r="Q93" s="2">
        <v>59.45</v>
      </c>
      <c r="R93" s="2">
        <v>78.5</v>
      </c>
      <c r="S93" s="2">
        <v>342.16</v>
      </c>
      <c r="T93" s="2">
        <v>342.16</v>
      </c>
      <c r="U93" s="49"/>
    </row>
    <row r="94" spans="1:25" x14ac:dyDescent="0.2">
      <c r="D94" s="52" t="s">
        <v>15</v>
      </c>
      <c r="E94" s="1"/>
      <c r="F94" s="1">
        <v>180</v>
      </c>
      <c r="H94" s="2">
        <v>150</v>
      </c>
      <c r="O94" s="2">
        <v>61.25</v>
      </c>
      <c r="Q94" s="2">
        <v>4.68</v>
      </c>
      <c r="S94" s="2">
        <v>61.25</v>
      </c>
      <c r="T94" s="2">
        <v>29.25</v>
      </c>
      <c r="U94" s="49"/>
    </row>
    <row r="95" spans="1:25" x14ac:dyDescent="0.2">
      <c r="D95" s="52" t="s">
        <v>16</v>
      </c>
      <c r="E95" s="1"/>
      <c r="U95" s="49"/>
    </row>
    <row r="96" spans="1:25" x14ac:dyDescent="0.2">
      <c r="D96" s="52" t="s">
        <v>17</v>
      </c>
      <c r="E96" s="1"/>
      <c r="F96" s="1">
        <v>35</v>
      </c>
      <c r="G96" s="2">
        <v>25</v>
      </c>
      <c r="H96" s="2">
        <v>50</v>
      </c>
      <c r="L96" s="2">
        <v>10</v>
      </c>
      <c r="O96" s="2">
        <v>25</v>
      </c>
      <c r="P96" s="2">
        <v>1.88</v>
      </c>
      <c r="R96" s="2">
        <v>11.35</v>
      </c>
      <c r="S96" s="2">
        <v>25</v>
      </c>
      <c r="T96" s="2">
        <v>10</v>
      </c>
      <c r="U96" s="49"/>
    </row>
    <row r="97" spans="1:25" x14ac:dyDescent="0.2">
      <c r="D97" s="52" t="s">
        <v>35</v>
      </c>
      <c r="E97" s="1"/>
      <c r="F97" s="2">
        <v>70</v>
      </c>
      <c r="H97" s="2">
        <v>5.94</v>
      </c>
      <c r="L97" s="2">
        <v>60</v>
      </c>
      <c r="O97" s="2">
        <v>40</v>
      </c>
      <c r="S97" s="2">
        <v>40</v>
      </c>
      <c r="T97" s="2">
        <v>20</v>
      </c>
      <c r="U97" s="49"/>
    </row>
    <row r="98" spans="1:25" x14ac:dyDescent="0.2">
      <c r="D98" s="53" t="s">
        <v>10</v>
      </c>
      <c r="E98" s="1"/>
      <c r="U98" s="49"/>
    </row>
    <row r="99" spans="1:25" s="9" customFormat="1" x14ac:dyDescent="0.2">
      <c r="A99" s="39"/>
      <c r="B99" s="13"/>
      <c r="C99" s="13"/>
      <c r="D99" s="14" t="s">
        <v>20</v>
      </c>
      <c r="E99" s="43">
        <f t="shared" ref="E99:R99" si="5">SUM(E89:E98)</f>
        <v>200.02</v>
      </c>
      <c r="F99" s="43">
        <f t="shared" si="5"/>
        <v>1491.04</v>
      </c>
      <c r="G99" s="43">
        <f t="shared" si="5"/>
        <v>110.35</v>
      </c>
      <c r="H99" s="43">
        <f t="shared" si="5"/>
        <v>1027.17</v>
      </c>
      <c r="I99" s="43">
        <f t="shared" si="5"/>
        <v>40</v>
      </c>
      <c r="J99" s="43">
        <f t="shared" si="5"/>
        <v>85.38</v>
      </c>
      <c r="K99" s="43">
        <f t="shared" si="5"/>
        <v>10.96</v>
      </c>
      <c r="L99" s="43">
        <f t="shared" si="5"/>
        <v>121.03</v>
      </c>
      <c r="M99" s="43">
        <f t="shared" si="5"/>
        <v>196.07</v>
      </c>
      <c r="N99" s="43">
        <f t="shared" si="5"/>
        <v>30</v>
      </c>
      <c r="O99" s="43">
        <f t="shared" si="5"/>
        <v>1032.48</v>
      </c>
      <c r="P99" s="43">
        <f t="shared" si="5"/>
        <v>33.480000000000004</v>
      </c>
      <c r="Q99" s="43">
        <f t="shared" si="5"/>
        <v>69.72999999999999</v>
      </c>
      <c r="R99" s="43">
        <f t="shared" si="5"/>
        <v>121.44999999999999</v>
      </c>
      <c r="S99" s="43">
        <f t="shared" ref="S99:T99" si="6">SUM(S89:S98)</f>
        <v>297.03000000000003</v>
      </c>
      <c r="T99" s="43">
        <f t="shared" si="6"/>
        <v>-1232.79</v>
      </c>
      <c r="U99" s="50"/>
      <c r="V99" s="43">
        <f>+V87</f>
        <v>210.27999999999162</v>
      </c>
      <c r="W99" s="43">
        <f>+W87</f>
        <v>-51.270000000000046</v>
      </c>
      <c r="X99" s="43">
        <f>+X87</f>
        <v>3200.119999999999</v>
      </c>
      <c r="Y99" s="43"/>
    </row>
    <row r="100" spans="1:25" x14ac:dyDescent="0.2">
      <c r="D100" s="41">
        <v>6992.53</v>
      </c>
    </row>
    <row r="101" spans="1:25" x14ac:dyDescent="0.2">
      <c r="D101" s="8" t="s">
        <v>9</v>
      </c>
      <c r="E101" s="61">
        <f t="shared" ref="E101:R101" si="7">+E87-E99</f>
        <v>0</v>
      </c>
      <c r="F101" s="62">
        <f t="shared" si="7"/>
        <v>0</v>
      </c>
      <c r="G101" s="62">
        <f t="shared" si="7"/>
        <v>0</v>
      </c>
      <c r="H101" s="62">
        <f t="shared" si="7"/>
        <v>0</v>
      </c>
      <c r="I101" s="62">
        <f t="shared" si="7"/>
        <v>0</v>
      </c>
      <c r="J101" s="62">
        <f t="shared" si="7"/>
        <v>0</v>
      </c>
      <c r="K101" s="62">
        <f t="shared" si="7"/>
        <v>0</v>
      </c>
      <c r="L101" s="62">
        <f t="shared" si="7"/>
        <v>-1.4210854715202004E-13</v>
      </c>
      <c r="M101" s="62">
        <f t="shared" si="7"/>
        <v>0</v>
      </c>
      <c r="N101" s="62">
        <f t="shared" si="7"/>
        <v>0</v>
      </c>
      <c r="O101" s="62">
        <f t="shared" si="7"/>
        <v>0</v>
      </c>
      <c r="P101" s="62">
        <f t="shared" si="7"/>
        <v>0</v>
      </c>
      <c r="Q101" s="62">
        <f t="shared" si="7"/>
        <v>0</v>
      </c>
      <c r="R101" s="62">
        <f t="shared" si="7"/>
        <v>0</v>
      </c>
      <c r="S101" s="62">
        <f t="shared" ref="S101:T101" si="8">+S87-S99</f>
        <v>0</v>
      </c>
      <c r="T101" s="62">
        <f t="shared" si="8"/>
        <v>0</v>
      </c>
      <c r="U101" s="57"/>
      <c r="V101" s="57"/>
      <c r="W101" s="1"/>
      <c r="X101" s="1"/>
      <c r="Y101" s="1"/>
    </row>
    <row r="102" spans="1:25" x14ac:dyDescent="0.2">
      <c r="E102" s="80" t="s">
        <v>33</v>
      </c>
      <c r="F102" s="81"/>
      <c r="G102" s="81"/>
      <c r="H102" s="81" t="s">
        <v>33</v>
      </c>
      <c r="I102" s="81"/>
      <c r="J102" s="81"/>
      <c r="K102" s="80" t="s">
        <v>33</v>
      </c>
      <c r="L102" s="81"/>
      <c r="M102" s="81"/>
      <c r="N102" s="81" t="s">
        <v>33</v>
      </c>
      <c r="O102" s="81"/>
      <c r="P102" s="81"/>
      <c r="Q102" s="60"/>
      <c r="R102" s="60"/>
      <c r="S102" s="60"/>
      <c r="T102" s="60"/>
      <c r="U102" s="57"/>
      <c r="V102" s="57"/>
    </row>
    <row r="108" spans="1:25" outlineLevel="1" x14ac:dyDescent="0.2"/>
    <row r="109" spans="1:25" outlineLevel="1" x14ac:dyDescent="0.2">
      <c r="A109" s="27" t="s">
        <v>36</v>
      </c>
      <c r="E109" s="1">
        <f>SUM(E19:E86)</f>
        <v>0</v>
      </c>
      <c r="F109" s="1">
        <f t="shared" ref="F109:X109" si="9">SUM(F19:F86)</f>
        <v>118.80999999999995</v>
      </c>
      <c r="G109" s="1">
        <f t="shared" si="9"/>
        <v>0</v>
      </c>
      <c r="H109" s="1">
        <f t="shared" si="9"/>
        <v>-530.56999999999994</v>
      </c>
      <c r="I109" s="1">
        <f t="shared" si="9"/>
        <v>0</v>
      </c>
      <c r="J109" s="1">
        <f t="shared" si="9"/>
        <v>0</v>
      </c>
      <c r="K109" s="1">
        <f t="shared" si="9"/>
        <v>0</v>
      </c>
      <c r="L109" s="1">
        <f t="shared" si="9"/>
        <v>1717.58</v>
      </c>
      <c r="M109" s="1">
        <f t="shared" si="9"/>
        <v>-940.42</v>
      </c>
      <c r="N109" s="1">
        <f t="shared" si="9"/>
        <v>0</v>
      </c>
      <c r="O109" s="1">
        <f t="shared" si="9"/>
        <v>104.13999999999999</v>
      </c>
      <c r="P109" s="1">
        <f t="shared" si="9"/>
        <v>-2.37</v>
      </c>
      <c r="Q109" s="1">
        <f t="shared" si="9"/>
        <v>0</v>
      </c>
      <c r="R109" s="1">
        <f t="shared" si="9"/>
        <v>0</v>
      </c>
      <c r="S109" s="1">
        <f t="shared" ref="S109:T109" si="10">SUM(S19:S86)</f>
        <v>-35.470000000000006</v>
      </c>
      <c r="T109" s="1">
        <f t="shared" si="10"/>
        <v>-536.32999999999993</v>
      </c>
      <c r="U109" s="1"/>
      <c r="V109" s="1">
        <f t="shared" si="9"/>
        <v>308.78999999999996</v>
      </c>
      <c r="W109" s="1">
        <f t="shared" si="9"/>
        <v>0</v>
      </c>
      <c r="X109" s="1">
        <f t="shared" si="9"/>
        <v>0</v>
      </c>
      <c r="Y109" s="1"/>
    </row>
    <row r="110" spans="1:25" outlineLevel="1" x14ac:dyDescent="0.2"/>
  </sheetData>
  <sheetProtection password="CB17" sheet="1" objects="1" scenarios="1"/>
  <mergeCells count="4">
    <mergeCell ref="E102:G102"/>
    <mergeCell ref="H102:J102"/>
    <mergeCell ref="K102:M102"/>
    <mergeCell ref="N102:P102"/>
  </mergeCells>
  <printOptions gridLines="1"/>
  <pageMargins left="0.78740157499999996" right="0.78740157499999996" top="0.984251969" bottom="0.984251969" header="0.4921259845" footer="0.4921259845"/>
  <pageSetup paperSize="9" scale="35" orientation="landscape" horizontalDpi="4294967292" r:id="rId1"/>
  <headerFooter alignWithMargins="0">
    <oddHeader>&amp;LJugendwohnen im Kiez-Jugendhilfe gGmbH&amp;R&amp;D</oddHeader>
    <oddFooter>&amp;L&amp;A&amp;C&amp;F&amp;RSeite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opLeftCell="A25" zoomScaleNormal="100" workbookViewId="0">
      <selection activeCell="C39" sqref="C39"/>
    </sheetView>
  </sheetViews>
  <sheetFormatPr baseColWidth="10" defaultRowHeight="12.75" outlineLevelRow="1" x14ac:dyDescent="0.2"/>
  <cols>
    <col min="1" max="1" width="8.85546875" style="27" customWidth="1"/>
    <col min="2" max="2" width="7.5703125" style="27" bestFit="1" customWidth="1"/>
    <col min="3" max="3" width="37.85546875" style="2" bestFit="1" customWidth="1"/>
    <col min="4" max="4" width="11.5703125" style="2" customWidth="1"/>
    <col min="5" max="5" width="12" style="2" bestFit="1" customWidth="1"/>
    <col min="6" max="6" width="16.85546875" style="2" bestFit="1" customWidth="1"/>
    <col min="7" max="7" width="12" style="2" bestFit="1" customWidth="1"/>
    <col min="8" max="8" width="17.42578125" style="2" bestFit="1" customWidth="1"/>
    <col min="9" max="9" width="14.42578125" style="2" bestFit="1" customWidth="1"/>
    <col min="10" max="10" width="18.140625" style="2" bestFit="1" customWidth="1"/>
    <col min="11" max="11" width="12.5703125" style="2" bestFit="1" customWidth="1"/>
    <col min="12" max="12" width="16.42578125" style="2" bestFit="1" customWidth="1"/>
    <col min="13" max="13" width="12.42578125" style="2" bestFit="1" customWidth="1"/>
    <col min="14" max="14" width="13.28515625" style="2" bestFit="1" customWidth="1"/>
    <col min="15" max="15" width="14.5703125" style="2" bestFit="1" customWidth="1"/>
    <col min="16" max="16" width="23.42578125" style="2" bestFit="1" customWidth="1"/>
    <col min="17" max="17" width="10.7109375" style="2" bestFit="1" customWidth="1"/>
    <col min="18" max="18" width="13.85546875" style="2" bestFit="1" customWidth="1"/>
    <col min="19" max="19" width="16.85546875" style="2" bestFit="1" customWidth="1"/>
    <col min="20" max="20" width="14.28515625" style="2" bestFit="1" customWidth="1"/>
    <col min="21" max="21" width="12.28515625" style="2" customWidth="1"/>
    <col min="22" max="22" width="10.42578125" style="2" bestFit="1" customWidth="1"/>
    <col min="23" max="23" width="50.85546875" style="2" bestFit="1" customWidth="1"/>
    <col min="24" max="24" width="34.140625" style="2" bestFit="1" customWidth="1"/>
    <col min="25" max="25" width="13.7109375" style="2" customWidth="1"/>
    <col min="26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5" t="s">
        <v>34</v>
      </c>
      <c r="U1" s="17"/>
    </row>
    <row r="2" spans="1:25" s="5" customFormat="1" ht="15.75" x14ac:dyDescent="0.25">
      <c r="A2" s="25" t="s">
        <v>40</v>
      </c>
      <c r="B2" s="71">
        <f>+Feb!B2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Feb!E3</f>
        <v>K70101</v>
      </c>
      <c r="F3" s="10" t="str">
        <f>Feb!F3</f>
        <v>K70125</v>
      </c>
      <c r="G3" s="10" t="str">
        <f>Feb!G3</f>
        <v>K70119</v>
      </c>
      <c r="H3" s="10" t="str">
        <f>Feb!H3</f>
        <v>K70122</v>
      </c>
      <c r="I3" s="10" t="str">
        <f>Feb!I3</f>
        <v>K70121</v>
      </c>
      <c r="J3" s="10" t="str">
        <f>Feb!J3</f>
        <v>K70120</v>
      </c>
      <c r="K3" s="10" t="str">
        <f>Feb!K3</f>
        <v>K70123</v>
      </c>
      <c r="L3" s="10" t="str">
        <f>Feb!L3</f>
        <v>K70126</v>
      </c>
      <c r="M3" s="10" t="str">
        <f>Feb!M3</f>
        <v>K70113</v>
      </c>
      <c r="N3" s="10" t="str">
        <f>Feb!N3</f>
        <v>K70124</v>
      </c>
      <c r="O3" s="10" t="str">
        <f>Feb!O3</f>
        <v>K70127</v>
      </c>
      <c r="P3" s="10" t="str">
        <f>Feb!P3</f>
        <v>K70116</v>
      </c>
      <c r="Q3" s="10" t="str">
        <f>Feb!Q3</f>
        <v>K70117</v>
      </c>
      <c r="R3" s="10" t="str">
        <f>Feb!R3</f>
        <v>K70118</v>
      </c>
      <c r="S3" s="10" t="str">
        <f>Feb!S3</f>
        <v>K70128</v>
      </c>
      <c r="T3" s="10" t="str">
        <f>Feb!T3</f>
        <v>K70129</v>
      </c>
      <c r="U3" s="10"/>
      <c r="V3" s="10" t="str">
        <f>Feb!V3</f>
        <v>K70197</v>
      </c>
      <c r="W3" s="10" t="str">
        <f>Feb!W3</f>
        <v>K70198</v>
      </c>
      <c r="X3" s="10" t="str">
        <f>Feb!X3</f>
        <v>K70199</v>
      </c>
    </row>
    <row r="4" spans="1:25" s="6" customFormat="1" x14ac:dyDescent="0.2">
      <c r="B4" s="28"/>
      <c r="D4" s="55" t="s">
        <v>19</v>
      </c>
      <c r="E4" s="10" t="str">
        <f>Feb!E4</f>
        <v>Engin Turan</v>
      </c>
      <c r="F4" s="10" t="str">
        <f>Feb!F4</f>
        <v>Marcelina Schulz</v>
      </c>
      <c r="G4" s="10" t="str">
        <f>Feb!G4</f>
        <v xml:space="preserve">Felix Bunte </v>
      </c>
      <c r="H4" s="10" t="str">
        <f>Feb!H4</f>
        <v>Jennifer Kollatsch</v>
      </c>
      <c r="I4" s="10" t="str">
        <f>Feb!I4</f>
        <v>Elvis Hoffmann</v>
      </c>
      <c r="J4" s="10" t="str">
        <f>Feb!J4</f>
        <v>Andrea De Martino</v>
      </c>
      <c r="K4" s="10" t="str">
        <f>Feb!K4</f>
        <v>Sherica Katz</v>
      </c>
      <c r="L4" s="10" t="str">
        <f>Feb!L4</f>
        <v>Alexander Busse</v>
      </c>
      <c r="M4" s="10" t="str">
        <f>Feb!M4</f>
        <v>Kevin Seikat</v>
      </c>
      <c r="N4" s="10" t="str">
        <f>Feb!N4</f>
        <v>Gordon Zekiri</v>
      </c>
      <c r="O4" s="10" t="str">
        <f>Feb!O4</f>
        <v>Alicja Gohlisch</v>
      </c>
      <c r="P4" s="10" t="str">
        <f>Feb!P4</f>
        <v>Maverick Ron Blanchard</v>
      </c>
      <c r="Q4" s="10" t="str">
        <f>Feb!Q4</f>
        <v>Tim Eilrich</v>
      </c>
      <c r="R4" s="10" t="str">
        <f>Feb!R4</f>
        <v>Kevin Buckow</v>
      </c>
      <c r="S4" s="10" t="str">
        <f>Feb!S4</f>
        <v>Kryzsztof Lagiera</v>
      </c>
      <c r="T4" s="10" t="str">
        <f>Feb!T4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18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72">
        <f>Feb!E89</f>
        <v>0</v>
      </c>
      <c r="F6" s="72">
        <f>Feb!F89</f>
        <v>276.04000000000002</v>
      </c>
      <c r="G6" s="72">
        <f>Feb!G89</f>
        <v>0</v>
      </c>
      <c r="H6" s="72">
        <f>Feb!H89</f>
        <v>530.32000000000005</v>
      </c>
      <c r="I6" s="72">
        <f>Feb!I89</f>
        <v>5.6</v>
      </c>
      <c r="J6" s="72">
        <f>Feb!J89</f>
        <v>5.6</v>
      </c>
      <c r="K6" s="72">
        <f>Feb!K89</f>
        <v>0</v>
      </c>
      <c r="L6" s="72">
        <f>Feb!L89</f>
        <v>-108.22</v>
      </c>
      <c r="M6" s="72">
        <f>Feb!M89</f>
        <v>31.6</v>
      </c>
      <c r="N6" s="72">
        <f>Feb!N89</f>
        <v>0</v>
      </c>
      <c r="O6" s="72">
        <f>Feb!O89</f>
        <v>464.07</v>
      </c>
      <c r="P6" s="72">
        <f>Feb!P89</f>
        <v>31.6</v>
      </c>
      <c r="Q6" s="72">
        <f>Feb!Q89</f>
        <v>5.6</v>
      </c>
      <c r="R6" s="72">
        <f>Feb!R89</f>
        <v>31.6</v>
      </c>
      <c r="S6" s="72">
        <f>Feb!S89</f>
        <v>-271.38</v>
      </c>
      <c r="T6" s="72">
        <f>Feb!T89</f>
        <v>-1674.2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72">
        <f>Feb!E90</f>
        <v>0</v>
      </c>
      <c r="F7" s="72">
        <f>Feb!F90</f>
        <v>140</v>
      </c>
      <c r="G7" s="72">
        <f>Feb!G90</f>
        <v>0</v>
      </c>
      <c r="H7" s="72">
        <f>Feb!H90</f>
        <v>140.91</v>
      </c>
      <c r="I7" s="72">
        <f>Feb!I90</f>
        <v>0</v>
      </c>
      <c r="J7" s="72">
        <f>Feb!J90</f>
        <v>0</v>
      </c>
      <c r="K7" s="72">
        <f>Feb!K90</f>
        <v>0</v>
      </c>
      <c r="L7" s="72">
        <f>Feb!L90</f>
        <v>100</v>
      </c>
      <c r="M7" s="72">
        <f>Feb!M90</f>
        <v>0</v>
      </c>
      <c r="N7" s="72">
        <f>Feb!N90</f>
        <v>0</v>
      </c>
      <c r="O7" s="72">
        <f>Feb!O90</f>
        <v>100</v>
      </c>
      <c r="P7" s="72">
        <f>Feb!P90</f>
        <v>0</v>
      </c>
      <c r="Q7" s="72">
        <f>Feb!Q90</f>
        <v>0</v>
      </c>
      <c r="R7" s="72">
        <f>Feb!R90</f>
        <v>0</v>
      </c>
      <c r="S7" s="72">
        <f>Feb!S90</f>
        <v>100</v>
      </c>
      <c r="T7" s="72">
        <f>Feb!T90</f>
        <v>40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72">
        <f>Feb!E91</f>
        <v>200.02</v>
      </c>
      <c r="F8" s="72">
        <f>Feb!F91</f>
        <v>0</v>
      </c>
      <c r="G8" s="72">
        <f>Feb!G91</f>
        <v>0</v>
      </c>
      <c r="H8" s="72">
        <f>Feb!H91</f>
        <v>0</v>
      </c>
      <c r="I8" s="72">
        <f>Feb!I91</f>
        <v>0</v>
      </c>
      <c r="J8" s="72">
        <f>Feb!J91</f>
        <v>0</v>
      </c>
      <c r="K8" s="72">
        <f>Feb!K91</f>
        <v>0</v>
      </c>
      <c r="L8" s="72">
        <f>Feb!L91</f>
        <v>0</v>
      </c>
      <c r="M8" s="72">
        <f>Feb!M91</f>
        <v>0</v>
      </c>
      <c r="N8" s="72">
        <f>Feb!N91</f>
        <v>0</v>
      </c>
      <c r="O8" s="72">
        <f>Feb!O91</f>
        <v>0</v>
      </c>
      <c r="P8" s="72">
        <f>Feb!P91</f>
        <v>0</v>
      </c>
      <c r="Q8" s="72">
        <f>Feb!Q91</f>
        <v>0</v>
      </c>
      <c r="R8" s="72">
        <f>Feb!R91</f>
        <v>0</v>
      </c>
      <c r="S8" s="72">
        <f>Feb!S91</f>
        <v>0</v>
      </c>
      <c r="T8" s="72">
        <f>Feb!T91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72">
        <f>Feb!E92</f>
        <v>0</v>
      </c>
      <c r="F9" s="72">
        <f>Feb!F92</f>
        <v>360</v>
      </c>
      <c r="G9" s="72">
        <f>Feb!G92</f>
        <v>0</v>
      </c>
      <c r="H9" s="72">
        <f>Feb!H92</f>
        <v>0</v>
      </c>
      <c r="I9" s="72">
        <f>Feb!I92</f>
        <v>0</v>
      </c>
      <c r="J9" s="72">
        <f>Feb!J92</f>
        <v>0</v>
      </c>
      <c r="K9" s="72">
        <f>Feb!K92</f>
        <v>0</v>
      </c>
      <c r="L9" s="72">
        <f>Feb!L92</f>
        <v>0</v>
      </c>
      <c r="M9" s="72">
        <f>Feb!M92</f>
        <v>0</v>
      </c>
      <c r="N9" s="72">
        <f>Feb!N92</f>
        <v>0</v>
      </c>
      <c r="O9" s="72">
        <f>Feb!O92</f>
        <v>0</v>
      </c>
      <c r="P9" s="72">
        <f>Feb!P92</f>
        <v>0</v>
      </c>
      <c r="Q9" s="72">
        <f>Feb!Q92</f>
        <v>0</v>
      </c>
      <c r="R9" s="72">
        <f>Feb!R92</f>
        <v>0</v>
      </c>
      <c r="S9" s="72">
        <f>Feb!S92</f>
        <v>0</v>
      </c>
      <c r="T9" s="72">
        <f>Feb!T92</f>
        <v>0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72">
        <f>Feb!E93</f>
        <v>0</v>
      </c>
      <c r="F10" s="72">
        <f>Feb!F93</f>
        <v>430</v>
      </c>
      <c r="G10" s="72">
        <f>Feb!G93</f>
        <v>85.35</v>
      </c>
      <c r="H10" s="72">
        <f>Feb!H93</f>
        <v>150</v>
      </c>
      <c r="I10" s="72">
        <f>Feb!I93</f>
        <v>34.4</v>
      </c>
      <c r="J10" s="72">
        <f>Feb!J93</f>
        <v>79.78</v>
      </c>
      <c r="K10" s="72">
        <f>Feb!K93</f>
        <v>10.96</v>
      </c>
      <c r="L10" s="72">
        <f>Feb!L93</f>
        <v>59.25</v>
      </c>
      <c r="M10" s="72">
        <f>Feb!M93</f>
        <v>164.47</v>
      </c>
      <c r="N10" s="72">
        <f>Feb!N93</f>
        <v>30</v>
      </c>
      <c r="O10" s="72">
        <f>Feb!O93</f>
        <v>342.16</v>
      </c>
      <c r="P10" s="72">
        <f>Feb!P93</f>
        <v>0</v>
      </c>
      <c r="Q10" s="72">
        <f>Feb!Q93</f>
        <v>59.45</v>
      </c>
      <c r="R10" s="72">
        <f>Feb!R93</f>
        <v>78.5</v>
      </c>
      <c r="S10" s="72">
        <f>Feb!S93</f>
        <v>342.16</v>
      </c>
      <c r="T10" s="72">
        <f>Feb!T93</f>
        <v>342.16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72">
        <f>Feb!E94</f>
        <v>0</v>
      </c>
      <c r="F11" s="72">
        <f>Feb!F94</f>
        <v>180</v>
      </c>
      <c r="G11" s="72">
        <f>Feb!G94</f>
        <v>0</v>
      </c>
      <c r="H11" s="72">
        <f>Feb!H94</f>
        <v>150</v>
      </c>
      <c r="I11" s="72">
        <f>Feb!I94</f>
        <v>0</v>
      </c>
      <c r="J11" s="72">
        <f>Feb!J94</f>
        <v>0</v>
      </c>
      <c r="K11" s="72">
        <f>Feb!K94</f>
        <v>0</v>
      </c>
      <c r="L11" s="72">
        <f>Feb!L94</f>
        <v>0</v>
      </c>
      <c r="M11" s="72">
        <f>Feb!M94</f>
        <v>0</v>
      </c>
      <c r="N11" s="72">
        <f>Feb!N94</f>
        <v>0</v>
      </c>
      <c r="O11" s="72">
        <f>Feb!O94</f>
        <v>61.25</v>
      </c>
      <c r="P11" s="72">
        <f>Feb!P94</f>
        <v>0</v>
      </c>
      <c r="Q11" s="72">
        <f>Feb!Q94</f>
        <v>4.68</v>
      </c>
      <c r="R11" s="72">
        <f>Feb!R94</f>
        <v>0</v>
      </c>
      <c r="S11" s="72">
        <f>Feb!S94</f>
        <v>61.25</v>
      </c>
      <c r="T11" s="72">
        <f>Feb!T94</f>
        <v>29.25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72">
        <f>Feb!E95</f>
        <v>0</v>
      </c>
      <c r="F12" s="72">
        <f>Feb!F95</f>
        <v>0</v>
      </c>
      <c r="G12" s="72">
        <f>Feb!G95</f>
        <v>0</v>
      </c>
      <c r="H12" s="72">
        <f>Feb!H95</f>
        <v>0</v>
      </c>
      <c r="I12" s="72">
        <f>Feb!I95</f>
        <v>0</v>
      </c>
      <c r="J12" s="72">
        <f>Feb!J95</f>
        <v>0</v>
      </c>
      <c r="K12" s="72">
        <f>Feb!K95</f>
        <v>0</v>
      </c>
      <c r="L12" s="72">
        <f>Feb!L95</f>
        <v>0</v>
      </c>
      <c r="M12" s="72">
        <f>Feb!M95</f>
        <v>0</v>
      </c>
      <c r="N12" s="72">
        <f>Feb!N95</f>
        <v>0</v>
      </c>
      <c r="O12" s="72">
        <f>Feb!O95</f>
        <v>0</v>
      </c>
      <c r="P12" s="72">
        <f>Feb!P95</f>
        <v>0</v>
      </c>
      <c r="Q12" s="72">
        <f>Feb!Q95</f>
        <v>0</v>
      </c>
      <c r="R12" s="72">
        <f>Feb!R95</f>
        <v>0</v>
      </c>
      <c r="S12" s="72">
        <f>Feb!S95</f>
        <v>0</v>
      </c>
      <c r="T12" s="72">
        <f>Feb!T95</f>
        <v>0</v>
      </c>
      <c r="U12" s="46"/>
    </row>
    <row r="13" spans="1:25" s="9" customFormat="1" x14ac:dyDescent="0.2">
      <c r="A13" s="30"/>
      <c r="B13" s="30"/>
      <c r="D13" s="52" t="s">
        <v>17</v>
      </c>
      <c r="E13" s="72">
        <f>Feb!E96</f>
        <v>0</v>
      </c>
      <c r="F13" s="72">
        <f>Feb!F96</f>
        <v>35</v>
      </c>
      <c r="G13" s="72">
        <f>Feb!G96</f>
        <v>25</v>
      </c>
      <c r="H13" s="72">
        <f>Feb!H96</f>
        <v>50</v>
      </c>
      <c r="I13" s="72">
        <f>Feb!I96</f>
        <v>0</v>
      </c>
      <c r="J13" s="72">
        <f>Feb!J96</f>
        <v>0</v>
      </c>
      <c r="K13" s="72">
        <f>Feb!K96</f>
        <v>0</v>
      </c>
      <c r="L13" s="72">
        <f>Feb!L96</f>
        <v>10</v>
      </c>
      <c r="M13" s="72">
        <f>Feb!M96</f>
        <v>0</v>
      </c>
      <c r="N13" s="72">
        <f>Feb!N96</f>
        <v>0</v>
      </c>
      <c r="O13" s="72">
        <f>Feb!O96</f>
        <v>25</v>
      </c>
      <c r="P13" s="72">
        <f>Feb!P96</f>
        <v>1.88</v>
      </c>
      <c r="Q13" s="72">
        <f>Feb!Q96</f>
        <v>0</v>
      </c>
      <c r="R13" s="72">
        <f>Feb!R96</f>
        <v>11.35</v>
      </c>
      <c r="S13" s="72">
        <f>Feb!S96</f>
        <v>25</v>
      </c>
      <c r="T13" s="72">
        <f>Feb!T96</f>
        <v>10</v>
      </c>
      <c r="U13" s="46"/>
    </row>
    <row r="14" spans="1:25" s="9" customFormat="1" x14ac:dyDescent="0.2">
      <c r="A14" s="30"/>
      <c r="B14" s="30"/>
      <c r="D14" s="52" t="s">
        <v>35</v>
      </c>
      <c r="E14" s="72">
        <f>Feb!E97</f>
        <v>0</v>
      </c>
      <c r="F14" s="72">
        <f>Feb!F97</f>
        <v>70</v>
      </c>
      <c r="G14" s="72">
        <f>Feb!G97</f>
        <v>0</v>
      </c>
      <c r="H14" s="72">
        <f>Feb!H97</f>
        <v>5.94</v>
      </c>
      <c r="I14" s="72">
        <f>Feb!I97</f>
        <v>0</v>
      </c>
      <c r="J14" s="72">
        <f>Feb!J97</f>
        <v>0</v>
      </c>
      <c r="K14" s="72">
        <f>Feb!K97</f>
        <v>0</v>
      </c>
      <c r="L14" s="72">
        <f>Feb!L97</f>
        <v>60</v>
      </c>
      <c r="M14" s="72">
        <f>Feb!M97</f>
        <v>0</v>
      </c>
      <c r="N14" s="72">
        <f>Feb!N97</f>
        <v>0</v>
      </c>
      <c r="O14" s="72">
        <f>Feb!O97</f>
        <v>40</v>
      </c>
      <c r="P14" s="72">
        <f>Feb!P97</f>
        <v>0</v>
      </c>
      <c r="Q14" s="72">
        <f>Feb!Q97</f>
        <v>0</v>
      </c>
      <c r="R14" s="72">
        <f>Feb!R97</f>
        <v>0</v>
      </c>
      <c r="S14" s="72">
        <f>Feb!S97</f>
        <v>40</v>
      </c>
      <c r="T14" s="72">
        <f>Feb!T97</f>
        <v>20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72">
        <f>Feb!E98</f>
        <v>0</v>
      </c>
      <c r="F15" s="72">
        <f>Feb!F98</f>
        <v>0</v>
      </c>
      <c r="G15" s="72">
        <f>Feb!G98</f>
        <v>0</v>
      </c>
      <c r="H15" s="72">
        <f>Feb!H98</f>
        <v>0</v>
      </c>
      <c r="I15" s="72">
        <f>Feb!I98</f>
        <v>0</v>
      </c>
      <c r="J15" s="72">
        <f>Feb!J98</f>
        <v>0</v>
      </c>
      <c r="K15" s="72">
        <f>Feb!K98</f>
        <v>0</v>
      </c>
      <c r="L15" s="72">
        <f>Feb!L98</f>
        <v>0</v>
      </c>
      <c r="M15" s="72">
        <f>Feb!M98</f>
        <v>0</v>
      </c>
      <c r="N15" s="72">
        <f>Feb!N98</f>
        <v>0</v>
      </c>
      <c r="O15" s="72">
        <f>Feb!O98</f>
        <v>0</v>
      </c>
      <c r="P15" s="72">
        <f>Feb!P98</f>
        <v>0</v>
      </c>
      <c r="Q15" s="72">
        <f>Feb!Q98</f>
        <v>0</v>
      </c>
      <c r="R15" s="72">
        <f>Feb!R98</f>
        <v>0</v>
      </c>
      <c r="S15" s="72">
        <f>Feb!S98</f>
        <v>0</v>
      </c>
      <c r="T15" s="72">
        <f>Feb!T98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>SUM(E6:E15)</f>
        <v>200.02</v>
      </c>
      <c r="F16" s="40">
        <f t="shared" ref="F16:R16" si="0">SUM(F6:F15)</f>
        <v>1491.04</v>
      </c>
      <c r="G16" s="40">
        <f t="shared" si="0"/>
        <v>110.35</v>
      </c>
      <c r="H16" s="40">
        <f t="shared" ref="H16:M16" si="1">SUM(H6:H15)</f>
        <v>1027.17</v>
      </c>
      <c r="I16" s="40">
        <f t="shared" si="1"/>
        <v>40</v>
      </c>
      <c r="J16" s="40">
        <f t="shared" si="1"/>
        <v>85.38</v>
      </c>
      <c r="K16" s="40">
        <f t="shared" si="1"/>
        <v>10.96</v>
      </c>
      <c r="L16" s="40">
        <f t="shared" si="1"/>
        <v>121.03</v>
      </c>
      <c r="M16" s="40">
        <f t="shared" si="1"/>
        <v>196.07</v>
      </c>
      <c r="N16" s="40">
        <f t="shared" si="0"/>
        <v>30</v>
      </c>
      <c r="O16" s="40">
        <f t="shared" si="0"/>
        <v>1032.48</v>
      </c>
      <c r="P16" s="40">
        <f t="shared" si="0"/>
        <v>33.480000000000004</v>
      </c>
      <c r="Q16" s="40">
        <f t="shared" si="0"/>
        <v>69.72999999999999</v>
      </c>
      <c r="R16" s="40">
        <f t="shared" si="0"/>
        <v>121.44999999999999</v>
      </c>
      <c r="S16" s="40">
        <f t="shared" ref="S16:T16" si="2">SUM(S6:S15)</f>
        <v>297.03000000000003</v>
      </c>
      <c r="T16" s="40">
        <f t="shared" si="2"/>
        <v>-1232.79</v>
      </c>
      <c r="U16" s="48"/>
      <c r="V16" s="40">
        <f>Feb!V99</f>
        <v>210.27999999999162</v>
      </c>
      <c r="W16" s="40">
        <f>Feb!W99</f>
        <v>-51.270000000000046</v>
      </c>
      <c r="X16" s="40">
        <f>Feb!X99</f>
        <v>3200.119999999999</v>
      </c>
      <c r="Y16" s="40"/>
    </row>
    <row r="17" spans="1:25" x14ac:dyDescent="0.2">
      <c r="A17" s="6"/>
      <c r="B17" s="28" t="s">
        <v>2</v>
      </c>
      <c r="C17" s="33"/>
      <c r="D17" s="41">
        <f>SUM(E16:X16)</f>
        <v>6992.5299999999897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A19" s="27">
        <v>41701</v>
      </c>
      <c r="B19" s="59">
        <v>32</v>
      </c>
      <c r="C19" s="2" t="s">
        <v>98</v>
      </c>
      <c r="D19" s="19">
        <f>D17+SUM(E19:X19)</f>
        <v>6513.5799999999899</v>
      </c>
      <c r="E19" s="1"/>
      <c r="F19" s="1"/>
      <c r="G19" s="1"/>
      <c r="H19" s="1">
        <v>-478.95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6"/>
      <c r="V19" s="1"/>
      <c r="W19" s="1"/>
      <c r="X19" s="1"/>
      <c r="Y19" s="1"/>
    </row>
    <row r="20" spans="1:25" x14ac:dyDescent="0.2">
      <c r="A20" s="27">
        <v>41701</v>
      </c>
      <c r="B20" s="59">
        <v>32</v>
      </c>
      <c r="C20" s="2" t="s">
        <v>53</v>
      </c>
      <c r="D20" s="19">
        <f t="shared" ref="D20:D49" si="3">D19+SUM(E20:X20)</f>
        <v>5144.9199999999901</v>
      </c>
      <c r="E20" s="1"/>
      <c r="F20" s="1"/>
      <c r="G20" s="1"/>
      <c r="H20" s="1"/>
      <c r="I20" s="1"/>
      <c r="J20" s="1"/>
      <c r="K20" s="1"/>
      <c r="L20" s="1">
        <v>-79.849999999999994</v>
      </c>
      <c r="M20" s="1"/>
      <c r="N20" s="1"/>
      <c r="O20" s="1">
        <v>-342.16</v>
      </c>
      <c r="P20" s="1"/>
      <c r="Q20" s="1"/>
      <c r="R20" s="1"/>
      <c r="S20" s="1">
        <v>-342.16</v>
      </c>
      <c r="T20" s="1">
        <v>-342.16</v>
      </c>
      <c r="U20" s="46"/>
      <c r="V20" s="1"/>
      <c r="W20" s="1">
        <v>-262.33</v>
      </c>
      <c r="X20" s="1"/>
      <c r="Y20" s="1"/>
    </row>
    <row r="21" spans="1:25" x14ac:dyDescent="0.2">
      <c r="A21" s="27">
        <v>41701</v>
      </c>
      <c r="B21" s="59">
        <v>32</v>
      </c>
      <c r="C21" s="2" t="s">
        <v>57</v>
      </c>
      <c r="D21" s="19">
        <f t="shared" si="3"/>
        <v>4994.9199999999901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6"/>
      <c r="V21" s="1">
        <v>-150</v>
      </c>
      <c r="W21" s="1"/>
      <c r="X21" s="1"/>
      <c r="Y21" s="1"/>
    </row>
    <row r="22" spans="1:25" x14ac:dyDescent="0.2">
      <c r="A22" s="27">
        <v>41702</v>
      </c>
      <c r="B22" s="59">
        <v>33</v>
      </c>
      <c r="C22" s="2" t="s">
        <v>57</v>
      </c>
      <c r="D22" s="19">
        <f t="shared" si="3"/>
        <v>4794.9199999999901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6"/>
      <c r="V22" s="1">
        <v>-200</v>
      </c>
      <c r="W22" s="1"/>
      <c r="X22" s="1"/>
      <c r="Y22" s="1"/>
    </row>
    <row r="23" spans="1:25" x14ac:dyDescent="0.2">
      <c r="A23" s="27">
        <v>41704</v>
      </c>
      <c r="B23" s="59">
        <v>34</v>
      </c>
      <c r="C23" s="2" t="s">
        <v>58</v>
      </c>
      <c r="D23" s="19">
        <f t="shared" si="3"/>
        <v>4786.8499999999904</v>
      </c>
      <c r="E23" s="1"/>
      <c r="F23" s="1"/>
      <c r="G23" s="1"/>
      <c r="H23" s="1"/>
      <c r="I23" s="1"/>
      <c r="J23" s="1"/>
      <c r="K23" s="1"/>
      <c r="L23" s="1">
        <v>-2.02</v>
      </c>
      <c r="M23" s="1"/>
      <c r="N23" s="1"/>
      <c r="O23" s="1">
        <v>-2.02</v>
      </c>
      <c r="P23" s="1"/>
      <c r="Q23" s="1"/>
      <c r="R23" s="1"/>
      <c r="S23" s="1">
        <v>-2.02</v>
      </c>
      <c r="T23" s="1">
        <v>-2.0099999999999998</v>
      </c>
      <c r="U23" s="46"/>
      <c r="V23" s="1"/>
      <c r="W23" s="1"/>
      <c r="X23" s="1"/>
      <c r="Y23" s="1"/>
    </row>
    <row r="24" spans="1:25" x14ac:dyDescent="0.2">
      <c r="A24" s="27">
        <v>41708</v>
      </c>
      <c r="B24" s="59">
        <v>35</v>
      </c>
      <c r="C24" s="2" t="s">
        <v>57</v>
      </c>
      <c r="D24" s="19">
        <f t="shared" si="3"/>
        <v>4736.8499999999904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6"/>
      <c r="V24" s="1">
        <v>-50</v>
      </c>
      <c r="W24" s="1"/>
      <c r="X24" s="1"/>
      <c r="Y24" s="1"/>
    </row>
    <row r="25" spans="1:25" x14ac:dyDescent="0.2">
      <c r="A25" s="27">
        <v>41709</v>
      </c>
      <c r="B25" s="59">
        <v>36</v>
      </c>
      <c r="C25" s="2" t="s">
        <v>57</v>
      </c>
      <c r="D25" s="19">
        <f t="shared" si="3"/>
        <v>4586.8499999999904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6"/>
      <c r="V25" s="1">
        <v>-150</v>
      </c>
      <c r="W25" s="1"/>
      <c r="X25" s="1"/>
      <c r="Y25" s="1"/>
    </row>
    <row r="26" spans="1:25" x14ac:dyDescent="0.2">
      <c r="A26" s="27">
        <v>41711</v>
      </c>
      <c r="B26" s="59">
        <v>37</v>
      </c>
      <c r="C26" s="2" t="s">
        <v>92</v>
      </c>
      <c r="D26" s="19">
        <f t="shared" si="3"/>
        <v>4549.8499999999904</v>
      </c>
      <c r="E26" s="1"/>
      <c r="F26" s="1">
        <v>-37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/>
      <c r="W26" s="1"/>
      <c r="X26" s="1"/>
      <c r="Y26" s="1"/>
    </row>
    <row r="27" spans="1:25" x14ac:dyDescent="0.2">
      <c r="A27" s="27">
        <v>41712</v>
      </c>
      <c r="B27" s="59">
        <v>38</v>
      </c>
      <c r="C27" s="2" t="s">
        <v>59</v>
      </c>
      <c r="D27" s="19">
        <f t="shared" si="3"/>
        <v>4001.5899999999901</v>
      </c>
      <c r="E27" s="1"/>
      <c r="F27" s="1"/>
      <c r="G27" s="1"/>
      <c r="H27" s="1">
        <v>-479.26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/>
      <c r="W27" s="1">
        <v>-69</v>
      </c>
      <c r="X27" s="1"/>
      <c r="Y27" s="1"/>
    </row>
    <row r="28" spans="1:25" x14ac:dyDescent="0.2">
      <c r="A28" s="27">
        <v>41712</v>
      </c>
      <c r="B28" s="59">
        <v>38</v>
      </c>
      <c r="C28" s="2" t="s">
        <v>57</v>
      </c>
      <c r="D28" s="19">
        <f t="shared" si="3"/>
        <v>3901.5899999999901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>
        <v>-100</v>
      </c>
      <c r="W28" s="1"/>
      <c r="X28" s="1"/>
      <c r="Y28" s="1"/>
    </row>
    <row r="29" spans="1:25" x14ac:dyDescent="0.2">
      <c r="A29" s="27">
        <v>41715</v>
      </c>
      <c r="B29" s="59">
        <v>39</v>
      </c>
      <c r="C29" s="2" t="s">
        <v>66</v>
      </c>
      <c r="D29" s="19">
        <f t="shared" si="3"/>
        <v>3551.5899999999901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77">
        <v>-186.72</v>
      </c>
      <c r="T29" s="1"/>
      <c r="U29" s="46"/>
      <c r="V29" s="1"/>
      <c r="W29" s="77">
        <v>-163.28</v>
      </c>
      <c r="X29" s="1"/>
      <c r="Y29" s="1" t="s">
        <v>121</v>
      </c>
    </row>
    <row r="30" spans="1:25" x14ac:dyDescent="0.2">
      <c r="A30" s="27">
        <v>41715</v>
      </c>
      <c r="B30" s="59">
        <v>39</v>
      </c>
      <c r="C30" s="2" t="s">
        <v>65</v>
      </c>
      <c r="D30" s="19">
        <f t="shared" si="3"/>
        <v>3191.5899999999901</v>
      </c>
      <c r="E30" s="1"/>
      <c r="F30" s="1">
        <v>-360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/>
      <c r="W30" s="1"/>
      <c r="X30" s="1"/>
      <c r="Y30" s="1"/>
    </row>
    <row r="31" spans="1:25" x14ac:dyDescent="0.2">
      <c r="A31" s="27">
        <v>41716</v>
      </c>
      <c r="B31" s="59">
        <v>40</v>
      </c>
      <c r="C31" s="2" t="s">
        <v>60</v>
      </c>
      <c r="D31" s="19">
        <f t="shared" si="3"/>
        <v>3171.5899999999901</v>
      </c>
      <c r="E31" s="1"/>
      <c r="F31" s="1">
        <v>-20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/>
      <c r="W31" s="1"/>
      <c r="X31" s="1"/>
      <c r="Y31" s="1"/>
    </row>
    <row r="32" spans="1:25" x14ac:dyDescent="0.2">
      <c r="A32" s="27">
        <v>41716</v>
      </c>
      <c r="B32" s="59">
        <v>40</v>
      </c>
      <c r="C32" s="2" t="s">
        <v>57</v>
      </c>
      <c r="D32" s="19">
        <f t="shared" si="3"/>
        <v>3021.5899999999901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>
        <v>-150</v>
      </c>
      <c r="W32" s="1"/>
      <c r="X32" s="1"/>
      <c r="Y32" s="1"/>
    </row>
    <row r="33" spans="1:25" x14ac:dyDescent="0.2">
      <c r="A33" s="27">
        <v>41718</v>
      </c>
      <c r="B33" s="59">
        <v>41</v>
      </c>
      <c r="C33" s="2" t="s">
        <v>63</v>
      </c>
      <c r="D33" s="19">
        <f t="shared" si="3"/>
        <v>2938.5899999999901</v>
      </c>
      <c r="E33" s="1"/>
      <c r="F33" s="1"/>
      <c r="G33" s="1"/>
      <c r="H33" s="1"/>
      <c r="I33" s="1"/>
      <c r="J33" s="1"/>
      <c r="K33" s="1"/>
      <c r="L33" s="1">
        <v>-4.84</v>
      </c>
      <c r="M33" s="1"/>
      <c r="N33" s="1"/>
      <c r="O33" s="1">
        <v>-26.05</v>
      </c>
      <c r="P33" s="1"/>
      <c r="Q33" s="1"/>
      <c r="R33" s="1"/>
      <c r="S33" s="1">
        <v>-26.05</v>
      </c>
      <c r="T33" s="1">
        <v>-26.06</v>
      </c>
      <c r="U33" s="46"/>
      <c r="V33" s="1"/>
      <c r="W33" s="1"/>
      <c r="X33" s="1"/>
      <c r="Y33" s="1"/>
    </row>
    <row r="34" spans="1:25" x14ac:dyDescent="0.2">
      <c r="A34" s="27">
        <v>41718</v>
      </c>
      <c r="B34" s="59">
        <v>41</v>
      </c>
      <c r="C34" s="66" t="s">
        <v>62</v>
      </c>
      <c r="D34" s="19">
        <f t="shared" si="3"/>
        <v>2903.5899999999901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46"/>
      <c r="V34" s="1"/>
      <c r="W34" s="1">
        <v>-35</v>
      </c>
      <c r="X34" s="1"/>
      <c r="Y34" s="1"/>
    </row>
    <row r="35" spans="1:25" x14ac:dyDescent="0.2">
      <c r="A35" s="27">
        <v>41719</v>
      </c>
      <c r="B35" s="59">
        <v>42</v>
      </c>
      <c r="C35" s="66" t="s">
        <v>99</v>
      </c>
      <c r="D35" s="19">
        <f t="shared" si="3"/>
        <v>3751.70999999999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>
        <v>848.12</v>
      </c>
      <c r="X35" s="1"/>
      <c r="Y35" s="1"/>
    </row>
    <row r="36" spans="1:25" x14ac:dyDescent="0.2">
      <c r="A36" s="27">
        <v>41719</v>
      </c>
      <c r="B36" s="59">
        <v>42</v>
      </c>
      <c r="C36" s="66" t="s">
        <v>99</v>
      </c>
      <c r="D36" s="19">
        <f t="shared" si="3"/>
        <v>3965.7399999999902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W36" s="1">
        <v>214.03</v>
      </c>
      <c r="X36" s="1"/>
      <c r="Y36" s="1"/>
    </row>
    <row r="37" spans="1:25" x14ac:dyDescent="0.2">
      <c r="A37" s="27">
        <v>41722</v>
      </c>
      <c r="B37" s="59">
        <v>43</v>
      </c>
      <c r="C37" s="2" t="s">
        <v>78</v>
      </c>
      <c r="D37" s="19">
        <f t="shared" si="3"/>
        <v>4060.1399999999903</v>
      </c>
      <c r="E37" s="1"/>
      <c r="F37" s="1">
        <v>5.6</v>
      </c>
      <c r="G37" s="1"/>
      <c r="H37" s="1"/>
      <c r="I37" s="1"/>
      <c r="J37" s="1"/>
      <c r="K37" s="1"/>
      <c r="L37" s="1"/>
      <c r="M37" s="1"/>
      <c r="N37" s="1"/>
      <c r="O37" s="1">
        <v>5.6</v>
      </c>
      <c r="P37" s="1"/>
      <c r="Q37" s="1"/>
      <c r="R37" s="1"/>
      <c r="S37" s="1">
        <v>51.6</v>
      </c>
      <c r="T37" s="1">
        <v>31.6</v>
      </c>
      <c r="U37" s="46"/>
      <c r="V37" s="1"/>
      <c r="W37" s="1"/>
      <c r="X37" s="1"/>
      <c r="Y37" s="1"/>
    </row>
    <row r="38" spans="1:25" x14ac:dyDescent="0.2">
      <c r="A38" s="27">
        <v>41722</v>
      </c>
      <c r="B38" s="59">
        <v>43</v>
      </c>
      <c r="C38" s="2" t="s">
        <v>100</v>
      </c>
      <c r="D38" s="19">
        <f t="shared" si="3"/>
        <v>4082.6399999999903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6"/>
      <c r="V38" s="1"/>
      <c r="W38" s="1"/>
      <c r="X38" s="1">
        <v>22.5</v>
      </c>
      <c r="Y38" s="1"/>
    </row>
    <row r="39" spans="1:25" x14ac:dyDescent="0.2">
      <c r="A39" s="27">
        <v>41723</v>
      </c>
      <c r="B39" s="59">
        <v>44</v>
      </c>
      <c r="C39" s="2" t="s">
        <v>67</v>
      </c>
      <c r="D39" s="19">
        <f t="shared" si="3"/>
        <v>4815.8099999999904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>
        <v>733.17</v>
      </c>
      <c r="T39" s="1"/>
      <c r="U39" s="46"/>
      <c r="V39" s="1"/>
      <c r="W39" s="1"/>
      <c r="X39" s="1"/>
      <c r="Y39" s="1"/>
    </row>
    <row r="40" spans="1:25" x14ac:dyDescent="0.2">
      <c r="A40" s="27">
        <v>41723</v>
      </c>
      <c r="B40" s="59">
        <v>44</v>
      </c>
      <c r="C40" s="2" t="s">
        <v>57</v>
      </c>
      <c r="D40" s="19">
        <f t="shared" si="3"/>
        <v>4745.8099999999904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>
        <v>-70</v>
      </c>
      <c r="W40" s="3"/>
      <c r="X40" s="1"/>
      <c r="Y40" s="1"/>
    </row>
    <row r="41" spans="1:25" x14ac:dyDescent="0.2">
      <c r="A41" s="27">
        <v>41724</v>
      </c>
      <c r="B41" s="59">
        <v>45</v>
      </c>
      <c r="C41" s="2" t="s">
        <v>96</v>
      </c>
      <c r="D41" s="19">
        <f t="shared" si="3"/>
        <v>4549.7399999999907</v>
      </c>
      <c r="E41" s="1"/>
      <c r="F41" s="1"/>
      <c r="G41" s="1"/>
      <c r="H41" s="1"/>
      <c r="I41" s="1"/>
      <c r="J41" s="1"/>
      <c r="K41" s="1"/>
      <c r="L41" s="1"/>
      <c r="M41" s="1">
        <v>-196.07</v>
      </c>
      <c r="N41" s="1"/>
      <c r="O41" s="1"/>
      <c r="P41" s="1"/>
      <c r="Q41" s="1"/>
      <c r="R41" s="1"/>
      <c r="S41" s="1"/>
      <c r="T41" s="1"/>
      <c r="U41" s="46"/>
      <c r="V41" s="1"/>
      <c r="W41" s="1"/>
      <c r="X41" s="1"/>
      <c r="Y41" s="1"/>
    </row>
    <row r="42" spans="1:25" x14ac:dyDescent="0.2">
      <c r="A42" s="27">
        <v>41725</v>
      </c>
      <c r="B42" s="59">
        <v>46</v>
      </c>
      <c r="C42" s="2" t="s">
        <v>101</v>
      </c>
      <c r="D42" s="19">
        <f t="shared" si="3"/>
        <v>4538.7799999999907</v>
      </c>
      <c r="E42" s="1"/>
      <c r="F42" s="1"/>
      <c r="G42" s="1"/>
      <c r="H42" s="1"/>
      <c r="I42" s="1"/>
      <c r="J42" s="1"/>
      <c r="K42" s="1">
        <v>-10.96</v>
      </c>
      <c r="L42" s="1"/>
      <c r="M42" s="1"/>
      <c r="N42" s="1"/>
      <c r="O42" s="1"/>
      <c r="P42" s="1"/>
      <c r="Q42" s="1"/>
      <c r="R42" s="1"/>
      <c r="S42" s="1"/>
      <c r="T42" s="1"/>
      <c r="U42" s="46"/>
      <c r="V42" s="1"/>
      <c r="W42" s="1"/>
      <c r="X42" s="1"/>
      <c r="Y42" s="1"/>
    </row>
    <row r="43" spans="1:25" x14ac:dyDescent="0.2">
      <c r="A43" s="27">
        <v>41725</v>
      </c>
      <c r="B43" s="59">
        <v>46</v>
      </c>
      <c r="C43" s="2" t="s">
        <v>102</v>
      </c>
      <c r="D43" s="19">
        <f t="shared" si="3"/>
        <v>4469.0499999999911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-69.73</v>
      </c>
      <c r="R43" s="1"/>
      <c r="S43" s="1"/>
      <c r="T43" s="1"/>
      <c r="U43" s="46"/>
      <c r="V43" s="1"/>
      <c r="W43" s="1"/>
      <c r="X43" s="1"/>
      <c r="Y43" s="1"/>
    </row>
    <row r="44" spans="1:25" x14ac:dyDescent="0.2">
      <c r="A44" s="27">
        <v>41725</v>
      </c>
      <c r="B44" s="59">
        <v>46</v>
      </c>
      <c r="C44" s="66" t="s">
        <v>103</v>
      </c>
      <c r="D44" s="19">
        <f t="shared" si="3"/>
        <v>4251.8499999999913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-217.2</v>
      </c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1:25" x14ac:dyDescent="0.2">
      <c r="A45" s="27">
        <v>41725</v>
      </c>
      <c r="B45" s="59">
        <v>46</v>
      </c>
      <c r="C45" s="66" t="s">
        <v>74</v>
      </c>
      <c r="D45" s="19">
        <f t="shared" si="3"/>
        <v>3994.6499999999915</v>
      </c>
      <c r="E45" s="1"/>
      <c r="F45" s="1">
        <v>-257.2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46"/>
      <c r="V45" s="1"/>
      <c r="W45" s="1"/>
      <c r="X45" s="1"/>
      <c r="Y45" s="1"/>
    </row>
    <row r="46" spans="1:25" x14ac:dyDescent="0.2">
      <c r="A46" s="27">
        <v>41725</v>
      </c>
      <c r="B46" s="59">
        <v>46</v>
      </c>
      <c r="C46" s="66" t="s">
        <v>57</v>
      </c>
      <c r="D46" s="19">
        <f t="shared" si="3"/>
        <v>3744.6499999999915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>
        <v>-250</v>
      </c>
      <c r="W46" s="1"/>
      <c r="X46" s="1"/>
      <c r="Y46" s="1"/>
    </row>
    <row r="47" spans="1:25" x14ac:dyDescent="0.2">
      <c r="A47" s="27">
        <v>41725</v>
      </c>
      <c r="B47" s="59">
        <v>46</v>
      </c>
      <c r="C47" s="66" t="s">
        <v>57</v>
      </c>
      <c r="D47" s="19">
        <f t="shared" si="3"/>
        <v>3644.6499999999915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46"/>
      <c r="V47" s="1">
        <v>-100</v>
      </c>
      <c r="W47" s="1"/>
      <c r="X47" s="1"/>
      <c r="Y47" s="1"/>
    </row>
    <row r="48" spans="1:25" x14ac:dyDescent="0.2">
      <c r="A48" s="27">
        <v>41725</v>
      </c>
      <c r="B48" s="59">
        <v>46</v>
      </c>
      <c r="C48" s="66" t="s">
        <v>76</v>
      </c>
      <c r="D48" s="19">
        <f t="shared" si="3"/>
        <v>4443.6499999999915</v>
      </c>
      <c r="E48" s="1"/>
      <c r="F48" s="1">
        <v>799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/>
      <c r="W48" s="1"/>
      <c r="X48" s="1"/>
      <c r="Y48" s="1"/>
    </row>
    <row r="49" spans="1:25" x14ac:dyDescent="0.2">
      <c r="A49" s="27">
        <v>41725</v>
      </c>
      <c r="B49" s="59">
        <v>46</v>
      </c>
      <c r="C49" s="66" t="s">
        <v>72</v>
      </c>
      <c r="D49" s="19">
        <f t="shared" si="3"/>
        <v>5176.8199999999915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733.17</v>
      </c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1:25" x14ac:dyDescent="0.2">
      <c r="A50" s="27">
        <v>41725</v>
      </c>
      <c r="B50" s="59">
        <v>46</v>
      </c>
      <c r="C50" s="67" t="s">
        <v>72</v>
      </c>
      <c r="D50" s="19">
        <f t="shared" ref="D50:D72" si="4">D49+SUM(E50:X50)</f>
        <v>5458.0299999999916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281.20999999999998</v>
      </c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1:25" x14ac:dyDescent="0.2">
      <c r="A51" s="27">
        <v>41729</v>
      </c>
      <c r="B51" s="59">
        <v>47</v>
      </c>
      <c r="C51" s="2" t="s">
        <v>100</v>
      </c>
      <c r="D51" s="19">
        <f t="shared" si="4"/>
        <v>5435.5299999999916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>
        <v>-22.5</v>
      </c>
      <c r="Y51" s="1"/>
    </row>
    <row r="52" spans="1:25" x14ac:dyDescent="0.2">
      <c r="B52" s="59"/>
      <c r="C52" s="67"/>
      <c r="D52" s="19">
        <f t="shared" si="4"/>
        <v>5435.5299999999916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6"/>
      <c r="V52" s="1"/>
      <c r="W52" s="1"/>
      <c r="X52" s="1"/>
      <c r="Y52" s="1"/>
    </row>
    <row r="53" spans="1:25" x14ac:dyDescent="0.2">
      <c r="B53" s="59"/>
      <c r="C53" s="15" t="s">
        <v>57</v>
      </c>
      <c r="D53" s="19">
        <f t="shared" si="4"/>
        <v>5435.5299999999916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1:25" x14ac:dyDescent="0.2">
      <c r="B54" s="59"/>
      <c r="C54" s="67" t="s">
        <v>80</v>
      </c>
      <c r="D54" s="19">
        <f t="shared" si="4"/>
        <v>5435.5299999999916</v>
      </c>
      <c r="E54" s="1"/>
      <c r="F54" s="1"/>
      <c r="G54" s="1"/>
      <c r="H54" s="1"/>
      <c r="I54" s="1"/>
      <c r="J54" s="1"/>
      <c r="K54" s="1"/>
      <c r="L54" s="1">
        <v>-17.5</v>
      </c>
      <c r="M54" s="1"/>
      <c r="N54" s="1"/>
      <c r="O54" s="1"/>
      <c r="P54" s="1"/>
      <c r="Q54" s="1"/>
      <c r="R54" s="1"/>
      <c r="S54" s="1"/>
      <c r="T54" s="1"/>
      <c r="U54" s="46"/>
      <c r="V54" s="1">
        <v>17.5</v>
      </c>
      <c r="W54" s="1"/>
      <c r="X54" s="1"/>
      <c r="Y54" s="1"/>
    </row>
    <row r="55" spans="1:25" x14ac:dyDescent="0.2">
      <c r="B55" s="59"/>
      <c r="C55" s="67" t="s">
        <v>81</v>
      </c>
      <c r="D55" s="19">
        <f t="shared" si="4"/>
        <v>5435.5299999999916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-67.5</v>
      </c>
      <c r="T55" s="1"/>
      <c r="U55" s="46"/>
      <c r="V55" s="1">
        <v>67.5</v>
      </c>
      <c r="W55" s="1"/>
      <c r="X55" s="1"/>
      <c r="Y55" s="1"/>
    </row>
    <row r="56" spans="1:25" x14ac:dyDescent="0.2">
      <c r="B56" s="59"/>
      <c r="C56" s="67" t="s">
        <v>82</v>
      </c>
      <c r="D56" s="19">
        <f t="shared" si="4"/>
        <v>5435.5299999999916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-67.5</v>
      </c>
      <c r="P56" s="1"/>
      <c r="Q56" s="1"/>
      <c r="R56" s="1"/>
      <c r="S56" s="1"/>
      <c r="T56" s="1"/>
      <c r="U56" s="46"/>
      <c r="V56" s="1">
        <v>67.5</v>
      </c>
      <c r="W56" s="1"/>
      <c r="X56" s="1"/>
      <c r="Y56" s="1"/>
    </row>
    <row r="57" spans="1:25" x14ac:dyDescent="0.2">
      <c r="B57" s="59"/>
      <c r="C57" s="67" t="s">
        <v>88</v>
      </c>
      <c r="D57" s="19">
        <f t="shared" si="4"/>
        <v>5435.5299999999916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-67.5</v>
      </c>
      <c r="U57" s="46"/>
      <c r="V57" s="1">
        <v>67.5</v>
      </c>
      <c r="W57" s="1"/>
      <c r="X57" s="1"/>
      <c r="Y57" s="1"/>
    </row>
    <row r="58" spans="1:25" x14ac:dyDescent="0.2">
      <c r="B58" s="59"/>
      <c r="C58" s="67" t="s">
        <v>87</v>
      </c>
      <c r="D58" s="19">
        <f t="shared" si="4"/>
        <v>5435.5299999999916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-200</v>
      </c>
      <c r="U58" s="46"/>
      <c r="V58" s="1">
        <v>200</v>
      </c>
      <c r="W58" s="1"/>
      <c r="X58" s="1"/>
      <c r="Y58" s="1"/>
    </row>
    <row r="59" spans="1:25" x14ac:dyDescent="0.2">
      <c r="B59" s="59"/>
      <c r="C59" s="67" t="s">
        <v>83</v>
      </c>
      <c r="D59" s="19">
        <f t="shared" si="4"/>
        <v>5435.5299999999916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-300</v>
      </c>
      <c r="T59" s="1"/>
      <c r="U59" s="46"/>
      <c r="V59" s="1">
        <v>300</v>
      </c>
      <c r="W59" s="1"/>
      <c r="X59" s="1"/>
      <c r="Y59" s="1"/>
    </row>
    <row r="60" spans="1:25" ht="11.25" customHeight="1" x14ac:dyDescent="0.2">
      <c r="B60" s="59"/>
      <c r="C60" s="67" t="s">
        <v>84</v>
      </c>
      <c r="D60" s="19">
        <f t="shared" si="4"/>
        <v>5435.5299999999916</v>
      </c>
      <c r="E60" s="1"/>
      <c r="F60" s="1">
        <v>-16.8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46"/>
      <c r="V60" s="1">
        <v>16.8</v>
      </c>
      <c r="W60" s="1"/>
      <c r="X60" s="1"/>
      <c r="Y60" s="1"/>
    </row>
    <row r="61" spans="1:25" ht="13.5" customHeight="1" x14ac:dyDescent="0.2">
      <c r="B61" s="59"/>
      <c r="C61" s="67" t="s">
        <v>76</v>
      </c>
      <c r="D61" s="19">
        <f t="shared" si="4"/>
        <v>5435.5299999999916</v>
      </c>
      <c r="E61" s="1"/>
      <c r="F61" s="1">
        <v>-20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46"/>
      <c r="V61" s="1">
        <v>20</v>
      </c>
      <c r="W61" s="1"/>
      <c r="X61" s="1"/>
      <c r="Y61" s="1"/>
    </row>
    <row r="62" spans="1:25" ht="13.5" customHeight="1" x14ac:dyDescent="0.2">
      <c r="B62" s="59"/>
      <c r="C62" s="67" t="s">
        <v>104</v>
      </c>
      <c r="D62" s="19">
        <f t="shared" si="4"/>
        <v>5435.5299999999916</v>
      </c>
      <c r="E62" s="1"/>
      <c r="F62" s="1"/>
      <c r="G62" s="1"/>
      <c r="H62" s="1"/>
      <c r="I62" s="1"/>
      <c r="J62" s="1">
        <v>-85.38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46"/>
      <c r="V62" s="1">
        <v>85.38</v>
      </c>
      <c r="W62" s="1"/>
      <c r="X62" s="1"/>
      <c r="Y62" s="1"/>
    </row>
    <row r="63" spans="1:25" ht="12.75" customHeight="1" x14ac:dyDescent="0.2">
      <c r="B63" s="59"/>
      <c r="C63" s="67" t="s">
        <v>105</v>
      </c>
      <c r="D63" s="19">
        <f t="shared" si="4"/>
        <v>5435.5299999999916</v>
      </c>
      <c r="E63" s="1"/>
      <c r="F63" s="1"/>
      <c r="G63" s="1"/>
      <c r="H63" s="1"/>
      <c r="I63" s="1">
        <v>-40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>
        <v>40</v>
      </c>
      <c r="W63" s="1"/>
      <c r="X63" s="1"/>
      <c r="Y63" s="1"/>
    </row>
    <row r="64" spans="1:25" ht="12.75" customHeight="1" x14ac:dyDescent="0.2">
      <c r="B64" s="59"/>
      <c r="C64" s="67" t="s">
        <v>106</v>
      </c>
      <c r="D64" s="19">
        <f t="shared" si="4"/>
        <v>5435.5299999999916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-121.45</v>
      </c>
      <c r="S64" s="1"/>
      <c r="T64" s="1"/>
      <c r="U64" s="46"/>
      <c r="V64" s="1">
        <v>121.45</v>
      </c>
      <c r="W64" s="1"/>
      <c r="X64" s="1"/>
      <c r="Y64" s="1"/>
    </row>
    <row r="65" spans="1:25" ht="13.5" customHeight="1" x14ac:dyDescent="0.2">
      <c r="B65" s="59"/>
      <c r="C65" s="67" t="s">
        <v>107</v>
      </c>
      <c r="D65" s="19">
        <f t="shared" si="4"/>
        <v>5435.5299999999916</v>
      </c>
      <c r="E65" s="1"/>
      <c r="F65" s="1"/>
      <c r="G65" s="1"/>
      <c r="H65" s="1"/>
      <c r="I65" s="1"/>
      <c r="J65" s="1"/>
      <c r="K65" s="1"/>
      <c r="L65" s="1"/>
      <c r="M65" s="1"/>
      <c r="N65" s="1">
        <v>-30</v>
      </c>
      <c r="O65" s="1"/>
      <c r="P65" s="1"/>
      <c r="Q65" s="1"/>
      <c r="R65" s="1"/>
      <c r="S65" s="1"/>
      <c r="T65" s="1"/>
      <c r="U65" s="46"/>
      <c r="V65" s="1">
        <v>30</v>
      </c>
      <c r="W65" s="1"/>
      <c r="X65" s="1"/>
      <c r="Y65" s="1"/>
    </row>
    <row r="66" spans="1:25" ht="12.75" hidden="1" customHeight="1" x14ac:dyDescent="0.2">
      <c r="B66" s="59"/>
      <c r="D66" s="19">
        <f t="shared" si="4"/>
        <v>5435.5299999999916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/>
      <c r="W66" s="1"/>
      <c r="X66" s="1"/>
      <c r="Y66" s="1"/>
    </row>
    <row r="67" spans="1:25" ht="13.5" hidden="1" customHeight="1" x14ac:dyDescent="0.2">
      <c r="B67" s="59"/>
      <c r="D67" s="19">
        <f t="shared" si="4"/>
        <v>5435.5299999999916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/>
      <c r="W67" s="1"/>
      <c r="X67" s="1"/>
      <c r="Y67" s="1"/>
    </row>
    <row r="68" spans="1:25" ht="14.25" hidden="1" customHeight="1" x14ac:dyDescent="0.2">
      <c r="B68" s="59"/>
      <c r="D68" s="19">
        <f t="shared" si="4"/>
        <v>5435.5299999999916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/>
      <c r="W68" s="1"/>
      <c r="X68" s="1"/>
      <c r="Y68" s="1"/>
    </row>
    <row r="69" spans="1:25" ht="12.75" hidden="1" customHeight="1" x14ac:dyDescent="0.2">
      <c r="B69" s="59"/>
      <c r="D69" s="19">
        <f t="shared" si="4"/>
        <v>5435.5299999999916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1:25" ht="12.75" hidden="1" customHeight="1" x14ac:dyDescent="0.2">
      <c r="B70" s="59"/>
      <c r="D70" s="19">
        <f t="shared" si="4"/>
        <v>5435.5299999999916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1:25" ht="14.25" hidden="1" customHeight="1" x14ac:dyDescent="0.2">
      <c r="B71" s="59"/>
      <c r="D71" s="19">
        <f t="shared" si="4"/>
        <v>5435.5299999999916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1:25" ht="15" hidden="1" customHeight="1" x14ac:dyDescent="0.2">
      <c r="B72" s="59"/>
      <c r="D72" s="19">
        <f t="shared" si="4"/>
        <v>5435.5299999999916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1:25" x14ac:dyDescent="0.2">
      <c r="A73" s="35" t="s">
        <v>21</v>
      </c>
      <c r="B73" s="36"/>
      <c r="C73" s="37"/>
      <c r="D73" s="16"/>
      <c r="E73" s="38"/>
      <c r="U73" s="49"/>
      <c r="W73" s="4"/>
    </row>
    <row r="74" spans="1:25" x14ac:dyDescent="0.2">
      <c r="D74" s="19">
        <f>SUM(E74:X74)</f>
        <v>5435.5299999999897</v>
      </c>
      <c r="E74" s="19">
        <f t="shared" ref="E74:R74" si="5">SUM(E16:E73)</f>
        <v>200.02</v>
      </c>
      <c r="F74" s="19">
        <f t="shared" si="5"/>
        <v>1584.6399999999999</v>
      </c>
      <c r="G74" s="19">
        <f t="shared" si="5"/>
        <v>110.35</v>
      </c>
      <c r="H74" s="19">
        <f t="shared" si="5"/>
        <v>68.960000000000036</v>
      </c>
      <c r="I74" s="19">
        <f t="shared" si="5"/>
        <v>0</v>
      </c>
      <c r="J74" s="19">
        <f t="shared" si="5"/>
        <v>0</v>
      </c>
      <c r="K74" s="19">
        <f t="shared" si="5"/>
        <v>0</v>
      </c>
      <c r="L74" s="19">
        <f t="shared" si="5"/>
        <v>16.820000000000007</v>
      </c>
      <c r="M74" s="19">
        <f t="shared" si="5"/>
        <v>0</v>
      </c>
      <c r="N74" s="19">
        <f t="shared" si="5"/>
        <v>0</v>
      </c>
      <c r="O74" s="19">
        <f t="shared" si="5"/>
        <v>1397.53</v>
      </c>
      <c r="P74" s="19">
        <f t="shared" si="5"/>
        <v>33.480000000000004</v>
      </c>
      <c r="Q74" s="19">
        <f t="shared" si="5"/>
        <v>0</v>
      </c>
      <c r="R74" s="19">
        <f t="shared" si="5"/>
        <v>0</v>
      </c>
      <c r="S74" s="19">
        <f t="shared" ref="S74" si="6">SUM(S16:S73)</f>
        <v>157.34999999999991</v>
      </c>
      <c r="T74" s="19">
        <f>SUM(T16:T73)</f>
        <v>-1838.92</v>
      </c>
      <c r="U74" s="46"/>
      <c r="V74" s="19">
        <f>SUM(V16:V73)</f>
        <v>23.90999999999157</v>
      </c>
      <c r="W74" s="19">
        <f>SUM(W16:W73)</f>
        <v>481.27</v>
      </c>
      <c r="X74" s="19">
        <f>SUM(X16:X73)</f>
        <v>3200.119999999999</v>
      </c>
      <c r="Y74" s="19"/>
    </row>
    <row r="75" spans="1:25" x14ac:dyDescent="0.2">
      <c r="U75" s="49"/>
    </row>
    <row r="76" spans="1:25" x14ac:dyDescent="0.2">
      <c r="C76" s="8" t="s">
        <v>4</v>
      </c>
      <c r="D76" s="52" t="s">
        <v>6</v>
      </c>
      <c r="E76" s="1"/>
      <c r="F76" s="1">
        <v>351.64</v>
      </c>
      <c r="H76" s="2">
        <v>-427.89</v>
      </c>
      <c r="L76" s="2">
        <v>-212.43</v>
      </c>
      <c r="O76" s="2">
        <v>790.17</v>
      </c>
      <c r="P76" s="2">
        <v>31.6</v>
      </c>
      <c r="S76" s="2">
        <v>-263.29000000000002</v>
      </c>
      <c r="T76" s="2">
        <v>-2319.27</v>
      </c>
      <c r="U76" s="49"/>
    </row>
    <row r="77" spans="1:25" x14ac:dyDescent="0.2">
      <c r="C77" s="15"/>
      <c r="D77" s="52" t="s">
        <v>5</v>
      </c>
      <c r="E77" s="1"/>
      <c r="F77" s="1">
        <v>160</v>
      </c>
      <c r="H77" s="2">
        <v>140.91</v>
      </c>
      <c r="L77" s="2">
        <v>100</v>
      </c>
      <c r="O77" s="2">
        <v>120</v>
      </c>
      <c r="S77" s="2">
        <v>120</v>
      </c>
      <c r="T77" s="2">
        <v>60</v>
      </c>
      <c r="U77" s="49"/>
    </row>
    <row r="78" spans="1:25" x14ac:dyDescent="0.2">
      <c r="C78" s="15"/>
      <c r="D78" s="52" t="s">
        <v>8</v>
      </c>
      <c r="E78" s="1">
        <v>200.02</v>
      </c>
      <c r="F78" s="1"/>
      <c r="U78" s="49"/>
    </row>
    <row r="79" spans="1:25" x14ac:dyDescent="0.2">
      <c r="C79" s="15"/>
      <c r="D79" s="52" t="s">
        <v>11</v>
      </c>
      <c r="E79" s="1"/>
      <c r="F79" s="1">
        <v>360</v>
      </c>
      <c r="G79" s="51"/>
      <c r="S79" s="2">
        <v>-186.72</v>
      </c>
      <c r="U79" s="49"/>
    </row>
    <row r="80" spans="1:25" x14ac:dyDescent="0.2">
      <c r="C80" s="15"/>
      <c r="D80" s="52" t="s">
        <v>14</v>
      </c>
      <c r="E80" s="1"/>
      <c r="F80" s="2">
        <v>410</v>
      </c>
      <c r="G80" s="1">
        <v>85.35</v>
      </c>
      <c r="H80" s="2">
        <v>150</v>
      </c>
      <c r="L80" s="2">
        <v>59.25</v>
      </c>
      <c r="O80" s="2">
        <v>342.16</v>
      </c>
      <c r="S80" s="2">
        <v>342.16</v>
      </c>
      <c r="T80" s="2">
        <v>342.16</v>
      </c>
      <c r="U80" s="49"/>
    </row>
    <row r="81" spans="1:25" x14ac:dyDescent="0.2">
      <c r="D81" s="52" t="s">
        <v>15</v>
      </c>
      <c r="E81" s="1"/>
      <c r="F81" s="1">
        <v>183</v>
      </c>
      <c r="H81" s="2">
        <v>150</v>
      </c>
      <c r="O81" s="2">
        <v>65.2</v>
      </c>
      <c r="S81" s="2">
        <v>65.2</v>
      </c>
      <c r="T81" s="2">
        <v>33.19</v>
      </c>
      <c r="U81" s="49"/>
    </row>
    <row r="82" spans="1:25" x14ac:dyDescent="0.2">
      <c r="D82" s="52" t="s">
        <v>16</v>
      </c>
      <c r="E82" s="1"/>
      <c r="U82" s="49"/>
    </row>
    <row r="83" spans="1:25" x14ac:dyDescent="0.2">
      <c r="D83" s="52" t="s">
        <v>17</v>
      </c>
      <c r="E83" s="1"/>
      <c r="F83" s="1">
        <v>40</v>
      </c>
      <c r="G83" s="2">
        <v>25</v>
      </c>
      <c r="H83" s="2">
        <v>50</v>
      </c>
      <c r="L83" s="2">
        <v>10</v>
      </c>
      <c r="O83" s="2">
        <v>30</v>
      </c>
      <c r="P83" s="2">
        <v>1.88</v>
      </c>
      <c r="S83" s="2">
        <v>30</v>
      </c>
      <c r="T83" s="2">
        <v>15</v>
      </c>
      <c r="U83" s="49"/>
    </row>
    <row r="84" spans="1:25" x14ac:dyDescent="0.2">
      <c r="D84" s="52" t="s">
        <v>35</v>
      </c>
      <c r="E84" s="1"/>
      <c r="F84" s="2">
        <v>80</v>
      </c>
      <c r="H84" s="2">
        <v>5.94</v>
      </c>
      <c r="L84" s="2">
        <v>60</v>
      </c>
      <c r="O84" s="2">
        <v>50</v>
      </c>
      <c r="S84" s="2">
        <v>50</v>
      </c>
      <c r="T84" s="2">
        <v>30</v>
      </c>
      <c r="U84" s="49"/>
    </row>
    <row r="85" spans="1:25" x14ac:dyDescent="0.2">
      <c r="D85" s="53" t="s">
        <v>10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49"/>
    </row>
    <row r="86" spans="1:25" s="9" customFormat="1" x14ac:dyDescent="0.2">
      <c r="A86" s="39"/>
      <c r="B86" s="13"/>
      <c r="C86" s="13"/>
      <c r="D86" s="14" t="s">
        <v>20</v>
      </c>
      <c r="E86" s="43">
        <f t="shared" ref="E86:R86" si="7">SUM(E76:E85)</f>
        <v>200.02</v>
      </c>
      <c r="F86" s="43">
        <f t="shared" si="7"/>
        <v>1584.6399999999999</v>
      </c>
      <c r="G86" s="43">
        <f t="shared" si="7"/>
        <v>110.35</v>
      </c>
      <c r="H86" s="43">
        <f t="shared" si="7"/>
        <v>68.95999999999998</v>
      </c>
      <c r="I86" s="43">
        <f t="shared" si="7"/>
        <v>0</v>
      </c>
      <c r="J86" s="43">
        <f t="shared" si="7"/>
        <v>0</v>
      </c>
      <c r="K86" s="43">
        <f t="shared" si="7"/>
        <v>0</v>
      </c>
      <c r="L86" s="43">
        <f t="shared" si="7"/>
        <v>16.819999999999993</v>
      </c>
      <c r="M86" s="43">
        <f t="shared" si="7"/>
        <v>0</v>
      </c>
      <c r="N86" s="43">
        <f t="shared" si="7"/>
        <v>0</v>
      </c>
      <c r="O86" s="43">
        <f t="shared" si="7"/>
        <v>1397.53</v>
      </c>
      <c r="P86" s="43">
        <f t="shared" si="7"/>
        <v>33.480000000000004</v>
      </c>
      <c r="Q86" s="43">
        <f t="shared" si="7"/>
        <v>0</v>
      </c>
      <c r="R86" s="43">
        <f t="shared" si="7"/>
        <v>0</v>
      </c>
      <c r="S86" s="43">
        <f t="shared" ref="S86" si="8">SUM(S76:S85)</f>
        <v>157.35000000000002</v>
      </c>
      <c r="T86" s="43">
        <f>SUM(T76:T85)</f>
        <v>-1838.9199999999998</v>
      </c>
      <c r="U86" s="50"/>
      <c r="V86" s="43">
        <f>+V74</f>
        <v>23.90999999999157</v>
      </c>
      <c r="W86" s="43">
        <f>+W74</f>
        <v>481.27</v>
      </c>
      <c r="X86" s="43">
        <f>+X74</f>
        <v>3200.119999999999</v>
      </c>
      <c r="Y86" s="43"/>
    </row>
    <row r="87" spans="1:25" x14ac:dyDescent="0.2">
      <c r="D87" s="41">
        <f>SUM(E86:X86)</f>
        <v>5435.5299999999907</v>
      </c>
    </row>
    <row r="88" spans="1:25" x14ac:dyDescent="0.2">
      <c r="D88" s="8" t="s">
        <v>9</v>
      </c>
      <c r="E88" s="61">
        <f t="shared" ref="E88:R88" si="9">+E74-E86</f>
        <v>0</v>
      </c>
      <c r="F88" s="62">
        <f t="shared" si="9"/>
        <v>0</v>
      </c>
      <c r="G88" s="62">
        <f t="shared" si="9"/>
        <v>0</v>
      </c>
      <c r="H88" s="62">
        <f t="shared" si="9"/>
        <v>0</v>
      </c>
      <c r="I88" s="62">
        <f t="shared" si="9"/>
        <v>0</v>
      </c>
      <c r="J88" s="62">
        <f t="shared" si="9"/>
        <v>0</v>
      </c>
      <c r="K88" s="62">
        <f t="shared" si="9"/>
        <v>0</v>
      </c>
      <c r="L88" s="62">
        <f t="shared" si="9"/>
        <v>0</v>
      </c>
      <c r="M88" s="62">
        <f t="shared" si="9"/>
        <v>0</v>
      </c>
      <c r="N88" s="62">
        <f t="shared" si="9"/>
        <v>0</v>
      </c>
      <c r="O88" s="62">
        <f t="shared" si="9"/>
        <v>0</v>
      </c>
      <c r="P88" s="62">
        <f t="shared" si="9"/>
        <v>0</v>
      </c>
      <c r="Q88" s="62">
        <f t="shared" si="9"/>
        <v>0</v>
      </c>
      <c r="R88" s="62">
        <f t="shared" si="9"/>
        <v>0</v>
      </c>
      <c r="S88" s="62">
        <f t="shared" ref="S88" si="10">+S74-S86</f>
        <v>0</v>
      </c>
      <c r="T88" s="62">
        <f>+T74-T86</f>
        <v>0</v>
      </c>
      <c r="U88" s="57"/>
      <c r="V88" s="57"/>
      <c r="W88" s="1"/>
      <c r="X88" s="1"/>
      <c r="Y88" s="1"/>
    </row>
    <row r="89" spans="1:25" x14ac:dyDescent="0.2">
      <c r="E89" s="80" t="s">
        <v>33</v>
      </c>
      <c r="F89" s="81"/>
      <c r="G89" s="81"/>
      <c r="H89" s="81" t="s">
        <v>33</v>
      </c>
      <c r="I89" s="81"/>
      <c r="J89" s="81"/>
      <c r="K89" s="80" t="s">
        <v>33</v>
      </c>
      <c r="L89" s="81"/>
      <c r="M89" s="81"/>
      <c r="N89" s="81" t="s">
        <v>33</v>
      </c>
      <c r="O89" s="81"/>
      <c r="P89" s="81"/>
      <c r="Q89" s="60"/>
      <c r="R89" s="60"/>
      <c r="S89" s="60"/>
      <c r="T89" s="60"/>
      <c r="U89" s="57"/>
      <c r="V89" s="57"/>
      <c r="W89" s="67"/>
      <c r="X89" s="67"/>
    </row>
    <row r="90" spans="1:25" x14ac:dyDescent="0.2">
      <c r="W90" s="67"/>
      <c r="X90" s="67"/>
    </row>
    <row r="91" spans="1:25" x14ac:dyDescent="0.2">
      <c r="W91" s="67"/>
    </row>
    <row r="92" spans="1:25" x14ac:dyDescent="0.2">
      <c r="W92" s="68"/>
    </row>
    <row r="95" spans="1:25" outlineLevel="1" x14ac:dyDescent="0.2"/>
    <row r="96" spans="1:25" outlineLevel="1" x14ac:dyDescent="0.2">
      <c r="A96" s="27" t="s">
        <v>36</v>
      </c>
      <c r="E96" s="1">
        <f>SUM(E19:E72)</f>
        <v>0</v>
      </c>
      <c r="F96" s="1">
        <f t="shared" ref="F96:X96" si="11">SUM(F19:F72)</f>
        <v>93.600000000000094</v>
      </c>
      <c r="G96" s="1">
        <f t="shared" si="11"/>
        <v>0</v>
      </c>
      <c r="H96" s="1">
        <f t="shared" si="11"/>
        <v>-958.21</v>
      </c>
      <c r="I96" s="1">
        <f t="shared" si="11"/>
        <v>-40</v>
      </c>
      <c r="J96" s="1">
        <f t="shared" si="11"/>
        <v>-85.38</v>
      </c>
      <c r="K96" s="1">
        <f t="shared" si="11"/>
        <v>-10.96</v>
      </c>
      <c r="L96" s="1">
        <f t="shared" si="11"/>
        <v>-104.21</v>
      </c>
      <c r="M96" s="1">
        <f t="shared" si="11"/>
        <v>-196.07</v>
      </c>
      <c r="N96" s="1">
        <f t="shared" si="11"/>
        <v>-30</v>
      </c>
      <c r="O96" s="1">
        <f t="shared" si="11"/>
        <v>365.05</v>
      </c>
      <c r="P96" s="1">
        <f t="shared" si="11"/>
        <v>0</v>
      </c>
      <c r="Q96" s="1">
        <f t="shared" si="11"/>
        <v>-69.73</v>
      </c>
      <c r="R96" s="1">
        <f t="shared" si="11"/>
        <v>-121.45</v>
      </c>
      <c r="S96" s="1">
        <f t="shared" ref="S96:T96" si="12">SUM(S19:S72)</f>
        <v>-139.67999999999995</v>
      </c>
      <c r="T96" s="1">
        <f t="shared" si="12"/>
        <v>-606.13</v>
      </c>
      <c r="U96" s="1"/>
      <c r="V96" s="1">
        <f t="shared" si="11"/>
        <v>-186.37</v>
      </c>
      <c r="W96" s="1">
        <f t="shared" si="11"/>
        <v>532.54</v>
      </c>
      <c r="X96" s="1">
        <f t="shared" si="11"/>
        <v>0</v>
      </c>
      <c r="Y96" s="1"/>
    </row>
    <row r="97" outlineLevel="1" x14ac:dyDescent="0.2"/>
  </sheetData>
  <sheetProtection password="CB17" sheet="1" objects="1" scenarios="1"/>
  <customSheetViews>
    <customSheetView guid="{6636D28B-7153-48FF-93A8-96DCA138A14D}" showRuler="0" topLeftCell="A64">
      <selection activeCell="D96" sqref="D96"/>
      <pageMargins left="0.78740157499999996" right="0.78740157499999996" top="0.984251969" bottom="0.984251969" header="0.4921259845" footer="0.4921259845"/>
      <printOptions gridLines="1"/>
      <pageSetup paperSize="0" scale="75" orientation="landscape" r:id="rId1"/>
      <headerFooter alignWithMargins="0">
        <oddHeader>&amp;LJugendwohnen im Kiez-Jugendhilfe gGmbH&amp;R&amp;D</oddHeader>
        <oddFooter>&amp;L&amp;A&amp;C&amp;F&amp;RSeite &amp;P</oddFooter>
      </headerFooter>
    </customSheetView>
  </customSheetViews>
  <mergeCells count="4">
    <mergeCell ref="E89:G89"/>
    <mergeCell ref="H89:J89"/>
    <mergeCell ref="K89:M89"/>
    <mergeCell ref="N89:P89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31" orientation="landscape" horizontalDpi="4294967292" r:id="rId2"/>
  <headerFooter alignWithMargins="0">
    <oddHeader>&amp;LJugendwohnen im Kiez-Jugendhilfe gGmbH&amp;R&amp;D</oddHeader>
    <oddFooter>&amp;L&amp;A&amp;C&amp;F&amp;RSeite &amp;P</oddFooter>
  </headerFooter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topLeftCell="E55" zoomScaleNormal="100" workbookViewId="0">
      <selection activeCell="C39" sqref="C39"/>
    </sheetView>
  </sheetViews>
  <sheetFormatPr baseColWidth="10" defaultRowHeight="12.75" outlineLevelRow="1" x14ac:dyDescent="0.2"/>
  <cols>
    <col min="1" max="1" width="8.85546875" style="27" customWidth="1"/>
    <col min="2" max="2" width="7.5703125" style="27" bestFit="1" customWidth="1"/>
    <col min="3" max="3" width="38.85546875" style="2" bestFit="1" customWidth="1"/>
    <col min="4" max="4" width="11.5703125" style="2" customWidth="1"/>
    <col min="5" max="5" width="12" style="2" bestFit="1" customWidth="1"/>
    <col min="6" max="6" width="16.85546875" style="2" bestFit="1" customWidth="1"/>
    <col min="7" max="7" width="12" style="2" bestFit="1" customWidth="1"/>
    <col min="8" max="8" width="17.42578125" style="2" bestFit="1" customWidth="1"/>
    <col min="9" max="9" width="14.42578125" style="2" hidden="1" customWidth="1"/>
    <col min="10" max="10" width="10.42578125" style="2" bestFit="1" customWidth="1"/>
    <col min="11" max="11" width="12.5703125" style="2" hidden="1" customWidth="1"/>
    <col min="12" max="12" width="15.5703125" style="2" customWidth="1"/>
    <col min="13" max="13" width="12.42578125" style="2" hidden="1" customWidth="1"/>
    <col min="14" max="14" width="13.28515625" style="2" bestFit="1" customWidth="1"/>
    <col min="15" max="15" width="16.140625" style="2" customWidth="1"/>
    <col min="16" max="16" width="23.42578125" style="2" bestFit="1" customWidth="1"/>
    <col min="17" max="17" width="10.7109375" style="2" hidden="1" customWidth="1"/>
    <col min="18" max="18" width="13.85546875" style="2" hidden="1" customWidth="1"/>
    <col min="19" max="19" width="16.85546875" style="2" bestFit="1" customWidth="1"/>
    <col min="20" max="20" width="14.28515625" style="2" bestFit="1" customWidth="1"/>
    <col min="21" max="21" width="12.5703125" style="2" bestFit="1" customWidth="1"/>
    <col min="22" max="22" width="10.42578125" style="2" bestFit="1" customWidth="1"/>
    <col min="23" max="23" width="12.5703125" style="2" bestFit="1" customWidth="1"/>
    <col min="24" max="24" width="28.42578125" style="2" bestFit="1" customWidth="1"/>
    <col min="25" max="25" width="13.7109375" style="2" hidden="1" customWidth="1"/>
    <col min="26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I1" s="65"/>
      <c r="U1" s="17"/>
    </row>
    <row r="2" spans="1:25" s="5" customFormat="1" ht="15.75" x14ac:dyDescent="0.25">
      <c r="A2" s="25" t="s">
        <v>41</v>
      </c>
      <c r="B2" s="71">
        <f>+Mrz!B2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Mrz!E3</f>
        <v>K70101</v>
      </c>
      <c r="F3" s="10" t="str">
        <f>Mrz!F3</f>
        <v>K70125</v>
      </c>
      <c r="G3" s="10" t="str">
        <f>Mrz!G3</f>
        <v>K70119</v>
      </c>
      <c r="H3" s="10" t="str">
        <f>Mrz!H3</f>
        <v>K70122</v>
      </c>
      <c r="I3" s="10" t="str">
        <f>Mrz!I3</f>
        <v>K70121</v>
      </c>
      <c r="J3" s="10" t="s">
        <v>132</v>
      </c>
      <c r="K3" s="10" t="str">
        <f>Mrz!K3</f>
        <v>K70123</v>
      </c>
      <c r="L3" s="10" t="str">
        <f>Mrz!L3</f>
        <v>K70126</v>
      </c>
      <c r="M3" s="10" t="str">
        <f>Mrz!M3</f>
        <v>K70113</v>
      </c>
      <c r="N3" s="10" t="s">
        <v>133</v>
      </c>
      <c r="O3" s="10" t="str">
        <f>Mrz!O3</f>
        <v>K70127</v>
      </c>
      <c r="P3" s="10" t="str">
        <f>Mrz!P3</f>
        <v>K70116</v>
      </c>
      <c r="Q3" s="10" t="str">
        <f>Mrz!Q3</f>
        <v>K70117</v>
      </c>
      <c r="R3" s="10" t="str">
        <f>Mrz!R3</f>
        <v>K70118</v>
      </c>
      <c r="S3" s="10" t="str">
        <f>Mrz!S3</f>
        <v>K70128</v>
      </c>
      <c r="T3" s="10" t="str">
        <f>Mrz!T3</f>
        <v>K70129</v>
      </c>
      <c r="U3" s="10"/>
      <c r="V3" s="10" t="str">
        <f>Mrz!V3</f>
        <v>K70197</v>
      </c>
      <c r="W3" s="10" t="str">
        <f>Mrz!W3</f>
        <v>K70198</v>
      </c>
      <c r="X3" s="10" t="str">
        <f>Mrz!X3</f>
        <v>K70199</v>
      </c>
    </row>
    <row r="4" spans="1:25" s="6" customFormat="1" x14ac:dyDescent="0.2">
      <c r="B4" s="28"/>
      <c r="D4" s="55" t="s">
        <v>19</v>
      </c>
      <c r="E4" s="10" t="str">
        <f>Mrz!E4</f>
        <v>Engin Turan</v>
      </c>
      <c r="F4" s="10" t="str">
        <f>Mrz!F4</f>
        <v>Marcelina Schulz</v>
      </c>
      <c r="G4" s="10" t="str">
        <f>Mrz!G4</f>
        <v xml:space="preserve">Felix Bunte </v>
      </c>
      <c r="H4" s="10" t="str">
        <f>Mrz!H4</f>
        <v>Jennifer Kollatsch</v>
      </c>
      <c r="I4" s="10" t="str">
        <f>Mrz!I4</f>
        <v>Elvis Hoffmann</v>
      </c>
      <c r="J4" s="76" t="s">
        <v>109</v>
      </c>
      <c r="K4" s="10" t="str">
        <f>Mrz!K4</f>
        <v>Sherica Katz</v>
      </c>
      <c r="L4" s="10" t="str">
        <f>Mrz!L4</f>
        <v>Alexander Busse</v>
      </c>
      <c r="M4" s="10" t="str">
        <f>Mrz!M4</f>
        <v>Kevin Seikat</v>
      </c>
      <c r="N4" s="76" t="s">
        <v>110</v>
      </c>
      <c r="O4" s="10" t="str">
        <f>Mrz!O4</f>
        <v>Alicja Gohlisch</v>
      </c>
      <c r="P4" s="10" t="str">
        <f>Mrz!P4</f>
        <v>Maverick Ron Blanchard</v>
      </c>
      <c r="Q4" s="10" t="str">
        <f>Mrz!Q4</f>
        <v>Tim Eilrich</v>
      </c>
      <c r="R4" s="10" t="str">
        <f>Mrz!R4</f>
        <v>Kevin Buckow</v>
      </c>
      <c r="S4" s="10" t="str">
        <f>Mrz!S4</f>
        <v>Kryzsztof Lagiera</v>
      </c>
      <c r="T4" s="10" t="str">
        <f>Mrz!T4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19">
        <f>+Mrz!E76</f>
        <v>0</v>
      </c>
      <c r="F6" s="19">
        <f>+Mrz!F76</f>
        <v>351.64</v>
      </c>
      <c r="G6" s="19">
        <f>+Mrz!G76</f>
        <v>0</v>
      </c>
      <c r="H6" s="19">
        <f>+Mrz!H76</f>
        <v>-427.89</v>
      </c>
      <c r="I6" s="19">
        <f>+Mrz!I76</f>
        <v>0</v>
      </c>
      <c r="J6" s="19">
        <f>+Mrz!J76</f>
        <v>0</v>
      </c>
      <c r="K6" s="19">
        <f>+Mrz!K76</f>
        <v>0</v>
      </c>
      <c r="L6" s="19">
        <f>+Mrz!L76</f>
        <v>-212.43</v>
      </c>
      <c r="M6" s="19">
        <f>+Mrz!M76</f>
        <v>0</v>
      </c>
      <c r="N6" s="19">
        <f>+Mrz!N76</f>
        <v>0</v>
      </c>
      <c r="O6" s="19">
        <f>+Mrz!O76</f>
        <v>790.17</v>
      </c>
      <c r="P6" s="19">
        <f>+Mrz!P76</f>
        <v>31.6</v>
      </c>
      <c r="Q6" s="19">
        <f>+Mrz!Q76</f>
        <v>0</v>
      </c>
      <c r="R6" s="19">
        <f>+Mrz!R76</f>
        <v>0</v>
      </c>
      <c r="S6" s="19">
        <f>+Mrz!S76</f>
        <v>-263.29000000000002</v>
      </c>
      <c r="T6" s="19">
        <f>+Mrz!T76</f>
        <v>-2319.27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19">
        <f>+Mrz!E77</f>
        <v>0</v>
      </c>
      <c r="F7" s="19">
        <f>+Mrz!F77</f>
        <v>160</v>
      </c>
      <c r="G7" s="19">
        <f>+Mrz!G77</f>
        <v>0</v>
      </c>
      <c r="H7" s="19">
        <f>+Mrz!H77</f>
        <v>140.91</v>
      </c>
      <c r="I7" s="19">
        <f>+Mrz!I77</f>
        <v>0</v>
      </c>
      <c r="J7" s="19">
        <f>+Mrz!J77</f>
        <v>0</v>
      </c>
      <c r="K7" s="19">
        <f>+Mrz!K77</f>
        <v>0</v>
      </c>
      <c r="L7" s="19">
        <f>+Mrz!L77</f>
        <v>100</v>
      </c>
      <c r="M7" s="19">
        <f>+Mrz!M77</f>
        <v>0</v>
      </c>
      <c r="N7" s="19">
        <f>+Mrz!N77</f>
        <v>0</v>
      </c>
      <c r="O7" s="19">
        <f>+Mrz!O77</f>
        <v>120</v>
      </c>
      <c r="P7" s="19">
        <f>+Mrz!P77</f>
        <v>0</v>
      </c>
      <c r="Q7" s="19">
        <f>+Mrz!Q77</f>
        <v>0</v>
      </c>
      <c r="R7" s="19">
        <f>+Mrz!R77</f>
        <v>0</v>
      </c>
      <c r="S7" s="19">
        <f>+Mrz!S77</f>
        <v>120</v>
      </c>
      <c r="T7" s="19">
        <f>+Mrz!T77</f>
        <v>60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19">
        <f>+Mrz!E78</f>
        <v>200.02</v>
      </c>
      <c r="F8" s="19">
        <f>+Mrz!F78</f>
        <v>0</v>
      </c>
      <c r="G8" s="19">
        <f>+Mrz!G78</f>
        <v>0</v>
      </c>
      <c r="H8" s="19">
        <f>+Mrz!H78</f>
        <v>0</v>
      </c>
      <c r="I8" s="19">
        <f>+Mrz!I78</f>
        <v>0</v>
      </c>
      <c r="J8" s="19">
        <f>+Mrz!J78</f>
        <v>0</v>
      </c>
      <c r="K8" s="19">
        <f>+Mrz!K78</f>
        <v>0</v>
      </c>
      <c r="L8" s="19">
        <f>+Mrz!L78</f>
        <v>0</v>
      </c>
      <c r="M8" s="19">
        <f>+Mrz!M78</f>
        <v>0</v>
      </c>
      <c r="N8" s="19">
        <f>+Mrz!N78</f>
        <v>0</v>
      </c>
      <c r="O8" s="19">
        <f>+Mrz!O78</f>
        <v>0</v>
      </c>
      <c r="P8" s="19">
        <f>+Mrz!P78</f>
        <v>0</v>
      </c>
      <c r="Q8" s="19">
        <f>+Mrz!Q78</f>
        <v>0</v>
      </c>
      <c r="R8" s="19">
        <f>+Mrz!R78</f>
        <v>0</v>
      </c>
      <c r="S8" s="19">
        <f>+Mrz!S78</f>
        <v>0</v>
      </c>
      <c r="T8" s="19">
        <f>+Mrz!T78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19">
        <f>+Mrz!E79</f>
        <v>0</v>
      </c>
      <c r="F9" s="19">
        <f>+Mrz!F79</f>
        <v>360</v>
      </c>
      <c r="G9" s="19">
        <f>+Mrz!G79</f>
        <v>0</v>
      </c>
      <c r="H9" s="19">
        <f>+Mrz!H79</f>
        <v>0</v>
      </c>
      <c r="I9" s="19">
        <f>+Mrz!I79</f>
        <v>0</v>
      </c>
      <c r="J9" s="19">
        <f>+Mrz!J79</f>
        <v>0</v>
      </c>
      <c r="K9" s="19">
        <f>+Mrz!K79</f>
        <v>0</v>
      </c>
      <c r="L9" s="19">
        <f>+Mrz!L79</f>
        <v>0</v>
      </c>
      <c r="M9" s="19">
        <f>+Mrz!M79</f>
        <v>0</v>
      </c>
      <c r="N9" s="19">
        <f>+Mrz!N79</f>
        <v>0</v>
      </c>
      <c r="O9" s="19">
        <f>+Mrz!O79</f>
        <v>0</v>
      </c>
      <c r="P9" s="19">
        <f>+Mrz!P79</f>
        <v>0</v>
      </c>
      <c r="Q9" s="19">
        <f>+Mrz!Q79</f>
        <v>0</v>
      </c>
      <c r="R9" s="19">
        <f>+Mrz!R79</f>
        <v>0</v>
      </c>
      <c r="S9" s="19">
        <f>+Mrz!S79</f>
        <v>-186.72</v>
      </c>
      <c r="T9" s="19">
        <f>+Mrz!T79</f>
        <v>0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19">
        <f>+Mrz!E80</f>
        <v>0</v>
      </c>
      <c r="F10" s="19">
        <f>+Mrz!F80</f>
        <v>410</v>
      </c>
      <c r="G10" s="19">
        <f>+Mrz!G80</f>
        <v>85.35</v>
      </c>
      <c r="H10" s="19">
        <f>+Mrz!H80</f>
        <v>150</v>
      </c>
      <c r="I10" s="19">
        <f>+Mrz!I80</f>
        <v>0</v>
      </c>
      <c r="J10" s="19">
        <f>+Mrz!J80</f>
        <v>0</v>
      </c>
      <c r="K10" s="19">
        <f>+Mrz!K80</f>
        <v>0</v>
      </c>
      <c r="L10" s="19">
        <f>+Mrz!L80</f>
        <v>59.25</v>
      </c>
      <c r="M10" s="19">
        <f>+Mrz!M80</f>
        <v>0</v>
      </c>
      <c r="N10" s="19">
        <f>+Mrz!N80</f>
        <v>0</v>
      </c>
      <c r="O10" s="19">
        <f>+Mrz!O80</f>
        <v>342.16</v>
      </c>
      <c r="P10" s="19">
        <f>+Mrz!P80</f>
        <v>0</v>
      </c>
      <c r="Q10" s="19">
        <f>+Mrz!Q80</f>
        <v>0</v>
      </c>
      <c r="R10" s="19">
        <f>+Mrz!R80</f>
        <v>0</v>
      </c>
      <c r="S10" s="19">
        <f>+Mrz!S80</f>
        <v>342.16</v>
      </c>
      <c r="T10" s="19">
        <f>+Mrz!T80</f>
        <v>342.16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19">
        <f>+Mrz!E81</f>
        <v>0</v>
      </c>
      <c r="F11" s="19">
        <f>+Mrz!F81</f>
        <v>183</v>
      </c>
      <c r="G11" s="19">
        <f>+Mrz!G81</f>
        <v>0</v>
      </c>
      <c r="H11" s="19">
        <f>+Mrz!H81</f>
        <v>150</v>
      </c>
      <c r="I11" s="19">
        <f>+Mrz!I81</f>
        <v>0</v>
      </c>
      <c r="J11" s="19">
        <f>+Mrz!J81</f>
        <v>0</v>
      </c>
      <c r="K11" s="19">
        <f>+Mrz!K81</f>
        <v>0</v>
      </c>
      <c r="L11" s="19">
        <f>+Mrz!L81</f>
        <v>0</v>
      </c>
      <c r="M11" s="19">
        <f>+Mrz!M81</f>
        <v>0</v>
      </c>
      <c r="N11" s="19">
        <f>+Mrz!N81</f>
        <v>0</v>
      </c>
      <c r="O11" s="19">
        <f>+Mrz!O81</f>
        <v>65.2</v>
      </c>
      <c r="P11" s="19">
        <f>+Mrz!P81</f>
        <v>0</v>
      </c>
      <c r="Q11" s="19">
        <f>+Mrz!Q81</f>
        <v>0</v>
      </c>
      <c r="R11" s="19">
        <f>+Mrz!R81</f>
        <v>0</v>
      </c>
      <c r="S11" s="19">
        <f>+Mrz!S81</f>
        <v>65.2</v>
      </c>
      <c r="T11" s="19">
        <f>+Mrz!T81</f>
        <v>33.19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19">
        <f>+Mrz!E82</f>
        <v>0</v>
      </c>
      <c r="F12" s="19">
        <f>+Mrz!F82</f>
        <v>0</v>
      </c>
      <c r="G12" s="19">
        <f>+Mrz!G82</f>
        <v>0</v>
      </c>
      <c r="H12" s="19">
        <f>+Mrz!H82</f>
        <v>0</v>
      </c>
      <c r="I12" s="19">
        <f>+Mrz!I82</f>
        <v>0</v>
      </c>
      <c r="J12" s="19">
        <f>+Mrz!J82</f>
        <v>0</v>
      </c>
      <c r="K12" s="19">
        <f>+Mrz!K82</f>
        <v>0</v>
      </c>
      <c r="L12" s="19">
        <f>+Mrz!L82</f>
        <v>0</v>
      </c>
      <c r="M12" s="19">
        <f>+Mrz!M82</f>
        <v>0</v>
      </c>
      <c r="N12" s="19">
        <f>+Mrz!N82</f>
        <v>0</v>
      </c>
      <c r="O12" s="19">
        <f>+Mrz!O82</f>
        <v>0</v>
      </c>
      <c r="P12" s="19">
        <f>+Mrz!P82</f>
        <v>0</v>
      </c>
      <c r="Q12" s="19">
        <f>+Mrz!Q82</f>
        <v>0</v>
      </c>
      <c r="R12" s="19">
        <f>+Mrz!R82</f>
        <v>0</v>
      </c>
      <c r="S12" s="19">
        <f>+Mrz!S82</f>
        <v>0</v>
      </c>
      <c r="T12" s="19">
        <f>+Mrz!T82</f>
        <v>0</v>
      </c>
      <c r="U12" s="46"/>
    </row>
    <row r="13" spans="1:25" s="9" customFormat="1" x14ac:dyDescent="0.2">
      <c r="A13" s="30"/>
      <c r="B13" s="30"/>
      <c r="D13" s="52" t="s">
        <v>17</v>
      </c>
      <c r="E13" s="19">
        <f>+Mrz!E83</f>
        <v>0</v>
      </c>
      <c r="F13" s="19">
        <f>+Mrz!F83</f>
        <v>40</v>
      </c>
      <c r="G13" s="19">
        <f>+Mrz!G83</f>
        <v>25</v>
      </c>
      <c r="H13" s="19">
        <f>+Mrz!H83</f>
        <v>50</v>
      </c>
      <c r="I13" s="19">
        <f>+Mrz!I83</f>
        <v>0</v>
      </c>
      <c r="J13" s="19">
        <f>+Mrz!J83</f>
        <v>0</v>
      </c>
      <c r="K13" s="19">
        <f>+Mrz!K83</f>
        <v>0</v>
      </c>
      <c r="L13" s="19">
        <f>+Mrz!L83</f>
        <v>10</v>
      </c>
      <c r="M13" s="19">
        <f>+Mrz!M83</f>
        <v>0</v>
      </c>
      <c r="N13" s="19">
        <f>+Mrz!N83</f>
        <v>0</v>
      </c>
      <c r="O13" s="19">
        <f>+Mrz!O83</f>
        <v>30</v>
      </c>
      <c r="P13" s="19">
        <f>+Mrz!P83</f>
        <v>1.88</v>
      </c>
      <c r="Q13" s="19">
        <f>+Mrz!Q83</f>
        <v>0</v>
      </c>
      <c r="R13" s="19">
        <f>+Mrz!R83</f>
        <v>0</v>
      </c>
      <c r="S13" s="19">
        <f>+Mrz!S83</f>
        <v>30</v>
      </c>
      <c r="T13" s="19">
        <f>+Mrz!T83</f>
        <v>15</v>
      </c>
      <c r="U13" s="46"/>
    </row>
    <row r="14" spans="1:25" s="9" customFormat="1" x14ac:dyDescent="0.2">
      <c r="A14" s="30"/>
      <c r="B14" s="30"/>
      <c r="D14" s="52" t="s">
        <v>35</v>
      </c>
      <c r="E14" s="19">
        <f>+Mrz!E84</f>
        <v>0</v>
      </c>
      <c r="F14" s="19">
        <f>+Mrz!F84</f>
        <v>80</v>
      </c>
      <c r="G14" s="19">
        <f>+Mrz!G84</f>
        <v>0</v>
      </c>
      <c r="H14" s="19">
        <f>+Mrz!H84</f>
        <v>5.94</v>
      </c>
      <c r="I14" s="19">
        <f>+Mrz!I84</f>
        <v>0</v>
      </c>
      <c r="J14" s="19">
        <f>+Mrz!J84</f>
        <v>0</v>
      </c>
      <c r="K14" s="19">
        <f>+Mrz!K84</f>
        <v>0</v>
      </c>
      <c r="L14" s="19">
        <f>+Mrz!L84</f>
        <v>60</v>
      </c>
      <c r="M14" s="19">
        <f>+Mrz!M84</f>
        <v>0</v>
      </c>
      <c r="N14" s="19">
        <f>+Mrz!N84</f>
        <v>0</v>
      </c>
      <c r="O14" s="19">
        <f>+Mrz!O84</f>
        <v>50</v>
      </c>
      <c r="P14" s="19">
        <f>+Mrz!P84</f>
        <v>0</v>
      </c>
      <c r="Q14" s="19">
        <f>+Mrz!Q84</f>
        <v>0</v>
      </c>
      <c r="R14" s="19">
        <f>+Mrz!R84</f>
        <v>0</v>
      </c>
      <c r="S14" s="19">
        <f>+Mrz!S84</f>
        <v>50</v>
      </c>
      <c r="T14" s="19">
        <f>+Mrz!T84</f>
        <v>30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19">
        <f>+Mrz!E85</f>
        <v>0</v>
      </c>
      <c r="F15" s="19">
        <f>+Mrz!F85</f>
        <v>0</v>
      </c>
      <c r="G15" s="19">
        <f>+Mrz!G85</f>
        <v>0</v>
      </c>
      <c r="H15" s="19">
        <f>+Mrz!H85</f>
        <v>0</v>
      </c>
      <c r="I15" s="19">
        <f>+Mrz!I85</f>
        <v>0</v>
      </c>
      <c r="J15" s="19">
        <f>+Mrz!J85</f>
        <v>0</v>
      </c>
      <c r="K15" s="19">
        <f>+Mrz!K85</f>
        <v>0</v>
      </c>
      <c r="L15" s="19">
        <f>+Mrz!L85</f>
        <v>0</v>
      </c>
      <c r="M15" s="19">
        <f>+Mrz!M85</f>
        <v>0</v>
      </c>
      <c r="N15" s="19">
        <f>+Mrz!N85</f>
        <v>0</v>
      </c>
      <c r="O15" s="19">
        <f>+Mrz!O85</f>
        <v>0</v>
      </c>
      <c r="P15" s="19">
        <f>+Mrz!P85</f>
        <v>0</v>
      </c>
      <c r="Q15" s="19">
        <f>+Mrz!Q85</f>
        <v>0</v>
      </c>
      <c r="R15" s="19">
        <f>+Mrz!R85</f>
        <v>0</v>
      </c>
      <c r="S15" s="19">
        <f>+Mrz!S85</f>
        <v>0</v>
      </c>
      <c r="T15" s="19">
        <f>+Mrz!T85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 t="shared" ref="E16:R16" si="0">SUM(E6:E15)</f>
        <v>200.02</v>
      </c>
      <c r="F16" s="40">
        <f t="shared" si="0"/>
        <v>1584.6399999999999</v>
      </c>
      <c r="G16" s="40">
        <f t="shared" si="0"/>
        <v>110.35</v>
      </c>
      <c r="H16" s="40">
        <f t="shared" si="0"/>
        <v>68.95999999999998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16.819999999999993</v>
      </c>
      <c r="M16" s="40">
        <f t="shared" si="0"/>
        <v>0</v>
      </c>
      <c r="N16" s="40">
        <f t="shared" si="0"/>
        <v>0</v>
      </c>
      <c r="O16" s="40">
        <f t="shared" si="0"/>
        <v>1397.53</v>
      </c>
      <c r="P16" s="40">
        <f t="shared" si="0"/>
        <v>33.480000000000004</v>
      </c>
      <c r="Q16" s="40">
        <f t="shared" si="0"/>
        <v>0</v>
      </c>
      <c r="R16" s="40">
        <f t="shared" si="0"/>
        <v>0</v>
      </c>
      <c r="S16" s="40">
        <f t="shared" ref="S16:T16" si="1">SUM(S6:S15)</f>
        <v>157.35000000000002</v>
      </c>
      <c r="T16" s="40">
        <f t="shared" si="1"/>
        <v>-1838.9199999999998</v>
      </c>
      <c r="U16" s="48"/>
      <c r="V16" s="40">
        <f>+Mrz!V86</f>
        <v>23.90999999999157</v>
      </c>
      <c r="W16" s="40">
        <f>+Mrz!W86</f>
        <v>481.27</v>
      </c>
      <c r="X16" s="40">
        <f>+Mrz!X86</f>
        <v>3200.119999999999</v>
      </c>
      <c r="Y16" s="40"/>
    </row>
    <row r="17" spans="1:25" x14ac:dyDescent="0.2">
      <c r="A17" s="6"/>
      <c r="B17" s="28" t="s">
        <v>2</v>
      </c>
      <c r="C17" s="33"/>
      <c r="D17" s="41">
        <v>5435.53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A19" s="27">
        <v>41730</v>
      </c>
      <c r="B19" s="59">
        <v>48</v>
      </c>
      <c r="C19" s="2" t="s">
        <v>53</v>
      </c>
      <c r="D19" s="19">
        <f>D17+SUM(E19:X19)</f>
        <v>4066.87</v>
      </c>
      <c r="E19" s="1"/>
      <c r="F19" s="1"/>
      <c r="G19" s="1"/>
      <c r="H19" s="1"/>
      <c r="I19" s="1"/>
      <c r="J19" s="1">
        <v>-193.89</v>
      </c>
      <c r="K19" s="1"/>
      <c r="L19" s="1"/>
      <c r="M19" s="1"/>
      <c r="N19" s="1">
        <v>-102.65</v>
      </c>
      <c r="O19" s="1">
        <v>-342.16</v>
      </c>
      <c r="P19" s="1"/>
      <c r="Q19" s="1"/>
      <c r="R19" s="1"/>
      <c r="S19" s="1">
        <v>-171.08</v>
      </c>
      <c r="T19" s="1">
        <v>-342.16</v>
      </c>
      <c r="U19" s="46"/>
      <c r="V19" s="1"/>
      <c r="W19" s="1">
        <v>-216.72</v>
      </c>
      <c r="X19" s="1"/>
      <c r="Y19" s="1"/>
    </row>
    <row r="20" spans="1:25" x14ac:dyDescent="0.2">
      <c r="A20" s="27">
        <v>41730</v>
      </c>
      <c r="B20" s="59">
        <v>48</v>
      </c>
      <c r="C20" s="2" t="s">
        <v>57</v>
      </c>
      <c r="D20" s="19">
        <f t="shared" ref="D20:D51" si="2">D19+SUM(E20:X20)</f>
        <v>3966.87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>
        <v>-100</v>
      </c>
      <c r="W20" s="1"/>
      <c r="X20" s="1"/>
      <c r="Y20" s="1"/>
    </row>
    <row r="21" spans="1:25" x14ac:dyDescent="0.2">
      <c r="A21" s="27">
        <v>41732</v>
      </c>
      <c r="B21" s="59">
        <v>49</v>
      </c>
      <c r="C21" s="2" t="s">
        <v>108</v>
      </c>
      <c r="D21" s="19">
        <f t="shared" si="2"/>
        <v>3933.39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-33.479999999999997</v>
      </c>
      <c r="Q21" s="1"/>
      <c r="R21" s="1"/>
      <c r="S21" s="1"/>
      <c r="T21" s="1"/>
      <c r="U21" s="46"/>
      <c r="V21" s="1"/>
      <c r="W21" s="1"/>
      <c r="X21" s="1"/>
      <c r="Y21" s="1"/>
    </row>
    <row r="22" spans="1:25" x14ac:dyDescent="0.2">
      <c r="A22" s="27">
        <v>41732</v>
      </c>
      <c r="B22" s="59">
        <v>49</v>
      </c>
      <c r="C22" s="2" t="s">
        <v>93</v>
      </c>
      <c r="D22" s="19">
        <f t="shared" si="2"/>
        <v>4104.46</v>
      </c>
      <c r="E22" s="1"/>
      <c r="F22" s="1"/>
      <c r="G22" s="1"/>
      <c r="H22" s="1"/>
      <c r="I22" s="1"/>
      <c r="J22" s="1"/>
      <c r="K22" s="1"/>
      <c r="L22" s="1">
        <v>171.07</v>
      </c>
      <c r="M22" s="1"/>
      <c r="N22" s="1"/>
      <c r="O22" s="1"/>
      <c r="P22" s="1"/>
      <c r="Q22" s="1"/>
      <c r="R22" s="1"/>
      <c r="S22" s="1"/>
      <c r="T22" s="1"/>
      <c r="U22" s="46"/>
      <c r="V22" s="1"/>
      <c r="W22" s="1"/>
      <c r="X22" s="1"/>
      <c r="Y22" s="1"/>
    </row>
    <row r="23" spans="1:25" x14ac:dyDescent="0.2">
      <c r="A23" s="27">
        <v>41732</v>
      </c>
      <c r="B23" s="59">
        <v>49</v>
      </c>
      <c r="C23" s="2" t="s">
        <v>93</v>
      </c>
      <c r="D23" s="19">
        <f t="shared" si="2"/>
        <v>4397.7299999999996</v>
      </c>
      <c r="E23" s="1"/>
      <c r="F23" s="1"/>
      <c r="G23" s="1"/>
      <c r="H23" s="1"/>
      <c r="I23" s="1"/>
      <c r="J23" s="1"/>
      <c r="K23" s="1"/>
      <c r="L23" s="1">
        <v>293.27</v>
      </c>
      <c r="M23" s="1"/>
      <c r="N23" s="1"/>
      <c r="O23" s="1"/>
      <c r="P23" s="1"/>
      <c r="Q23" s="1"/>
      <c r="U23" s="46"/>
      <c r="V23" s="1"/>
      <c r="W23" s="1"/>
      <c r="X23" s="1"/>
      <c r="Y23" s="1"/>
    </row>
    <row r="24" spans="1:25" x14ac:dyDescent="0.2">
      <c r="A24" s="27">
        <v>41736</v>
      </c>
      <c r="B24" s="59">
        <v>50</v>
      </c>
      <c r="C24" s="2" t="s">
        <v>58</v>
      </c>
      <c r="D24" s="19">
        <f t="shared" si="2"/>
        <v>4389.66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-2.69</v>
      </c>
      <c r="P24" s="1"/>
      <c r="Q24" s="1"/>
      <c r="R24" s="1"/>
      <c r="S24" s="1">
        <v>-2.69</v>
      </c>
      <c r="T24" s="1">
        <v>-2.69</v>
      </c>
      <c r="U24" s="46"/>
      <c r="V24" s="1"/>
      <c r="W24" s="1"/>
      <c r="X24" s="1"/>
      <c r="Y24" s="1"/>
    </row>
    <row r="25" spans="1:25" x14ac:dyDescent="0.2">
      <c r="A25" s="27">
        <v>41737</v>
      </c>
      <c r="B25" s="59">
        <v>51</v>
      </c>
      <c r="C25" s="2" t="s">
        <v>111</v>
      </c>
      <c r="D25" s="19">
        <f t="shared" si="2"/>
        <v>4382.66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-7</v>
      </c>
      <c r="U25" s="46"/>
      <c r="V25" s="1"/>
      <c r="W25" s="1"/>
      <c r="X25" s="1"/>
      <c r="Y25" s="1"/>
    </row>
    <row r="26" spans="1:25" x14ac:dyDescent="0.2">
      <c r="A26" s="27">
        <v>41737</v>
      </c>
      <c r="B26" s="59">
        <v>51</v>
      </c>
      <c r="C26" s="2" t="s">
        <v>112</v>
      </c>
      <c r="D26" s="19">
        <f t="shared" si="2"/>
        <v>3960.75</v>
      </c>
      <c r="E26" s="1"/>
      <c r="F26" s="1"/>
      <c r="G26" s="1"/>
      <c r="H26" s="1"/>
      <c r="I26" s="1"/>
      <c r="J26" s="1"/>
      <c r="K26" s="1"/>
      <c r="L26" s="1">
        <v>-421.91</v>
      </c>
      <c r="M26" s="1"/>
      <c r="N26" s="1"/>
      <c r="O26" s="1"/>
      <c r="P26" s="1"/>
      <c r="Q26" s="1"/>
      <c r="R26" s="1"/>
      <c r="S26" s="1"/>
      <c r="T26" s="1"/>
      <c r="U26" s="46"/>
      <c r="V26" s="1"/>
      <c r="W26" s="1"/>
      <c r="X26" s="1"/>
      <c r="Y26" s="1"/>
    </row>
    <row r="27" spans="1:25" x14ac:dyDescent="0.2">
      <c r="A27" s="27">
        <v>41738</v>
      </c>
      <c r="B27" s="59">
        <v>52</v>
      </c>
      <c r="C27" s="2" t="s">
        <v>62</v>
      </c>
      <c r="D27" s="19">
        <f t="shared" si="2"/>
        <v>4094.48</v>
      </c>
      <c r="E27" s="1"/>
      <c r="F27" s="1"/>
      <c r="G27" s="1"/>
      <c r="H27" s="1">
        <v>133.72999999999999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/>
      <c r="W27" s="1"/>
      <c r="X27" s="1"/>
      <c r="Y27" s="1"/>
    </row>
    <row r="28" spans="1:25" x14ac:dyDescent="0.2">
      <c r="A28" s="27">
        <v>41738</v>
      </c>
      <c r="B28" s="59">
        <v>52</v>
      </c>
      <c r="C28" s="2" t="s">
        <v>57</v>
      </c>
      <c r="D28" s="19">
        <f t="shared" si="2"/>
        <v>3994.48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>
        <v>-100</v>
      </c>
      <c r="W28" s="1"/>
      <c r="X28" s="1"/>
      <c r="Y28" s="1"/>
    </row>
    <row r="29" spans="1:25" x14ac:dyDescent="0.2">
      <c r="A29" s="27">
        <v>41740</v>
      </c>
      <c r="B29" s="59">
        <v>53</v>
      </c>
      <c r="C29" s="2" t="s">
        <v>57</v>
      </c>
      <c r="D29" s="19">
        <f t="shared" si="2"/>
        <v>3694.48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6"/>
      <c r="V29" s="1">
        <v>-300</v>
      </c>
      <c r="W29" s="1"/>
      <c r="X29" s="1"/>
      <c r="Y29" s="1"/>
    </row>
    <row r="30" spans="1:25" x14ac:dyDescent="0.2">
      <c r="A30" s="27">
        <v>41740</v>
      </c>
      <c r="B30" s="59">
        <v>53</v>
      </c>
      <c r="C30" s="2" t="s">
        <v>113</v>
      </c>
      <c r="D30" s="19">
        <f t="shared" si="2"/>
        <v>3956.81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/>
      <c r="W30" s="1">
        <v>262.33</v>
      </c>
      <c r="X30" s="1"/>
      <c r="Y30" s="1"/>
    </row>
    <row r="31" spans="1:25" x14ac:dyDescent="0.2">
      <c r="A31" s="27">
        <v>41740</v>
      </c>
      <c r="B31" s="59">
        <v>53</v>
      </c>
      <c r="C31" s="2" t="s">
        <v>113</v>
      </c>
      <c r="D31" s="19">
        <f t="shared" si="2"/>
        <v>4410.8099999999995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/>
      <c r="W31" s="1">
        <v>454</v>
      </c>
      <c r="X31" s="1"/>
      <c r="Y31" s="1"/>
    </row>
    <row r="32" spans="1:25" x14ac:dyDescent="0.2">
      <c r="A32" s="27">
        <v>41740</v>
      </c>
      <c r="B32" s="59">
        <v>53</v>
      </c>
      <c r="C32" s="2" t="s">
        <v>113</v>
      </c>
      <c r="D32" s="19">
        <f t="shared" si="2"/>
        <v>4456.4299999999994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/>
      <c r="W32" s="1">
        <v>45.62</v>
      </c>
      <c r="X32" s="1"/>
      <c r="Y32" s="1"/>
    </row>
    <row r="33" spans="1:25" x14ac:dyDescent="0.2">
      <c r="A33" s="27">
        <v>41743</v>
      </c>
      <c r="B33" s="59">
        <v>54</v>
      </c>
      <c r="C33" s="2" t="s">
        <v>92</v>
      </c>
      <c r="D33" s="19">
        <f t="shared" si="2"/>
        <v>4419.4299999999994</v>
      </c>
      <c r="E33" s="1"/>
      <c r="F33" s="1">
        <v>-37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6"/>
      <c r="V33" s="1"/>
      <c r="W33" s="1"/>
      <c r="X33" s="1"/>
      <c r="Y33" s="1"/>
    </row>
    <row r="34" spans="1:25" x14ac:dyDescent="0.2">
      <c r="A34" s="27">
        <v>41744</v>
      </c>
      <c r="B34" s="59">
        <v>55</v>
      </c>
      <c r="C34" s="2" t="s">
        <v>115</v>
      </c>
      <c r="D34" s="19">
        <f t="shared" si="2"/>
        <v>4294.8099999999995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-124.62</v>
      </c>
      <c r="T34" s="1"/>
      <c r="U34" s="46"/>
      <c r="V34" s="1"/>
      <c r="W34" s="1"/>
      <c r="X34" s="1"/>
      <c r="Y34" s="1"/>
    </row>
    <row r="35" spans="1:25" x14ac:dyDescent="0.2">
      <c r="A35" s="27">
        <v>41744</v>
      </c>
      <c r="B35" s="59">
        <v>55</v>
      </c>
      <c r="C35" s="2" t="s">
        <v>114</v>
      </c>
      <c r="D35" s="19">
        <f t="shared" si="2"/>
        <v>3753.5699999999997</v>
      </c>
      <c r="E35" s="1"/>
      <c r="F35" s="1"/>
      <c r="G35" s="1"/>
      <c r="H35" s="1"/>
      <c r="I35" s="1"/>
      <c r="J35" s="1">
        <v>-541.24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/>
      <c r="Y35" s="1"/>
    </row>
    <row r="36" spans="1:25" x14ac:dyDescent="0.2">
      <c r="A36" s="27">
        <v>41745</v>
      </c>
      <c r="B36" s="59">
        <v>56</v>
      </c>
      <c r="C36" s="2" t="s">
        <v>59</v>
      </c>
      <c r="D36" s="19">
        <f t="shared" si="2"/>
        <v>3684.5699999999997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v>-34.5</v>
      </c>
      <c r="T36" s="1"/>
      <c r="U36" s="46"/>
      <c r="V36" s="1"/>
      <c r="W36" s="1">
        <v>-34.5</v>
      </c>
      <c r="X36" s="1"/>
      <c r="Y36" s="1"/>
    </row>
    <row r="37" spans="1:25" x14ac:dyDescent="0.2">
      <c r="A37" s="27">
        <v>41745</v>
      </c>
      <c r="B37" s="59">
        <v>56</v>
      </c>
      <c r="C37" s="2" t="s">
        <v>57</v>
      </c>
      <c r="D37" s="19">
        <f t="shared" si="2"/>
        <v>3484.5699999999997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6"/>
      <c r="V37" s="1">
        <v>-200</v>
      </c>
      <c r="W37" s="1"/>
      <c r="X37" s="1"/>
      <c r="Y37" s="1"/>
    </row>
    <row r="38" spans="1:25" x14ac:dyDescent="0.2">
      <c r="A38" s="27">
        <v>41751</v>
      </c>
      <c r="B38" s="59">
        <v>57</v>
      </c>
      <c r="C38" s="66" t="s">
        <v>62</v>
      </c>
      <c r="D38" s="19">
        <f t="shared" si="2"/>
        <v>3459.5699999999997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>
        <v>-12.5</v>
      </c>
      <c r="T38" s="1"/>
      <c r="U38" s="46"/>
      <c r="V38" s="1"/>
      <c r="W38" s="1">
        <v>-12.5</v>
      </c>
      <c r="X38" s="1"/>
      <c r="Y38" s="1"/>
    </row>
    <row r="39" spans="1:25" x14ac:dyDescent="0.2">
      <c r="A39" s="27">
        <v>41752</v>
      </c>
      <c r="B39" s="59">
        <v>58</v>
      </c>
      <c r="C39" s="2" t="s">
        <v>66</v>
      </c>
      <c r="D39" s="19">
        <f t="shared" si="2"/>
        <v>3109.5699999999997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>
        <v>-350</v>
      </c>
      <c r="T39" s="1"/>
      <c r="U39" s="46"/>
      <c r="V39" s="1"/>
      <c r="W39" s="1"/>
      <c r="X39" s="1"/>
      <c r="Y39" s="1"/>
    </row>
    <row r="40" spans="1:25" x14ac:dyDescent="0.2">
      <c r="A40" s="27">
        <v>41752</v>
      </c>
      <c r="B40" s="59">
        <v>58</v>
      </c>
      <c r="C40" s="2" t="s">
        <v>65</v>
      </c>
      <c r="D40" s="19">
        <f t="shared" si="2"/>
        <v>2749.5699999999997</v>
      </c>
      <c r="E40" s="1"/>
      <c r="F40" s="1">
        <v>-360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/>
      <c r="W40" s="3"/>
      <c r="X40" s="1"/>
      <c r="Y40" s="1"/>
    </row>
    <row r="41" spans="1:25" x14ac:dyDescent="0.2">
      <c r="A41" s="27">
        <v>41752</v>
      </c>
      <c r="B41" s="59">
        <v>58</v>
      </c>
      <c r="C41" s="2" t="s">
        <v>116</v>
      </c>
      <c r="D41" s="19">
        <f t="shared" si="2"/>
        <v>2414.2699999999995</v>
      </c>
      <c r="E41" s="1"/>
      <c r="F41" s="1">
        <v>-47.9</v>
      </c>
      <c r="G41" s="1"/>
      <c r="H41" s="1"/>
      <c r="I41" s="1"/>
      <c r="J41" s="1">
        <v>-47.9</v>
      </c>
      <c r="K41" s="1"/>
      <c r="L41" s="1"/>
      <c r="M41" s="1"/>
      <c r="N41" s="1">
        <v>-47.9</v>
      </c>
      <c r="O41" s="1">
        <v>-47.9</v>
      </c>
      <c r="P41" s="1"/>
      <c r="Q41" s="1"/>
      <c r="R41" s="1"/>
      <c r="S41" s="1">
        <v>-47.9</v>
      </c>
      <c r="T41" s="1"/>
      <c r="U41" s="46"/>
      <c r="V41" s="1"/>
      <c r="W41" s="1"/>
      <c r="X41" s="1">
        <v>-95.8</v>
      </c>
      <c r="Y41" s="1"/>
    </row>
    <row r="42" spans="1:25" x14ac:dyDescent="0.2">
      <c r="A42" s="27">
        <v>41752</v>
      </c>
      <c r="B42" s="59">
        <v>58</v>
      </c>
      <c r="C42" s="2" t="s">
        <v>117</v>
      </c>
      <c r="D42" s="19">
        <f t="shared" si="2"/>
        <v>1938.3299999999995</v>
      </c>
      <c r="E42" s="1"/>
      <c r="F42" s="1"/>
      <c r="G42" s="1"/>
      <c r="H42" s="1"/>
      <c r="I42" s="1"/>
      <c r="J42" s="1"/>
      <c r="K42" s="1"/>
      <c r="L42" s="1"/>
      <c r="M42" s="1"/>
      <c r="N42" s="1">
        <v>-475.94</v>
      </c>
      <c r="O42" s="1"/>
      <c r="P42" s="1"/>
      <c r="Q42" s="1"/>
      <c r="R42" s="1"/>
      <c r="S42" s="1"/>
      <c r="T42" s="1"/>
      <c r="U42" s="46"/>
      <c r="V42" s="1"/>
      <c r="W42" s="1"/>
      <c r="X42" s="1"/>
      <c r="Y42" s="1"/>
    </row>
    <row r="43" spans="1:25" x14ac:dyDescent="0.2">
      <c r="A43" s="27">
        <v>41752</v>
      </c>
      <c r="B43" s="59">
        <v>58</v>
      </c>
      <c r="C43" s="2" t="s">
        <v>57</v>
      </c>
      <c r="D43" s="19">
        <f t="shared" si="2"/>
        <v>1738.3299999999995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46"/>
      <c r="V43" s="1">
        <v>-200</v>
      </c>
      <c r="W43" s="1"/>
      <c r="X43" s="1"/>
      <c r="Y43" s="1"/>
    </row>
    <row r="44" spans="1:25" x14ac:dyDescent="0.2">
      <c r="A44" s="27">
        <v>41752</v>
      </c>
      <c r="B44" s="59">
        <v>58</v>
      </c>
      <c r="C44" s="66" t="s">
        <v>118</v>
      </c>
      <c r="D44" s="19">
        <f t="shared" si="2"/>
        <v>2488.3299999999995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750</v>
      </c>
      <c r="T44" s="1"/>
      <c r="U44" s="46"/>
      <c r="V44" s="1"/>
      <c r="W44" s="1"/>
      <c r="X44" s="1"/>
      <c r="Y44" s="1"/>
    </row>
    <row r="45" spans="1:25" x14ac:dyDescent="0.2">
      <c r="A45" s="27">
        <v>41752</v>
      </c>
      <c r="B45" s="59">
        <v>58</v>
      </c>
      <c r="C45" s="2" t="s">
        <v>67</v>
      </c>
      <c r="D45" s="19">
        <f t="shared" si="2"/>
        <v>2526.6399999999994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>
        <v>38.31</v>
      </c>
      <c r="T45" s="1"/>
      <c r="U45" s="46"/>
      <c r="V45" s="1"/>
      <c r="W45" s="1"/>
      <c r="X45" s="1"/>
      <c r="Y45" s="1"/>
    </row>
    <row r="46" spans="1:25" x14ac:dyDescent="0.2">
      <c r="A46" s="27">
        <v>41753</v>
      </c>
      <c r="B46" s="59">
        <v>59</v>
      </c>
      <c r="C46" s="2" t="s">
        <v>120</v>
      </c>
      <c r="D46" s="19">
        <f t="shared" si="2"/>
        <v>2622.4399999999996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/>
      <c r="W46" s="1"/>
      <c r="X46" s="1">
        <v>95.8</v>
      </c>
      <c r="Y46" s="1"/>
    </row>
    <row r="47" spans="1:25" x14ac:dyDescent="0.2">
      <c r="A47" s="27">
        <v>41754</v>
      </c>
      <c r="B47" s="59">
        <v>60</v>
      </c>
      <c r="C47" s="2" t="s">
        <v>67</v>
      </c>
      <c r="D47" s="19">
        <f t="shared" si="2"/>
        <v>3427.4399999999996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805</v>
      </c>
      <c r="T47" s="1"/>
      <c r="U47" s="46"/>
      <c r="V47" s="1"/>
      <c r="W47" s="1"/>
      <c r="X47" s="1"/>
      <c r="Y47" s="1"/>
    </row>
    <row r="48" spans="1:25" x14ac:dyDescent="0.2">
      <c r="A48" s="27">
        <v>41754</v>
      </c>
      <c r="B48" s="59">
        <v>60</v>
      </c>
      <c r="C48" s="66" t="s">
        <v>57</v>
      </c>
      <c r="D48" s="19">
        <f t="shared" si="2"/>
        <v>3277.4399999999996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>
        <v>-150</v>
      </c>
      <c r="W48" s="1"/>
      <c r="X48" s="1"/>
      <c r="Y48" s="1"/>
    </row>
    <row r="49" spans="1:25" x14ac:dyDescent="0.2">
      <c r="A49" s="27">
        <v>41757</v>
      </c>
      <c r="B49" s="59">
        <v>61</v>
      </c>
      <c r="C49" s="66" t="s">
        <v>103</v>
      </c>
      <c r="D49" s="19">
        <f t="shared" si="2"/>
        <v>3065.24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-212.2</v>
      </c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1:25" x14ac:dyDescent="0.2">
      <c r="A50" s="27">
        <v>41757</v>
      </c>
      <c r="B50" s="59">
        <v>61</v>
      </c>
      <c r="C50" s="66" t="s">
        <v>74</v>
      </c>
      <c r="D50" s="19">
        <f t="shared" si="2"/>
        <v>2808.04</v>
      </c>
      <c r="E50" s="1"/>
      <c r="F50" s="1">
        <v>-257.2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1:25" x14ac:dyDescent="0.2">
      <c r="A51" s="27">
        <v>41758</v>
      </c>
      <c r="B51" s="59">
        <v>62</v>
      </c>
      <c r="C51" s="66" t="s">
        <v>72</v>
      </c>
      <c r="D51" s="19">
        <f t="shared" si="2"/>
        <v>3541.21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733.17</v>
      </c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1:25" x14ac:dyDescent="0.2">
      <c r="A52" s="27">
        <v>41758</v>
      </c>
      <c r="B52" s="59">
        <v>62</v>
      </c>
      <c r="C52" s="66" t="s">
        <v>57</v>
      </c>
      <c r="D52" s="19">
        <f t="shared" ref="D52:D87" si="3">D51+SUM(E52:X52)</f>
        <v>3341.21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6"/>
      <c r="V52" s="1">
        <v>-200</v>
      </c>
      <c r="W52" s="1"/>
      <c r="X52" s="1"/>
      <c r="Y52" s="1"/>
    </row>
    <row r="53" spans="1:25" x14ac:dyDescent="0.2">
      <c r="A53" s="27">
        <v>41758</v>
      </c>
      <c r="B53" s="59">
        <v>62</v>
      </c>
      <c r="C53" s="66" t="s">
        <v>57</v>
      </c>
      <c r="D53" s="19">
        <f t="shared" si="3"/>
        <v>2741.21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>
        <v>-600</v>
      </c>
      <c r="W53" s="1"/>
      <c r="X53" s="1"/>
      <c r="Y53" s="1"/>
    </row>
    <row r="54" spans="1:25" x14ac:dyDescent="0.2">
      <c r="B54" s="59"/>
      <c r="D54" s="19">
        <f t="shared" si="3"/>
        <v>2741.21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6"/>
      <c r="V54" s="1"/>
      <c r="W54" s="1"/>
      <c r="X54" s="1"/>
      <c r="Y54" s="1"/>
    </row>
    <row r="55" spans="1:25" x14ac:dyDescent="0.2">
      <c r="B55" s="59"/>
      <c r="C55" s="15" t="s">
        <v>57</v>
      </c>
      <c r="D55" s="19">
        <f t="shared" si="3"/>
        <v>2741.21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6"/>
      <c r="V55" s="1"/>
      <c r="W55" s="1"/>
      <c r="X55" s="1"/>
      <c r="Y55" s="1"/>
    </row>
    <row r="56" spans="1:25" x14ac:dyDescent="0.2">
      <c r="B56" s="59"/>
      <c r="C56" s="67" t="s">
        <v>122</v>
      </c>
      <c r="D56" s="19">
        <f t="shared" si="3"/>
        <v>2741.21</v>
      </c>
      <c r="E56" s="1"/>
      <c r="F56" s="1"/>
      <c r="G56" s="1"/>
      <c r="H56" s="1"/>
      <c r="I56" s="1"/>
      <c r="J56" s="1"/>
      <c r="K56" s="1"/>
      <c r="L56" s="1"/>
      <c r="M56" s="1"/>
      <c r="N56" s="1">
        <v>-20</v>
      </c>
      <c r="O56" s="1"/>
      <c r="P56" s="1"/>
      <c r="Q56" s="1"/>
      <c r="R56" s="1"/>
      <c r="S56" s="1"/>
      <c r="T56" s="1"/>
      <c r="U56" s="46"/>
      <c r="V56" s="1">
        <v>20</v>
      </c>
      <c r="W56" s="1"/>
      <c r="X56" s="1"/>
      <c r="Y56" s="1"/>
    </row>
    <row r="57" spans="1:25" x14ac:dyDescent="0.2">
      <c r="B57" s="59"/>
      <c r="C57" s="67" t="s">
        <v>81</v>
      </c>
      <c r="D57" s="19">
        <f t="shared" si="3"/>
        <v>2741.21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-60</v>
      </c>
      <c r="T57" s="1"/>
      <c r="U57" s="46"/>
      <c r="V57" s="1">
        <v>60</v>
      </c>
      <c r="W57" s="1"/>
      <c r="X57" s="1"/>
      <c r="Y57" s="1"/>
    </row>
    <row r="58" spans="1:25" x14ac:dyDescent="0.2">
      <c r="B58" s="59"/>
      <c r="C58" s="67" t="s">
        <v>82</v>
      </c>
      <c r="D58" s="19">
        <f t="shared" si="3"/>
        <v>2741.21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-60</v>
      </c>
      <c r="P58" s="1"/>
      <c r="Q58" s="1"/>
      <c r="R58" s="1"/>
      <c r="S58" s="1"/>
      <c r="T58" s="1"/>
      <c r="U58" s="46"/>
      <c r="V58" s="1">
        <v>60</v>
      </c>
      <c r="W58" s="1"/>
      <c r="X58" s="1"/>
      <c r="Y58" s="1"/>
    </row>
    <row r="59" spans="1:25" x14ac:dyDescent="0.2">
      <c r="B59" s="59"/>
      <c r="C59" s="67" t="s">
        <v>88</v>
      </c>
      <c r="D59" s="19">
        <f t="shared" si="3"/>
        <v>2741.21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-60</v>
      </c>
      <c r="U59" s="46"/>
      <c r="V59" s="1">
        <v>60</v>
      </c>
      <c r="W59" s="1"/>
      <c r="X59" s="1"/>
      <c r="Y59" s="1"/>
    </row>
    <row r="60" spans="1:25" x14ac:dyDescent="0.2">
      <c r="B60" s="59"/>
      <c r="C60" s="67" t="s">
        <v>123</v>
      </c>
      <c r="D60" s="19">
        <f t="shared" si="3"/>
        <v>2741.21</v>
      </c>
      <c r="E60" s="1"/>
      <c r="F60" s="1"/>
      <c r="G60" s="1"/>
      <c r="H60" s="1"/>
      <c r="I60" s="1"/>
      <c r="J60" s="1">
        <v>-37.5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46"/>
      <c r="V60" s="1">
        <v>37.5</v>
      </c>
      <c r="W60" s="1"/>
      <c r="X60" s="1"/>
      <c r="Y60" s="1"/>
    </row>
    <row r="61" spans="1:25" x14ac:dyDescent="0.2">
      <c r="B61" s="59"/>
      <c r="C61" s="67" t="s">
        <v>83</v>
      </c>
      <c r="D61" s="19">
        <f t="shared" si="3"/>
        <v>2741.21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>
        <v>-228.9</v>
      </c>
      <c r="T61" s="1"/>
      <c r="U61" s="46"/>
      <c r="V61" s="1">
        <v>228.9</v>
      </c>
      <c r="W61" s="1"/>
      <c r="X61" s="1"/>
      <c r="Y61" s="1"/>
    </row>
    <row r="62" spans="1:25" x14ac:dyDescent="0.2">
      <c r="B62" s="59"/>
      <c r="C62" s="67" t="s">
        <v>118</v>
      </c>
      <c r="D62" s="19">
        <f t="shared" si="3"/>
        <v>2741.21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>
        <v>-350</v>
      </c>
      <c r="T62" s="1"/>
      <c r="U62" s="46"/>
      <c r="V62" s="1">
        <v>350</v>
      </c>
      <c r="W62" s="1"/>
      <c r="X62" s="1"/>
      <c r="Y62" s="1"/>
    </row>
    <row r="63" spans="1:25" x14ac:dyDescent="0.2">
      <c r="B63" s="59"/>
      <c r="C63" s="67" t="s">
        <v>87</v>
      </c>
      <c r="D63" s="19">
        <f t="shared" si="3"/>
        <v>2741.21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-290</v>
      </c>
      <c r="U63" s="46"/>
      <c r="V63" s="1">
        <v>290</v>
      </c>
      <c r="W63" s="1"/>
      <c r="X63" s="1"/>
      <c r="Y63" s="1"/>
    </row>
    <row r="64" spans="1:25" x14ac:dyDescent="0.2">
      <c r="B64" s="59"/>
      <c r="C64" s="67" t="s">
        <v>124</v>
      </c>
      <c r="D64" s="19">
        <f t="shared" si="3"/>
        <v>2741.21</v>
      </c>
      <c r="E64" s="1"/>
      <c r="F64" s="1"/>
      <c r="G64" s="1"/>
      <c r="H64" s="1"/>
      <c r="I64" s="1"/>
      <c r="J64" s="1"/>
      <c r="K64" s="1"/>
      <c r="L64" s="1"/>
      <c r="M64" s="1"/>
      <c r="N64" s="1">
        <v>-107.5</v>
      </c>
      <c r="O64" s="1"/>
      <c r="P64" s="1"/>
      <c r="Q64" s="1"/>
      <c r="R64" s="1"/>
      <c r="S64" s="1"/>
      <c r="T64" s="1"/>
      <c r="U64" s="46"/>
      <c r="V64" s="1">
        <v>107.5</v>
      </c>
      <c r="W64" s="1"/>
      <c r="X64" s="1"/>
      <c r="Y64" s="1"/>
    </row>
    <row r="65" spans="2:25" x14ac:dyDescent="0.2">
      <c r="B65" s="59"/>
      <c r="C65" s="67" t="s">
        <v>125</v>
      </c>
      <c r="D65" s="19">
        <f t="shared" si="3"/>
        <v>2741.21</v>
      </c>
      <c r="E65" s="1"/>
      <c r="F65" s="1"/>
      <c r="G65" s="1"/>
      <c r="H65" s="1"/>
      <c r="I65" s="1"/>
      <c r="J65" s="1">
        <v>-224.5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46"/>
      <c r="V65" s="1">
        <v>224.5</v>
      </c>
      <c r="W65" s="1"/>
      <c r="X65" s="1"/>
      <c r="Y65" s="1"/>
    </row>
    <row r="66" spans="2:25" x14ac:dyDescent="0.2">
      <c r="B66" s="59"/>
      <c r="C66" s="67" t="s">
        <v>76</v>
      </c>
      <c r="D66" s="19">
        <f t="shared" si="3"/>
        <v>2741.21</v>
      </c>
      <c r="E66" s="1"/>
      <c r="F66" s="1">
        <v>-20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>
        <v>20</v>
      </c>
      <c r="W66" s="1"/>
      <c r="X66" s="1"/>
      <c r="Y66" s="1"/>
    </row>
    <row r="67" spans="2:25" x14ac:dyDescent="0.2">
      <c r="B67" s="59"/>
      <c r="C67" s="67" t="s">
        <v>126</v>
      </c>
      <c r="D67" s="19">
        <f t="shared" si="3"/>
        <v>2741.21</v>
      </c>
      <c r="E67" s="1"/>
      <c r="F67" s="1"/>
      <c r="G67" s="1">
        <v>-110.35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>
        <v>110.35</v>
      </c>
      <c r="W67" s="1"/>
      <c r="X67" s="1"/>
      <c r="Y67" s="1"/>
    </row>
    <row r="68" spans="2:25" x14ac:dyDescent="0.2">
      <c r="B68" s="59"/>
      <c r="C68" s="67" t="s">
        <v>127</v>
      </c>
      <c r="D68" s="19">
        <f t="shared" si="3"/>
        <v>2741.21</v>
      </c>
      <c r="E68" s="1">
        <v>-200.02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>
        <v>200.02</v>
      </c>
      <c r="W68" s="1"/>
      <c r="X68" s="1"/>
      <c r="Y68" s="1"/>
    </row>
    <row r="69" spans="2:25" hidden="1" x14ac:dyDescent="0.2">
      <c r="B69" s="59"/>
      <c r="C69" s="67"/>
      <c r="D69" s="19">
        <f t="shared" si="3"/>
        <v>2741.21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2:25" hidden="1" x14ac:dyDescent="0.2">
      <c r="B70" s="59"/>
      <c r="C70" s="67"/>
      <c r="D70" s="19">
        <f t="shared" si="3"/>
        <v>2741.21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2:25" hidden="1" x14ac:dyDescent="0.2">
      <c r="B71" s="59"/>
      <c r="C71" s="67"/>
      <c r="D71" s="19">
        <f t="shared" si="3"/>
        <v>2741.21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2:25" hidden="1" x14ac:dyDescent="0.2">
      <c r="B72" s="59"/>
      <c r="C72" s="67"/>
      <c r="D72" s="19">
        <f t="shared" si="3"/>
        <v>2741.21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2:25" hidden="1" x14ac:dyDescent="0.2">
      <c r="B73" s="59"/>
      <c r="C73" s="67"/>
      <c r="D73" s="19">
        <f t="shared" si="3"/>
        <v>2741.21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46"/>
      <c r="V73" s="1"/>
      <c r="W73" s="1"/>
      <c r="X73" s="1"/>
      <c r="Y73" s="1"/>
    </row>
    <row r="74" spans="2:25" hidden="1" x14ac:dyDescent="0.2">
      <c r="B74" s="59"/>
      <c r="C74" s="67"/>
      <c r="D74" s="19">
        <f t="shared" si="3"/>
        <v>2741.21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46"/>
      <c r="V74" s="1"/>
      <c r="W74" s="1"/>
      <c r="X74" s="1"/>
      <c r="Y74" s="1"/>
    </row>
    <row r="75" spans="2:25" hidden="1" x14ac:dyDescent="0.2">
      <c r="B75" s="59"/>
      <c r="C75" s="67"/>
      <c r="D75" s="19">
        <f t="shared" si="3"/>
        <v>2741.21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46"/>
      <c r="V75" s="1"/>
      <c r="W75" s="1"/>
      <c r="X75" s="1"/>
      <c r="Y75" s="1"/>
    </row>
    <row r="76" spans="2:25" hidden="1" x14ac:dyDescent="0.2">
      <c r="B76" s="59"/>
      <c r="C76" s="67"/>
      <c r="D76" s="19">
        <f t="shared" si="3"/>
        <v>2741.21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46"/>
      <c r="V76" s="1"/>
      <c r="W76" s="1"/>
      <c r="X76" s="1"/>
      <c r="Y76" s="1"/>
    </row>
    <row r="77" spans="2:25" hidden="1" x14ac:dyDescent="0.2">
      <c r="B77" s="59"/>
      <c r="C77" s="67"/>
      <c r="D77" s="19">
        <f t="shared" si="3"/>
        <v>2741.21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46"/>
      <c r="V77" s="1"/>
      <c r="W77" s="1"/>
      <c r="X77" s="1"/>
      <c r="Y77" s="1"/>
    </row>
    <row r="78" spans="2:25" hidden="1" x14ac:dyDescent="0.2">
      <c r="B78" s="59"/>
      <c r="C78" s="67"/>
      <c r="D78" s="19">
        <f t="shared" si="3"/>
        <v>2741.21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46"/>
      <c r="V78" s="1"/>
      <c r="W78" s="1"/>
      <c r="X78" s="1"/>
      <c r="Y78" s="1"/>
    </row>
    <row r="79" spans="2:25" hidden="1" x14ac:dyDescent="0.2">
      <c r="B79" s="59"/>
      <c r="C79" s="67"/>
      <c r="D79" s="19">
        <f t="shared" si="3"/>
        <v>2741.21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46"/>
      <c r="V79" s="1"/>
      <c r="W79" s="1"/>
      <c r="X79" s="1"/>
      <c r="Y79" s="1"/>
    </row>
    <row r="80" spans="2:25" hidden="1" x14ac:dyDescent="0.2">
      <c r="B80" s="59"/>
      <c r="C80" s="67"/>
      <c r="D80" s="19">
        <f t="shared" si="3"/>
        <v>2741.21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46"/>
      <c r="V80" s="1"/>
      <c r="W80" s="1"/>
      <c r="X80" s="1"/>
      <c r="Y80" s="1"/>
    </row>
    <row r="81" spans="1:25" hidden="1" x14ac:dyDescent="0.2">
      <c r="B81" s="59"/>
      <c r="C81" s="67"/>
      <c r="D81" s="19">
        <f t="shared" si="3"/>
        <v>2741.21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46"/>
      <c r="V81" s="1"/>
      <c r="W81" s="1"/>
      <c r="X81" s="1"/>
      <c r="Y81" s="1"/>
    </row>
    <row r="82" spans="1:25" hidden="1" x14ac:dyDescent="0.2">
      <c r="B82" s="59"/>
      <c r="C82" s="67"/>
      <c r="D82" s="19">
        <f t="shared" si="3"/>
        <v>2741.21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46"/>
      <c r="V82" s="1"/>
      <c r="W82" s="1"/>
      <c r="X82" s="1"/>
      <c r="Y82" s="1"/>
    </row>
    <row r="83" spans="1:25" hidden="1" x14ac:dyDescent="0.2">
      <c r="B83" s="59"/>
      <c r="C83" s="67"/>
      <c r="D83" s="19">
        <f t="shared" si="3"/>
        <v>2741.21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46"/>
      <c r="V83" s="1"/>
      <c r="W83" s="1"/>
      <c r="X83" s="1"/>
      <c r="Y83" s="1"/>
    </row>
    <row r="84" spans="1:25" hidden="1" x14ac:dyDescent="0.2">
      <c r="B84" s="59"/>
      <c r="C84" s="67"/>
      <c r="D84" s="19">
        <f t="shared" si="3"/>
        <v>2741.21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46"/>
      <c r="V84" s="1"/>
      <c r="W84" s="1"/>
      <c r="X84" s="1"/>
      <c r="Y84" s="1"/>
    </row>
    <row r="85" spans="1:25" hidden="1" x14ac:dyDescent="0.2">
      <c r="B85" s="59"/>
      <c r="C85" s="67"/>
      <c r="D85" s="19">
        <f t="shared" si="3"/>
        <v>2741.21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46"/>
      <c r="V85" s="1"/>
      <c r="W85" s="1"/>
      <c r="X85" s="1"/>
      <c r="Y85" s="1"/>
    </row>
    <row r="86" spans="1:25" hidden="1" x14ac:dyDescent="0.2">
      <c r="B86" s="59"/>
      <c r="C86" s="67"/>
      <c r="D86" s="19">
        <f t="shared" si="3"/>
        <v>2741.21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46"/>
      <c r="V86" s="1"/>
      <c r="W86" s="1"/>
      <c r="X86" s="1"/>
      <c r="Y86" s="1"/>
    </row>
    <row r="87" spans="1:25" hidden="1" x14ac:dyDescent="0.2">
      <c r="B87" s="59"/>
      <c r="C87" s="67"/>
      <c r="D87" s="19">
        <f t="shared" si="3"/>
        <v>2741.21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46"/>
      <c r="V87" s="1"/>
      <c r="W87" s="1"/>
      <c r="X87" s="1"/>
      <c r="Y87" s="1"/>
    </row>
    <row r="88" spans="1:25" hidden="1" x14ac:dyDescent="0.2">
      <c r="B88" s="59"/>
      <c r="D88" s="19">
        <f>D87+SUM(E88:X88)</f>
        <v>2741.21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46"/>
      <c r="V88" s="1"/>
      <c r="W88" s="1"/>
      <c r="X88" s="1"/>
      <c r="Y88" s="1"/>
    </row>
    <row r="89" spans="1:25" hidden="1" x14ac:dyDescent="0.2">
      <c r="B89" s="59"/>
      <c r="D89" s="19">
        <f>D88+SUM(E89:X89)</f>
        <v>2741.21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46"/>
      <c r="V89" s="1"/>
      <c r="W89" s="1"/>
      <c r="X89" s="1"/>
      <c r="Y89" s="1"/>
    </row>
    <row r="90" spans="1:25" x14ac:dyDescent="0.2">
      <c r="A90" s="35" t="s">
        <v>21</v>
      </c>
      <c r="B90" s="36"/>
      <c r="C90" s="37"/>
      <c r="D90" s="16"/>
      <c r="E90" s="38"/>
      <c r="U90" s="49"/>
      <c r="W90" s="4"/>
    </row>
    <row r="91" spans="1:25" x14ac:dyDescent="0.2">
      <c r="D91" s="19">
        <f>SUM(E91:X91)</f>
        <v>2741.2099999999905</v>
      </c>
      <c r="E91" s="19">
        <f>SUM(E16:E90)</f>
        <v>0</v>
      </c>
      <c r="F91" s="19">
        <f>SUM(F16:F90)</f>
        <v>862.53999999999974</v>
      </c>
      <c r="G91" s="19">
        <f t="shared" ref="G91:R91" si="4">SUM(G16:G90)</f>
        <v>0</v>
      </c>
      <c r="H91" s="19">
        <f t="shared" si="4"/>
        <v>202.68999999999997</v>
      </c>
      <c r="I91" s="19">
        <f t="shared" si="4"/>
        <v>0</v>
      </c>
      <c r="J91" s="19">
        <f t="shared" si="4"/>
        <v>-1045.03</v>
      </c>
      <c r="K91" s="19">
        <f t="shared" si="4"/>
        <v>0</v>
      </c>
      <c r="L91" s="19">
        <f t="shared" si="4"/>
        <v>59.249999999999943</v>
      </c>
      <c r="M91" s="19">
        <f t="shared" si="4"/>
        <v>0</v>
      </c>
      <c r="N91" s="19">
        <f t="shared" si="4"/>
        <v>-753.99</v>
      </c>
      <c r="O91" s="19">
        <f t="shared" si="4"/>
        <v>1465.75</v>
      </c>
      <c r="P91" s="19">
        <f t="shared" si="4"/>
        <v>0</v>
      </c>
      <c r="Q91" s="19">
        <f t="shared" si="4"/>
        <v>0</v>
      </c>
      <c r="R91" s="19">
        <f t="shared" si="4"/>
        <v>0</v>
      </c>
      <c r="S91" s="19">
        <f t="shared" ref="S91" si="5">SUM(S16:S90)</f>
        <v>368.47000000000014</v>
      </c>
      <c r="T91" s="19">
        <f>SUM(T16:T90)</f>
        <v>-2540.77</v>
      </c>
      <c r="U91" s="46"/>
      <c r="V91" s="19">
        <f>SUM(V16:V90)</f>
        <v>-57.320000000008207</v>
      </c>
      <c r="W91" s="19">
        <f>SUM(W16:W90)</f>
        <v>979.49999999999977</v>
      </c>
      <c r="X91" s="19">
        <f>SUM(X16:X90)</f>
        <v>3200.119999999999</v>
      </c>
      <c r="Y91" s="19"/>
    </row>
    <row r="92" spans="1:25" x14ac:dyDescent="0.2">
      <c r="U92" s="49"/>
    </row>
    <row r="93" spans="1:25" x14ac:dyDescent="0.2">
      <c r="C93" s="8" t="s">
        <v>4</v>
      </c>
      <c r="D93" s="52" t="s">
        <v>6</v>
      </c>
      <c r="E93" s="1"/>
      <c r="F93" s="1">
        <v>-408.46</v>
      </c>
      <c r="H93" s="2">
        <v>-427.89</v>
      </c>
      <c r="J93" s="2">
        <v>-1452.19</v>
      </c>
      <c r="N93" s="2">
        <v>-1161.1500000000001</v>
      </c>
      <c r="O93" s="2">
        <v>793.39</v>
      </c>
      <c r="S93" s="2">
        <v>-286.52999999999997</v>
      </c>
      <c r="T93" s="2">
        <v>-3086.12</v>
      </c>
      <c r="U93" s="49"/>
    </row>
    <row r="94" spans="1:25" x14ac:dyDescent="0.2">
      <c r="C94" s="15"/>
      <c r="D94" s="52" t="s">
        <v>5</v>
      </c>
      <c r="E94" s="1"/>
      <c r="F94" s="1">
        <v>180</v>
      </c>
      <c r="H94" s="2">
        <v>140.91</v>
      </c>
      <c r="J94" s="2">
        <v>20</v>
      </c>
      <c r="N94" s="2">
        <v>20</v>
      </c>
      <c r="O94" s="2">
        <v>140</v>
      </c>
      <c r="S94" s="2">
        <v>140</v>
      </c>
      <c r="T94" s="2">
        <v>80</v>
      </c>
      <c r="U94" s="49"/>
    </row>
    <row r="95" spans="1:25" x14ac:dyDescent="0.2">
      <c r="C95" s="15"/>
      <c r="D95" s="52" t="s">
        <v>8</v>
      </c>
      <c r="E95" s="1"/>
      <c r="F95" s="1"/>
      <c r="U95" s="49"/>
    </row>
    <row r="96" spans="1:25" x14ac:dyDescent="0.2">
      <c r="C96" s="15"/>
      <c r="D96" s="52" t="s">
        <v>11</v>
      </c>
      <c r="E96" s="1"/>
      <c r="F96" s="1">
        <v>360</v>
      </c>
      <c r="G96" s="51"/>
      <c r="J96" s="2">
        <v>342.16</v>
      </c>
      <c r="N96" s="2">
        <v>342.16</v>
      </c>
      <c r="O96" s="2">
        <v>342.16</v>
      </c>
      <c r="S96" s="2">
        <v>350</v>
      </c>
      <c r="T96" s="2">
        <v>342.16</v>
      </c>
      <c r="U96" s="49"/>
    </row>
    <row r="97" spans="1:25" x14ac:dyDescent="0.2">
      <c r="C97" s="15"/>
      <c r="D97" s="52" t="s">
        <v>14</v>
      </c>
      <c r="E97" s="1"/>
      <c r="F97" s="2">
        <v>410</v>
      </c>
      <c r="G97" s="1"/>
      <c r="H97" s="2">
        <v>283.73</v>
      </c>
      <c r="J97" s="2">
        <v>30</v>
      </c>
      <c r="L97" s="2">
        <v>59.25</v>
      </c>
      <c r="N97" s="2">
        <v>30</v>
      </c>
      <c r="O97" s="2">
        <v>95.2</v>
      </c>
      <c r="S97" s="2">
        <v>60</v>
      </c>
      <c r="T97" s="2">
        <v>63.19</v>
      </c>
      <c r="U97" s="49"/>
    </row>
    <row r="98" spans="1:25" x14ac:dyDescent="0.2">
      <c r="D98" s="52" t="s">
        <v>15</v>
      </c>
      <c r="E98" s="1"/>
      <c r="F98" s="1">
        <v>186</v>
      </c>
      <c r="H98" s="2">
        <v>150</v>
      </c>
      <c r="S98" s="2">
        <v>10</v>
      </c>
      <c r="U98" s="49"/>
    </row>
    <row r="99" spans="1:25" x14ac:dyDescent="0.2">
      <c r="D99" s="52" t="s">
        <v>16</v>
      </c>
      <c r="E99" s="1"/>
      <c r="U99" s="49"/>
    </row>
    <row r="100" spans="1:25" x14ac:dyDescent="0.2">
      <c r="D100" s="52" t="s">
        <v>17</v>
      </c>
      <c r="E100" s="1"/>
      <c r="F100" s="1">
        <v>45</v>
      </c>
      <c r="H100" s="2">
        <v>50</v>
      </c>
      <c r="J100" s="2">
        <v>5</v>
      </c>
      <c r="N100" s="2">
        <v>5</v>
      </c>
      <c r="O100" s="2">
        <v>35</v>
      </c>
      <c r="S100" s="2">
        <v>35</v>
      </c>
      <c r="T100" s="2">
        <v>20</v>
      </c>
      <c r="U100" s="49"/>
    </row>
    <row r="101" spans="1:25" x14ac:dyDescent="0.2">
      <c r="D101" s="52" t="s">
        <v>35</v>
      </c>
      <c r="E101" s="1"/>
      <c r="F101" s="2">
        <v>90</v>
      </c>
      <c r="H101" s="2">
        <v>5.94</v>
      </c>
      <c r="J101" s="2">
        <v>10</v>
      </c>
      <c r="N101" s="2">
        <v>10</v>
      </c>
      <c r="O101" s="2">
        <v>60</v>
      </c>
      <c r="S101" s="2">
        <v>60</v>
      </c>
      <c r="T101" s="2">
        <v>40</v>
      </c>
      <c r="U101" s="49"/>
    </row>
    <row r="102" spans="1:25" x14ac:dyDescent="0.2">
      <c r="D102" s="53" t="s">
        <v>10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49"/>
    </row>
    <row r="103" spans="1:25" s="9" customFormat="1" x14ac:dyDescent="0.2">
      <c r="A103" s="39"/>
      <c r="B103" s="13"/>
      <c r="C103" s="13"/>
      <c r="D103" s="14" t="s">
        <v>20</v>
      </c>
      <c r="E103" s="43">
        <f>SUM(E93:E102)</f>
        <v>0</v>
      </c>
      <c r="F103" s="43">
        <f t="shared" ref="F103:R103" si="6">SUM(F93:F102)</f>
        <v>862.54</v>
      </c>
      <c r="G103" s="43">
        <f t="shared" si="6"/>
        <v>0</v>
      </c>
      <c r="H103" s="43">
        <f t="shared" si="6"/>
        <v>202.69</v>
      </c>
      <c r="I103" s="43">
        <f t="shared" si="6"/>
        <v>0</v>
      </c>
      <c r="J103" s="43">
        <f t="shared" si="6"/>
        <v>-1045.03</v>
      </c>
      <c r="K103" s="43">
        <f t="shared" si="6"/>
        <v>0</v>
      </c>
      <c r="L103" s="43">
        <f t="shared" si="6"/>
        <v>59.25</v>
      </c>
      <c r="M103" s="43">
        <f t="shared" si="6"/>
        <v>0</v>
      </c>
      <c r="N103" s="43">
        <f t="shared" si="6"/>
        <v>-753.99</v>
      </c>
      <c r="O103" s="43">
        <f t="shared" si="6"/>
        <v>1465.75</v>
      </c>
      <c r="P103" s="43">
        <f t="shared" si="6"/>
        <v>0</v>
      </c>
      <c r="Q103" s="43">
        <f t="shared" si="6"/>
        <v>0</v>
      </c>
      <c r="R103" s="43">
        <f t="shared" si="6"/>
        <v>0</v>
      </c>
      <c r="S103" s="43">
        <f t="shared" ref="S103" si="7">SUM(S93:S102)</f>
        <v>368.47</v>
      </c>
      <c r="T103" s="43">
        <f>SUM(T93:T102)</f>
        <v>-2540.77</v>
      </c>
      <c r="U103" s="50"/>
      <c r="V103" s="43">
        <f>+V91</f>
        <v>-57.320000000008207</v>
      </c>
      <c r="W103" s="43">
        <f>+W91</f>
        <v>979.49999999999977</v>
      </c>
      <c r="X103" s="43">
        <f>+X91</f>
        <v>3200.119999999999</v>
      </c>
      <c r="Y103" s="43"/>
    </row>
    <row r="104" spans="1:25" x14ac:dyDescent="0.2">
      <c r="D104" s="41">
        <f>SUM(E103:Y103)</f>
        <v>2741.2099999999909</v>
      </c>
    </row>
    <row r="105" spans="1:25" x14ac:dyDescent="0.2">
      <c r="D105" s="8" t="s">
        <v>9</v>
      </c>
      <c r="E105" s="61">
        <f t="shared" ref="E105:R105" si="8">+E91-E103</f>
        <v>0</v>
      </c>
      <c r="F105" s="62">
        <f t="shared" si="8"/>
        <v>0</v>
      </c>
      <c r="G105" s="62">
        <f t="shared" si="8"/>
        <v>0</v>
      </c>
      <c r="H105" s="62">
        <f t="shared" si="8"/>
        <v>0</v>
      </c>
      <c r="I105" s="62">
        <f t="shared" si="8"/>
        <v>0</v>
      </c>
      <c r="J105" s="62">
        <f t="shared" si="8"/>
        <v>0</v>
      </c>
      <c r="K105" s="62">
        <f t="shared" si="8"/>
        <v>0</v>
      </c>
      <c r="L105" s="62">
        <f t="shared" si="8"/>
        <v>-5.6843418860808015E-14</v>
      </c>
      <c r="M105" s="62">
        <f t="shared" si="8"/>
        <v>0</v>
      </c>
      <c r="N105" s="62">
        <f t="shared" si="8"/>
        <v>0</v>
      </c>
      <c r="O105" s="62">
        <f t="shared" si="8"/>
        <v>0</v>
      </c>
      <c r="P105" s="62">
        <f t="shared" si="8"/>
        <v>0</v>
      </c>
      <c r="Q105" s="62">
        <f t="shared" si="8"/>
        <v>0</v>
      </c>
      <c r="R105" s="62">
        <f t="shared" si="8"/>
        <v>0</v>
      </c>
      <c r="S105" s="62">
        <f t="shared" ref="S105:T105" si="9">+S91-S103</f>
        <v>0</v>
      </c>
      <c r="T105" s="62">
        <f t="shared" si="9"/>
        <v>0</v>
      </c>
      <c r="U105" s="57"/>
      <c r="V105" s="57"/>
      <c r="W105" s="1"/>
      <c r="X105" s="1"/>
      <c r="Y105" s="1"/>
    </row>
    <row r="106" spans="1:25" x14ac:dyDescent="0.2">
      <c r="E106" s="80" t="s">
        <v>33</v>
      </c>
      <c r="F106" s="81"/>
      <c r="G106" s="81"/>
      <c r="H106" s="81" t="s">
        <v>33</v>
      </c>
      <c r="I106" s="81"/>
      <c r="J106" s="81"/>
      <c r="K106" s="80" t="s">
        <v>33</v>
      </c>
      <c r="L106" s="81"/>
      <c r="M106" s="81"/>
      <c r="N106" s="81" t="s">
        <v>33</v>
      </c>
      <c r="O106" s="81"/>
      <c r="P106" s="81"/>
      <c r="Q106" s="60"/>
      <c r="R106" s="60" t="s">
        <v>33</v>
      </c>
      <c r="S106" s="60" t="s">
        <v>33</v>
      </c>
      <c r="T106" s="60" t="s">
        <v>33</v>
      </c>
      <c r="U106" s="57"/>
      <c r="V106" s="57"/>
    </row>
    <row r="112" spans="1:25" outlineLevel="1" x14ac:dyDescent="0.2"/>
    <row r="113" spans="1:25" outlineLevel="1" x14ac:dyDescent="0.2">
      <c r="A113" s="27" t="s">
        <v>36</v>
      </c>
      <c r="E113" s="1">
        <f>SUM(E19:E89)</f>
        <v>-200.02</v>
      </c>
      <c r="F113" s="1">
        <f t="shared" ref="F113:X113" si="10">SUM(F19:F89)</f>
        <v>-722.09999999999991</v>
      </c>
      <c r="G113" s="1">
        <f t="shared" si="10"/>
        <v>-110.35</v>
      </c>
      <c r="H113" s="1">
        <f t="shared" si="10"/>
        <v>133.72999999999999</v>
      </c>
      <c r="I113" s="1">
        <f t="shared" si="10"/>
        <v>0</v>
      </c>
      <c r="J113" s="1">
        <f t="shared" si="10"/>
        <v>-1045.03</v>
      </c>
      <c r="K113" s="1">
        <f t="shared" si="10"/>
        <v>0</v>
      </c>
      <c r="L113" s="1">
        <f t="shared" si="10"/>
        <v>42.42999999999995</v>
      </c>
      <c r="M113" s="1">
        <f t="shared" si="10"/>
        <v>0</v>
      </c>
      <c r="N113" s="1">
        <f t="shared" si="10"/>
        <v>-753.99</v>
      </c>
      <c r="O113" s="1">
        <f t="shared" si="10"/>
        <v>68.219999999999914</v>
      </c>
      <c r="P113" s="1">
        <f t="shared" si="10"/>
        <v>-33.479999999999997</v>
      </c>
      <c r="Q113" s="1">
        <f t="shared" si="10"/>
        <v>0</v>
      </c>
      <c r="R113" s="1">
        <f t="shared" si="10"/>
        <v>0</v>
      </c>
      <c r="S113" s="1">
        <f t="shared" ref="S113" si="11">SUM(S19:S89)</f>
        <v>211.12</v>
      </c>
      <c r="T113" s="1"/>
      <c r="U113" s="1"/>
      <c r="V113" s="1">
        <f t="shared" si="10"/>
        <v>-81.229999999999876</v>
      </c>
      <c r="W113" s="1">
        <f t="shared" si="10"/>
        <v>498.23</v>
      </c>
      <c r="X113" s="1">
        <f t="shared" si="10"/>
        <v>0</v>
      </c>
      <c r="Y113" s="1"/>
    </row>
    <row r="114" spans="1:25" outlineLevel="1" x14ac:dyDescent="0.2"/>
  </sheetData>
  <sheetProtection password="CB17" sheet="1" objects="1" scenarios="1"/>
  <customSheetViews>
    <customSheetView guid="{6636D28B-7153-48FF-93A8-96DCA138A14D}" showRuler="0">
      <selection activeCell="E61" sqref="E61:G70"/>
      <pageMargins left="0.78740157499999996" right="0.78740157499999996" top="0.984251969" bottom="0.984251969" header="0.4921259845" footer="0.4921259845"/>
      <printOptions gridLines="1"/>
      <pageSetup paperSize="0" scale="75" orientation="landscape" r:id="rId1"/>
      <headerFooter alignWithMargins="0">
        <oddHeader>&amp;LJugendwohnen im Kiez-Jugendhilfe gGmbH&amp;R&amp;D</oddHeader>
        <oddFooter>&amp;L&amp;A&amp;C&amp;F&amp;RSeite &amp;P</oddFooter>
      </headerFooter>
    </customSheetView>
  </customSheetViews>
  <mergeCells count="4">
    <mergeCell ref="E106:G106"/>
    <mergeCell ref="H106:J106"/>
    <mergeCell ref="K106:M106"/>
    <mergeCell ref="N106:P106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43" orientation="landscape" r:id="rId2"/>
  <headerFooter alignWithMargins="0">
    <oddHeader>&amp;LJugendwohnen im Kiez-Jugendhilfe gGmbH&amp;R&amp;D</oddHeader>
    <oddFooter>&amp;L&amp;A&amp;C&amp;F&amp;RSeite &amp;P</oddFooter>
  </headerFooter>
  <rowBreaks count="1" manualBreakCount="1">
    <brk id="6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opLeftCell="F16" zoomScaleNormal="100" workbookViewId="0">
      <selection activeCell="N101" sqref="N101"/>
    </sheetView>
  </sheetViews>
  <sheetFormatPr baseColWidth="10" defaultRowHeight="12.75" outlineLevelRow="1" x14ac:dyDescent="0.2"/>
  <cols>
    <col min="1" max="1" width="8.85546875" style="27" customWidth="1"/>
    <col min="2" max="2" width="7.5703125" style="27" bestFit="1" customWidth="1"/>
    <col min="3" max="3" width="46.5703125" style="2" bestFit="1" customWidth="1"/>
    <col min="4" max="4" width="11.5703125" style="2" customWidth="1"/>
    <col min="5" max="5" width="12" style="2" hidden="1" customWidth="1"/>
    <col min="6" max="6" width="16.85546875" style="2" bestFit="1" customWidth="1"/>
    <col min="7" max="7" width="12" style="2" hidden="1" customWidth="1"/>
    <col min="8" max="8" width="17.42578125" style="2" bestFit="1" customWidth="1"/>
    <col min="9" max="9" width="14.42578125" style="2" hidden="1" customWidth="1"/>
    <col min="10" max="10" width="10.42578125" style="2" bestFit="1" customWidth="1"/>
    <col min="11" max="11" width="12.5703125" style="2" hidden="1" customWidth="1"/>
    <col min="12" max="12" width="16.42578125" style="2" bestFit="1" customWidth="1"/>
    <col min="13" max="13" width="12.42578125" style="2" hidden="1" customWidth="1"/>
    <col min="14" max="14" width="13.7109375" style="2" bestFit="1" customWidth="1"/>
    <col min="15" max="15" width="14.5703125" style="2" bestFit="1" customWidth="1"/>
    <col min="16" max="16" width="13.42578125" style="2" hidden="1" customWidth="1"/>
    <col min="17" max="17" width="10.7109375" style="2" hidden="1" customWidth="1"/>
    <col min="18" max="18" width="13.85546875" style="2" hidden="1" customWidth="1"/>
    <col min="19" max="19" width="16.85546875" style="2" bestFit="1" customWidth="1"/>
    <col min="20" max="20" width="14.28515625" style="2" bestFit="1" customWidth="1"/>
    <col min="21" max="21" width="12.5703125" style="2" bestFit="1" customWidth="1"/>
    <col min="22" max="22" width="10.42578125" style="2" bestFit="1" customWidth="1"/>
    <col min="23" max="23" width="12.5703125" style="2" bestFit="1" customWidth="1"/>
    <col min="24" max="24" width="28.42578125" style="2" bestFit="1" customWidth="1"/>
    <col min="25" max="25" width="13.7109375" style="2" hidden="1" customWidth="1"/>
    <col min="26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I1" s="65"/>
      <c r="U1" s="17"/>
    </row>
    <row r="2" spans="1:25" s="5" customFormat="1" ht="15.75" x14ac:dyDescent="0.25">
      <c r="A2" s="25" t="s">
        <v>42</v>
      </c>
      <c r="B2" s="71">
        <f>+Apr!B2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Apr!E3</f>
        <v>K70101</v>
      </c>
      <c r="F3" s="10" t="str">
        <f>Apr!F3</f>
        <v>K70125</v>
      </c>
      <c r="G3" s="10" t="str">
        <f>Apr!G3</f>
        <v>K70119</v>
      </c>
      <c r="H3" s="10" t="str">
        <f>Apr!H3</f>
        <v>K70122</v>
      </c>
      <c r="I3" s="10" t="str">
        <f>Apr!I3</f>
        <v>K70121</v>
      </c>
      <c r="J3" s="10" t="str">
        <f>Apr!J3</f>
        <v>K70130</v>
      </c>
      <c r="K3" s="10" t="str">
        <f>Apr!K3</f>
        <v>K70123</v>
      </c>
      <c r="L3" s="10" t="str">
        <f>Apr!L3</f>
        <v>K70126</v>
      </c>
      <c r="M3" s="10" t="str">
        <f>Apr!M3</f>
        <v>K70113</v>
      </c>
      <c r="N3" s="10" t="str">
        <f>Apr!N3</f>
        <v>K70131</v>
      </c>
      <c r="O3" s="10" t="str">
        <f>Apr!O3</f>
        <v>K70127</v>
      </c>
      <c r="P3" s="10" t="str">
        <f>Apr!P3</f>
        <v>K70116</v>
      </c>
      <c r="Q3" s="10" t="str">
        <f>Apr!Q3</f>
        <v>K70117</v>
      </c>
      <c r="R3" s="10" t="str">
        <f>Apr!R3</f>
        <v>K70118</v>
      </c>
      <c r="S3" s="10" t="str">
        <f>Apr!S3</f>
        <v>K70128</v>
      </c>
      <c r="T3" s="10" t="str">
        <f>Apr!T3</f>
        <v>K70129</v>
      </c>
      <c r="U3" s="10"/>
      <c r="V3" s="10" t="str">
        <f>Apr!V3</f>
        <v>K70197</v>
      </c>
      <c r="W3" s="10" t="str">
        <f>Apr!W3</f>
        <v>K70198</v>
      </c>
      <c r="X3" s="10" t="str">
        <f>Apr!X3</f>
        <v>K70199</v>
      </c>
    </row>
    <row r="4" spans="1:25" s="6" customFormat="1" x14ac:dyDescent="0.2">
      <c r="B4" s="28"/>
      <c r="D4" s="55" t="s">
        <v>19</v>
      </c>
      <c r="E4" s="10" t="str">
        <f>Apr!E4</f>
        <v>Engin Turan</v>
      </c>
      <c r="F4" s="10" t="str">
        <f>Apr!F4</f>
        <v>Marcelina Schulz</v>
      </c>
      <c r="G4" s="10" t="str">
        <f>Apr!G4</f>
        <v xml:space="preserve">Felix Bunte </v>
      </c>
      <c r="H4" s="10" t="str">
        <f>Apr!H4</f>
        <v>Jennifer Kollatsch</v>
      </c>
      <c r="I4" s="10" t="str">
        <f>Apr!I4</f>
        <v>Elvis Hoffmann</v>
      </c>
      <c r="J4" s="10" t="str">
        <f>Apr!J4</f>
        <v>Alpay Sarf</v>
      </c>
      <c r="K4" s="10" t="str">
        <f>Apr!K4</f>
        <v>Sherica Katz</v>
      </c>
      <c r="L4" s="10" t="str">
        <f>Apr!L4</f>
        <v>Alexander Busse</v>
      </c>
      <c r="M4" s="10" t="str">
        <f>Apr!M4</f>
        <v>Kevin Seikat</v>
      </c>
      <c r="N4" s="10" t="str">
        <f>Apr!N4</f>
        <v>Vanessa Koch</v>
      </c>
      <c r="O4" s="10" t="str">
        <f>Apr!O4</f>
        <v>Alicja Gohlisch</v>
      </c>
      <c r="P4" s="10" t="str">
        <f>Apr!P4</f>
        <v>Maverick Ron Blanchard</v>
      </c>
      <c r="Q4" s="10" t="str">
        <f>Apr!Q4</f>
        <v>Tim Eilrich</v>
      </c>
      <c r="R4" s="10" t="str">
        <f>Apr!R4</f>
        <v>Kevin Buckow</v>
      </c>
      <c r="S4" s="10" t="str">
        <f>Apr!S4</f>
        <v>Kryzsztof Lagiera</v>
      </c>
      <c r="T4" s="10" t="str">
        <f>Apr!T4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19">
        <f>+Apr!E93</f>
        <v>0</v>
      </c>
      <c r="F6" s="19">
        <f>+Apr!F93</f>
        <v>-408.46</v>
      </c>
      <c r="G6" s="19">
        <f>+Apr!G93</f>
        <v>0</v>
      </c>
      <c r="H6" s="19">
        <f>+Apr!H93</f>
        <v>-427.89</v>
      </c>
      <c r="I6" s="19">
        <f>+Apr!I93</f>
        <v>0</v>
      </c>
      <c r="J6" s="19">
        <f>+Apr!J93</f>
        <v>-1452.19</v>
      </c>
      <c r="K6" s="19">
        <f>+Apr!K93</f>
        <v>0</v>
      </c>
      <c r="L6" s="19">
        <f>+Apr!L93</f>
        <v>0</v>
      </c>
      <c r="M6" s="19">
        <f>+Apr!M93</f>
        <v>0</v>
      </c>
      <c r="N6" s="19">
        <f>+Apr!N93</f>
        <v>-1161.1500000000001</v>
      </c>
      <c r="O6" s="19">
        <f>+Apr!O93</f>
        <v>793.39</v>
      </c>
      <c r="P6" s="19">
        <f>+Apr!P93</f>
        <v>0</v>
      </c>
      <c r="Q6" s="19">
        <f>+Apr!Q93</f>
        <v>0</v>
      </c>
      <c r="R6" s="19">
        <f>+Apr!R93</f>
        <v>0</v>
      </c>
      <c r="S6" s="19">
        <f>+Apr!S93</f>
        <v>-286.52999999999997</v>
      </c>
      <c r="T6" s="19">
        <f>+Apr!T93</f>
        <v>-3086.12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19">
        <f>+Apr!E94</f>
        <v>0</v>
      </c>
      <c r="F7" s="19">
        <f>+Apr!F94</f>
        <v>180</v>
      </c>
      <c r="G7" s="19">
        <f>+Apr!G94</f>
        <v>0</v>
      </c>
      <c r="H7" s="19">
        <f>+Apr!H94</f>
        <v>140.91</v>
      </c>
      <c r="I7" s="19">
        <f>+Apr!I94</f>
        <v>0</v>
      </c>
      <c r="J7" s="19">
        <f>+Apr!J94</f>
        <v>20</v>
      </c>
      <c r="K7" s="19">
        <f>+Apr!K94</f>
        <v>0</v>
      </c>
      <c r="L7" s="19">
        <f>+Apr!L94</f>
        <v>0</v>
      </c>
      <c r="M7" s="19">
        <f>+Apr!M94</f>
        <v>0</v>
      </c>
      <c r="N7" s="19">
        <f>+Apr!N94</f>
        <v>20</v>
      </c>
      <c r="O7" s="19">
        <f>+Apr!O94</f>
        <v>140</v>
      </c>
      <c r="P7" s="19">
        <f>+Apr!P94</f>
        <v>0</v>
      </c>
      <c r="Q7" s="19">
        <f>+Apr!Q94</f>
        <v>0</v>
      </c>
      <c r="R7" s="19">
        <f>+Apr!R94</f>
        <v>0</v>
      </c>
      <c r="S7" s="19">
        <f>+Apr!S94</f>
        <v>140</v>
      </c>
      <c r="T7" s="19">
        <f>+Apr!T94</f>
        <v>80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19">
        <f>+Apr!E95</f>
        <v>0</v>
      </c>
      <c r="F8" s="19">
        <f>+Apr!F95</f>
        <v>0</v>
      </c>
      <c r="G8" s="19">
        <f>+Apr!G95</f>
        <v>0</v>
      </c>
      <c r="H8" s="19">
        <f>+Apr!H95</f>
        <v>0</v>
      </c>
      <c r="I8" s="19">
        <f>+Apr!I95</f>
        <v>0</v>
      </c>
      <c r="J8" s="19">
        <f>+Apr!J95</f>
        <v>0</v>
      </c>
      <c r="K8" s="19">
        <f>+Apr!K95</f>
        <v>0</v>
      </c>
      <c r="L8" s="19">
        <f>+Apr!L95</f>
        <v>0</v>
      </c>
      <c r="M8" s="19">
        <f>+Apr!M95</f>
        <v>0</v>
      </c>
      <c r="N8" s="19">
        <f>+Apr!N95</f>
        <v>0</v>
      </c>
      <c r="O8" s="19">
        <f>+Apr!O95</f>
        <v>0</v>
      </c>
      <c r="P8" s="19">
        <f>+Apr!P95</f>
        <v>0</v>
      </c>
      <c r="Q8" s="19">
        <f>+Apr!Q95</f>
        <v>0</v>
      </c>
      <c r="R8" s="19">
        <f>+Apr!R95</f>
        <v>0</v>
      </c>
      <c r="S8" s="19">
        <f>+Apr!S95</f>
        <v>0</v>
      </c>
      <c r="T8" s="19">
        <f>+Apr!T95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19">
        <f>+Apr!E96</f>
        <v>0</v>
      </c>
      <c r="F9" s="19">
        <f>+Apr!F96</f>
        <v>360</v>
      </c>
      <c r="G9" s="19">
        <f>+Apr!G96</f>
        <v>0</v>
      </c>
      <c r="H9" s="19">
        <f>+Apr!H96</f>
        <v>0</v>
      </c>
      <c r="I9" s="19">
        <f>+Apr!I96</f>
        <v>0</v>
      </c>
      <c r="J9" s="19">
        <f>+Apr!J96</f>
        <v>342.16</v>
      </c>
      <c r="K9" s="19">
        <f>+Apr!K96</f>
        <v>0</v>
      </c>
      <c r="L9" s="19">
        <f>+Apr!L96</f>
        <v>0</v>
      </c>
      <c r="M9" s="19">
        <f>+Apr!M96</f>
        <v>0</v>
      </c>
      <c r="N9" s="19">
        <f>+Apr!N96</f>
        <v>342.16</v>
      </c>
      <c r="O9" s="19">
        <f>+Apr!O96</f>
        <v>342.16</v>
      </c>
      <c r="P9" s="19">
        <f>+Apr!P96</f>
        <v>0</v>
      </c>
      <c r="Q9" s="19">
        <f>+Apr!Q96</f>
        <v>0</v>
      </c>
      <c r="R9" s="19">
        <f>+Apr!R96</f>
        <v>0</v>
      </c>
      <c r="S9" s="19">
        <f>+Apr!S96</f>
        <v>350</v>
      </c>
      <c r="T9" s="19">
        <f>+Apr!T96</f>
        <v>342.16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19">
        <f>+Apr!E97</f>
        <v>0</v>
      </c>
      <c r="F10" s="19">
        <f>+Apr!F97</f>
        <v>410</v>
      </c>
      <c r="G10" s="19">
        <f>+Apr!G97</f>
        <v>0</v>
      </c>
      <c r="H10" s="19">
        <f>+Apr!H97</f>
        <v>283.73</v>
      </c>
      <c r="I10" s="19">
        <f>+Apr!I97</f>
        <v>0</v>
      </c>
      <c r="J10" s="19">
        <f>+Apr!J97</f>
        <v>30</v>
      </c>
      <c r="K10" s="19">
        <f>+Apr!K97</f>
        <v>0</v>
      </c>
      <c r="L10" s="19">
        <f>+Apr!L97</f>
        <v>59.25</v>
      </c>
      <c r="M10" s="19">
        <f>+Apr!M97</f>
        <v>0</v>
      </c>
      <c r="N10" s="19">
        <f>+Apr!N97</f>
        <v>30</v>
      </c>
      <c r="O10" s="19">
        <f>+Apr!O97</f>
        <v>95.2</v>
      </c>
      <c r="P10" s="19">
        <f>+Apr!P97</f>
        <v>0</v>
      </c>
      <c r="Q10" s="19">
        <f>+Apr!Q97</f>
        <v>0</v>
      </c>
      <c r="R10" s="19">
        <f>+Apr!R97</f>
        <v>0</v>
      </c>
      <c r="S10" s="19">
        <f>+Apr!S97</f>
        <v>60</v>
      </c>
      <c r="T10" s="19">
        <f>+Apr!T97</f>
        <v>63.19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19">
        <f>+Apr!E98</f>
        <v>0</v>
      </c>
      <c r="F11" s="19">
        <f>+Apr!F98</f>
        <v>186</v>
      </c>
      <c r="G11" s="19">
        <f>+Apr!G98</f>
        <v>0</v>
      </c>
      <c r="H11" s="19">
        <f>+Apr!H98</f>
        <v>150</v>
      </c>
      <c r="I11" s="19">
        <f>+Apr!I98</f>
        <v>0</v>
      </c>
      <c r="J11" s="19">
        <f>+Apr!J98</f>
        <v>0</v>
      </c>
      <c r="K11" s="19">
        <f>+Apr!K98</f>
        <v>0</v>
      </c>
      <c r="L11" s="19">
        <f>+Apr!L98</f>
        <v>0</v>
      </c>
      <c r="M11" s="19">
        <f>+Apr!M98</f>
        <v>0</v>
      </c>
      <c r="N11" s="19">
        <f>+Apr!N98</f>
        <v>0</v>
      </c>
      <c r="O11" s="19">
        <f>+Apr!O98</f>
        <v>0</v>
      </c>
      <c r="P11" s="19">
        <f>+Apr!P98</f>
        <v>0</v>
      </c>
      <c r="Q11" s="19">
        <f>+Apr!Q98</f>
        <v>0</v>
      </c>
      <c r="R11" s="19">
        <f>+Apr!R98</f>
        <v>0</v>
      </c>
      <c r="S11" s="19">
        <f>+Apr!S98</f>
        <v>10</v>
      </c>
      <c r="T11" s="19">
        <f>+Apr!T98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19">
        <f>+Apr!E99</f>
        <v>0</v>
      </c>
      <c r="F12" s="19">
        <f>+Apr!F99</f>
        <v>0</v>
      </c>
      <c r="G12" s="19">
        <f>+Apr!G99</f>
        <v>0</v>
      </c>
      <c r="H12" s="19">
        <f>+Apr!H99</f>
        <v>0</v>
      </c>
      <c r="I12" s="19">
        <f>+Apr!I99</f>
        <v>0</v>
      </c>
      <c r="J12" s="19">
        <f>+Apr!J99</f>
        <v>0</v>
      </c>
      <c r="K12" s="19">
        <f>+Apr!K99</f>
        <v>0</v>
      </c>
      <c r="L12" s="19">
        <f>+Apr!L99</f>
        <v>0</v>
      </c>
      <c r="M12" s="19">
        <f>+Apr!M99</f>
        <v>0</v>
      </c>
      <c r="N12" s="19">
        <f>+Apr!N99</f>
        <v>0</v>
      </c>
      <c r="O12" s="19">
        <f>+Apr!O99</f>
        <v>0</v>
      </c>
      <c r="P12" s="19">
        <f>+Apr!P99</f>
        <v>0</v>
      </c>
      <c r="Q12" s="19">
        <f>+Apr!Q99</f>
        <v>0</v>
      </c>
      <c r="R12" s="19">
        <f>+Apr!R99</f>
        <v>0</v>
      </c>
      <c r="S12" s="19">
        <f>+Apr!S99</f>
        <v>0</v>
      </c>
      <c r="T12" s="19">
        <f>+Apr!T99</f>
        <v>0</v>
      </c>
      <c r="U12" s="46"/>
    </row>
    <row r="13" spans="1:25" s="9" customFormat="1" x14ac:dyDescent="0.2">
      <c r="A13" s="30"/>
      <c r="B13" s="30"/>
      <c r="D13" s="52" t="s">
        <v>17</v>
      </c>
      <c r="E13" s="19">
        <f>+Apr!E100</f>
        <v>0</v>
      </c>
      <c r="F13" s="19">
        <f>+Apr!F100</f>
        <v>45</v>
      </c>
      <c r="G13" s="19">
        <f>+Apr!G100</f>
        <v>0</v>
      </c>
      <c r="H13" s="19">
        <f>+Apr!H100</f>
        <v>50</v>
      </c>
      <c r="I13" s="19">
        <f>+Apr!I100</f>
        <v>0</v>
      </c>
      <c r="J13" s="19">
        <f>+Apr!J100</f>
        <v>5</v>
      </c>
      <c r="K13" s="19">
        <f>+Apr!K100</f>
        <v>0</v>
      </c>
      <c r="L13" s="19">
        <f>+Apr!L100</f>
        <v>0</v>
      </c>
      <c r="M13" s="19">
        <f>+Apr!M100</f>
        <v>0</v>
      </c>
      <c r="N13" s="19">
        <f>+Apr!N100</f>
        <v>5</v>
      </c>
      <c r="O13" s="19">
        <f>+Apr!O100</f>
        <v>35</v>
      </c>
      <c r="P13" s="19">
        <f>+Apr!P100</f>
        <v>0</v>
      </c>
      <c r="Q13" s="19">
        <f>+Apr!Q100</f>
        <v>0</v>
      </c>
      <c r="R13" s="19">
        <f>+Apr!R100</f>
        <v>0</v>
      </c>
      <c r="S13" s="19">
        <f>+Apr!S100</f>
        <v>35</v>
      </c>
      <c r="T13" s="19">
        <f>+Apr!T100</f>
        <v>20</v>
      </c>
      <c r="U13" s="46"/>
    </row>
    <row r="14" spans="1:25" s="9" customFormat="1" x14ac:dyDescent="0.2">
      <c r="A14" s="30"/>
      <c r="B14" s="30"/>
      <c r="D14" s="52" t="s">
        <v>35</v>
      </c>
      <c r="E14" s="19">
        <f>+Apr!E101</f>
        <v>0</v>
      </c>
      <c r="F14" s="19">
        <f>+Apr!F101</f>
        <v>90</v>
      </c>
      <c r="G14" s="19">
        <f>+Apr!G101</f>
        <v>0</v>
      </c>
      <c r="H14" s="19">
        <f>+Apr!H101</f>
        <v>5.94</v>
      </c>
      <c r="I14" s="19">
        <f>+Apr!I101</f>
        <v>0</v>
      </c>
      <c r="J14" s="19">
        <f>+Apr!J101</f>
        <v>10</v>
      </c>
      <c r="K14" s="19">
        <f>+Apr!K101</f>
        <v>0</v>
      </c>
      <c r="L14" s="19">
        <f>+Apr!L101</f>
        <v>0</v>
      </c>
      <c r="M14" s="19">
        <f>+Apr!M101</f>
        <v>0</v>
      </c>
      <c r="N14" s="19">
        <f>+Apr!N101</f>
        <v>10</v>
      </c>
      <c r="O14" s="19">
        <f>+Apr!O101</f>
        <v>60</v>
      </c>
      <c r="P14" s="19">
        <f>+Apr!P101</f>
        <v>0</v>
      </c>
      <c r="Q14" s="19">
        <f>+Apr!Q101</f>
        <v>0</v>
      </c>
      <c r="R14" s="19">
        <f>+Apr!R101</f>
        <v>0</v>
      </c>
      <c r="S14" s="19">
        <f>+Apr!S101</f>
        <v>60</v>
      </c>
      <c r="T14" s="19">
        <f>+Apr!T101</f>
        <v>40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19">
        <f>+Apr!E102</f>
        <v>0</v>
      </c>
      <c r="F15" s="19">
        <f>+Apr!F102</f>
        <v>0</v>
      </c>
      <c r="G15" s="19">
        <f>+Apr!G102</f>
        <v>0</v>
      </c>
      <c r="H15" s="19">
        <f>+Apr!H102</f>
        <v>0</v>
      </c>
      <c r="I15" s="19">
        <f>+Apr!I102</f>
        <v>0</v>
      </c>
      <c r="J15" s="19">
        <f>+Apr!J102</f>
        <v>0</v>
      </c>
      <c r="K15" s="19">
        <f>+Apr!K102</f>
        <v>0</v>
      </c>
      <c r="L15" s="19">
        <f>+Apr!L102</f>
        <v>0</v>
      </c>
      <c r="M15" s="19">
        <f>+Apr!M102</f>
        <v>0</v>
      </c>
      <c r="N15" s="19">
        <f>+Apr!N102</f>
        <v>0</v>
      </c>
      <c r="O15" s="19">
        <f>+Apr!O102</f>
        <v>0</v>
      </c>
      <c r="P15" s="19">
        <f>+Apr!P102</f>
        <v>0</v>
      </c>
      <c r="Q15" s="19">
        <f>+Apr!Q102</f>
        <v>0</v>
      </c>
      <c r="R15" s="19">
        <f>+Apr!R102</f>
        <v>0</v>
      </c>
      <c r="S15" s="19">
        <f>+Apr!S102</f>
        <v>0</v>
      </c>
      <c r="T15" s="19">
        <f>+Apr!T102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>SUM(E6:E15)</f>
        <v>0</v>
      </c>
      <c r="F16" s="40">
        <f t="shared" ref="F16:R16" si="0">SUM(F6:F15)</f>
        <v>862.54</v>
      </c>
      <c r="G16" s="40">
        <f t="shared" si="0"/>
        <v>0</v>
      </c>
      <c r="H16" s="40">
        <f t="shared" si="0"/>
        <v>202.69</v>
      </c>
      <c r="I16" s="40">
        <f t="shared" si="0"/>
        <v>0</v>
      </c>
      <c r="J16" s="40">
        <f t="shared" si="0"/>
        <v>-1045.03</v>
      </c>
      <c r="K16" s="40">
        <f t="shared" si="0"/>
        <v>0</v>
      </c>
      <c r="L16" s="40">
        <f t="shared" si="0"/>
        <v>59.25</v>
      </c>
      <c r="M16" s="40">
        <f t="shared" si="0"/>
        <v>0</v>
      </c>
      <c r="N16" s="40">
        <f t="shared" si="0"/>
        <v>-753.99</v>
      </c>
      <c r="O16" s="40">
        <f t="shared" si="0"/>
        <v>1465.75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ref="S16:T16" si="1">SUM(S6:S15)</f>
        <v>368.47</v>
      </c>
      <c r="T16" s="40">
        <f t="shared" si="1"/>
        <v>-2540.77</v>
      </c>
      <c r="U16" s="48"/>
      <c r="V16" s="40">
        <f>+Apr!V103</f>
        <v>-57.320000000008207</v>
      </c>
      <c r="W16" s="40">
        <f>+Apr!W103</f>
        <v>979.49999999999977</v>
      </c>
      <c r="X16" s="40">
        <f>+Apr!X103</f>
        <v>3200.119999999999</v>
      </c>
      <c r="Y16" s="40"/>
    </row>
    <row r="17" spans="1:25" x14ac:dyDescent="0.2">
      <c r="A17" s="6"/>
      <c r="B17" s="28" t="s">
        <v>2</v>
      </c>
      <c r="C17" s="33"/>
      <c r="D17" s="41">
        <f>SUM(E16:X16)</f>
        <v>2741.2099999999909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78"/>
      <c r="U18" s="46"/>
      <c r="V18" s="22"/>
      <c r="W18" s="23"/>
      <c r="X18" s="23"/>
      <c r="Y18" s="23"/>
    </row>
    <row r="19" spans="1:25" x14ac:dyDescent="0.2">
      <c r="A19" s="27">
        <v>41761</v>
      </c>
      <c r="B19" s="59">
        <v>63</v>
      </c>
      <c r="C19" s="2" t="s">
        <v>53</v>
      </c>
      <c r="D19" s="19">
        <f>D17+SUM(E19:X19)</f>
        <v>1372.5499999999909</v>
      </c>
      <c r="E19" s="1"/>
      <c r="F19" s="1"/>
      <c r="G19" s="1"/>
      <c r="H19" s="1"/>
      <c r="I19" s="1"/>
      <c r="J19" s="1">
        <v>-342.16</v>
      </c>
      <c r="K19" s="1"/>
      <c r="L19" s="1"/>
      <c r="M19" s="1"/>
      <c r="N19" s="1">
        <v>-342.16</v>
      </c>
      <c r="O19" s="1">
        <v>-342.17</v>
      </c>
      <c r="P19" s="1"/>
      <c r="Q19" s="1"/>
      <c r="R19" s="1"/>
      <c r="S19" s="1"/>
      <c r="T19" s="1">
        <v>-342.17</v>
      </c>
      <c r="U19" s="46"/>
      <c r="V19" s="1"/>
      <c r="W19" s="1"/>
      <c r="X19" s="1"/>
      <c r="Y19" s="1"/>
    </row>
    <row r="20" spans="1:25" x14ac:dyDescent="0.2">
      <c r="A20" s="27">
        <v>41761</v>
      </c>
      <c r="B20" s="59">
        <v>63</v>
      </c>
      <c r="C20" s="2" t="s">
        <v>128</v>
      </c>
      <c r="D20" s="19">
        <f t="shared" ref="D20:D51" si="2">D19+SUM(E20:X20)</f>
        <v>2105.7199999999907</v>
      </c>
      <c r="E20" s="1"/>
      <c r="F20" s="1"/>
      <c r="G20" s="1"/>
      <c r="H20" s="1"/>
      <c r="I20" s="1"/>
      <c r="J20" s="1">
        <v>733.17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/>
      <c r="W20" s="1"/>
      <c r="X20" s="1"/>
      <c r="Y20" s="1"/>
    </row>
    <row r="21" spans="1:25" x14ac:dyDescent="0.2">
      <c r="A21" s="27">
        <v>41761</v>
      </c>
      <c r="B21" s="59">
        <v>63</v>
      </c>
      <c r="C21" s="2" t="s">
        <v>128</v>
      </c>
      <c r="D21" s="19">
        <f t="shared" si="2"/>
        <v>2560.7199999999907</v>
      </c>
      <c r="E21" s="1"/>
      <c r="F21" s="1"/>
      <c r="G21" s="1"/>
      <c r="H21" s="1"/>
      <c r="I21" s="1"/>
      <c r="J21" s="1">
        <v>455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46"/>
      <c r="V21" s="1"/>
      <c r="W21" s="1"/>
      <c r="X21" s="1"/>
      <c r="Y21" s="1"/>
    </row>
    <row r="22" spans="1:25" x14ac:dyDescent="0.2">
      <c r="A22" s="27">
        <v>41761</v>
      </c>
      <c r="B22" s="59">
        <v>63</v>
      </c>
      <c r="C22" s="2" t="s">
        <v>128</v>
      </c>
      <c r="D22" s="19">
        <f t="shared" si="2"/>
        <v>2976.1899999999905</v>
      </c>
      <c r="E22" s="1"/>
      <c r="F22" s="1"/>
      <c r="G22" s="1"/>
      <c r="H22" s="1"/>
      <c r="I22" s="1"/>
      <c r="J22" s="1">
        <v>415.47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46"/>
      <c r="V22" s="1"/>
      <c r="W22" s="1"/>
      <c r="X22" s="1"/>
      <c r="Y22" s="1"/>
    </row>
    <row r="23" spans="1:25" x14ac:dyDescent="0.2">
      <c r="A23" s="27">
        <v>41764</v>
      </c>
      <c r="B23" s="59">
        <v>64</v>
      </c>
      <c r="C23" s="2" t="s">
        <v>78</v>
      </c>
      <c r="D23" s="19">
        <f t="shared" si="2"/>
        <v>3076.1899999999905</v>
      </c>
      <c r="E23" s="1"/>
      <c r="F23" s="1"/>
      <c r="G23" s="1"/>
      <c r="H23" s="1"/>
      <c r="I23" s="1"/>
      <c r="J23" s="1">
        <v>5.6</v>
      </c>
      <c r="K23" s="1"/>
      <c r="L23" s="1"/>
      <c r="M23" s="1"/>
      <c r="N23" s="1">
        <v>5.6</v>
      </c>
      <c r="O23" s="1">
        <v>5.6</v>
      </c>
      <c r="P23" s="1"/>
      <c r="Q23" s="1"/>
      <c r="R23" s="1"/>
      <c r="S23" s="1">
        <v>51.6</v>
      </c>
      <c r="T23" s="1">
        <v>31.6</v>
      </c>
      <c r="U23" s="46"/>
      <c r="V23" s="1"/>
      <c r="W23" s="1"/>
      <c r="X23" s="1"/>
      <c r="Y23" s="1"/>
    </row>
    <row r="24" spans="1:25" x14ac:dyDescent="0.2">
      <c r="A24" s="27">
        <v>41764</v>
      </c>
      <c r="B24" s="59">
        <v>64</v>
      </c>
      <c r="C24" s="2" t="s">
        <v>78</v>
      </c>
      <c r="D24" s="19">
        <f t="shared" si="2"/>
        <v>3176.1899999999905</v>
      </c>
      <c r="E24" s="1"/>
      <c r="F24" s="1"/>
      <c r="G24" s="1"/>
      <c r="H24" s="1"/>
      <c r="I24" s="1"/>
      <c r="J24" s="1">
        <v>5.6</v>
      </c>
      <c r="K24" s="1"/>
      <c r="L24" s="1"/>
      <c r="M24" s="1"/>
      <c r="N24" s="1">
        <v>5.6</v>
      </c>
      <c r="O24" s="1">
        <v>5.6</v>
      </c>
      <c r="P24" s="1"/>
      <c r="Q24" s="1"/>
      <c r="R24" s="1"/>
      <c r="S24" s="1">
        <v>51.6</v>
      </c>
      <c r="T24" s="1">
        <v>31.6</v>
      </c>
      <c r="U24" s="46"/>
      <c r="V24" s="1"/>
      <c r="W24" s="1"/>
      <c r="X24" s="1"/>
      <c r="Y24" s="1"/>
    </row>
    <row r="25" spans="1:25" x14ac:dyDescent="0.2">
      <c r="A25" s="27">
        <v>41764</v>
      </c>
      <c r="B25" s="59">
        <v>64</v>
      </c>
      <c r="C25" s="2" t="s">
        <v>129</v>
      </c>
      <c r="D25" s="19">
        <f t="shared" si="2"/>
        <v>3386.4699999999907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6"/>
      <c r="V25" s="1"/>
      <c r="W25" s="1">
        <v>210.28</v>
      </c>
      <c r="X25" s="1"/>
      <c r="Y25" s="1"/>
    </row>
    <row r="26" spans="1:25" x14ac:dyDescent="0.2">
      <c r="A26" s="27">
        <v>41764</v>
      </c>
      <c r="B26" s="59">
        <v>64</v>
      </c>
      <c r="C26" s="2" t="s">
        <v>129</v>
      </c>
      <c r="D26" s="19">
        <f t="shared" si="2"/>
        <v>3603.1899999999905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/>
      <c r="W26" s="1">
        <v>216.72</v>
      </c>
      <c r="X26" s="1"/>
      <c r="Y26" s="1"/>
    </row>
    <row r="27" spans="1:25" x14ac:dyDescent="0.2">
      <c r="A27" s="27">
        <v>41765</v>
      </c>
      <c r="B27" s="59">
        <v>65</v>
      </c>
      <c r="C27" s="2" t="s">
        <v>57</v>
      </c>
      <c r="D27" s="19">
        <f t="shared" si="2"/>
        <v>3453.1899999999905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>
        <v>-150</v>
      </c>
      <c r="W27" s="1"/>
      <c r="X27" s="1"/>
      <c r="Y27" s="1"/>
    </row>
    <row r="28" spans="1:25" x14ac:dyDescent="0.2">
      <c r="A28" s="27">
        <v>41766</v>
      </c>
      <c r="B28" s="59">
        <v>66</v>
      </c>
      <c r="C28" s="2" t="s">
        <v>130</v>
      </c>
      <c r="D28" s="19">
        <f t="shared" si="2"/>
        <v>3452.1899999999905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/>
      <c r="W28" s="1"/>
      <c r="X28" s="1">
        <v>-1</v>
      </c>
      <c r="Y28" s="1"/>
    </row>
    <row r="29" spans="1:25" x14ac:dyDescent="0.2">
      <c r="A29" s="27">
        <v>41766</v>
      </c>
      <c r="B29" s="59">
        <v>66</v>
      </c>
      <c r="C29" s="2" t="s">
        <v>58</v>
      </c>
      <c r="D29" s="19">
        <f t="shared" si="2"/>
        <v>3444.1199999999903</v>
      </c>
      <c r="E29" s="1"/>
      <c r="F29" s="1"/>
      <c r="G29" s="1"/>
      <c r="H29" s="1"/>
      <c r="I29" s="1"/>
      <c r="J29" s="1">
        <v>-2.02</v>
      </c>
      <c r="K29" s="1"/>
      <c r="L29" s="1"/>
      <c r="M29" s="1"/>
      <c r="N29" s="1">
        <v>-2.02</v>
      </c>
      <c r="O29" s="1">
        <v>-2.02</v>
      </c>
      <c r="P29" s="1"/>
      <c r="Q29" s="1"/>
      <c r="R29" s="1"/>
      <c r="S29" s="1"/>
      <c r="T29" s="1">
        <v>-2.0099999999999998</v>
      </c>
      <c r="U29" s="46"/>
      <c r="V29" s="1"/>
      <c r="W29" s="1"/>
      <c r="X29" s="1"/>
      <c r="Y29" s="1"/>
    </row>
    <row r="30" spans="1:25" x14ac:dyDescent="0.2">
      <c r="A30" s="27">
        <v>41766</v>
      </c>
      <c r="B30" s="59">
        <v>66</v>
      </c>
      <c r="C30" s="2" t="s">
        <v>57</v>
      </c>
      <c r="D30" s="19">
        <f t="shared" si="2"/>
        <v>3294.1199999999903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>
        <v>-150</v>
      </c>
      <c r="W30" s="1"/>
      <c r="X30" s="1"/>
      <c r="Y30" s="1"/>
    </row>
    <row r="31" spans="1:25" x14ac:dyDescent="0.2">
      <c r="A31" s="27">
        <v>41767</v>
      </c>
      <c r="B31" s="59">
        <v>67</v>
      </c>
      <c r="C31" s="2" t="s">
        <v>131</v>
      </c>
      <c r="D31" s="19">
        <f t="shared" si="2"/>
        <v>3289.1199999999903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/>
      <c r="W31" s="1">
        <v>-5</v>
      </c>
      <c r="X31" s="1"/>
      <c r="Y31" s="1"/>
    </row>
    <row r="32" spans="1:25" x14ac:dyDescent="0.2">
      <c r="A32" s="27">
        <v>41771</v>
      </c>
      <c r="B32" s="59">
        <v>68</v>
      </c>
      <c r="C32" s="2" t="s">
        <v>57</v>
      </c>
      <c r="D32" s="19">
        <f t="shared" si="2"/>
        <v>3239.1199999999903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>
        <v>-50</v>
      </c>
      <c r="W32" s="1"/>
      <c r="X32" s="1"/>
      <c r="Y32" s="1"/>
    </row>
    <row r="33" spans="1:25" x14ac:dyDescent="0.2">
      <c r="A33" s="27">
        <v>41772</v>
      </c>
      <c r="B33" s="59">
        <v>69</v>
      </c>
      <c r="C33" s="2" t="s">
        <v>57</v>
      </c>
      <c r="D33" s="19">
        <f t="shared" si="2"/>
        <v>3039.1199999999903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6"/>
      <c r="V33" s="1">
        <v>-200</v>
      </c>
      <c r="W33" s="1"/>
      <c r="X33" s="1"/>
      <c r="Y33" s="1"/>
    </row>
    <row r="34" spans="1:25" x14ac:dyDescent="0.2">
      <c r="A34" s="27">
        <v>41773</v>
      </c>
      <c r="B34" s="59">
        <v>70</v>
      </c>
      <c r="C34" s="2" t="s">
        <v>92</v>
      </c>
      <c r="D34" s="19">
        <f t="shared" si="2"/>
        <v>3002.1199999999903</v>
      </c>
      <c r="E34" s="1"/>
      <c r="F34" s="1">
        <v>-37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46"/>
      <c r="V34" s="1"/>
      <c r="W34" s="1"/>
      <c r="X34" s="1"/>
      <c r="Y34" s="1"/>
    </row>
    <row r="35" spans="1:25" x14ac:dyDescent="0.2">
      <c r="A35" s="27">
        <v>41774</v>
      </c>
      <c r="B35" s="59">
        <v>71</v>
      </c>
      <c r="C35" s="2" t="s">
        <v>59</v>
      </c>
      <c r="D35" s="19">
        <f t="shared" si="2"/>
        <v>2933.1199999999903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-69</v>
      </c>
      <c r="T35" s="1"/>
      <c r="U35" s="46"/>
      <c r="V35" s="1"/>
      <c r="W35" s="1"/>
      <c r="X35" s="1"/>
      <c r="Y35" s="1"/>
    </row>
    <row r="36" spans="1:25" x14ac:dyDescent="0.2">
      <c r="A36" s="27">
        <v>41774</v>
      </c>
      <c r="B36" s="59">
        <v>71</v>
      </c>
      <c r="C36" s="2" t="s">
        <v>128</v>
      </c>
      <c r="D36" s="19">
        <f t="shared" si="2"/>
        <v>3175.5199999999904</v>
      </c>
      <c r="E36" s="1"/>
      <c r="F36" s="1"/>
      <c r="G36" s="1"/>
      <c r="H36" s="1"/>
      <c r="I36" s="1"/>
      <c r="J36" s="1">
        <v>242.4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W36" s="1"/>
      <c r="X36" s="1"/>
      <c r="Y36" s="1"/>
    </row>
    <row r="37" spans="1:25" x14ac:dyDescent="0.2">
      <c r="A37" s="27">
        <v>41774</v>
      </c>
      <c r="B37" s="59">
        <v>71</v>
      </c>
      <c r="C37" s="66" t="s">
        <v>124</v>
      </c>
      <c r="D37" s="19">
        <f t="shared" si="2"/>
        <v>3908.6899999999905</v>
      </c>
      <c r="E37" s="1"/>
      <c r="F37" s="1"/>
      <c r="G37" s="1"/>
      <c r="H37" s="1"/>
      <c r="I37" s="1"/>
      <c r="J37" s="1"/>
      <c r="K37" s="1"/>
      <c r="L37" s="1"/>
      <c r="M37" s="1"/>
      <c r="N37" s="1">
        <v>733.17</v>
      </c>
      <c r="O37" s="1"/>
      <c r="P37" s="1"/>
      <c r="Q37" s="1"/>
      <c r="R37" s="1"/>
      <c r="S37" s="1"/>
      <c r="T37" s="1"/>
      <c r="U37" s="46"/>
      <c r="V37" s="1"/>
      <c r="W37" s="1"/>
      <c r="X37" s="1"/>
      <c r="Y37" s="1"/>
    </row>
    <row r="38" spans="1:25" x14ac:dyDescent="0.2">
      <c r="A38" s="27">
        <v>41774</v>
      </c>
      <c r="B38" s="59">
        <v>71</v>
      </c>
      <c r="C38" s="66" t="s">
        <v>124</v>
      </c>
      <c r="D38" s="19">
        <f t="shared" si="2"/>
        <v>4079.7599999999907</v>
      </c>
      <c r="E38" s="1"/>
      <c r="F38" s="1"/>
      <c r="G38" s="1"/>
      <c r="H38" s="1"/>
      <c r="I38" s="1"/>
      <c r="J38" s="1"/>
      <c r="K38" s="1"/>
      <c r="L38" s="1"/>
      <c r="M38" s="1"/>
      <c r="N38" s="1">
        <v>171.07</v>
      </c>
      <c r="O38" s="1"/>
      <c r="P38" s="1"/>
      <c r="Q38" s="1"/>
      <c r="R38" s="1"/>
      <c r="S38" s="1"/>
      <c r="T38" s="1"/>
      <c r="U38" s="46"/>
      <c r="V38" s="1"/>
      <c r="W38" s="1"/>
      <c r="X38" s="1"/>
      <c r="Y38" s="1"/>
    </row>
    <row r="39" spans="1:25" x14ac:dyDescent="0.2">
      <c r="A39" s="27">
        <v>41775</v>
      </c>
      <c r="B39" s="59">
        <v>72</v>
      </c>
      <c r="C39" s="66" t="s">
        <v>57</v>
      </c>
      <c r="D39" s="19">
        <f t="shared" si="2"/>
        <v>4009.7599999999907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46"/>
      <c r="V39" s="1">
        <v>-70</v>
      </c>
      <c r="W39" s="1"/>
      <c r="X39" s="1"/>
      <c r="Y39" s="1"/>
    </row>
    <row r="40" spans="1:25" x14ac:dyDescent="0.2">
      <c r="A40" s="27">
        <v>41779</v>
      </c>
      <c r="B40" s="59">
        <v>73</v>
      </c>
      <c r="C40" s="66" t="s">
        <v>62</v>
      </c>
      <c r="D40" s="19">
        <f t="shared" si="2"/>
        <v>3984.7599999999907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v>-25</v>
      </c>
      <c r="T40" s="1"/>
      <c r="U40" s="46"/>
      <c r="V40" s="1"/>
      <c r="W40" s="3"/>
      <c r="X40" s="1"/>
      <c r="Y40" s="1"/>
    </row>
    <row r="41" spans="1:25" x14ac:dyDescent="0.2">
      <c r="A41" s="27">
        <v>41779</v>
      </c>
      <c r="B41" s="59">
        <v>73</v>
      </c>
      <c r="C41" s="66" t="s">
        <v>57</v>
      </c>
      <c r="D41" s="19">
        <f t="shared" si="2"/>
        <v>3834.7599999999907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6"/>
      <c r="V41" s="1">
        <v>-150</v>
      </c>
      <c r="W41" s="1"/>
      <c r="X41" s="1"/>
      <c r="Y41" s="1"/>
    </row>
    <row r="42" spans="1:25" x14ac:dyDescent="0.2">
      <c r="A42" s="27">
        <v>41780</v>
      </c>
      <c r="B42" s="59">
        <v>74</v>
      </c>
      <c r="C42" s="66" t="s">
        <v>57</v>
      </c>
      <c r="D42" s="19">
        <f t="shared" si="2"/>
        <v>3734.7599999999907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>
        <v>-100</v>
      </c>
      <c r="W42" s="1"/>
      <c r="X42" s="1"/>
      <c r="Y42" s="1"/>
    </row>
    <row r="43" spans="1:25" x14ac:dyDescent="0.2">
      <c r="A43" s="27">
        <v>41781</v>
      </c>
      <c r="B43" s="59">
        <v>75</v>
      </c>
      <c r="C43" s="66" t="s">
        <v>87</v>
      </c>
      <c r="D43" s="19">
        <f t="shared" si="2"/>
        <v>4174.6599999999908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439.9</v>
      </c>
      <c r="U43" s="46"/>
      <c r="V43" s="1"/>
      <c r="W43" s="1"/>
      <c r="X43" s="1"/>
      <c r="Y43" s="1"/>
    </row>
    <row r="44" spans="1:25" x14ac:dyDescent="0.2">
      <c r="A44" s="27">
        <v>41781</v>
      </c>
      <c r="B44" s="59">
        <v>75</v>
      </c>
      <c r="C44" s="66" t="s">
        <v>87</v>
      </c>
      <c r="D44" s="19">
        <f t="shared" si="2"/>
        <v>4907.8299999999908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733.17</v>
      </c>
      <c r="U44" s="46"/>
      <c r="V44" s="1"/>
      <c r="W44" s="1"/>
      <c r="X44" s="1"/>
      <c r="Y44" s="1"/>
    </row>
    <row r="45" spans="1:25" x14ac:dyDescent="0.2">
      <c r="A45" s="27">
        <v>41781</v>
      </c>
      <c r="B45" s="59">
        <v>75</v>
      </c>
      <c r="C45" s="66" t="s">
        <v>87</v>
      </c>
      <c r="D45" s="19">
        <f t="shared" si="2"/>
        <v>5640.9999999999909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733.17</v>
      </c>
      <c r="U45" s="46"/>
      <c r="V45" s="1"/>
      <c r="W45" s="1"/>
      <c r="X45" s="1"/>
      <c r="Y45" s="1"/>
    </row>
    <row r="46" spans="1:25" x14ac:dyDescent="0.2">
      <c r="A46" s="27">
        <v>41781</v>
      </c>
      <c r="B46" s="59">
        <v>75</v>
      </c>
      <c r="C46" s="66" t="s">
        <v>87</v>
      </c>
      <c r="D46" s="19">
        <f t="shared" si="2"/>
        <v>6201.9999999999909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561</v>
      </c>
      <c r="U46" s="46"/>
      <c r="V46" s="1"/>
      <c r="W46" s="1"/>
      <c r="X46" s="1"/>
      <c r="Y46" s="1"/>
    </row>
    <row r="47" spans="1:25" x14ac:dyDescent="0.2">
      <c r="A47" s="27">
        <v>41781</v>
      </c>
      <c r="B47" s="59">
        <v>75</v>
      </c>
      <c r="C47" s="66" t="s">
        <v>87</v>
      </c>
      <c r="D47" s="19">
        <f t="shared" si="2"/>
        <v>6935.169999999991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733.17</v>
      </c>
      <c r="U47" s="46"/>
      <c r="V47" s="1"/>
      <c r="W47" s="1"/>
      <c r="X47" s="1"/>
      <c r="Y47" s="1"/>
    </row>
    <row r="48" spans="1:25" x14ac:dyDescent="0.2">
      <c r="A48" s="27">
        <v>41781</v>
      </c>
      <c r="B48" s="59">
        <v>75</v>
      </c>
      <c r="C48" s="66" t="s">
        <v>87</v>
      </c>
      <c r="D48" s="19">
        <f t="shared" si="2"/>
        <v>7668.3399999999911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733.17</v>
      </c>
      <c r="U48" s="46"/>
      <c r="V48" s="1"/>
      <c r="W48" s="1"/>
      <c r="X48" s="1"/>
      <c r="Y48" s="1"/>
    </row>
    <row r="49" spans="1:25" x14ac:dyDescent="0.2">
      <c r="A49" s="27">
        <v>41782</v>
      </c>
      <c r="B49" s="59">
        <v>76</v>
      </c>
      <c r="C49" s="66" t="s">
        <v>134</v>
      </c>
      <c r="D49" s="19">
        <f t="shared" si="2"/>
        <v>8205.0099999999911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536.66999999999996</v>
      </c>
      <c r="T49" s="1"/>
      <c r="U49" s="46"/>
      <c r="V49" s="1"/>
      <c r="W49" s="1"/>
      <c r="X49" s="1"/>
      <c r="Y49" s="1"/>
    </row>
    <row r="50" spans="1:25" x14ac:dyDescent="0.2">
      <c r="A50" s="27">
        <v>41782</v>
      </c>
      <c r="B50" s="59">
        <v>76</v>
      </c>
      <c r="C50" s="66" t="s">
        <v>57</v>
      </c>
      <c r="D50" s="19">
        <f t="shared" si="2"/>
        <v>8005.0099999999911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>
        <v>-200</v>
      </c>
      <c r="W50" s="1"/>
      <c r="X50" s="1"/>
      <c r="Y50" s="1"/>
    </row>
    <row r="51" spans="1:25" x14ac:dyDescent="0.2">
      <c r="A51" s="27">
        <v>41782</v>
      </c>
      <c r="B51" s="59">
        <v>76</v>
      </c>
      <c r="C51" s="66" t="s">
        <v>57</v>
      </c>
      <c r="D51" s="19">
        <f t="shared" si="2"/>
        <v>7705.0099999999911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>
        <v>-300</v>
      </c>
      <c r="W51" s="1"/>
      <c r="X51" s="1"/>
      <c r="Y51" s="1"/>
    </row>
    <row r="52" spans="1:25" x14ac:dyDescent="0.2">
      <c r="A52" s="27">
        <v>41786</v>
      </c>
      <c r="B52" s="59">
        <v>77</v>
      </c>
      <c r="C52" s="66" t="s">
        <v>87</v>
      </c>
      <c r="D52" s="19">
        <f t="shared" ref="D52:D73" si="3">D51+SUM(E52:X52)</f>
        <v>8438.1799999999912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733.17</v>
      </c>
      <c r="U52" s="46"/>
      <c r="V52" s="1"/>
      <c r="W52" s="1"/>
      <c r="X52" s="1"/>
      <c r="Y52" s="1"/>
    </row>
    <row r="53" spans="1:25" x14ac:dyDescent="0.2">
      <c r="A53" s="27">
        <v>41786</v>
      </c>
      <c r="B53" s="59">
        <v>77</v>
      </c>
      <c r="C53" s="66" t="s">
        <v>128</v>
      </c>
      <c r="D53" s="19">
        <f t="shared" si="3"/>
        <v>9171.3499999999913</v>
      </c>
      <c r="E53" s="1"/>
      <c r="F53" s="1"/>
      <c r="G53" s="1"/>
      <c r="H53" s="1"/>
      <c r="I53" s="1"/>
      <c r="J53" s="1">
        <v>733.17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1:25" x14ac:dyDescent="0.2">
      <c r="A54" s="27">
        <v>41786</v>
      </c>
      <c r="B54" s="59">
        <v>77</v>
      </c>
      <c r="C54" s="66" t="s">
        <v>72</v>
      </c>
      <c r="D54" s="19">
        <f t="shared" si="3"/>
        <v>9904.5199999999913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733.17</v>
      </c>
      <c r="P54" s="1"/>
      <c r="Q54" s="1"/>
      <c r="R54" s="1"/>
      <c r="S54" s="1"/>
      <c r="T54" s="1"/>
      <c r="U54" s="46"/>
      <c r="V54" s="1"/>
      <c r="W54" s="1"/>
      <c r="X54" s="1"/>
      <c r="Y54" s="1"/>
    </row>
    <row r="55" spans="1:25" x14ac:dyDescent="0.2">
      <c r="A55" s="27">
        <v>41786</v>
      </c>
      <c r="B55" s="59">
        <v>77</v>
      </c>
      <c r="C55" s="66" t="s">
        <v>124</v>
      </c>
      <c r="D55" s="19">
        <f t="shared" si="3"/>
        <v>10637.689999999991</v>
      </c>
      <c r="E55" s="1"/>
      <c r="F55" s="1"/>
      <c r="G55" s="1"/>
      <c r="H55" s="1"/>
      <c r="I55" s="1"/>
      <c r="J55" s="1"/>
      <c r="K55" s="1"/>
      <c r="L55" s="1"/>
      <c r="M55" s="1"/>
      <c r="N55" s="1">
        <v>733.17</v>
      </c>
      <c r="O55" s="1"/>
      <c r="P55" s="1"/>
      <c r="Q55" s="1"/>
      <c r="R55" s="1"/>
      <c r="S55" s="1"/>
      <c r="T55" s="1"/>
      <c r="U55" s="46"/>
      <c r="V55" s="1"/>
      <c r="W55" s="1"/>
      <c r="X55" s="1"/>
      <c r="Y55" s="1"/>
    </row>
    <row r="56" spans="1:25" x14ac:dyDescent="0.2">
      <c r="A56" s="27">
        <v>41789</v>
      </c>
      <c r="B56" s="59">
        <v>78</v>
      </c>
      <c r="C56" s="67" t="s">
        <v>135</v>
      </c>
      <c r="D56" s="19">
        <f t="shared" si="3"/>
        <v>10420.489999999991</v>
      </c>
      <c r="E56" s="1"/>
      <c r="F56" s="1">
        <v>-217.2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6"/>
      <c r="V56" s="1"/>
      <c r="W56" s="1"/>
      <c r="X56" s="1"/>
      <c r="Y56" s="1"/>
    </row>
    <row r="57" spans="1:25" x14ac:dyDescent="0.2">
      <c r="A57" s="27">
        <v>41789</v>
      </c>
      <c r="B57" s="59">
        <v>78</v>
      </c>
      <c r="C57" s="67" t="s">
        <v>136</v>
      </c>
      <c r="D57" s="19">
        <f t="shared" si="3"/>
        <v>10208.28999999999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-212.2</v>
      </c>
      <c r="P57" s="1"/>
      <c r="Q57" s="1"/>
      <c r="R57" s="1"/>
      <c r="S57" s="1"/>
      <c r="T57" s="1"/>
      <c r="U57" s="46"/>
      <c r="V57" s="1"/>
      <c r="W57" s="1"/>
      <c r="X57" s="1"/>
      <c r="Y57" s="1"/>
    </row>
    <row r="58" spans="1:25" x14ac:dyDescent="0.2">
      <c r="B58" s="59"/>
      <c r="C58" s="67"/>
      <c r="D58" s="19">
        <f t="shared" si="3"/>
        <v>10208.28999999999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46"/>
      <c r="V58" s="1"/>
      <c r="W58" s="1"/>
      <c r="X58" s="1"/>
      <c r="Y58" s="1"/>
    </row>
    <row r="59" spans="1:25" x14ac:dyDescent="0.2">
      <c r="B59" s="59"/>
      <c r="C59" s="15" t="s">
        <v>57</v>
      </c>
      <c r="D59" s="19">
        <f t="shared" si="3"/>
        <v>10208.28999999999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46"/>
      <c r="V59" s="1"/>
      <c r="W59" s="1"/>
      <c r="X59" s="1"/>
      <c r="Y59" s="1"/>
    </row>
    <row r="60" spans="1:25" x14ac:dyDescent="0.2">
      <c r="B60" s="59"/>
      <c r="C60" s="67" t="s">
        <v>82</v>
      </c>
      <c r="D60" s="19">
        <f t="shared" si="3"/>
        <v>10208.28999999999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-65</v>
      </c>
      <c r="P60" s="1"/>
      <c r="Q60" s="1"/>
      <c r="R60" s="1"/>
      <c r="S60" s="1"/>
      <c r="T60" s="1"/>
      <c r="U60" s="46"/>
      <c r="V60" s="1">
        <v>65</v>
      </c>
      <c r="W60" s="1"/>
      <c r="X60" s="1"/>
      <c r="Y60" s="1"/>
    </row>
    <row r="61" spans="1:25" x14ac:dyDescent="0.2">
      <c r="B61" s="59"/>
      <c r="C61" s="67" t="s">
        <v>137</v>
      </c>
      <c r="D61" s="19">
        <f t="shared" si="3"/>
        <v>10208.28999999999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-236.7</v>
      </c>
      <c r="U61" s="46"/>
      <c r="V61" s="1">
        <v>236.7</v>
      </c>
      <c r="W61" s="1"/>
      <c r="X61" s="1"/>
      <c r="Y61" s="1"/>
    </row>
    <row r="62" spans="1:25" x14ac:dyDescent="0.2">
      <c r="B62" s="59"/>
      <c r="C62" s="67" t="s">
        <v>138</v>
      </c>
      <c r="D62" s="19">
        <f t="shared" si="3"/>
        <v>10208.28999999999</v>
      </c>
      <c r="E62" s="1"/>
      <c r="F62" s="1"/>
      <c r="G62" s="1"/>
      <c r="H62" s="1"/>
      <c r="I62" s="1"/>
      <c r="J62" s="1">
        <v>-293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46"/>
      <c r="V62" s="1">
        <v>293</v>
      </c>
      <c r="W62" s="1"/>
      <c r="X62" s="1"/>
      <c r="Y62" s="1"/>
    </row>
    <row r="63" spans="1:25" x14ac:dyDescent="0.2">
      <c r="B63" s="59"/>
      <c r="C63" s="67" t="s">
        <v>139</v>
      </c>
      <c r="D63" s="19">
        <f t="shared" si="3"/>
        <v>10208.28999999999</v>
      </c>
      <c r="E63" s="1"/>
      <c r="F63" s="1"/>
      <c r="G63" s="1"/>
      <c r="H63" s="1"/>
      <c r="I63" s="1"/>
      <c r="J63" s="1"/>
      <c r="K63" s="1"/>
      <c r="L63" s="1"/>
      <c r="M63" s="1"/>
      <c r="N63" s="1">
        <v>-253</v>
      </c>
      <c r="O63" s="1"/>
      <c r="P63" s="1"/>
      <c r="Q63" s="1"/>
      <c r="R63" s="1"/>
      <c r="S63" s="1"/>
      <c r="T63" s="1"/>
      <c r="U63" s="46"/>
      <c r="V63" s="1">
        <v>253</v>
      </c>
      <c r="W63" s="1"/>
      <c r="X63" s="1"/>
      <c r="Y63" s="1"/>
    </row>
    <row r="64" spans="1:25" x14ac:dyDescent="0.2">
      <c r="B64" s="59"/>
      <c r="C64" s="67" t="s">
        <v>141</v>
      </c>
      <c r="D64" s="19">
        <f t="shared" si="3"/>
        <v>10208.28999999999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>
        <v>-285.5</v>
      </c>
      <c r="T64" s="1"/>
      <c r="U64" s="46"/>
      <c r="V64" s="1">
        <v>285.5</v>
      </c>
      <c r="W64" s="1"/>
      <c r="X64" s="1"/>
      <c r="Y64" s="1"/>
    </row>
    <row r="65" spans="1:25" x14ac:dyDescent="0.2">
      <c r="B65" s="59"/>
      <c r="C65" s="67" t="s">
        <v>140</v>
      </c>
      <c r="D65" s="19">
        <f t="shared" si="3"/>
        <v>10208.28999999999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>
        <v>-18</v>
      </c>
      <c r="T65" s="1"/>
      <c r="U65" s="46"/>
      <c r="V65" s="1">
        <v>18</v>
      </c>
      <c r="W65" s="1"/>
      <c r="X65" s="1"/>
      <c r="Y65" s="1"/>
    </row>
    <row r="66" spans="1:25" x14ac:dyDescent="0.2">
      <c r="B66" s="59"/>
      <c r="C66" s="67" t="s">
        <v>76</v>
      </c>
      <c r="D66" s="19">
        <f t="shared" si="3"/>
        <v>10208.28999999999</v>
      </c>
      <c r="E66" s="1"/>
      <c r="F66" s="67">
        <v>-110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>
        <v>110</v>
      </c>
      <c r="W66" s="1"/>
      <c r="X66" s="1"/>
      <c r="Y66" s="1"/>
    </row>
    <row r="67" spans="1:25" x14ac:dyDescent="0.2">
      <c r="B67" s="59"/>
      <c r="C67" s="67" t="s">
        <v>84</v>
      </c>
      <c r="D67" s="19">
        <f t="shared" si="3"/>
        <v>10208.28999999999</v>
      </c>
      <c r="E67" s="1"/>
      <c r="F67" s="1">
        <v>-11.2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>
        <v>11.2</v>
      </c>
      <c r="W67" s="1"/>
      <c r="X67" s="1"/>
      <c r="Y67" s="1"/>
    </row>
    <row r="68" spans="1:25" hidden="1" x14ac:dyDescent="0.2">
      <c r="B68" s="59"/>
      <c r="C68" s="67"/>
      <c r="D68" s="19">
        <f t="shared" si="3"/>
        <v>10208.28999999999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/>
      <c r="W68" s="1"/>
      <c r="X68" s="1"/>
      <c r="Y68" s="1"/>
    </row>
    <row r="69" spans="1:25" hidden="1" x14ac:dyDescent="0.2">
      <c r="B69" s="59"/>
      <c r="C69" s="67"/>
      <c r="D69" s="19">
        <f t="shared" si="3"/>
        <v>10208.28999999999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1:25" hidden="1" x14ac:dyDescent="0.2">
      <c r="B70" s="59"/>
      <c r="C70" s="67"/>
      <c r="D70" s="19">
        <f t="shared" si="3"/>
        <v>10208.28999999999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1:25" hidden="1" x14ac:dyDescent="0.2">
      <c r="B71" s="59"/>
      <c r="C71" s="67"/>
      <c r="D71" s="19">
        <f t="shared" si="3"/>
        <v>10208.28999999999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1:25" hidden="1" x14ac:dyDescent="0.2">
      <c r="B72" s="59"/>
      <c r="C72" s="67"/>
      <c r="D72" s="19">
        <f t="shared" si="3"/>
        <v>10208.28999999999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1:25" hidden="1" x14ac:dyDescent="0.2">
      <c r="B73" s="59"/>
      <c r="C73" s="67"/>
      <c r="D73" s="19">
        <f t="shared" si="3"/>
        <v>10208.28999999999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46"/>
      <c r="V73" s="1"/>
      <c r="W73" s="1"/>
      <c r="X73" s="1"/>
      <c r="Y73" s="1"/>
    </row>
    <row r="74" spans="1:25" hidden="1" x14ac:dyDescent="0.2">
      <c r="B74" s="59"/>
      <c r="C74" s="67"/>
      <c r="D74" s="19">
        <f>D71+SUM(E74:X74)</f>
        <v>10208.28999999999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46"/>
      <c r="V74" s="1"/>
      <c r="W74" s="1"/>
      <c r="X74" s="1"/>
      <c r="Y74" s="1"/>
    </row>
    <row r="75" spans="1:25" x14ac:dyDescent="0.2">
      <c r="A75" s="35" t="s">
        <v>21</v>
      </c>
      <c r="B75" s="36"/>
      <c r="C75" s="37"/>
      <c r="D75" s="16"/>
      <c r="E75" s="38"/>
      <c r="U75" s="49"/>
      <c r="W75" s="4"/>
    </row>
    <row r="76" spans="1:25" x14ac:dyDescent="0.2">
      <c r="D76" s="19">
        <f>SUM(E76:X76)</f>
        <v>10208.28999999999</v>
      </c>
      <c r="E76" s="19">
        <f>SUM(E16:E75)</f>
        <v>0</v>
      </c>
      <c r="F76" s="19">
        <f t="shared" ref="F76:R76" si="4">SUM(F16:F75)</f>
        <v>487.13999999999993</v>
      </c>
      <c r="G76" s="19">
        <f t="shared" si="4"/>
        <v>0</v>
      </c>
      <c r="H76" s="19">
        <f t="shared" si="4"/>
        <v>202.69</v>
      </c>
      <c r="I76" s="19">
        <f t="shared" si="4"/>
        <v>0</v>
      </c>
      <c r="J76" s="19">
        <f t="shared" si="4"/>
        <v>908.19999999999982</v>
      </c>
      <c r="K76" s="19">
        <f t="shared" si="4"/>
        <v>0</v>
      </c>
      <c r="L76" s="19">
        <f t="shared" si="4"/>
        <v>59.25</v>
      </c>
      <c r="M76" s="19">
        <f t="shared" si="4"/>
        <v>0</v>
      </c>
      <c r="N76" s="19">
        <f t="shared" si="4"/>
        <v>297.4399999999996</v>
      </c>
      <c r="O76" s="19">
        <f t="shared" si="4"/>
        <v>1588.7299999999998</v>
      </c>
      <c r="P76" s="19">
        <f t="shared" si="4"/>
        <v>0</v>
      </c>
      <c r="Q76" s="19">
        <f t="shared" si="4"/>
        <v>0</v>
      </c>
      <c r="R76" s="19">
        <f t="shared" si="4"/>
        <v>0</v>
      </c>
      <c r="S76" s="19">
        <f t="shared" ref="S76" si="5">SUM(S16:S75)</f>
        <v>610.84</v>
      </c>
      <c r="T76" s="19">
        <f>SUM(T16:T75)</f>
        <v>1608.2999999999995</v>
      </c>
      <c r="U76" s="46"/>
      <c r="V76" s="19">
        <f>SUM(V16:V75)</f>
        <v>-154.92000000000832</v>
      </c>
      <c r="W76" s="19">
        <f>SUM(W16:W75)</f>
        <v>1401.4999999999998</v>
      </c>
      <c r="X76" s="19">
        <f>SUM(X16:X75)</f>
        <v>3199.119999999999</v>
      </c>
      <c r="Y76" s="19"/>
    </row>
    <row r="77" spans="1:25" x14ac:dyDescent="0.2">
      <c r="U77" s="49"/>
    </row>
    <row r="78" spans="1:25" x14ac:dyDescent="0.2">
      <c r="C78" s="8" t="s">
        <v>4</v>
      </c>
      <c r="D78" s="52" t="s">
        <v>6</v>
      </c>
      <c r="E78" s="1"/>
      <c r="F78" s="1">
        <v>-818.86</v>
      </c>
      <c r="H78" s="2">
        <v>-427.89</v>
      </c>
      <c r="J78" s="2">
        <v>436.04</v>
      </c>
      <c r="N78" s="2">
        <v>-174.72</v>
      </c>
      <c r="O78" s="2">
        <v>881.37</v>
      </c>
      <c r="S78" s="2">
        <v>-61.16</v>
      </c>
      <c r="T78" s="2">
        <v>1027.95</v>
      </c>
      <c r="U78" s="49"/>
    </row>
    <row r="79" spans="1:25" x14ac:dyDescent="0.2">
      <c r="C79" s="15"/>
      <c r="D79" s="52" t="s">
        <v>5</v>
      </c>
      <c r="E79" s="1"/>
      <c r="F79" s="1">
        <v>200</v>
      </c>
      <c r="H79" s="2">
        <v>140.91</v>
      </c>
      <c r="J79" s="2">
        <v>40</v>
      </c>
      <c r="N79" s="2">
        <v>40</v>
      </c>
      <c r="O79" s="2">
        <v>160</v>
      </c>
      <c r="S79" s="2">
        <v>160</v>
      </c>
      <c r="T79" s="2">
        <v>100</v>
      </c>
      <c r="U79" s="49"/>
    </row>
    <row r="80" spans="1:25" x14ac:dyDescent="0.2">
      <c r="C80" s="15"/>
      <c r="D80" s="52" t="s">
        <v>8</v>
      </c>
      <c r="E80" s="1"/>
      <c r="F80" s="1"/>
      <c r="U80" s="49"/>
    </row>
    <row r="81" spans="1:25" x14ac:dyDescent="0.2">
      <c r="C81" s="15"/>
      <c r="D81" s="52" t="s">
        <v>11</v>
      </c>
      <c r="E81" s="1"/>
      <c r="F81" s="1">
        <v>360</v>
      </c>
      <c r="G81" s="51"/>
      <c r="J81" s="2">
        <v>342.16</v>
      </c>
      <c r="N81" s="2">
        <v>342.16</v>
      </c>
      <c r="O81" s="2">
        <v>342.16</v>
      </c>
      <c r="S81" s="2">
        <v>350</v>
      </c>
      <c r="T81" s="2">
        <v>342.16</v>
      </c>
      <c r="U81" s="49"/>
    </row>
    <row r="82" spans="1:25" x14ac:dyDescent="0.2">
      <c r="C82" s="15"/>
      <c r="D82" s="52" t="s">
        <v>14</v>
      </c>
      <c r="E82" s="1"/>
      <c r="F82" s="2">
        <v>410</v>
      </c>
      <c r="G82" s="1"/>
      <c r="H82" s="2">
        <v>283.73</v>
      </c>
      <c r="J82" s="2">
        <v>60</v>
      </c>
      <c r="L82" s="2">
        <v>59.25</v>
      </c>
      <c r="N82" s="2">
        <v>60</v>
      </c>
      <c r="O82" s="2">
        <v>95.2</v>
      </c>
      <c r="S82" s="2">
        <v>60</v>
      </c>
      <c r="T82" s="2">
        <v>63.19</v>
      </c>
      <c r="U82" s="49"/>
    </row>
    <row r="83" spans="1:25" x14ac:dyDescent="0.2">
      <c r="D83" s="52" t="s">
        <v>15</v>
      </c>
      <c r="E83" s="1"/>
      <c r="F83" s="1">
        <v>186</v>
      </c>
      <c r="H83" s="2">
        <v>150</v>
      </c>
      <c r="S83" s="2">
        <v>10</v>
      </c>
      <c r="U83" s="49"/>
    </row>
    <row r="84" spans="1:25" x14ac:dyDescent="0.2">
      <c r="D84" s="52" t="s">
        <v>16</v>
      </c>
      <c r="E84" s="1"/>
      <c r="U84" s="49"/>
    </row>
    <row r="85" spans="1:25" x14ac:dyDescent="0.2">
      <c r="D85" s="52" t="s">
        <v>17</v>
      </c>
      <c r="E85" s="1"/>
      <c r="F85" s="1">
        <v>50</v>
      </c>
      <c r="H85" s="2">
        <v>50</v>
      </c>
      <c r="J85" s="2">
        <v>10</v>
      </c>
      <c r="N85" s="2">
        <v>10</v>
      </c>
      <c r="O85" s="2">
        <v>40</v>
      </c>
      <c r="S85" s="2">
        <v>40</v>
      </c>
      <c r="T85" s="2">
        <v>25</v>
      </c>
      <c r="U85" s="49"/>
    </row>
    <row r="86" spans="1:25" x14ac:dyDescent="0.2">
      <c r="D86" s="52" t="s">
        <v>35</v>
      </c>
      <c r="E86" s="1"/>
      <c r="F86" s="2">
        <v>100</v>
      </c>
      <c r="H86" s="2">
        <v>5.94</v>
      </c>
      <c r="J86" s="2">
        <v>20</v>
      </c>
      <c r="N86" s="2">
        <v>20</v>
      </c>
      <c r="O86" s="2">
        <v>70</v>
      </c>
      <c r="S86" s="2">
        <v>52</v>
      </c>
      <c r="T86" s="2">
        <v>50</v>
      </c>
      <c r="U86" s="49"/>
    </row>
    <row r="87" spans="1:25" x14ac:dyDescent="0.2">
      <c r="D87" s="53" t="s">
        <v>10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49"/>
    </row>
    <row r="88" spans="1:25" s="9" customFormat="1" x14ac:dyDescent="0.2">
      <c r="A88" s="39"/>
      <c r="B88" s="13"/>
      <c r="C88" s="13"/>
      <c r="D88" s="14" t="s">
        <v>20</v>
      </c>
      <c r="E88" s="43">
        <f t="shared" ref="E88:R88" si="6">SUM(E78:E87)</f>
        <v>0</v>
      </c>
      <c r="F88" s="43">
        <f t="shared" si="6"/>
        <v>487.14</v>
      </c>
      <c r="G88" s="43">
        <f t="shared" si="6"/>
        <v>0</v>
      </c>
      <c r="H88" s="43">
        <f t="shared" si="6"/>
        <v>202.69</v>
      </c>
      <c r="I88" s="43">
        <f t="shared" si="6"/>
        <v>0</v>
      </c>
      <c r="J88" s="43">
        <f t="shared" si="6"/>
        <v>908.2</v>
      </c>
      <c r="K88" s="43">
        <f t="shared" si="6"/>
        <v>0</v>
      </c>
      <c r="L88" s="43">
        <f t="shared" si="6"/>
        <v>59.25</v>
      </c>
      <c r="M88" s="43">
        <f t="shared" si="6"/>
        <v>0</v>
      </c>
      <c r="N88" s="43">
        <f t="shared" si="6"/>
        <v>297.44000000000005</v>
      </c>
      <c r="O88" s="43">
        <f t="shared" si="6"/>
        <v>1588.73</v>
      </c>
      <c r="P88" s="43">
        <f t="shared" si="6"/>
        <v>0</v>
      </c>
      <c r="Q88" s="43">
        <f t="shared" si="6"/>
        <v>0</v>
      </c>
      <c r="R88" s="43">
        <f t="shared" si="6"/>
        <v>0</v>
      </c>
      <c r="S88" s="43">
        <f t="shared" ref="S88" si="7">SUM(S78:S87)</f>
        <v>610.84</v>
      </c>
      <c r="T88" s="43">
        <f>SUM(T78:T87)</f>
        <v>1608.3000000000002</v>
      </c>
      <c r="U88" s="50"/>
      <c r="V88" s="43">
        <f>+V76</f>
        <v>-154.92000000000832</v>
      </c>
      <c r="W88" s="43">
        <f>+W76</f>
        <v>1401.4999999999998</v>
      </c>
      <c r="X88" s="43">
        <f>+X76</f>
        <v>3199.119999999999</v>
      </c>
      <c r="Y88" s="43"/>
    </row>
    <row r="89" spans="1:25" x14ac:dyDescent="0.2">
      <c r="D89" s="41">
        <f>SUM(E88:Y88)</f>
        <v>10208.28999999999</v>
      </c>
    </row>
    <row r="90" spans="1:25" x14ac:dyDescent="0.2">
      <c r="D90" s="8" t="s">
        <v>9</v>
      </c>
      <c r="E90" s="61">
        <f t="shared" ref="E90:R90" si="8">+E76-E88</f>
        <v>0</v>
      </c>
      <c r="F90" s="62">
        <f t="shared" si="8"/>
        <v>0</v>
      </c>
      <c r="G90" s="62">
        <f t="shared" si="8"/>
        <v>0</v>
      </c>
      <c r="H90" s="62">
        <f t="shared" si="8"/>
        <v>0</v>
      </c>
      <c r="I90" s="62">
        <f t="shared" si="8"/>
        <v>0</v>
      </c>
      <c r="J90" s="62">
        <f t="shared" si="8"/>
        <v>0</v>
      </c>
      <c r="K90" s="62">
        <f t="shared" si="8"/>
        <v>0</v>
      </c>
      <c r="L90" s="62">
        <f t="shared" si="8"/>
        <v>0</v>
      </c>
      <c r="M90" s="62">
        <f t="shared" si="8"/>
        <v>0</v>
      </c>
      <c r="N90" s="62">
        <f t="shared" si="8"/>
        <v>-4.5474735088646412E-13</v>
      </c>
      <c r="O90" s="62">
        <f t="shared" si="8"/>
        <v>0</v>
      </c>
      <c r="P90" s="62">
        <f t="shared" si="8"/>
        <v>0</v>
      </c>
      <c r="Q90" s="62">
        <f t="shared" si="8"/>
        <v>0</v>
      </c>
      <c r="R90" s="62">
        <f t="shared" si="8"/>
        <v>0</v>
      </c>
      <c r="S90" s="62">
        <f t="shared" ref="S90" si="9">+S76-S88</f>
        <v>0</v>
      </c>
      <c r="T90" s="62">
        <f>T76-T88</f>
        <v>0</v>
      </c>
      <c r="U90" s="57"/>
      <c r="V90" s="57"/>
      <c r="W90" s="1"/>
      <c r="X90" s="1"/>
      <c r="Y90" s="1"/>
    </row>
    <row r="91" spans="1:25" x14ac:dyDescent="0.2">
      <c r="E91" s="80" t="s">
        <v>33</v>
      </c>
      <c r="F91" s="81"/>
      <c r="G91" s="81"/>
      <c r="H91" s="81" t="s">
        <v>33</v>
      </c>
      <c r="I91" s="81"/>
      <c r="J91" s="81"/>
      <c r="K91" s="80" t="s">
        <v>33</v>
      </c>
      <c r="L91" s="81"/>
      <c r="M91" s="81"/>
      <c r="N91" s="81" t="s">
        <v>33</v>
      </c>
      <c r="O91" s="81"/>
      <c r="P91" s="81"/>
      <c r="Q91" s="60"/>
      <c r="R91" s="60" t="s">
        <v>33</v>
      </c>
      <c r="S91" s="60" t="s">
        <v>33</v>
      </c>
      <c r="T91" s="60"/>
      <c r="U91" s="57"/>
      <c r="V91" s="57"/>
    </row>
    <row r="97" spans="1:25" outlineLevel="1" x14ac:dyDescent="0.2"/>
    <row r="98" spans="1:25" outlineLevel="1" x14ac:dyDescent="0.2">
      <c r="A98" s="27" t="s">
        <v>36</v>
      </c>
      <c r="E98" s="1">
        <f>SUM(E19:E74)</f>
        <v>0</v>
      </c>
      <c r="F98" s="1">
        <f t="shared" ref="F98:X98" si="10">SUM(F19:F74)</f>
        <v>-375.4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1953.23</v>
      </c>
      <c r="K98" s="1">
        <f t="shared" si="10"/>
        <v>0</v>
      </c>
      <c r="L98" s="1">
        <f t="shared" si="10"/>
        <v>0</v>
      </c>
      <c r="M98" s="1">
        <f t="shared" si="10"/>
        <v>0</v>
      </c>
      <c r="N98" s="1">
        <f t="shared" si="10"/>
        <v>1051.4299999999998</v>
      </c>
      <c r="O98" s="1">
        <f t="shared" si="10"/>
        <v>122.98000000000002</v>
      </c>
      <c r="P98" s="1">
        <f t="shared" si="10"/>
        <v>0</v>
      </c>
      <c r="Q98" s="1">
        <f t="shared" si="10"/>
        <v>0</v>
      </c>
      <c r="R98" s="1">
        <f t="shared" si="10"/>
        <v>0</v>
      </c>
      <c r="S98" s="1">
        <f t="shared" ref="S98:T98" si="11">SUM(S19:S74)</f>
        <v>242.37</v>
      </c>
      <c r="T98" s="1">
        <f t="shared" si="11"/>
        <v>4149.07</v>
      </c>
      <c r="U98" s="1"/>
      <c r="V98" s="1">
        <f t="shared" si="10"/>
        <v>-97.599999999999952</v>
      </c>
      <c r="W98" s="1">
        <f t="shared" si="10"/>
        <v>422</v>
      </c>
      <c r="X98" s="1">
        <f t="shared" si="10"/>
        <v>-1</v>
      </c>
      <c r="Y98" s="1" t="e">
        <v>#VALUE!</v>
      </c>
    </row>
    <row r="99" spans="1:25" outlineLevel="1" x14ac:dyDescent="0.2"/>
  </sheetData>
  <sheetProtection password="CB17" sheet="1" objects="1" scenarios="1"/>
  <customSheetViews>
    <customSheetView guid="{6636D28B-7153-48FF-93A8-96DCA138A14D}" showRuler="0" topLeftCell="A52">
      <selection activeCell="A87" sqref="A87"/>
      <pageMargins left="0.78740157499999996" right="0.78740157499999996" top="0.984251969" bottom="0.984251969" header="0.4921259845" footer="0.4921259845"/>
      <printOptions gridLines="1"/>
      <pageSetup paperSize="0" scale="75" orientation="landscape" r:id="rId1"/>
      <headerFooter alignWithMargins="0">
        <oddHeader>&amp;LJugendwohnen im Kiez-Jugendhilfe gGmbH&amp;R&amp;D</oddHeader>
        <oddFooter>&amp;L&amp;A&amp;C&amp;F&amp;RSeite &amp;P</oddFooter>
      </headerFooter>
    </customSheetView>
  </customSheetViews>
  <mergeCells count="4">
    <mergeCell ref="E91:G91"/>
    <mergeCell ref="H91:J91"/>
    <mergeCell ref="K91:M91"/>
    <mergeCell ref="N91:P91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50" orientation="landscape" horizontalDpi="4294967292" r:id="rId2"/>
  <headerFooter alignWithMargins="0">
    <oddHeader>&amp;LJugendwohnen im Kiez-Jugendhilfe gGmbH&amp;R&amp;D</oddHeader>
    <oddFooter>&amp;L&amp;A&amp;C&amp;F&amp;RSeite &amp;P</oddFooter>
  </headerFooter>
  <rowBreaks count="1" manualBreakCount="1">
    <brk id="7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opLeftCell="F46" zoomScaleNormal="100" workbookViewId="0">
      <selection activeCell="L78" sqref="L78"/>
    </sheetView>
  </sheetViews>
  <sheetFormatPr baseColWidth="10" defaultRowHeight="12.75" outlineLevelRow="1" x14ac:dyDescent="0.2"/>
  <cols>
    <col min="1" max="1" width="8.85546875" style="27" customWidth="1"/>
    <col min="2" max="2" width="10.140625" style="27" bestFit="1" customWidth="1"/>
    <col min="3" max="3" width="39.85546875" style="2" bestFit="1" customWidth="1"/>
    <col min="4" max="4" width="11.5703125" style="2" customWidth="1"/>
    <col min="5" max="5" width="12" style="2" hidden="1" customWidth="1"/>
    <col min="6" max="6" width="16.85546875" style="2" bestFit="1" customWidth="1"/>
    <col min="7" max="7" width="12" style="2" hidden="1" customWidth="1"/>
    <col min="8" max="8" width="17.42578125" style="2" bestFit="1" customWidth="1"/>
    <col min="9" max="9" width="14.42578125" style="2" hidden="1" customWidth="1"/>
    <col min="10" max="10" width="10.42578125" style="2" bestFit="1" customWidth="1"/>
    <col min="11" max="11" width="12.5703125" style="2" hidden="1" customWidth="1"/>
    <col min="12" max="12" width="16.42578125" style="2" bestFit="1" customWidth="1"/>
    <col min="13" max="13" width="12.42578125" style="2" hidden="1" customWidth="1"/>
    <col min="14" max="14" width="13.7109375" style="2" bestFit="1" customWidth="1"/>
    <col min="15" max="15" width="14.5703125" style="2" bestFit="1" customWidth="1"/>
    <col min="16" max="16" width="13.7109375" style="2" hidden="1" customWidth="1"/>
    <col min="17" max="17" width="10.7109375" style="2" hidden="1" customWidth="1"/>
    <col min="18" max="18" width="13.85546875" style="2" hidden="1" customWidth="1"/>
    <col min="19" max="19" width="16.85546875" style="2" bestFit="1" customWidth="1"/>
    <col min="20" max="20" width="14.28515625" style="2" bestFit="1" customWidth="1"/>
    <col min="21" max="21" width="12.5703125" style="2" bestFit="1" customWidth="1"/>
    <col min="22" max="22" width="10.42578125" style="2" bestFit="1" customWidth="1"/>
    <col min="23" max="23" width="12.5703125" style="2" bestFit="1" customWidth="1"/>
    <col min="24" max="24" width="28.42578125" style="2" bestFit="1" customWidth="1"/>
    <col min="25" max="25" width="23" style="2" hidden="1" customWidth="1"/>
    <col min="26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I1" s="65"/>
      <c r="U1" s="17"/>
    </row>
    <row r="2" spans="1:25" s="5" customFormat="1" ht="15.75" x14ac:dyDescent="0.25">
      <c r="A2" s="25" t="s">
        <v>43</v>
      </c>
      <c r="B2" s="71">
        <f>+Mai!B2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Mai!E3</f>
        <v>K70101</v>
      </c>
      <c r="F3" s="10" t="str">
        <f>Mai!F3</f>
        <v>K70125</v>
      </c>
      <c r="G3" s="10" t="str">
        <f>Mai!G3</f>
        <v>K70119</v>
      </c>
      <c r="H3" s="10" t="str">
        <f>Mai!H3</f>
        <v>K70122</v>
      </c>
      <c r="I3" s="10" t="str">
        <f>Mai!I3</f>
        <v>K70121</v>
      </c>
      <c r="J3" s="10" t="str">
        <f>Mai!J3</f>
        <v>K70130</v>
      </c>
      <c r="K3" s="10" t="str">
        <f>Mai!K3</f>
        <v>K70123</v>
      </c>
      <c r="L3" s="10" t="str">
        <f>Mai!L3</f>
        <v>K70126</v>
      </c>
      <c r="M3" s="10" t="str">
        <f>Mai!M3</f>
        <v>K70113</v>
      </c>
      <c r="N3" s="10" t="str">
        <f>Mai!N3</f>
        <v>K70131</v>
      </c>
      <c r="O3" s="10" t="str">
        <f>Mai!O3</f>
        <v>K70127</v>
      </c>
      <c r="P3" s="10" t="str">
        <f>Mai!P3</f>
        <v>K70116</v>
      </c>
      <c r="Q3" s="10" t="str">
        <f>Mai!Q3</f>
        <v>K70117</v>
      </c>
      <c r="R3" s="10" t="str">
        <f>Mai!R3</f>
        <v>K70118</v>
      </c>
      <c r="S3" s="10" t="str">
        <f>Mai!S3</f>
        <v>K70128</v>
      </c>
      <c r="T3" s="10" t="str">
        <f>Mai!T3</f>
        <v>K70129</v>
      </c>
      <c r="U3" s="10"/>
      <c r="V3" s="10" t="str">
        <f>Mai!V3</f>
        <v>K70197</v>
      </c>
      <c r="W3" s="10" t="str">
        <f>Mai!W3</f>
        <v>K70198</v>
      </c>
      <c r="X3" s="10" t="str">
        <f>Mai!X3</f>
        <v>K70199</v>
      </c>
    </row>
    <row r="4" spans="1:25" s="6" customFormat="1" x14ac:dyDescent="0.2">
      <c r="B4" s="28"/>
      <c r="D4" s="55" t="s">
        <v>19</v>
      </c>
      <c r="E4" s="10" t="str">
        <f>Mai!E4</f>
        <v>Engin Turan</v>
      </c>
      <c r="F4" s="10" t="str">
        <f>Mai!F4</f>
        <v>Marcelina Schulz</v>
      </c>
      <c r="G4" s="10" t="str">
        <f>Mai!G4</f>
        <v xml:space="preserve">Felix Bunte </v>
      </c>
      <c r="H4" s="10" t="str">
        <f>Mai!H4</f>
        <v>Jennifer Kollatsch</v>
      </c>
      <c r="I4" s="10" t="str">
        <f>Mai!I4</f>
        <v>Elvis Hoffmann</v>
      </c>
      <c r="J4" s="10" t="str">
        <f>Mai!J4</f>
        <v>Alpay Sarf</v>
      </c>
      <c r="K4" s="10" t="str">
        <f>Mai!K4</f>
        <v>Sherica Katz</v>
      </c>
      <c r="L4" s="10" t="str">
        <f>Mai!L4</f>
        <v>Alexander Busse</v>
      </c>
      <c r="M4" s="10" t="str">
        <f>Mai!M4</f>
        <v>Kevin Seikat</v>
      </c>
      <c r="N4" s="10" t="str">
        <f>Mai!N4</f>
        <v>Vanessa Koch</v>
      </c>
      <c r="O4" s="10" t="str">
        <f>Mai!O4</f>
        <v>Alicja Gohlisch</v>
      </c>
      <c r="P4" s="10" t="str">
        <f>Mai!P4</f>
        <v>Maverick Ron Blanchard</v>
      </c>
      <c r="Q4" s="10" t="str">
        <f>Mai!Q4</f>
        <v>Tim Eilrich</v>
      </c>
      <c r="R4" s="10" t="str">
        <f>Mai!R4</f>
        <v>Kevin Buckow</v>
      </c>
      <c r="S4" s="10" t="str">
        <f>Mai!S4</f>
        <v>Kryzsztof Lagiera</v>
      </c>
      <c r="T4" s="10" t="str">
        <f>Mai!T4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19">
        <f>+Mai!E78</f>
        <v>0</v>
      </c>
      <c r="F6" s="19">
        <f>+Mai!F78</f>
        <v>-818.86</v>
      </c>
      <c r="G6" s="19">
        <f>+Mai!G78</f>
        <v>0</v>
      </c>
      <c r="H6" s="19">
        <f>+Mai!H78</f>
        <v>-427.89</v>
      </c>
      <c r="I6" s="19">
        <f>+Mai!I78</f>
        <v>0</v>
      </c>
      <c r="J6" s="19">
        <f>+Mai!J78</f>
        <v>436.04</v>
      </c>
      <c r="K6" s="19">
        <f>+Mai!K78</f>
        <v>0</v>
      </c>
      <c r="L6" s="19">
        <f>+Mai!L78</f>
        <v>0</v>
      </c>
      <c r="M6" s="19">
        <f>+Mai!M78</f>
        <v>0</v>
      </c>
      <c r="N6" s="19">
        <f>+Mai!N78</f>
        <v>-174.72</v>
      </c>
      <c r="O6" s="19">
        <f>+Mai!O78</f>
        <v>881.37</v>
      </c>
      <c r="P6" s="19">
        <f>+Mai!P78</f>
        <v>0</v>
      </c>
      <c r="Q6" s="19">
        <f>+Mai!Q78</f>
        <v>0</v>
      </c>
      <c r="R6" s="19">
        <f>+Mai!R78</f>
        <v>0</v>
      </c>
      <c r="S6" s="19">
        <f>+Mai!S78</f>
        <v>-61.16</v>
      </c>
      <c r="T6" s="19">
        <f>+Mai!T78</f>
        <v>1027.95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19">
        <f>+Mai!E79</f>
        <v>0</v>
      </c>
      <c r="F7" s="19">
        <f>+Mai!F79</f>
        <v>200</v>
      </c>
      <c r="G7" s="19">
        <f>+Mai!G79</f>
        <v>0</v>
      </c>
      <c r="H7" s="19">
        <f>+Mai!H79</f>
        <v>140.91</v>
      </c>
      <c r="I7" s="19">
        <f>+Mai!I79</f>
        <v>0</v>
      </c>
      <c r="J7" s="19">
        <f>+Mai!J79</f>
        <v>40</v>
      </c>
      <c r="K7" s="19">
        <f>+Mai!K79</f>
        <v>0</v>
      </c>
      <c r="L7" s="19">
        <f>+Mai!L79</f>
        <v>0</v>
      </c>
      <c r="M7" s="19">
        <f>+Mai!M79</f>
        <v>0</v>
      </c>
      <c r="N7" s="19">
        <f>+Mai!N79</f>
        <v>40</v>
      </c>
      <c r="O7" s="19">
        <f>+Mai!O79</f>
        <v>160</v>
      </c>
      <c r="P7" s="19">
        <f>+Mai!P79</f>
        <v>0</v>
      </c>
      <c r="Q7" s="19">
        <f>+Mai!Q79</f>
        <v>0</v>
      </c>
      <c r="R7" s="19">
        <f>+Mai!R79</f>
        <v>0</v>
      </c>
      <c r="S7" s="19">
        <f>+Mai!S79</f>
        <v>160</v>
      </c>
      <c r="T7" s="19">
        <f>+Mai!T79</f>
        <v>100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19">
        <f>+Mai!E80</f>
        <v>0</v>
      </c>
      <c r="F8" s="19">
        <f>+Mai!F80</f>
        <v>0</v>
      </c>
      <c r="G8" s="19">
        <f>+Mai!G80</f>
        <v>0</v>
      </c>
      <c r="H8" s="19">
        <f>+Mai!H80</f>
        <v>0</v>
      </c>
      <c r="I8" s="19">
        <f>+Mai!I80</f>
        <v>0</v>
      </c>
      <c r="J8" s="19">
        <f>+Mai!J80</f>
        <v>0</v>
      </c>
      <c r="K8" s="19">
        <f>+Mai!K80</f>
        <v>0</v>
      </c>
      <c r="L8" s="19">
        <f>+Mai!L80</f>
        <v>0</v>
      </c>
      <c r="M8" s="19">
        <f>+Mai!M80</f>
        <v>0</v>
      </c>
      <c r="N8" s="19">
        <f>+Mai!N80</f>
        <v>0</v>
      </c>
      <c r="O8" s="19">
        <f>+Mai!O80</f>
        <v>0</v>
      </c>
      <c r="P8" s="19">
        <f>+Mai!P80</f>
        <v>0</v>
      </c>
      <c r="Q8" s="19">
        <f>+Mai!Q80</f>
        <v>0</v>
      </c>
      <c r="R8" s="19">
        <f>+Mai!R80</f>
        <v>0</v>
      </c>
      <c r="S8" s="19">
        <f>+Mai!S80</f>
        <v>0</v>
      </c>
      <c r="T8" s="19">
        <f>+Mai!T80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19">
        <f>+Mai!E81</f>
        <v>0</v>
      </c>
      <c r="F9" s="19">
        <f>+Mai!F81</f>
        <v>360</v>
      </c>
      <c r="G9" s="19">
        <f>+Mai!G81</f>
        <v>0</v>
      </c>
      <c r="H9" s="19">
        <f>+Mai!H81</f>
        <v>0</v>
      </c>
      <c r="I9" s="19">
        <f>+Mai!I81</f>
        <v>0</v>
      </c>
      <c r="J9" s="19">
        <f>+Mai!J81</f>
        <v>342.16</v>
      </c>
      <c r="K9" s="19">
        <f>+Mai!K81</f>
        <v>0</v>
      </c>
      <c r="L9" s="19">
        <f>+Mai!L81</f>
        <v>0</v>
      </c>
      <c r="M9" s="19">
        <f>+Mai!M81</f>
        <v>0</v>
      </c>
      <c r="N9" s="19">
        <f>+Mai!N81</f>
        <v>342.16</v>
      </c>
      <c r="O9" s="19">
        <f>+Mai!O81</f>
        <v>342.16</v>
      </c>
      <c r="P9" s="19">
        <f>+Mai!P81</f>
        <v>0</v>
      </c>
      <c r="Q9" s="19">
        <f>+Mai!Q81</f>
        <v>0</v>
      </c>
      <c r="R9" s="19">
        <f>+Mai!R81</f>
        <v>0</v>
      </c>
      <c r="S9" s="19">
        <f>+Mai!S81</f>
        <v>350</v>
      </c>
      <c r="T9" s="19">
        <f>+Mai!T81</f>
        <v>342.16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19">
        <f>+Mai!E82</f>
        <v>0</v>
      </c>
      <c r="F10" s="19">
        <f>+Mai!F82</f>
        <v>410</v>
      </c>
      <c r="G10" s="19">
        <f>+Mai!G82</f>
        <v>0</v>
      </c>
      <c r="H10" s="19">
        <f>+Mai!H82</f>
        <v>283.73</v>
      </c>
      <c r="I10" s="19">
        <f>+Mai!I82</f>
        <v>0</v>
      </c>
      <c r="J10" s="19">
        <f>+Mai!J82</f>
        <v>60</v>
      </c>
      <c r="K10" s="19">
        <f>+Mai!K82</f>
        <v>0</v>
      </c>
      <c r="L10" s="19">
        <f>+Mai!L82</f>
        <v>59.25</v>
      </c>
      <c r="M10" s="19">
        <f>+Mai!M82</f>
        <v>0</v>
      </c>
      <c r="N10" s="19">
        <f>+Mai!N82</f>
        <v>60</v>
      </c>
      <c r="O10" s="19">
        <f>+Mai!O82</f>
        <v>95.2</v>
      </c>
      <c r="P10" s="19">
        <f>+Mai!P82</f>
        <v>0</v>
      </c>
      <c r="Q10" s="19">
        <f>+Mai!Q82</f>
        <v>0</v>
      </c>
      <c r="R10" s="19">
        <f>+Mai!R82</f>
        <v>0</v>
      </c>
      <c r="S10" s="19">
        <f>+Mai!S82</f>
        <v>60</v>
      </c>
      <c r="T10" s="19">
        <f>+Mai!T82</f>
        <v>63.19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19">
        <f>+Mai!E83</f>
        <v>0</v>
      </c>
      <c r="F11" s="19">
        <f>+Mai!F83</f>
        <v>186</v>
      </c>
      <c r="G11" s="19">
        <f>+Mai!G83</f>
        <v>0</v>
      </c>
      <c r="H11" s="19">
        <f>+Mai!H83</f>
        <v>150</v>
      </c>
      <c r="I11" s="19">
        <f>+Mai!I83</f>
        <v>0</v>
      </c>
      <c r="J11" s="19">
        <f>+Mai!J83</f>
        <v>0</v>
      </c>
      <c r="K11" s="19">
        <f>+Mai!K83</f>
        <v>0</v>
      </c>
      <c r="L11" s="19">
        <f>+Mai!L83</f>
        <v>0</v>
      </c>
      <c r="M11" s="19">
        <f>+Mai!M83</f>
        <v>0</v>
      </c>
      <c r="N11" s="19">
        <f>+Mai!N83</f>
        <v>0</v>
      </c>
      <c r="O11" s="19">
        <f>+Mai!O83</f>
        <v>0</v>
      </c>
      <c r="P11" s="19">
        <f>+Mai!P83</f>
        <v>0</v>
      </c>
      <c r="Q11" s="19">
        <f>+Mai!Q83</f>
        <v>0</v>
      </c>
      <c r="R11" s="19">
        <f>+Mai!R83</f>
        <v>0</v>
      </c>
      <c r="S11" s="19">
        <f>+Mai!S83</f>
        <v>10</v>
      </c>
      <c r="T11" s="19">
        <f>+Mai!T83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19">
        <f>+Mai!E84</f>
        <v>0</v>
      </c>
      <c r="F12" s="19">
        <f>+Mai!F84</f>
        <v>0</v>
      </c>
      <c r="G12" s="19">
        <f>+Mai!G84</f>
        <v>0</v>
      </c>
      <c r="H12" s="19">
        <f>+Mai!H84</f>
        <v>0</v>
      </c>
      <c r="I12" s="19">
        <f>+Mai!I84</f>
        <v>0</v>
      </c>
      <c r="J12" s="19">
        <f>+Mai!J84</f>
        <v>0</v>
      </c>
      <c r="K12" s="19">
        <f>+Mai!K84</f>
        <v>0</v>
      </c>
      <c r="L12" s="19">
        <f>+Mai!L84</f>
        <v>0</v>
      </c>
      <c r="M12" s="19">
        <f>+Mai!M84</f>
        <v>0</v>
      </c>
      <c r="N12" s="19">
        <f>+Mai!N84</f>
        <v>0</v>
      </c>
      <c r="O12" s="19">
        <f>+Mai!O84</f>
        <v>0</v>
      </c>
      <c r="P12" s="19">
        <f>+Mai!P84</f>
        <v>0</v>
      </c>
      <c r="Q12" s="19">
        <f>+Mai!Q84</f>
        <v>0</v>
      </c>
      <c r="R12" s="19">
        <f>+Mai!R84</f>
        <v>0</v>
      </c>
      <c r="S12" s="19">
        <f>+Mai!S84</f>
        <v>0</v>
      </c>
      <c r="T12" s="19">
        <f>+Mai!T84</f>
        <v>0</v>
      </c>
      <c r="U12" s="46"/>
    </row>
    <row r="13" spans="1:25" s="9" customFormat="1" x14ac:dyDescent="0.2">
      <c r="A13" s="30"/>
      <c r="B13" s="30"/>
      <c r="D13" s="52" t="s">
        <v>17</v>
      </c>
      <c r="E13" s="19">
        <f>+Mai!E85</f>
        <v>0</v>
      </c>
      <c r="F13" s="19">
        <f>+Mai!F85</f>
        <v>50</v>
      </c>
      <c r="G13" s="19">
        <f>+Mai!G85</f>
        <v>0</v>
      </c>
      <c r="H13" s="19">
        <f>+Mai!H85</f>
        <v>50</v>
      </c>
      <c r="I13" s="19">
        <f>+Mai!I85</f>
        <v>0</v>
      </c>
      <c r="J13" s="19">
        <f>+Mai!J85</f>
        <v>10</v>
      </c>
      <c r="K13" s="19">
        <f>+Mai!K85</f>
        <v>0</v>
      </c>
      <c r="L13" s="19">
        <f>+Mai!L85</f>
        <v>0</v>
      </c>
      <c r="M13" s="19">
        <f>+Mai!M85</f>
        <v>0</v>
      </c>
      <c r="N13" s="19">
        <f>+Mai!N85</f>
        <v>10</v>
      </c>
      <c r="O13" s="19">
        <f>+Mai!O85</f>
        <v>40</v>
      </c>
      <c r="P13" s="19">
        <f>+Mai!P85</f>
        <v>0</v>
      </c>
      <c r="Q13" s="19">
        <f>+Mai!Q85</f>
        <v>0</v>
      </c>
      <c r="R13" s="19">
        <f>+Mai!R85</f>
        <v>0</v>
      </c>
      <c r="S13" s="19">
        <f>+Mai!S85</f>
        <v>40</v>
      </c>
      <c r="T13" s="19">
        <f>+Mai!T85</f>
        <v>25</v>
      </c>
      <c r="U13" s="46"/>
    </row>
    <row r="14" spans="1:25" s="9" customFormat="1" x14ac:dyDescent="0.2">
      <c r="A14" s="30"/>
      <c r="B14" s="30"/>
      <c r="D14" s="52" t="s">
        <v>35</v>
      </c>
      <c r="E14" s="19">
        <f>+Mai!E86</f>
        <v>0</v>
      </c>
      <c r="F14" s="19">
        <f>+Mai!F86</f>
        <v>100</v>
      </c>
      <c r="G14" s="19">
        <f>+Mai!G86</f>
        <v>0</v>
      </c>
      <c r="H14" s="19">
        <f>+Mai!H86</f>
        <v>5.94</v>
      </c>
      <c r="I14" s="19">
        <f>+Mai!I86</f>
        <v>0</v>
      </c>
      <c r="J14" s="19">
        <f>+Mai!J86</f>
        <v>20</v>
      </c>
      <c r="K14" s="19">
        <f>+Mai!K86</f>
        <v>0</v>
      </c>
      <c r="L14" s="19">
        <f>+Mai!L86</f>
        <v>0</v>
      </c>
      <c r="M14" s="19">
        <f>+Mai!M86</f>
        <v>0</v>
      </c>
      <c r="N14" s="19">
        <f>+Mai!N86</f>
        <v>20</v>
      </c>
      <c r="O14" s="19">
        <f>+Mai!O86</f>
        <v>70</v>
      </c>
      <c r="P14" s="19">
        <f>+Mai!P86</f>
        <v>0</v>
      </c>
      <c r="Q14" s="19">
        <f>+Mai!Q86</f>
        <v>0</v>
      </c>
      <c r="R14" s="19">
        <f>+Mai!R86</f>
        <v>0</v>
      </c>
      <c r="S14" s="19">
        <f>+Mai!S86</f>
        <v>52</v>
      </c>
      <c r="T14" s="19">
        <f>+Mai!T86</f>
        <v>50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19">
        <f>+Mai!E87</f>
        <v>0</v>
      </c>
      <c r="F15" s="19">
        <f>+Mai!F87</f>
        <v>0</v>
      </c>
      <c r="G15" s="19">
        <f>+Mai!G87</f>
        <v>0</v>
      </c>
      <c r="H15" s="19">
        <f>+Mai!H87</f>
        <v>0</v>
      </c>
      <c r="I15" s="19">
        <f>+Mai!I87</f>
        <v>0</v>
      </c>
      <c r="J15" s="19">
        <f>+Mai!J87</f>
        <v>0</v>
      </c>
      <c r="K15" s="19">
        <f>+Mai!K87</f>
        <v>0</v>
      </c>
      <c r="L15" s="19">
        <f>+Mai!L87</f>
        <v>0</v>
      </c>
      <c r="M15" s="19">
        <f>+Mai!M87</f>
        <v>0</v>
      </c>
      <c r="N15" s="19">
        <f>+Mai!N87</f>
        <v>0</v>
      </c>
      <c r="O15" s="19">
        <f>+Mai!O87</f>
        <v>0</v>
      </c>
      <c r="P15" s="19">
        <f>+Mai!P87</f>
        <v>0</v>
      </c>
      <c r="Q15" s="19">
        <f>+Mai!Q87</f>
        <v>0</v>
      </c>
      <c r="R15" s="19">
        <f>+Mai!R87</f>
        <v>0</v>
      </c>
      <c r="S15" s="19">
        <f>+Mai!S87</f>
        <v>0</v>
      </c>
      <c r="T15" s="19">
        <f>+Mai!T87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 t="shared" ref="E16:R16" si="0">SUM(E6:E15)</f>
        <v>0</v>
      </c>
      <c r="F16" s="40">
        <f t="shared" si="0"/>
        <v>487.14</v>
      </c>
      <c r="G16" s="40">
        <f t="shared" si="0"/>
        <v>0</v>
      </c>
      <c r="H16" s="40">
        <f t="shared" si="0"/>
        <v>202.69</v>
      </c>
      <c r="I16" s="40">
        <f t="shared" si="0"/>
        <v>0</v>
      </c>
      <c r="J16" s="40">
        <f t="shared" si="0"/>
        <v>908.2</v>
      </c>
      <c r="K16" s="40">
        <f t="shared" si="0"/>
        <v>0</v>
      </c>
      <c r="L16" s="40">
        <f t="shared" si="0"/>
        <v>59.25</v>
      </c>
      <c r="M16" s="40">
        <f t="shared" si="0"/>
        <v>0</v>
      </c>
      <c r="N16" s="40">
        <f t="shared" si="0"/>
        <v>297.44000000000005</v>
      </c>
      <c r="O16" s="40">
        <f t="shared" si="0"/>
        <v>1588.73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ref="S16:T16" si="1">SUM(S6:S15)</f>
        <v>610.84</v>
      </c>
      <c r="T16" s="40">
        <f t="shared" si="1"/>
        <v>1608.3000000000002</v>
      </c>
      <c r="U16" s="48"/>
      <c r="V16" s="40">
        <f>+Mai!V88</f>
        <v>-154.92000000000832</v>
      </c>
      <c r="W16" s="40">
        <f>+Mai!W88</f>
        <v>1401.4999999999998</v>
      </c>
      <c r="X16" s="40">
        <f>+Mai!X88</f>
        <v>3199.119999999999</v>
      </c>
      <c r="Y16" s="40"/>
    </row>
    <row r="17" spans="1:25" x14ac:dyDescent="0.2">
      <c r="A17" s="6"/>
      <c r="B17" s="28" t="s">
        <v>2</v>
      </c>
      <c r="C17" s="33"/>
      <c r="D17" s="41">
        <f>SUM(E16:X16)</f>
        <v>10208.28999999999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A19" s="27">
        <v>41792</v>
      </c>
      <c r="B19" s="59">
        <v>79</v>
      </c>
      <c r="C19" s="2" t="s">
        <v>53</v>
      </c>
      <c r="D19" s="19">
        <f>D17+SUM(E19:X19)</f>
        <v>8839.6299999999901</v>
      </c>
      <c r="E19" s="1"/>
      <c r="F19" s="1"/>
      <c r="G19" s="1"/>
      <c r="H19" s="1"/>
      <c r="I19" s="1"/>
      <c r="J19" s="1">
        <v>-342.16</v>
      </c>
      <c r="K19" s="1"/>
      <c r="L19" s="1"/>
      <c r="M19" s="1"/>
      <c r="N19" s="1">
        <v>-342.16</v>
      </c>
      <c r="O19" s="1">
        <v>-342.17</v>
      </c>
      <c r="P19" s="1"/>
      <c r="Q19" s="1"/>
      <c r="R19" s="1"/>
      <c r="S19" s="1"/>
      <c r="T19" s="1">
        <v>-342.17</v>
      </c>
      <c r="U19" s="46"/>
      <c r="V19" s="1"/>
      <c r="W19" s="1"/>
      <c r="X19" s="1"/>
      <c r="Y19" s="1"/>
    </row>
    <row r="20" spans="1:25" x14ac:dyDescent="0.2">
      <c r="A20" s="27">
        <v>41792</v>
      </c>
      <c r="B20" s="59">
        <v>79</v>
      </c>
      <c r="C20" s="2" t="s">
        <v>65</v>
      </c>
      <c r="D20" s="19">
        <f t="shared" ref="D20:D51" si="2">D19+SUM(E20:X20)</f>
        <v>8479.6299999999901</v>
      </c>
      <c r="E20" s="1"/>
      <c r="F20" s="1">
        <v>-360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/>
      <c r="W20" s="1"/>
      <c r="X20" s="1"/>
      <c r="Y20" s="1"/>
    </row>
    <row r="21" spans="1:25" x14ac:dyDescent="0.2">
      <c r="A21" s="27">
        <v>41792</v>
      </c>
      <c r="B21" s="59">
        <v>79</v>
      </c>
      <c r="C21" s="2" t="s">
        <v>66</v>
      </c>
      <c r="D21" s="19">
        <f t="shared" si="2"/>
        <v>8129.6299999999901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-350</v>
      </c>
      <c r="T21" s="1"/>
      <c r="U21" s="46"/>
      <c r="V21" s="1"/>
      <c r="W21" s="1"/>
      <c r="X21" s="1"/>
      <c r="Y21" s="1"/>
    </row>
    <row r="22" spans="1:25" x14ac:dyDescent="0.2">
      <c r="A22" s="27">
        <v>41793</v>
      </c>
      <c r="B22" s="59">
        <v>80</v>
      </c>
      <c r="C22" s="66" t="s">
        <v>57</v>
      </c>
      <c r="D22" s="19">
        <f t="shared" si="2"/>
        <v>8029.6299999999901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6"/>
      <c r="V22" s="1">
        <v>-100</v>
      </c>
      <c r="W22" s="1"/>
      <c r="X22" s="1"/>
      <c r="Y22" s="1"/>
    </row>
    <row r="23" spans="1:25" x14ac:dyDescent="0.2">
      <c r="A23" s="27">
        <v>41794</v>
      </c>
      <c r="B23" s="59">
        <v>81</v>
      </c>
      <c r="C23" s="66" t="s">
        <v>142</v>
      </c>
      <c r="D23" s="19">
        <f t="shared" si="2"/>
        <v>7809.6299999999901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-220</v>
      </c>
      <c r="U23" s="46"/>
      <c r="V23" s="1"/>
      <c r="W23" s="1"/>
      <c r="X23" s="1"/>
      <c r="Y23" s="1"/>
    </row>
    <row r="24" spans="1:25" x14ac:dyDescent="0.2">
      <c r="A24" s="27">
        <v>41794</v>
      </c>
      <c r="B24" s="59">
        <v>81</v>
      </c>
      <c r="C24" s="66" t="s">
        <v>57</v>
      </c>
      <c r="D24" s="19">
        <f t="shared" si="2"/>
        <v>7709.6299999999901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6"/>
      <c r="V24" s="1">
        <v>-100</v>
      </c>
      <c r="W24" s="1"/>
      <c r="X24" s="1"/>
      <c r="Y24" s="1"/>
    </row>
    <row r="25" spans="1:25" x14ac:dyDescent="0.2">
      <c r="A25" s="27">
        <v>41795</v>
      </c>
      <c r="B25" s="59">
        <v>82</v>
      </c>
      <c r="C25" s="66" t="s">
        <v>58</v>
      </c>
      <c r="D25" s="19">
        <f t="shared" si="2"/>
        <v>7701.5599999999904</v>
      </c>
      <c r="E25" s="1"/>
      <c r="F25" s="1"/>
      <c r="G25" s="1"/>
      <c r="H25" s="1"/>
      <c r="I25" s="1"/>
      <c r="J25" s="1">
        <v>-2.02</v>
      </c>
      <c r="K25" s="1"/>
      <c r="L25" s="1"/>
      <c r="M25" s="1"/>
      <c r="N25" s="1">
        <v>-2.02</v>
      </c>
      <c r="O25" s="1">
        <v>-2.02</v>
      </c>
      <c r="P25" s="1"/>
      <c r="Q25" s="1"/>
      <c r="R25" s="1"/>
      <c r="S25" s="1"/>
      <c r="T25" s="1">
        <v>-2.0099999999999998</v>
      </c>
      <c r="U25" s="46"/>
      <c r="V25" s="1"/>
      <c r="W25" s="1"/>
      <c r="X25" s="1"/>
      <c r="Y25" s="1"/>
    </row>
    <row r="26" spans="1:25" x14ac:dyDescent="0.2">
      <c r="A26" s="27">
        <v>41795</v>
      </c>
      <c r="B26" s="59">
        <v>82</v>
      </c>
      <c r="C26" s="66" t="s">
        <v>63</v>
      </c>
      <c r="D26" s="19">
        <f t="shared" si="2"/>
        <v>7535.5599999999904</v>
      </c>
      <c r="E26" s="1"/>
      <c r="F26" s="1"/>
      <c r="G26" s="1"/>
      <c r="H26" s="1"/>
      <c r="I26" s="1"/>
      <c r="J26" s="1">
        <v>-41.5</v>
      </c>
      <c r="K26" s="1"/>
      <c r="L26" s="1"/>
      <c r="M26" s="1"/>
      <c r="N26" s="1">
        <v>-41.5</v>
      </c>
      <c r="O26" s="1">
        <v>-41.5</v>
      </c>
      <c r="P26" s="1"/>
      <c r="Q26" s="1"/>
      <c r="R26" s="1"/>
      <c r="S26" s="1"/>
      <c r="T26" s="1">
        <v>-41.5</v>
      </c>
      <c r="U26" s="46"/>
      <c r="V26" s="1"/>
      <c r="W26" s="1"/>
      <c r="X26" s="1"/>
      <c r="Y26" s="1"/>
    </row>
    <row r="27" spans="1:25" x14ac:dyDescent="0.2">
      <c r="A27" s="27">
        <v>41796</v>
      </c>
      <c r="B27" s="59">
        <v>83</v>
      </c>
      <c r="C27" s="66" t="s">
        <v>117</v>
      </c>
      <c r="D27" s="19">
        <f t="shared" si="2"/>
        <v>7466.5599999999904</v>
      </c>
      <c r="E27" s="1"/>
      <c r="F27" s="1"/>
      <c r="G27" s="1"/>
      <c r="H27" s="1"/>
      <c r="I27" s="1"/>
      <c r="J27" s="1"/>
      <c r="K27" s="1"/>
      <c r="L27" s="1"/>
      <c r="M27" s="1"/>
      <c r="N27" s="1">
        <v>-69</v>
      </c>
      <c r="O27" s="1"/>
      <c r="P27" s="1"/>
      <c r="Q27" s="1"/>
      <c r="R27" s="1"/>
      <c r="S27" s="1"/>
      <c r="T27" s="1"/>
      <c r="U27" s="46"/>
      <c r="V27" s="1"/>
      <c r="W27" s="1"/>
      <c r="X27" s="1"/>
      <c r="Y27" s="1"/>
    </row>
    <row r="28" spans="1:25" x14ac:dyDescent="0.2">
      <c r="A28" s="27">
        <v>41796</v>
      </c>
      <c r="B28" s="59">
        <v>83</v>
      </c>
      <c r="C28" s="66" t="s">
        <v>61</v>
      </c>
      <c r="D28" s="19">
        <f t="shared" si="2"/>
        <v>7377.5699999999906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-88.99</v>
      </c>
      <c r="U28" s="46"/>
      <c r="V28" s="1"/>
      <c r="W28" s="1"/>
      <c r="X28" s="1"/>
      <c r="Y28" s="1"/>
    </row>
    <row r="29" spans="1:25" x14ac:dyDescent="0.2">
      <c r="A29" s="27">
        <v>41800</v>
      </c>
      <c r="B29" s="59">
        <v>84</v>
      </c>
      <c r="C29" s="2" t="s">
        <v>60</v>
      </c>
      <c r="D29" s="19">
        <f t="shared" si="2"/>
        <v>7337.5699999999906</v>
      </c>
      <c r="E29" s="1"/>
      <c r="F29" s="1">
        <v>-40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6"/>
      <c r="V29" s="1"/>
      <c r="W29" s="1"/>
      <c r="X29" s="1"/>
      <c r="Y29" s="1"/>
    </row>
    <row r="30" spans="1:25" x14ac:dyDescent="0.2">
      <c r="A30" s="27">
        <v>41800</v>
      </c>
      <c r="B30" s="59">
        <v>84</v>
      </c>
      <c r="C30" s="2" t="s">
        <v>57</v>
      </c>
      <c r="D30" s="19">
        <f t="shared" si="2"/>
        <v>7137.5699999999906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>
        <v>-200</v>
      </c>
      <c r="W30" s="1"/>
      <c r="X30" s="1"/>
      <c r="Y30" s="1"/>
    </row>
    <row r="31" spans="1:25" x14ac:dyDescent="0.2">
      <c r="A31" s="27">
        <v>41801</v>
      </c>
      <c r="B31" s="59">
        <v>85</v>
      </c>
      <c r="C31" s="2" t="s">
        <v>57</v>
      </c>
      <c r="D31" s="19">
        <f t="shared" si="2"/>
        <v>6987.5699999999906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>
        <v>-150</v>
      </c>
      <c r="W31" s="1"/>
      <c r="X31" s="1"/>
      <c r="Y31" s="1"/>
    </row>
    <row r="32" spans="1:25" x14ac:dyDescent="0.2">
      <c r="A32" s="27">
        <v>41803</v>
      </c>
      <c r="B32" s="59">
        <v>86</v>
      </c>
      <c r="C32" s="2" t="s">
        <v>92</v>
      </c>
      <c r="D32" s="19">
        <f t="shared" si="2"/>
        <v>6950.5699999999906</v>
      </c>
      <c r="E32" s="1"/>
      <c r="F32" s="1">
        <v>-37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/>
      <c r="W32" s="1"/>
      <c r="X32" s="1"/>
      <c r="Y32" s="1"/>
    </row>
    <row r="33" spans="1:25" x14ac:dyDescent="0.2">
      <c r="A33" s="27">
        <v>41803</v>
      </c>
      <c r="B33" s="59">
        <v>86</v>
      </c>
      <c r="C33" s="66" t="s">
        <v>78</v>
      </c>
      <c r="D33" s="19">
        <f t="shared" si="2"/>
        <v>7056.169999999991</v>
      </c>
      <c r="E33" s="1"/>
      <c r="F33" s="1">
        <v>5.6</v>
      </c>
      <c r="G33" s="1"/>
      <c r="H33" s="1"/>
      <c r="I33" s="1"/>
      <c r="J33" s="1">
        <v>5.6</v>
      </c>
      <c r="K33" s="1"/>
      <c r="L33" s="1"/>
      <c r="M33" s="1"/>
      <c r="N33" s="1">
        <v>5.6</v>
      </c>
      <c r="O33" s="1">
        <v>5.6</v>
      </c>
      <c r="P33" s="1"/>
      <c r="Q33" s="1"/>
      <c r="R33" s="1"/>
      <c r="S33" s="1">
        <v>51.6</v>
      </c>
      <c r="T33" s="1">
        <v>31.6</v>
      </c>
      <c r="U33" s="46"/>
      <c r="V33" s="1"/>
      <c r="W33" s="1"/>
      <c r="X33" s="1"/>
      <c r="Y33" s="1"/>
    </row>
    <row r="34" spans="1:25" x14ac:dyDescent="0.2">
      <c r="A34" s="27">
        <v>41806</v>
      </c>
      <c r="B34" s="59">
        <v>87</v>
      </c>
      <c r="C34" s="2" t="s">
        <v>59</v>
      </c>
      <c r="D34" s="19">
        <f t="shared" si="2"/>
        <v>6987.169999999991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-69</v>
      </c>
      <c r="T34" s="1"/>
      <c r="U34" s="46"/>
      <c r="V34" s="1"/>
      <c r="W34" s="1"/>
      <c r="X34" s="1"/>
      <c r="Y34" s="1"/>
    </row>
    <row r="35" spans="1:25" x14ac:dyDescent="0.2">
      <c r="A35" s="27">
        <v>41806</v>
      </c>
      <c r="B35" s="59">
        <v>87</v>
      </c>
      <c r="C35" s="67" t="s">
        <v>143</v>
      </c>
      <c r="D35" s="19">
        <f t="shared" si="2"/>
        <v>7245.169999999991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>
        <v>258</v>
      </c>
      <c r="Y35" s="1"/>
    </row>
    <row r="36" spans="1:25" x14ac:dyDescent="0.2">
      <c r="A36" s="27">
        <v>41808</v>
      </c>
      <c r="B36" s="59">
        <v>88</v>
      </c>
      <c r="C36" s="2" t="s">
        <v>60</v>
      </c>
      <c r="D36" s="19">
        <f>D35+SUM(E36:X36)</f>
        <v>7225.169999999991</v>
      </c>
      <c r="E36" s="1"/>
      <c r="F36" s="1">
        <v>-20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X36" s="1"/>
      <c r="Y36" s="1"/>
    </row>
    <row r="37" spans="1:25" x14ac:dyDescent="0.2">
      <c r="A37" s="27">
        <v>41808</v>
      </c>
      <c r="B37" s="59">
        <v>88</v>
      </c>
      <c r="C37" s="66" t="s">
        <v>57</v>
      </c>
      <c r="D37" s="19">
        <f t="shared" si="2"/>
        <v>7025.169999999991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6"/>
      <c r="V37" s="1">
        <v>-200</v>
      </c>
      <c r="W37" s="1"/>
      <c r="X37" s="1"/>
      <c r="Y37" s="1"/>
    </row>
    <row r="38" spans="1:25" x14ac:dyDescent="0.2">
      <c r="A38" s="27">
        <v>41810</v>
      </c>
      <c r="B38" s="59">
        <v>89</v>
      </c>
      <c r="C38" s="66" t="s">
        <v>62</v>
      </c>
      <c r="D38" s="19">
        <f t="shared" si="2"/>
        <v>7000.169999999991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>
        <v>-25</v>
      </c>
      <c r="T38" s="1"/>
      <c r="U38" s="46"/>
      <c r="V38" s="1"/>
      <c r="W38" s="1"/>
      <c r="X38" s="1"/>
      <c r="Y38" s="1"/>
    </row>
    <row r="39" spans="1:25" x14ac:dyDescent="0.2">
      <c r="A39" s="27">
        <v>41810</v>
      </c>
      <c r="B39" s="59">
        <v>89</v>
      </c>
      <c r="C39" s="66" t="s">
        <v>63</v>
      </c>
      <c r="D39" s="19">
        <f t="shared" si="2"/>
        <v>6917.169999999991</v>
      </c>
      <c r="E39" s="1"/>
      <c r="F39" s="1"/>
      <c r="G39" s="1"/>
      <c r="H39" s="1"/>
      <c r="I39" s="1"/>
      <c r="J39" s="1">
        <v>-20.75</v>
      </c>
      <c r="K39" s="1"/>
      <c r="L39" s="1"/>
      <c r="M39" s="1"/>
      <c r="N39" s="1">
        <v>-20.75</v>
      </c>
      <c r="O39" s="1">
        <v>-20.75</v>
      </c>
      <c r="P39" s="1"/>
      <c r="Q39" s="1"/>
      <c r="R39" s="1"/>
      <c r="S39" s="1"/>
      <c r="T39" s="1">
        <v>-20.75</v>
      </c>
      <c r="U39" s="46"/>
      <c r="V39" s="1"/>
      <c r="W39" s="1"/>
      <c r="X39" s="1"/>
      <c r="Y39" s="1"/>
    </row>
    <row r="40" spans="1:25" x14ac:dyDescent="0.2">
      <c r="A40" s="27">
        <v>41810</v>
      </c>
      <c r="B40" s="59">
        <v>89</v>
      </c>
      <c r="C40" s="66" t="s">
        <v>57</v>
      </c>
      <c r="D40" s="19">
        <f t="shared" si="2"/>
        <v>6767.169999999991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>
        <v>-150</v>
      </c>
      <c r="W40" s="3"/>
      <c r="X40" s="1"/>
      <c r="Y40" s="1"/>
    </row>
    <row r="41" spans="1:25" x14ac:dyDescent="0.2">
      <c r="A41" s="27">
        <v>41814</v>
      </c>
      <c r="B41" s="59">
        <v>90</v>
      </c>
      <c r="C41" s="66" t="s">
        <v>144</v>
      </c>
      <c r="D41" s="19">
        <f t="shared" si="2"/>
        <v>6789.669999999991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6"/>
      <c r="V41" s="1"/>
      <c r="W41" s="1"/>
      <c r="X41" s="1">
        <v>22.5</v>
      </c>
      <c r="Y41" s="1"/>
    </row>
    <row r="42" spans="1:25" x14ac:dyDescent="0.2">
      <c r="A42" s="27">
        <v>41814</v>
      </c>
      <c r="B42" s="59">
        <v>90</v>
      </c>
      <c r="C42" s="66" t="s">
        <v>57</v>
      </c>
      <c r="D42" s="19">
        <f t="shared" si="2"/>
        <v>6589.669999999991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>
        <v>-200</v>
      </c>
      <c r="W42" s="1"/>
      <c r="X42" s="1"/>
      <c r="Y42" s="1"/>
    </row>
    <row r="43" spans="1:25" x14ac:dyDescent="0.2">
      <c r="A43" s="27">
        <v>41817</v>
      </c>
      <c r="B43" s="59">
        <v>91</v>
      </c>
      <c r="C43" s="66" t="s">
        <v>124</v>
      </c>
      <c r="D43" s="19">
        <f t="shared" si="2"/>
        <v>7322.8399999999911</v>
      </c>
      <c r="E43" s="1"/>
      <c r="F43" s="1"/>
      <c r="G43" s="1"/>
      <c r="H43" s="1"/>
      <c r="I43" s="1"/>
      <c r="J43" s="1"/>
      <c r="K43" s="1"/>
      <c r="L43" s="1"/>
      <c r="M43" s="1"/>
      <c r="N43" s="1">
        <v>733.17</v>
      </c>
      <c r="O43" s="1"/>
      <c r="P43" s="1"/>
      <c r="Q43" s="1"/>
      <c r="R43" s="1"/>
      <c r="S43" s="1"/>
      <c r="T43" s="1"/>
      <c r="U43" s="46"/>
      <c r="V43" s="1"/>
      <c r="W43" s="1"/>
      <c r="X43" s="1"/>
      <c r="Y43" s="1"/>
    </row>
    <row r="44" spans="1:25" x14ac:dyDescent="0.2">
      <c r="A44" s="27">
        <v>41817</v>
      </c>
      <c r="B44" s="59">
        <v>91</v>
      </c>
      <c r="C44" s="66" t="s">
        <v>72</v>
      </c>
      <c r="D44" s="19">
        <f t="shared" si="2"/>
        <v>8056.0099999999911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733.17</v>
      </c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1:25" x14ac:dyDescent="0.2">
      <c r="A45" s="27">
        <v>41817</v>
      </c>
      <c r="B45" s="59">
        <v>91</v>
      </c>
      <c r="C45" s="66" t="s">
        <v>87</v>
      </c>
      <c r="D45" s="19">
        <f t="shared" si="2"/>
        <v>8349.2799999999916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293.27</v>
      </c>
      <c r="U45" s="46"/>
      <c r="V45" s="1"/>
      <c r="W45" s="1"/>
      <c r="X45" s="1"/>
      <c r="Y45" s="1"/>
    </row>
    <row r="46" spans="1:25" x14ac:dyDescent="0.2">
      <c r="A46" s="27">
        <v>41820</v>
      </c>
      <c r="B46" s="59">
        <v>92</v>
      </c>
      <c r="C46" s="67" t="s">
        <v>145</v>
      </c>
      <c r="D46" s="19">
        <f t="shared" si="2"/>
        <v>8082.0799999999917</v>
      </c>
      <c r="E46" s="1"/>
      <c r="F46" s="1">
        <v>-267.2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/>
      <c r="W46" s="1"/>
      <c r="X46" s="1"/>
      <c r="Y46" s="1"/>
    </row>
    <row r="47" spans="1:25" x14ac:dyDescent="0.2">
      <c r="A47" s="27">
        <v>41820</v>
      </c>
      <c r="B47" s="59">
        <v>92</v>
      </c>
      <c r="C47" s="67" t="s">
        <v>146</v>
      </c>
      <c r="D47" s="19">
        <f t="shared" si="2"/>
        <v>7869.8799999999919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-212.2</v>
      </c>
      <c r="P47" s="1"/>
      <c r="Q47" s="1"/>
      <c r="R47" s="1"/>
      <c r="S47" s="1"/>
      <c r="T47" s="1"/>
      <c r="U47" s="46"/>
      <c r="V47" s="1"/>
      <c r="W47" s="1"/>
      <c r="X47" s="1"/>
      <c r="Y47" s="1"/>
    </row>
    <row r="48" spans="1:25" x14ac:dyDescent="0.2">
      <c r="A48" s="27">
        <v>41820</v>
      </c>
      <c r="B48" s="59">
        <v>92</v>
      </c>
      <c r="C48" s="67" t="s">
        <v>144</v>
      </c>
      <c r="D48" s="19">
        <f t="shared" si="2"/>
        <v>7847.3799999999919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/>
      <c r="W48" s="1"/>
      <c r="X48" s="1">
        <v>-22.5</v>
      </c>
      <c r="Y48" s="1"/>
    </row>
    <row r="49" spans="2:25" x14ac:dyDescent="0.2">
      <c r="B49" s="59"/>
      <c r="C49" s="67"/>
      <c r="D49" s="19">
        <f t="shared" si="2"/>
        <v>7847.3799999999919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2:25" x14ac:dyDescent="0.2">
      <c r="B50" s="59"/>
      <c r="C50" s="67"/>
      <c r="D50" s="19">
        <f t="shared" si="2"/>
        <v>7847.3799999999919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2:25" x14ac:dyDescent="0.2">
      <c r="B51" s="59"/>
      <c r="C51" s="15" t="s">
        <v>57</v>
      </c>
      <c r="D51" s="19">
        <f t="shared" si="2"/>
        <v>7847.3799999999919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2:25" x14ac:dyDescent="0.2">
      <c r="B52" s="59"/>
      <c r="C52" s="67" t="s">
        <v>82</v>
      </c>
      <c r="D52" s="19">
        <f t="shared" ref="D52:D75" si="3">D51+SUM(E52:X52)</f>
        <v>7847.3799999999919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-65</v>
      </c>
      <c r="P52" s="1"/>
      <c r="Q52" s="1"/>
      <c r="R52" s="1"/>
      <c r="S52" s="1"/>
      <c r="T52" s="1"/>
      <c r="U52" s="46"/>
      <c r="V52" s="1">
        <v>65</v>
      </c>
      <c r="W52" s="1"/>
      <c r="X52" s="1"/>
      <c r="Y52" s="1"/>
    </row>
    <row r="53" spans="2:25" x14ac:dyDescent="0.2">
      <c r="B53" s="59"/>
      <c r="C53" s="67" t="s">
        <v>137</v>
      </c>
      <c r="D53" s="19">
        <f t="shared" si="3"/>
        <v>7847.3799999999919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-257</v>
      </c>
      <c r="U53" s="46"/>
      <c r="V53" s="1">
        <v>257</v>
      </c>
      <c r="W53" s="1"/>
      <c r="X53" s="1"/>
      <c r="Y53" s="1"/>
    </row>
    <row r="54" spans="2:25" x14ac:dyDescent="0.2">
      <c r="B54" s="59"/>
      <c r="C54" s="67" t="s">
        <v>138</v>
      </c>
      <c r="D54" s="19">
        <f t="shared" si="3"/>
        <v>7847.3799999999919</v>
      </c>
      <c r="E54" s="1"/>
      <c r="F54" s="1"/>
      <c r="G54" s="1"/>
      <c r="H54" s="1"/>
      <c r="I54" s="1"/>
      <c r="J54" s="1">
        <v>-230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46"/>
      <c r="V54" s="1">
        <v>230</v>
      </c>
      <c r="W54" s="1"/>
      <c r="X54" s="1"/>
      <c r="Y54" s="1"/>
    </row>
    <row r="55" spans="2:25" x14ac:dyDescent="0.2">
      <c r="B55" s="59"/>
      <c r="C55" s="67" t="s">
        <v>139</v>
      </c>
      <c r="D55" s="19">
        <f t="shared" si="3"/>
        <v>7847.3799999999919</v>
      </c>
      <c r="E55" s="1"/>
      <c r="F55" s="1"/>
      <c r="G55" s="1"/>
      <c r="H55" s="1"/>
      <c r="I55" s="1"/>
      <c r="J55" s="1"/>
      <c r="K55" s="1"/>
      <c r="L55" s="1"/>
      <c r="M55" s="1"/>
      <c r="N55" s="1">
        <v>-299</v>
      </c>
      <c r="O55" s="1"/>
      <c r="P55" s="1"/>
      <c r="Q55" s="1"/>
      <c r="R55" s="1"/>
      <c r="S55" s="1"/>
      <c r="T55" s="1"/>
      <c r="U55" s="46"/>
      <c r="V55" s="1">
        <v>299</v>
      </c>
      <c r="W55" s="1"/>
      <c r="X55" s="1"/>
      <c r="Y55" s="1"/>
    </row>
    <row r="56" spans="2:25" x14ac:dyDescent="0.2">
      <c r="B56" s="59"/>
      <c r="C56" s="67" t="s">
        <v>141</v>
      </c>
      <c r="D56" s="19">
        <f>D52+SUM(E56:X56)</f>
        <v>7847.3799999999919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-297.2</v>
      </c>
      <c r="T56" s="1"/>
      <c r="U56" s="46"/>
      <c r="V56" s="1">
        <v>297.2</v>
      </c>
      <c r="W56" s="1"/>
      <c r="X56" s="1"/>
      <c r="Y56" s="1"/>
    </row>
    <row r="57" spans="2:25" x14ac:dyDescent="0.2">
      <c r="B57" s="59"/>
      <c r="C57" s="67" t="s">
        <v>76</v>
      </c>
      <c r="D57" s="19">
        <f t="shared" si="3"/>
        <v>7847.3799999999919</v>
      </c>
      <c r="E57" s="1"/>
      <c r="F57" s="1">
        <v>-10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6"/>
      <c r="V57" s="1">
        <v>10</v>
      </c>
      <c r="W57" s="1"/>
      <c r="X57" s="1"/>
      <c r="Y57" s="1"/>
    </row>
    <row r="58" spans="2:25" x14ac:dyDescent="0.2">
      <c r="B58" s="59"/>
      <c r="C58" s="67" t="s">
        <v>147</v>
      </c>
      <c r="D58" s="19">
        <f t="shared" si="3"/>
        <v>7847.3799999999919</v>
      </c>
      <c r="E58" s="1"/>
      <c r="F58" s="1"/>
      <c r="G58" s="1"/>
      <c r="H58" s="1"/>
      <c r="I58" s="1"/>
      <c r="J58" s="1">
        <v>-30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46"/>
      <c r="V58" s="1">
        <v>30</v>
      </c>
      <c r="W58" s="1"/>
      <c r="X58" s="1"/>
      <c r="Y58" s="1"/>
    </row>
    <row r="59" spans="2:25" x14ac:dyDescent="0.2">
      <c r="B59" s="59"/>
      <c r="C59" s="67" t="s">
        <v>148</v>
      </c>
      <c r="D59" s="19">
        <f t="shared" si="3"/>
        <v>7847.3799999999919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-130</v>
      </c>
      <c r="U59" s="46"/>
      <c r="V59" s="1">
        <v>130</v>
      </c>
      <c r="W59" s="1"/>
      <c r="X59" s="1"/>
      <c r="Y59" s="1"/>
    </row>
    <row r="60" spans="2:25" hidden="1" x14ac:dyDescent="0.2">
      <c r="B60" s="59"/>
      <c r="C60" s="67"/>
      <c r="D60" s="19">
        <f t="shared" si="3"/>
        <v>7847.3799999999919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46"/>
      <c r="V60" s="1"/>
      <c r="W60" s="1"/>
      <c r="X60" s="1"/>
      <c r="Y60" s="1"/>
    </row>
    <row r="61" spans="2:25" hidden="1" x14ac:dyDescent="0.2">
      <c r="B61" s="59"/>
      <c r="C61" s="67"/>
      <c r="D61" s="19">
        <f t="shared" si="3"/>
        <v>7847.3799999999919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46"/>
      <c r="V61" s="1"/>
      <c r="W61" s="1"/>
      <c r="X61" s="1"/>
      <c r="Y61" s="1"/>
    </row>
    <row r="62" spans="2:25" hidden="1" x14ac:dyDescent="0.2">
      <c r="B62" s="59"/>
      <c r="C62" s="67"/>
      <c r="D62" s="19">
        <f t="shared" si="3"/>
        <v>7847.3799999999919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46"/>
      <c r="V62" s="1"/>
      <c r="W62" s="1"/>
      <c r="X62" s="1"/>
      <c r="Y62" s="1"/>
    </row>
    <row r="63" spans="2:25" hidden="1" x14ac:dyDescent="0.2">
      <c r="B63" s="59"/>
      <c r="C63" s="67"/>
      <c r="D63" s="19">
        <f t="shared" si="3"/>
        <v>7847.3799999999919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/>
      <c r="W63" s="1"/>
      <c r="X63" s="1"/>
      <c r="Y63" s="1"/>
    </row>
    <row r="64" spans="2:25" hidden="1" x14ac:dyDescent="0.2">
      <c r="B64" s="59"/>
      <c r="C64" s="67"/>
      <c r="D64" s="19">
        <f t="shared" si="3"/>
        <v>7847.3799999999919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46"/>
      <c r="V64" s="1"/>
      <c r="W64" s="1"/>
      <c r="X64" s="1"/>
      <c r="Y64" s="1"/>
    </row>
    <row r="65" spans="1:25" hidden="1" x14ac:dyDescent="0.2">
      <c r="B65" s="59"/>
      <c r="C65" s="67"/>
      <c r="D65" s="19">
        <f t="shared" si="3"/>
        <v>7847.3799999999919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46"/>
      <c r="V65" s="1"/>
      <c r="W65" s="1"/>
      <c r="X65" s="1"/>
      <c r="Y65" s="1"/>
    </row>
    <row r="66" spans="1:25" hidden="1" x14ac:dyDescent="0.2">
      <c r="B66" s="59"/>
      <c r="C66" s="67"/>
      <c r="D66" s="19">
        <f t="shared" si="3"/>
        <v>7847.3799999999919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/>
      <c r="W66" s="1"/>
      <c r="X66" s="1"/>
      <c r="Y66" s="1"/>
    </row>
    <row r="67" spans="1:25" hidden="1" x14ac:dyDescent="0.2">
      <c r="B67" s="59"/>
      <c r="C67" s="67"/>
      <c r="D67" s="19">
        <f t="shared" si="3"/>
        <v>7847.3799999999919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/>
      <c r="W67" s="1"/>
      <c r="X67" s="1"/>
      <c r="Y67" s="1"/>
    </row>
    <row r="68" spans="1:25" hidden="1" x14ac:dyDescent="0.2">
      <c r="B68" s="59"/>
      <c r="C68" s="67"/>
      <c r="D68" s="19">
        <f t="shared" si="3"/>
        <v>7847.3799999999919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/>
      <c r="W68" s="1"/>
      <c r="X68" s="1"/>
      <c r="Y68" s="1"/>
    </row>
    <row r="69" spans="1:25" hidden="1" x14ac:dyDescent="0.2">
      <c r="B69" s="59"/>
      <c r="C69" s="67"/>
      <c r="D69" s="19">
        <f t="shared" si="3"/>
        <v>7847.3799999999919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1:25" hidden="1" x14ac:dyDescent="0.2">
      <c r="B70" s="59"/>
      <c r="C70" s="67"/>
      <c r="D70" s="19">
        <f t="shared" si="3"/>
        <v>7847.3799999999919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1:25" hidden="1" x14ac:dyDescent="0.2">
      <c r="B71" s="59"/>
      <c r="C71" s="67"/>
      <c r="D71" s="19">
        <f t="shared" si="3"/>
        <v>7847.3799999999919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1:25" hidden="1" x14ac:dyDescent="0.2">
      <c r="B72" s="59"/>
      <c r="C72" s="67"/>
      <c r="D72" s="19">
        <f t="shared" si="3"/>
        <v>7847.3799999999919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1:25" hidden="1" x14ac:dyDescent="0.2">
      <c r="B73" s="59"/>
      <c r="C73" s="67"/>
      <c r="D73" s="19">
        <f t="shared" si="3"/>
        <v>7847.3799999999919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46"/>
      <c r="V73" s="1"/>
      <c r="W73" s="1"/>
      <c r="X73" s="1"/>
      <c r="Y73" s="1"/>
    </row>
    <row r="74" spans="1:25" hidden="1" x14ac:dyDescent="0.2">
      <c r="B74" s="59"/>
      <c r="C74" s="67"/>
      <c r="D74" s="19">
        <f t="shared" si="3"/>
        <v>7847.3799999999919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46"/>
      <c r="V74" s="1"/>
      <c r="W74" s="1"/>
      <c r="X74" s="1"/>
      <c r="Y74" s="1"/>
    </row>
    <row r="75" spans="1:25" hidden="1" x14ac:dyDescent="0.2">
      <c r="B75" s="59"/>
      <c r="C75" s="67"/>
      <c r="D75" s="19">
        <f t="shared" si="3"/>
        <v>7847.3799999999919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46"/>
      <c r="V75" s="1"/>
      <c r="W75" s="1"/>
      <c r="X75" s="1"/>
      <c r="Y75" s="1"/>
    </row>
    <row r="76" spans="1:25" x14ac:dyDescent="0.2">
      <c r="A76" s="35" t="s">
        <v>21</v>
      </c>
      <c r="B76" s="36"/>
      <c r="C76" s="37"/>
      <c r="D76" s="16"/>
      <c r="E76" s="38"/>
      <c r="U76" s="49"/>
      <c r="W76" s="4"/>
    </row>
    <row r="77" spans="1:25" x14ac:dyDescent="0.2">
      <c r="D77" s="19">
        <f>SUM(E77:X77)</f>
        <v>7847.3799999999901</v>
      </c>
      <c r="E77" s="19">
        <f t="shared" ref="E77:R77" si="4">SUM(E16:E76)</f>
        <v>0</v>
      </c>
      <c r="F77" s="19">
        <f t="shared" si="4"/>
        <v>-241.46</v>
      </c>
      <c r="G77" s="19">
        <f t="shared" si="4"/>
        <v>0</v>
      </c>
      <c r="H77" s="19">
        <f t="shared" si="4"/>
        <v>202.69</v>
      </c>
      <c r="I77" s="19">
        <f t="shared" si="4"/>
        <v>0</v>
      </c>
      <c r="J77" s="19">
        <f t="shared" si="4"/>
        <v>247.37</v>
      </c>
      <c r="K77" s="19">
        <f t="shared" si="4"/>
        <v>0</v>
      </c>
      <c r="L77" s="19">
        <f t="shared" si="4"/>
        <v>59.25</v>
      </c>
      <c r="M77" s="19">
        <f t="shared" si="4"/>
        <v>0</v>
      </c>
      <c r="N77" s="19">
        <f t="shared" si="4"/>
        <v>261.77999999999997</v>
      </c>
      <c r="O77" s="19">
        <f t="shared" si="4"/>
        <v>1643.86</v>
      </c>
      <c r="P77" s="19">
        <f t="shared" si="4"/>
        <v>0</v>
      </c>
      <c r="Q77" s="19">
        <f t="shared" si="4"/>
        <v>0</v>
      </c>
      <c r="R77" s="19">
        <f t="shared" si="4"/>
        <v>0</v>
      </c>
      <c r="S77" s="19">
        <f t="shared" ref="S77" si="5">SUM(S16:S76)</f>
        <v>-78.759999999999934</v>
      </c>
      <c r="T77" s="19">
        <f>SUM(T16:T76)</f>
        <v>830.75</v>
      </c>
      <c r="U77" s="46"/>
      <c r="V77" s="19">
        <f>SUM(V16:V76)</f>
        <v>63.27999999999173</v>
      </c>
      <c r="W77" s="19">
        <f>SUM(W16:W76)</f>
        <v>1401.4999999999998</v>
      </c>
      <c r="X77" s="19">
        <f>SUM(X16:X76)</f>
        <v>3457.119999999999</v>
      </c>
      <c r="Y77" s="19"/>
    </row>
    <row r="78" spans="1:25" x14ac:dyDescent="0.2">
      <c r="U78" s="49"/>
    </row>
    <row r="79" spans="1:25" x14ac:dyDescent="0.2">
      <c r="C79" s="8" t="s">
        <v>4</v>
      </c>
      <c r="D79" s="52" t="s">
        <v>6</v>
      </c>
      <c r="E79" s="1"/>
      <c r="F79" s="1">
        <v>-1485.46</v>
      </c>
      <c r="H79" s="2">
        <v>-427.89</v>
      </c>
      <c r="J79" s="2">
        <v>117.37</v>
      </c>
      <c r="N79" s="2">
        <v>-225.38</v>
      </c>
      <c r="O79" s="2">
        <v>933.75</v>
      </c>
      <c r="S79" s="2">
        <v>-805.76</v>
      </c>
      <c r="T79" s="2">
        <v>247.65</v>
      </c>
      <c r="U79" s="49"/>
    </row>
    <row r="80" spans="1:25" x14ac:dyDescent="0.2">
      <c r="C80" s="15"/>
      <c r="D80" s="52" t="s">
        <v>5</v>
      </c>
      <c r="E80" s="1"/>
      <c r="F80" s="1">
        <v>220</v>
      </c>
      <c r="H80" s="2">
        <v>140.91</v>
      </c>
      <c r="J80" s="2">
        <v>40</v>
      </c>
      <c r="N80" s="2">
        <v>40</v>
      </c>
      <c r="O80" s="2">
        <v>180</v>
      </c>
      <c r="S80" s="2">
        <v>180</v>
      </c>
      <c r="T80" s="2">
        <v>120</v>
      </c>
      <c r="U80" s="49"/>
    </row>
    <row r="81" spans="1:25" x14ac:dyDescent="0.2">
      <c r="C81" s="15"/>
      <c r="D81" s="52" t="s">
        <v>8</v>
      </c>
      <c r="E81" s="1"/>
      <c r="F81" s="1"/>
      <c r="U81" s="49"/>
    </row>
    <row r="82" spans="1:25" x14ac:dyDescent="0.2">
      <c r="C82" s="15"/>
      <c r="D82" s="52" t="s">
        <v>11</v>
      </c>
      <c r="E82" s="1"/>
      <c r="F82" s="1">
        <v>360</v>
      </c>
      <c r="G82" s="51"/>
      <c r="N82" s="2">
        <v>342.16</v>
      </c>
      <c r="O82" s="2">
        <v>342.16</v>
      </c>
      <c r="S82" s="2">
        <v>350</v>
      </c>
      <c r="T82" s="2">
        <v>342.16</v>
      </c>
      <c r="U82" s="49"/>
    </row>
    <row r="83" spans="1:25" x14ac:dyDescent="0.2">
      <c r="C83" s="15"/>
      <c r="D83" s="52" t="s">
        <v>14</v>
      </c>
      <c r="E83" s="1"/>
      <c r="F83" s="2">
        <v>350</v>
      </c>
      <c r="G83" s="1"/>
      <c r="H83" s="2">
        <v>283.73</v>
      </c>
      <c r="J83" s="2">
        <v>60</v>
      </c>
      <c r="L83" s="2">
        <v>59.25</v>
      </c>
      <c r="N83" s="2">
        <v>60</v>
      </c>
      <c r="O83" s="2">
        <v>62.95</v>
      </c>
      <c r="S83" s="2">
        <v>70</v>
      </c>
      <c r="T83" s="2">
        <v>30.94</v>
      </c>
      <c r="U83" s="49"/>
    </row>
    <row r="84" spans="1:25" x14ac:dyDescent="0.2">
      <c r="D84" s="52" t="s">
        <v>15</v>
      </c>
      <c r="E84" s="1"/>
      <c r="F84" s="1">
        <v>149</v>
      </c>
      <c r="H84" s="2">
        <v>150</v>
      </c>
      <c r="S84" s="2">
        <v>20</v>
      </c>
      <c r="U84" s="49"/>
    </row>
    <row r="85" spans="1:25" x14ac:dyDescent="0.2">
      <c r="D85" s="52" t="s">
        <v>16</v>
      </c>
      <c r="E85" s="1"/>
      <c r="U85" s="49"/>
    </row>
    <row r="86" spans="1:25" x14ac:dyDescent="0.2">
      <c r="D86" s="52" t="s">
        <v>17</v>
      </c>
      <c r="E86" s="1"/>
      <c r="F86" s="1">
        <v>55</v>
      </c>
      <c r="H86" s="2">
        <v>50</v>
      </c>
      <c r="J86" s="2">
        <v>10</v>
      </c>
      <c r="N86" s="2">
        <v>15</v>
      </c>
      <c r="O86" s="2">
        <v>45</v>
      </c>
      <c r="S86" s="2">
        <v>45</v>
      </c>
      <c r="T86" s="2">
        <v>30</v>
      </c>
      <c r="U86" s="49"/>
    </row>
    <row r="87" spans="1:25" x14ac:dyDescent="0.2">
      <c r="D87" s="52" t="s">
        <v>35</v>
      </c>
      <c r="E87" s="1"/>
      <c r="F87" s="2">
        <v>110</v>
      </c>
      <c r="H87" s="2">
        <v>5.94</v>
      </c>
      <c r="J87" s="2">
        <v>20</v>
      </c>
      <c r="N87" s="2">
        <v>30</v>
      </c>
      <c r="O87" s="2">
        <v>80</v>
      </c>
      <c r="S87" s="2">
        <v>62</v>
      </c>
      <c r="T87" s="2">
        <v>60</v>
      </c>
      <c r="U87" s="49"/>
    </row>
    <row r="88" spans="1:25" x14ac:dyDescent="0.2">
      <c r="D88" s="53" t="s">
        <v>10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49"/>
    </row>
    <row r="89" spans="1:25" s="9" customFormat="1" x14ac:dyDescent="0.2">
      <c r="A89" s="39"/>
      <c r="B89" s="13"/>
      <c r="C89" s="13"/>
      <c r="D89" s="14" t="s">
        <v>20</v>
      </c>
      <c r="E89" s="43">
        <f t="shared" ref="E89:R89" si="6">SUM(E79:E88)</f>
        <v>0</v>
      </c>
      <c r="F89" s="43">
        <f t="shared" si="6"/>
        <v>-241.46000000000004</v>
      </c>
      <c r="G89" s="43">
        <f t="shared" si="6"/>
        <v>0</v>
      </c>
      <c r="H89" s="43">
        <f t="shared" si="6"/>
        <v>202.69</v>
      </c>
      <c r="I89" s="43">
        <f t="shared" si="6"/>
        <v>0</v>
      </c>
      <c r="J89" s="43">
        <f t="shared" si="6"/>
        <v>247.37</v>
      </c>
      <c r="K89" s="43">
        <f t="shared" si="6"/>
        <v>0</v>
      </c>
      <c r="L89" s="43">
        <f t="shared" si="6"/>
        <v>59.25</v>
      </c>
      <c r="M89" s="43">
        <f t="shared" si="6"/>
        <v>0</v>
      </c>
      <c r="N89" s="43">
        <f t="shared" si="6"/>
        <v>261.78000000000003</v>
      </c>
      <c r="O89" s="43">
        <f t="shared" si="6"/>
        <v>1643.8600000000001</v>
      </c>
      <c r="P89" s="43">
        <f t="shared" si="6"/>
        <v>0</v>
      </c>
      <c r="Q89" s="43">
        <f t="shared" si="6"/>
        <v>0</v>
      </c>
      <c r="R89" s="43">
        <f t="shared" si="6"/>
        <v>0</v>
      </c>
      <c r="S89" s="43">
        <f t="shared" ref="S89" si="7">SUM(S79:S88)</f>
        <v>-78.759999999999991</v>
      </c>
      <c r="T89" s="43">
        <f>SUM(T79:T88)</f>
        <v>830.75</v>
      </c>
      <c r="U89" s="50"/>
      <c r="V89" s="43">
        <f>+V77</f>
        <v>63.27999999999173</v>
      </c>
      <c r="W89" s="43">
        <f>+W77</f>
        <v>1401.4999999999998</v>
      </c>
      <c r="X89" s="43">
        <f>+X77</f>
        <v>3457.119999999999</v>
      </c>
      <c r="Y89" s="43"/>
    </row>
    <row r="90" spans="1:25" x14ac:dyDescent="0.2">
      <c r="D90" s="41">
        <f>SUM(E89:Y89)</f>
        <v>7847.379999999991</v>
      </c>
    </row>
    <row r="91" spans="1:25" x14ac:dyDescent="0.2">
      <c r="D91" s="8" t="s">
        <v>9</v>
      </c>
      <c r="E91" s="61">
        <f t="shared" ref="E91:R91" si="8">+E77-E89</f>
        <v>0</v>
      </c>
      <c r="F91" s="62">
        <f t="shared" si="8"/>
        <v>0</v>
      </c>
      <c r="G91" s="62">
        <f t="shared" si="8"/>
        <v>0</v>
      </c>
      <c r="H91" s="62">
        <f t="shared" si="8"/>
        <v>0</v>
      </c>
      <c r="I91" s="62">
        <f t="shared" si="8"/>
        <v>0</v>
      </c>
      <c r="J91" s="62">
        <f t="shared" si="8"/>
        <v>0</v>
      </c>
      <c r="K91" s="62">
        <f t="shared" si="8"/>
        <v>0</v>
      </c>
      <c r="L91" s="62">
        <f t="shared" si="8"/>
        <v>0</v>
      </c>
      <c r="M91" s="62">
        <f t="shared" si="8"/>
        <v>0</v>
      </c>
      <c r="N91" s="62">
        <f t="shared" si="8"/>
        <v>0</v>
      </c>
      <c r="O91" s="62">
        <f t="shared" si="8"/>
        <v>0</v>
      </c>
      <c r="P91" s="62">
        <f t="shared" si="8"/>
        <v>0</v>
      </c>
      <c r="Q91" s="62">
        <f t="shared" si="8"/>
        <v>0</v>
      </c>
      <c r="R91" s="62">
        <f t="shared" si="8"/>
        <v>0</v>
      </c>
      <c r="S91" s="62">
        <f t="shared" ref="S91" si="9">+S77-S89</f>
        <v>0</v>
      </c>
      <c r="T91" s="62">
        <f>+T77-T89</f>
        <v>0</v>
      </c>
      <c r="W91" s="1"/>
      <c r="X91" s="1"/>
      <c r="Y91" s="1"/>
    </row>
    <row r="92" spans="1:25" x14ac:dyDescent="0.2">
      <c r="E92" s="80" t="s">
        <v>33</v>
      </c>
      <c r="F92" s="81"/>
      <c r="G92" s="81"/>
      <c r="H92" s="81" t="s">
        <v>33</v>
      </c>
      <c r="I92" s="81"/>
      <c r="J92" s="81"/>
      <c r="K92" s="80" t="s">
        <v>33</v>
      </c>
      <c r="L92" s="81"/>
      <c r="M92" s="81"/>
      <c r="N92" s="81" t="s">
        <v>33</v>
      </c>
      <c r="O92" s="81"/>
      <c r="P92" s="81"/>
      <c r="Q92" s="60"/>
      <c r="R92" s="60" t="s">
        <v>33</v>
      </c>
      <c r="S92" s="60" t="s">
        <v>33</v>
      </c>
      <c r="T92" s="60"/>
    </row>
    <row r="98" spans="1:25" outlineLevel="1" x14ac:dyDescent="0.2"/>
    <row r="99" spans="1:25" outlineLevel="1" x14ac:dyDescent="0.2">
      <c r="A99" s="27" t="s">
        <v>36</v>
      </c>
      <c r="E99" s="1">
        <f>SUM(E19:E75)</f>
        <v>0</v>
      </c>
      <c r="F99" s="1">
        <f t="shared" ref="F99:X99" si="10">SUM(F19:F75)</f>
        <v>-728.59999999999991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-660.82999999999993</v>
      </c>
      <c r="K99" s="1">
        <f t="shared" si="10"/>
        <v>0</v>
      </c>
      <c r="L99" s="1">
        <f t="shared" si="10"/>
        <v>0</v>
      </c>
      <c r="M99" s="1">
        <f t="shared" si="10"/>
        <v>0</v>
      </c>
      <c r="N99" s="1">
        <f t="shared" si="10"/>
        <v>-35.660000000000025</v>
      </c>
      <c r="O99" s="1">
        <f t="shared" si="10"/>
        <v>55.129999999999995</v>
      </c>
      <c r="P99" s="1">
        <f t="shared" si="10"/>
        <v>0</v>
      </c>
      <c r="Q99" s="1">
        <f t="shared" si="10"/>
        <v>0</v>
      </c>
      <c r="R99" s="1">
        <f t="shared" si="10"/>
        <v>0</v>
      </c>
      <c r="S99" s="1">
        <f t="shared" ref="S99:T99" si="11">SUM(S19:S75)</f>
        <v>-689.59999999999991</v>
      </c>
      <c r="T99" s="1">
        <f t="shared" si="11"/>
        <v>-777.55000000000007</v>
      </c>
      <c r="U99" s="1"/>
      <c r="V99" s="1">
        <f t="shared" si="10"/>
        <v>218.2</v>
      </c>
      <c r="W99" s="1">
        <f t="shared" si="10"/>
        <v>0</v>
      </c>
      <c r="X99" s="1">
        <f t="shared" si="10"/>
        <v>258</v>
      </c>
      <c r="Y99" s="1" t="e">
        <v>#VALUE!</v>
      </c>
    </row>
    <row r="100" spans="1:25" outlineLevel="1" x14ac:dyDescent="0.2"/>
  </sheetData>
  <sheetProtection password="CB17" sheet="1" objects="1" scenarios="1"/>
  <mergeCells count="4">
    <mergeCell ref="E92:G92"/>
    <mergeCell ref="H92:J92"/>
    <mergeCell ref="K92:M92"/>
    <mergeCell ref="N92:P92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50" orientation="landscape" horizontalDpi="4294967292" r:id="rId1"/>
  <headerFooter alignWithMargins="0">
    <oddHeader>&amp;LJugendwohnen im Kiez-Jugendhilfe gGmbH&amp;R&amp;D</oddHeader>
    <oddFooter>&amp;L&amp;A&amp;C&amp;F&amp;RSeite &amp;P</oddFooter>
  </headerFooter>
  <rowBreaks count="1" manualBreakCount="1">
    <brk id="7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zoomScaleNormal="100" workbookViewId="0">
      <selection activeCell="A5" sqref="A5"/>
    </sheetView>
  </sheetViews>
  <sheetFormatPr baseColWidth="10" defaultRowHeight="12.75" outlineLevelRow="1" x14ac:dyDescent="0.2"/>
  <cols>
    <col min="1" max="1" width="8.85546875" style="27" customWidth="1"/>
    <col min="2" max="2" width="10.140625" style="27" bestFit="1" customWidth="1"/>
    <col min="3" max="3" width="39.85546875" style="2" bestFit="1" customWidth="1"/>
    <col min="4" max="4" width="11.5703125" style="2" customWidth="1"/>
    <col min="5" max="5" width="12" style="2" bestFit="1" customWidth="1"/>
    <col min="6" max="6" width="11.42578125" style="2" customWidth="1"/>
    <col min="7" max="7" width="12" style="2" bestFit="1" customWidth="1"/>
    <col min="8" max="8" width="13.7109375" style="2" customWidth="1"/>
    <col min="9" max="9" width="12" style="2" customWidth="1"/>
    <col min="10" max="10" width="15.7109375" style="2" customWidth="1"/>
    <col min="11" max="11" width="12.5703125" style="2" bestFit="1" customWidth="1"/>
    <col min="12" max="12" width="11.42578125" style="2" customWidth="1"/>
    <col min="13" max="13" width="12.42578125" style="2" bestFit="1" customWidth="1"/>
    <col min="14" max="14" width="13.28515625" style="2" bestFit="1" customWidth="1"/>
    <col min="15" max="15" width="11.42578125" style="2" customWidth="1"/>
    <col min="16" max="16" width="13.42578125" style="2" customWidth="1"/>
    <col min="17" max="17" width="10.7109375" style="2" bestFit="1" customWidth="1"/>
    <col min="18" max="19" width="13.85546875" style="2" bestFit="1" customWidth="1"/>
    <col min="20" max="20" width="13.85546875" style="2" customWidth="1"/>
    <col min="21" max="21" width="12.5703125" style="2" bestFit="1" customWidth="1"/>
    <col min="22" max="22" width="10.42578125" style="2" bestFit="1" customWidth="1"/>
    <col min="23" max="23" width="12.5703125" style="2" bestFit="1" customWidth="1"/>
    <col min="24" max="24" width="28.42578125" style="2" bestFit="1" customWidth="1"/>
    <col min="25" max="25" width="23" style="2" hidden="1" customWidth="1"/>
    <col min="26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I1" s="65"/>
      <c r="U1" s="17"/>
    </row>
    <row r="2" spans="1:25" s="5" customFormat="1" ht="15.75" x14ac:dyDescent="0.25">
      <c r="A2" s="25" t="s">
        <v>44</v>
      </c>
      <c r="B2" s="71">
        <f>+Jun!B2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Jun!E3</f>
        <v>K70101</v>
      </c>
      <c r="F3" s="10" t="str">
        <f>Jun!F3</f>
        <v>K70125</v>
      </c>
      <c r="G3" s="10"/>
      <c r="H3" s="10" t="str">
        <f>Jun!H3</f>
        <v>K70122</v>
      </c>
      <c r="I3" s="10" t="str">
        <f>Jun!I3</f>
        <v>K70121</v>
      </c>
      <c r="J3" s="10" t="str">
        <f>Jun!J3</f>
        <v>K70130</v>
      </c>
      <c r="K3" s="10" t="str">
        <f>Jun!K3</f>
        <v>K70123</v>
      </c>
      <c r="L3" s="10" t="str">
        <f>Jun!L3</f>
        <v>K70126</v>
      </c>
      <c r="M3" s="10" t="str">
        <f>Jun!M3</f>
        <v>K70113</v>
      </c>
      <c r="N3" s="10" t="str">
        <f>Jun!N3</f>
        <v>K70131</v>
      </c>
      <c r="O3" s="10" t="str">
        <f>Jun!O3</f>
        <v>K70127</v>
      </c>
      <c r="P3" s="10" t="str">
        <f>Jun!P3</f>
        <v>K70116</v>
      </c>
      <c r="Q3" s="10" t="str">
        <f>Jun!Q3</f>
        <v>K70117</v>
      </c>
      <c r="R3" s="10" t="str">
        <f>Jun!R3</f>
        <v>K70118</v>
      </c>
      <c r="S3" s="10" t="str">
        <f>Jun!S3</f>
        <v>K70128</v>
      </c>
      <c r="T3" s="10" t="str">
        <f>Jun!T3</f>
        <v>K70129</v>
      </c>
      <c r="U3" s="10"/>
      <c r="V3" s="10" t="str">
        <f>Jun!V3</f>
        <v>K70197</v>
      </c>
      <c r="W3" s="10" t="str">
        <f>Jun!W3</f>
        <v>K70198</v>
      </c>
      <c r="X3" s="10" t="str">
        <f>Jun!X3</f>
        <v>K70199</v>
      </c>
    </row>
    <row r="4" spans="1:25" s="6" customFormat="1" x14ac:dyDescent="0.2">
      <c r="B4" s="28"/>
      <c r="D4" s="55" t="s">
        <v>19</v>
      </c>
      <c r="E4" s="10" t="str">
        <f>Jun!E4</f>
        <v>Engin Turan</v>
      </c>
      <c r="F4" s="10" t="str">
        <f>Jun!F4</f>
        <v>Marcelina Schulz</v>
      </c>
      <c r="G4" s="76" t="s">
        <v>149</v>
      </c>
      <c r="H4" s="10" t="str">
        <f>Jun!H4</f>
        <v>Jennifer Kollatsch</v>
      </c>
      <c r="I4" s="10" t="str">
        <f>Jun!I4</f>
        <v>Elvis Hoffmann</v>
      </c>
      <c r="J4" s="10" t="str">
        <f>Jun!J4</f>
        <v>Alpay Sarf</v>
      </c>
      <c r="K4" s="10" t="str">
        <f>Jun!K4</f>
        <v>Sherica Katz</v>
      </c>
      <c r="L4" s="10" t="str">
        <f>Jun!L4</f>
        <v>Alexander Busse</v>
      </c>
      <c r="M4" s="10" t="str">
        <f>Jun!M4</f>
        <v>Kevin Seikat</v>
      </c>
      <c r="N4" s="10" t="str">
        <f>Jun!N4</f>
        <v>Vanessa Koch</v>
      </c>
      <c r="O4" s="10" t="str">
        <f>Jun!O4</f>
        <v>Alicja Gohlisch</v>
      </c>
      <c r="P4" s="10" t="str">
        <f>Jun!P4</f>
        <v>Maverick Ron Blanchard</v>
      </c>
      <c r="Q4" s="10" t="str">
        <f>Jun!Q4</f>
        <v>Tim Eilrich</v>
      </c>
      <c r="R4" s="10" t="str">
        <f>Jun!R4</f>
        <v>Kevin Buckow</v>
      </c>
      <c r="S4" s="10" t="str">
        <f>Jun!S4</f>
        <v>Kryzsztof Lagiera</v>
      </c>
      <c r="T4" s="10" t="str">
        <f>Jun!T4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19">
        <f>+Jun!E79</f>
        <v>0</v>
      </c>
      <c r="F6" s="19">
        <f>+Jun!F79</f>
        <v>-1485.46</v>
      </c>
      <c r="G6" s="19">
        <f>+Jun!G79</f>
        <v>0</v>
      </c>
      <c r="H6" s="19">
        <f>+Jun!H79</f>
        <v>-427.89</v>
      </c>
      <c r="I6" s="19">
        <f>+Jun!I79</f>
        <v>0</v>
      </c>
      <c r="J6" s="19">
        <f>+Jun!J79</f>
        <v>117.37</v>
      </c>
      <c r="K6" s="19">
        <f>+Jun!K79</f>
        <v>0</v>
      </c>
      <c r="L6" s="19">
        <f>+Jun!L79</f>
        <v>0</v>
      </c>
      <c r="M6" s="19">
        <f>+Jun!M79</f>
        <v>0</v>
      </c>
      <c r="N6" s="19">
        <f>+Jun!N79</f>
        <v>-225.38</v>
      </c>
      <c r="O6" s="19">
        <f>+Jun!O79</f>
        <v>933.75</v>
      </c>
      <c r="P6" s="19">
        <f>+Jun!P79</f>
        <v>0</v>
      </c>
      <c r="Q6" s="19">
        <f>+Jun!Q79</f>
        <v>0</v>
      </c>
      <c r="R6" s="19">
        <f>+Jun!R79</f>
        <v>0</v>
      </c>
      <c r="S6" s="19">
        <f>+Jun!S79</f>
        <v>-805.76</v>
      </c>
      <c r="T6" s="19">
        <f>+Jun!T79</f>
        <v>247.65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19">
        <f>+Jun!E80</f>
        <v>0</v>
      </c>
      <c r="F7" s="19">
        <f>+Jun!F80</f>
        <v>220</v>
      </c>
      <c r="G7" s="19">
        <f>+Jun!G80</f>
        <v>0</v>
      </c>
      <c r="H7" s="19">
        <f>+Jun!H80</f>
        <v>140.91</v>
      </c>
      <c r="I7" s="19">
        <f>+Jun!I80</f>
        <v>0</v>
      </c>
      <c r="J7" s="19">
        <f>+Jun!J80</f>
        <v>40</v>
      </c>
      <c r="K7" s="19">
        <f>+Jun!K80</f>
        <v>0</v>
      </c>
      <c r="L7" s="19">
        <f>+Jun!L80</f>
        <v>0</v>
      </c>
      <c r="M7" s="19">
        <f>+Jun!M80</f>
        <v>0</v>
      </c>
      <c r="N7" s="19">
        <f>+Jun!N80</f>
        <v>40</v>
      </c>
      <c r="O7" s="19">
        <f>+Jun!O80</f>
        <v>180</v>
      </c>
      <c r="P7" s="19">
        <f>+Jun!P80</f>
        <v>0</v>
      </c>
      <c r="Q7" s="19">
        <f>+Jun!Q80</f>
        <v>0</v>
      </c>
      <c r="R7" s="19">
        <f>+Jun!R80</f>
        <v>0</v>
      </c>
      <c r="S7" s="19">
        <f>+Jun!S80</f>
        <v>180</v>
      </c>
      <c r="T7" s="19">
        <f>+Jun!T80</f>
        <v>120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19">
        <f>+Jun!E81</f>
        <v>0</v>
      </c>
      <c r="F8" s="19">
        <f>+Jun!F81</f>
        <v>0</v>
      </c>
      <c r="G8" s="19">
        <f>+Jun!G81</f>
        <v>0</v>
      </c>
      <c r="H8" s="19">
        <f>+Jun!H81</f>
        <v>0</v>
      </c>
      <c r="I8" s="19">
        <f>+Jun!I81</f>
        <v>0</v>
      </c>
      <c r="J8" s="19">
        <f>+Jun!J81</f>
        <v>0</v>
      </c>
      <c r="K8" s="19">
        <f>+Jun!K81</f>
        <v>0</v>
      </c>
      <c r="L8" s="19">
        <f>+Jun!L81</f>
        <v>0</v>
      </c>
      <c r="M8" s="19">
        <f>+Jun!M81</f>
        <v>0</v>
      </c>
      <c r="N8" s="19">
        <f>+Jun!N81</f>
        <v>0</v>
      </c>
      <c r="O8" s="19">
        <f>+Jun!O81</f>
        <v>0</v>
      </c>
      <c r="P8" s="19">
        <f>+Jun!P81</f>
        <v>0</v>
      </c>
      <c r="Q8" s="19">
        <f>+Jun!Q81</f>
        <v>0</v>
      </c>
      <c r="R8" s="19">
        <f>+Jun!R81</f>
        <v>0</v>
      </c>
      <c r="S8" s="19">
        <f>+Jun!S81</f>
        <v>0</v>
      </c>
      <c r="T8" s="19">
        <f>+Jun!T81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19">
        <f>+Jun!E82</f>
        <v>0</v>
      </c>
      <c r="F9" s="19">
        <f>+Jun!F82</f>
        <v>360</v>
      </c>
      <c r="G9" s="19">
        <f>+Jun!G82</f>
        <v>0</v>
      </c>
      <c r="H9" s="19">
        <f>+Jun!H82</f>
        <v>0</v>
      </c>
      <c r="I9" s="19">
        <f>+Jun!I82</f>
        <v>0</v>
      </c>
      <c r="J9" s="19">
        <f>+Jun!J82</f>
        <v>0</v>
      </c>
      <c r="K9" s="19">
        <f>+Jun!K82</f>
        <v>0</v>
      </c>
      <c r="L9" s="19">
        <f>+Jun!L82</f>
        <v>0</v>
      </c>
      <c r="M9" s="19">
        <f>+Jun!M82</f>
        <v>0</v>
      </c>
      <c r="N9" s="19">
        <f>+Jun!N82</f>
        <v>342.16</v>
      </c>
      <c r="O9" s="19">
        <f>+Jun!O82</f>
        <v>342.16</v>
      </c>
      <c r="P9" s="19">
        <f>+Jun!P82</f>
        <v>0</v>
      </c>
      <c r="Q9" s="19">
        <f>+Jun!Q82</f>
        <v>0</v>
      </c>
      <c r="R9" s="19">
        <f>+Jun!R82</f>
        <v>0</v>
      </c>
      <c r="S9" s="19">
        <f>+Jun!S82</f>
        <v>350</v>
      </c>
      <c r="T9" s="19">
        <f>+Jun!T82</f>
        <v>342.16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19">
        <f>+Jun!E83</f>
        <v>0</v>
      </c>
      <c r="F10" s="19">
        <f>+Jun!F83</f>
        <v>350</v>
      </c>
      <c r="G10" s="19">
        <f>+Jun!G83</f>
        <v>0</v>
      </c>
      <c r="H10" s="19">
        <f>+Jun!H83</f>
        <v>283.73</v>
      </c>
      <c r="I10" s="19">
        <f>+Jun!I83</f>
        <v>0</v>
      </c>
      <c r="J10" s="19">
        <f>+Jun!J83</f>
        <v>60</v>
      </c>
      <c r="K10" s="19">
        <f>+Jun!K83</f>
        <v>0</v>
      </c>
      <c r="L10" s="19">
        <f>+Jun!L83</f>
        <v>59.25</v>
      </c>
      <c r="M10" s="19">
        <f>+Jun!M83</f>
        <v>0</v>
      </c>
      <c r="N10" s="19">
        <f>+Jun!N83</f>
        <v>60</v>
      </c>
      <c r="O10" s="19">
        <f>+Jun!O83</f>
        <v>62.95</v>
      </c>
      <c r="P10" s="19">
        <f>+Jun!P83</f>
        <v>0</v>
      </c>
      <c r="Q10" s="19">
        <f>+Jun!Q83</f>
        <v>0</v>
      </c>
      <c r="R10" s="19">
        <f>+Jun!R83</f>
        <v>0</v>
      </c>
      <c r="S10" s="19">
        <f>+Jun!S83</f>
        <v>70</v>
      </c>
      <c r="T10" s="19">
        <f>+Jun!T83</f>
        <v>30.94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19">
        <f>+Jun!E84</f>
        <v>0</v>
      </c>
      <c r="F11" s="19">
        <f>+Jun!F84</f>
        <v>149</v>
      </c>
      <c r="G11" s="19">
        <f>+Jun!G84</f>
        <v>0</v>
      </c>
      <c r="H11" s="19">
        <f>+Jun!H84</f>
        <v>150</v>
      </c>
      <c r="I11" s="19">
        <f>+Jun!I84</f>
        <v>0</v>
      </c>
      <c r="J11" s="19">
        <f>+Jun!J84</f>
        <v>0</v>
      </c>
      <c r="K11" s="19">
        <f>+Jun!K84</f>
        <v>0</v>
      </c>
      <c r="L11" s="19">
        <f>+Jun!L84</f>
        <v>0</v>
      </c>
      <c r="M11" s="19">
        <f>+Jun!M84</f>
        <v>0</v>
      </c>
      <c r="N11" s="19">
        <f>+Jun!N84</f>
        <v>0</v>
      </c>
      <c r="O11" s="19">
        <f>+Jun!O84</f>
        <v>0</v>
      </c>
      <c r="P11" s="19">
        <f>+Jun!P84</f>
        <v>0</v>
      </c>
      <c r="Q11" s="19">
        <f>+Jun!Q84</f>
        <v>0</v>
      </c>
      <c r="R11" s="19">
        <f>+Jun!R84</f>
        <v>0</v>
      </c>
      <c r="S11" s="19">
        <f>+Jun!S84</f>
        <v>20</v>
      </c>
      <c r="T11" s="19">
        <f>+Jun!T84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19">
        <f>+Jun!E85</f>
        <v>0</v>
      </c>
      <c r="F12" s="19">
        <f>+Jun!F85</f>
        <v>0</v>
      </c>
      <c r="G12" s="19">
        <f>+Jun!G85</f>
        <v>0</v>
      </c>
      <c r="H12" s="19">
        <f>+Jun!H85</f>
        <v>0</v>
      </c>
      <c r="I12" s="19">
        <f>+Jun!I85</f>
        <v>0</v>
      </c>
      <c r="J12" s="19">
        <f>+Jun!J85</f>
        <v>0</v>
      </c>
      <c r="K12" s="19">
        <f>+Jun!K85</f>
        <v>0</v>
      </c>
      <c r="L12" s="19">
        <f>+Jun!L85</f>
        <v>0</v>
      </c>
      <c r="M12" s="19">
        <f>+Jun!M85</f>
        <v>0</v>
      </c>
      <c r="N12" s="19">
        <f>+Jun!N85</f>
        <v>0</v>
      </c>
      <c r="O12" s="19">
        <f>+Jun!O85</f>
        <v>0</v>
      </c>
      <c r="P12" s="19">
        <f>+Jun!P85</f>
        <v>0</v>
      </c>
      <c r="Q12" s="19">
        <f>+Jun!Q85</f>
        <v>0</v>
      </c>
      <c r="R12" s="19">
        <f>+Jun!R85</f>
        <v>0</v>
      </c>
      <c r="S12" s="19">
        <f>+Jun!S85</f>
        <v>0</v>
      </c>
      <c r="T12" s="19">
        <f>+Jun!T85</f>
        <v>0</v>
      </c>
      <c r="U12" s="46"/>
    </row>
    <row r="13" spans="1:25" s="9" customFormat="1" x14ac:dyDescent="0.2">
      <c r="A13" s="30"/>
      <c r="B13" s="30"/>
      <c r="D13" s="52" t="s">
        <v>17</v>
      </c>
      <c r="E13" s="19">
        <f>+Jun!E86</f>
        <v>0</v>
      </c>
      <c r="F13" s="19">
        <f>+Jun!F86</f>
        <v>55</v>
      </c>
      <c r="G13" s="19">
        <f>+Jun!G86</f>
        <v>0</v>
      </c>
      <c r="H13" s="19">
        <f>+Jun!H86</f>
        <v>50</v>
      </c>
      <c r="I13" s="19">
        <f>+Jun!I86</f>
        <v>0</v>
      </c>
      <c r="J13" s="19">
        <f>+Jun!J86</f>
        <v>10</v>
      </c>
      <c r="K13" s="19">
        <f>+Jun!K86</f>
        <v>0</v>
      </c>
      <c r="L13" s="19">
        <f>+Jun!L86</f>
        <v>0</v>
      </c>
      <c r="M13" s="19">
        <f>+Jun!M86</f>
        <v>0</v>
      </c>
      <c r="N13" s="19">
        <f>+Jun!N86</f>
        <v>15</v>
      </c>
      <c r="O13" s="19">
        <f>+Jun!O86</f>
        <v>45</v>
      </c>
      <c r="P13" s="19">
        <f>+Jun!P86</f>
        <v>0</v>
      </c>
      <c r="Q13" s="19">
        <f>+Jun!Q86</f>
        <v>0</v>
      </c>
      <c r="R13" s="19">
        <f>+Jun!R86</f>
        <v>0</v>
      </c>
      <c r="S13" s="19">
        <f>+Jun!S86</f>
        <v>45</v>
      </c>
      <c r="T13" s="19">
        <f>+Jun!T86</f>
        <v>30</v>
      </c>
      <c r="U13" s="46"/>
    </row>
    <row r="14" spans="1:25" s="9" customFormat="1" x14ac:dyDescent="0.2">
      <c r="A14" s="30"/>
      <c r="B14" s="30"/>
      <c r="D14" s="52" t="s">
        <v>35</v>
      </c>
      <c r="E14" s="19">
        <f>+Jun!E87</f>
        <v>0</v>
      </c>
      <c r="F14" s="19">
        <f>+Jun!F87</f>
        <v>110</v>
      </c>
      <c r="G14" s="19">
        <f>+Jun!G87</f>
        <v>0</v>
      </c>
      <c r="H14" s="19">
        <f>+Jun!H87</f>
        <v>5.94</v>
      </c>
      <c r="I14" s="19">
        <f>+Jun!I87</f>
        <v>0</v>
      </c>
      <c r="J14" s="19">
        <f>+Jun!J87</f>
        <v>20</v>
      </c>
      <c r="K14" s="19">
        <f>+Jun!K87</f>
        <v>0</v>
      </c>
      <c r="L14" s="19">
        <f>+Jun!L87</f>
        <v>0</v>
      </c>
      <c r="M14" s="19">
        <f>+Jun!M87</f>
        <v>0</v>
      </c>
      <c r="N14" s="19">
        <f>+Jun!N87</f>
        <v>30</v>
      </c>
      <c r="O14" s="19">
        <f>+Jun!O87</f>
        <v>80</v>
      </c>
      <c r="P14" s="19">
        <f>+Jun!P87</f>
        <v>0</v>
      </c>
      <c r="Q14" s="19">
        <f>+Jun!Q87</f>
        <v>0</v>
      </c>
      <c r="R14" s="19">
        <f>+Jun!R87</f>
        <v>0</v>
      </c>
      <c r="S14" s="19">
        <f>+Jun!S87</f>
        <v>62</v>
      </c>
      <c r="T14" s="19">
        <f>+Jun!T87</f>
        <v>60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19">
        <f>+Jun!E88</f>
        <v>0</v>
      </c>
      <c r="F15" s="19">
        <f>+Jun!F88</f>
        <v>0</v>
      </c>
      <c r="G15" s="19">
        <f>+Jun!G88</f>
        <v>0</v>
      </c>
      <c r="H15" s="19">
        <f>+Jun!H88</f>
        <v>0</v>
      </c>
      <c r="I15" s="19">
        <f>+Jun!I88</f>
        <v>0</v>
      </c>
      <c r="J15" s="19">
        <f>+Jun!J88</f>
        <v>0</v>
      </c>
      <c r="K15" s="19">
        <f>+Jun!K88</f>
        <v>0</v>
      </c>
      <c r="L15" s="19">
        <f>+Jun!L88</f>
        <v>0</v>
      </c>
      <c r="M15" s="19">
        <f>+Jun!M88</f>
        <v>0</v>
      </c>
      <c r="N15" s="19">
        <f>+Jun!N88</f>
        <v>0</v>
      </c>
      <c r="O15" s="19">
        <f>+Jun!O88</f>
        <v>0</v>
      </c>
      <c r="P15" s="19">
        <f>+Jun!P88</f>
        <v>0</v>
      </c>
      <c r="Q15" s="19">
        <f>+Jun!Q88</f>
        <v>0</v>
      </c>
      <c r="R15" s="19">
        <f>+Jun!R88</f>
        <v>0</v>
      </c>
      <c r="S15" s="19">
        <f>+Jun!S88</f>
        <v>0</v>
      </c>
      <c r="T15" s="19">
        <f>+Jun!T88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 t="shared" ref="E16:R16" si="0">SUM(E6:E15)</f>
        <v>0</v>
      </c>
      <c r="F16" s="40">
        <f t="shared" si="0"/>
        <v>-241.46000000000004</v>
      </c>
      <c r="G16" s="40">
        <f t="shared" si="0"/>
        <v>0</v>
      </c>
      <c r="H16" s="40">
        <f t="shared" si="0"/>
        <v>202.69</v>
      </c>
      <c r="I16" s="40">
        <f t="shared" si="0"/>
        <v>0</v>
      </c>
      <c r="J16" s="40">
        <f t="shared" si="0"/>
        <v>247.37</v>
      </c>
      <c r="K16" s="40">
        <f t="shared" si="0"/>
        <v>0</v>
      </c>
      <c r="L16" s="40">
        <f t="shared" si="0"/>
        <v>59.25</v>
      </c>
      <c r="M16" s="40">
        <f t="shared" si="0"/>
        <v>0</v>
      </c>
      <c r="N16" s="40">
        <f t="shared" si="0"/>
        <v>261.78000000000003</v>
      </c>
      <c r="O16" s="40">
        <f t="shared" si="0"/>
        <v>1643.8600000000001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ref="S16:T16" si="1">SUM(S6:S15)</f>
        <v>-78.759999999999991</v>
      </c>
      <c r="T16" s="40">
        <f t="shared" si="1"/>
        <v>830.75</v>
      </c>
      <c r="U16" s="48"/>
      <c r="V16" s="40">
        <f>Jun!V89</f>
        <v>63.27999999999173</v>
      </c>
      <c r="W16" s="40">
        <f>Jun!W89</f>
        <v>1401.4999999999998</v>
      </c>
      <c r="X16" s="40">
        <f>Jun!X89</f>
        <v>3457.119999999999</v>
      </c>
      <c r="Y16" s="40"/>
    </row>
    <row r="17" spans="1:25" x14ac:dyDescent="0.2">
      <c r="A17" s="6"/>
      <c r="B17" s="28" t="s">
        <v>2</v>
      </c>
      <c r="C17" s="33"/>
      <c r="D17" s="41">
        <f>SUM(E16:X16)</f>
        <v>7847.379999999991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A19" s="27">
        <v>41821</v>
      </c>
      <c r="B19" s="59">
        <v>93</v>
      </c>
      <c r="C19" s="2" t="s">
        <v>53</v>
      </c>
      <c r="D19" s="19">
        <f>D17+SUM(E19:X19)</f>
        <v>6478.7199999999912</v>
      </c>
      <c r="E19" s="1"/>
      <c r="F19" s="1"/>
      <c r="G19" s="1">
        <v>-319.35000000000002</v>
      </c>
      <c r="H19" s="1"/>
      <c r="I19" s="1"/>
      <c r="J19" s="1"/>
      <c r="K19" s="1"/>
      <c r="L19" s="1"/>
      <c r="M19" s="1"/>
      <c r="N19" s="1">
        <v>-342.16</v>
      </c>
      <c r="O19" s="1">
        <v>-342.16</v>
      </c>
      <c r="P19" s="1"/>
      <c r="Q19" s="1"/>
      <c r="R19" s="1"/>
      <c r="S19" s="1"/>
      <c r="T19" s="1">
        <v>-342.16</v>
      </c>
      <c r="U19" s="46"/>
      <c r="V19" s="1"/>
      <c r="W19" s="1">
        <v>-22.83</v>
      </c>
      <c r="X19" s="1"/>
      <c r="Y19" s="1"/>
    </row>
    <row r="20" spans="1:25" x14ac:dyDescent="0.2">
      <c r="A20" s="27">
        <v>41821</v>
      </c>
      <c r="B20" s="59">
        <v>93</v>
      </c>
      <c r="C20" s="66" t="s">
        <v>57</v>
      </c>
      <c r="D20" s="19">
        <f t="shared" ref="D20:D51" si="2">D19+SUM(E20:X20)</f>
        <v>5978.7199999999912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>
        <v>-500</v>
      </c>
      <c r="W20" s="1"/>
      <c r="X20" s="1"/>
      <c r="Y20" s="1"/>
    </row>
    <row r="21" spans="1:25" x14ac:dyDescent="0.2">
      <c r="A21" s="27">
        <v>41822</v>
      </c>
      <c r="B21" s="59">
        <v>94</v>
      </c>
      <c r="C21" s="2" t="s">
        <v>66</v>
      </c>
      <c r="D21" s="19">
        <f t="shared" si="2"/>
        <v>5628.7199999999912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-350</v>
      </c>
      <c r="T21" s="1"/>
      <c r="U21" s="46"/>
      <c r="V21" s="1"/>
      <c r="W21" s="1"/>
      <c r="X21" s="1"/>
      <c r="Y21" s="1"/>
    </row>
    <row r="22" spans="1:25" x14ac:dyDescent="0.2">
      <c r="A22" s="27">
        <v>41822</v>
      </c>
      <c r="B22" s="59">
        <v>94</v>
      </c>
      <c r="C22" s="2" t="s">
        <v>65</v>
      </c>
      <c r="D22" s="19">
        <f t="shared" si="2"/>
        <v>5268.7199999999912</v>
      </c>
      <c r="E22" s="1"/>
      <c r="F22" s="1">
        <v>-360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6"/>
      <c r="V22" s="1"/>
      <c r="W22" s="1"/>
      <c r="X22" s="1"/>
      <c r="Y22" s="1"/>
    </row>
    <row r="23" spans="1:25" x14ac:dyDescent="0.2">
      <c r="A23" s="27">
        <v>41823</v>
      </c>
      <c r="B23" s="59">
        <v>95</v>
      </c>
      <c r="C23" s="2" t="s">
        <v>150</v>
      </c>
      <c r="D23" s="19">
        <f t="shared" si="2"/>
        <v>5038.7199999999912</v>
      </c>
      <c r="E23" s="1"/>
      <c r="F23" s="1"/>
      <c r="G23" s="1"/>
      <c r="H23" s="1"/>
      <c r="I23" s="1"/>
      <c r="J23" s="1"/>
      <c r="K23" s="1"/>
      <c r="L23" s="1"/>
      <c r="M23" s="1"/>
      <c r="N23" s="1">
        <v>-230</v>
      </c>
      <c r="O23" s="1"/>
      <c r="P23" s="1"/>
      <c r="Q23" s="1"/>
      <c r="R23" s="1"/>
      <c r="S23" s="1"/>
      <c r="T23" s="1"/>
      <c r="U23" s="46"/>
      <c r="V23" s="1"/>
      <c r="W23" s="1"/>
      <c r="X23" s="1"/>
      <c r="Y23" s="1"/>
    </row>
    <row r="24" spans="1:25" x14ac:dyDescent="0.2">
      <c r="A24" s="27">
        <v>41824</v>
      </c>
      <c r="B24" s="59">
        <v>96</v>
      </c>
      <c r="C24" s="2" t="s">
        <v>151</v>
      </c>
      <c r="D24" s="19">
        <f t="shared" si="2"/>
        <v>4958.7199999999912</v>
      </c>
      <c r="E24" s="1"/>
      <c r="F24" s="1"/>
      <c r="G24" s="1"/>
      <c r="H24" s="1"/>
      <c r="I24" s="1"/>
      <c r="J24" s="1">
        <v>-80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46"/>
      <c r="V24" s="1"/>
      <c r="W24" s="1"/>
      <c r="X24" s="1"/>
      <c r="Y24" s="1"/>
    </row>
    <row r="25" spans="1:25" x14ac:dyDescent="0.2">
      <c r="A25" s="27">
        <v>41824</v>
      </c>
      <c r="B25" s="59">
        <v>96</v>
      </c>
      <c r="C25" s="66" t="s">
        <v>152</v>
      </c>
      <c r="D25" s="19">
        <f t="shared" si="2"/>
        <v>4622.0199999999913</v>
      </c>
      <c r="E25" s="1"/>
      <c r="F25" s="1">
        <v>-48.1</v>
      </c>
      <c r="G25" s="1">
        <v>-48.1</v>
      </c>
      <c r="H25" s="1"/>
      <c r="I25" s="1"/>
      <c r="J25" s="1"/>
      <c r="K25" s="1"/>
      <c r="L25" s="1"/>
      <c r="M25" s="1"/>
      <c r="N25" s="1">
        <v>-48.1</v>
      </c>
      <c r="O25" s="1">
        <v>-48.1</v>
      </c>
      <c r="P25" s="1"/>
      <c r="Q25" s="1"/>
      <c r="R25" s="1"/>
      <c r="S25" s="1">
        <v>-48.1</v>
      </c>
      <c r="T25" s="1"/>
      <c r="U25" s="46"/>
      <c r="V25" s="1"/>
      <c r="W25" s="1"/>
      <c r="X25" s="1">
        <v>-96.2</v>
      </c>
      <c r="Y25" s="1"/>
    </row>
    <row r="26" spans="1:25" x14ac:dyDescent="0.2">
      <c r="A26" s="27">
        <v>41824</v>
      </c>
      <c r="B26" s="59">
        <v>96</v>
      </c>
      <c r="C26" s="66" t="s">
        <v>153</v>
      </c>
      <c r="D26" s="19">
        <f t="shared" si="2"/>
        <v>4149.4799999999914</v>
      </c>
      <c r="E26" s="1"/>
      <c r="F26" s="1"/>
      <c r="G26" s="1">
        <v>-472.54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/>
      <c r="W26" s="1"/>
      <c r="X26" s="1"/>
      <c r="Y26" s="1"/>
    </row>
    <row r="27" spans="1:25" x14ac:dyDescent="0.2">
      <c r="A27" s="27">
        <v>41827</v>
      </c>
      <c r="B27" s="59">
        <v>97</v>
      </c>
      <c r="C27" s="66" t="s">
        <v>58</v>
      </c>
      <c r="D27" s="19">
        <f t="shared" si="2"/>
        <v>4141.4099999999917</v>
      </c>
      <c r="E27" s="1"/>
      <c r="F27" s="1"/>
      <c r="G27" s="1">
        <v>-2.02</v>
      </c>
      <c r="H27" s="1"/>
      <c r="I27" s="1"/>
      <c r="J27" s="1"/>
      <c r="K27" s="1"/>
      <c r="L27" s="1"/>
      <c r="M27" s="1"/>
      <c r="N27" s="1">
        <v>-2.02</v>
      </c>
      <c r="O27" s="1">
        <v>-2.02</v>
      </c>
      <c r="P27" s="1"/>
      <c r="Q27" s="1"/>
      <c r="R27" s="1"/>
      <c r="S27" s="1"/>
      <c r="T27" s="1">
        <v>-2.0099999999999998</v>
      </c>
      <c r="U27" s="46"/>
      <c r="V27" s="1"/>
      <c r="W27" s="1"/>
      <c r="X27" s="1"/>
      <c r="Y27" s="1"/>
    </row>
    <row r="28" spans="1:25" x14ac:dyDescent="0.2">
      <c r="A28" s="27">
        <v>41827</v>
      </c>
      <c r="B28" s="59">
        <v>97</v>
      </c>
      <c r="C28" s="66" t="s">
        <v>57</v>
      </c>
      <c r="D28" s="19">
        <f t="shared" si="2"/>
        <v>3621.4099999999917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>
        <v>-520</v>
      </c>
      <c r="W28" s="1"/>
      <c r="X28" s="1"/>
      <c r="Y28" s="1"/>
    </row>
    <row r="29" spans="1:25" x14ac:dyDescent="0.2">
      <c r="A29" s="27">
        <v>41828</v>
      </c>
      <c r="B29" s="59">
        <v>98</v>
      </c>
      <c r="C29" s="66" t="s">
        <v>154</v>
      </c>
      <c r="D29" s="19">
        <f t="shared" si="2"/>
        <v>3902.6199999999917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281.20999999999998</v>
      </c>
      <c r="T29" s="1"/>
      <c r="U29" s="46"/>
      <c r="V29" s="1"/>
      <c r="W29" s="1"/>
      <c r="X29" s="1"/>
      <c r="Y29" s="1"/>
    </row>
    <row r="30" spans="1:25" x14ac:dyDescent="0.2">
      <c r="A30" s="27">
        <v>41828</v>
      </c>
      <c r="B30" s="59">
        <v>98</v>
      </c>
      <c r="C30" s="2" t="s">
        <v>134</v>
      </c>
      <c r="D30" s="19">
        <f t="shared" si="2"/>
        <v>4170.9499999999916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268.33</v>
      </c>
      <c r="T30" s="1"/>
      <c r="U30" s="46"/>
      <c r="V30" s="1"/>
      <c r="W30" s="1"/>
      <c r="X30" s="1"/>
      <c r="Y30" s="1"/>
    </row>
    <row r="31" spans="1:25" x14ac:dyDescent="0.2">
      <c r="A31" s="27">
        <v>41828</v>
      </c>
      <c r="B31" s="59">
        <v>98</v>
      </c>
      <c r="C31" s="2" t="s">
        <v>134</v>
      </c>
      <c r="D31" s="19">
        <f t="shared" si="2"/>
        <v>4975.9499999999916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v>805</v>
      </c>
      <c r="T31" s="1"/>
      <c r="U31" s="46"/>
      <c r="V31" s="1"/>
      <c r="W31" s="1"/>
      <c r="X31" s="1"/>
      <c r="Y31" s="1"/>
    </row>
    <row r="32" spans="1:25" x14ac:dyDescent="0.2">
      <c r="A32" s="27">
        <v>41834</v>
      </c>
      <c r="B32" s="59">
        <v>99</v>
      </c>
      <c r="C32" s="2" t="s">
        <v>92</v>
      </c>
      <c r="D32" s="19">
        <f t="shared" si="2"/>
        <v>4938.9499999999916</v>
      </c>
      <c r="E32" s="1"/>
      <c r="F32" s="1">
        <v>-37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/>
      <c r="W32" s="1"/>
      <c r="X32" s="1"/>
      <c r="Y32" s="1"/>
    </row>
    <row r="33" spans="1:25" x14ac:dyDescent="0.2">
      <c r="A33" s="27">
        <v>41834</v>
      </c>
      <c r="B33" s="59">
        <v>99</v>
      </c>
      <c r="C33" s="66" t="s">
        <v>155</v>
      </c>
      <c r="D33" s="19">
        <f t="shared" si="2"/>
        <v>4913.9999999999918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v>-24.95</v>
      </c>
      <c r="T33" s="1"/>
      <c r="U33" s="46"/>
      <c r="V33" s="1"/>
      <c r="W33" s="1"/>
      <c r="X33" s="1"/>
      <c r="Y33" s="1"/>
    </row>
    <row r="34" spans="1:25" x14ac:dyDescent="0.2">
      <c r="A34" s="27">
        <v>41836</v>
      </c>
      <c r="B34" s="59">
        <v>100</v>
      </c>
      <c r="C34" s="2" t="s">
        <v>59</v>
      </c>
      <c r="D34" s="19">
        <f t="shared" si="2"/>
        <v>4844.9999999999918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-69</v>
      </c>
      <c r="T34" s="1"/>
      <c r="U34" s="46"/>
      <c r="V34" s="1"/>
      <c r="W34" s="1"/>
      <c r="X34" s="1"/>
      <c r="Y34" s="1"/>
    </row>
    <row r="35" spans="1:25" x14ac:dyDescent="0.2">
      <c r="A35" s="27">
        <v>41838</v>
      </c>
      <c r="B35" s="59">
        <v>101</v>
      </c>
      <c r="C35" s="2" t="s">
        <v>60</v>
      </c>
      <c r="D35" s="19">
        <f t="shared" si="2"/>
        <v>4824.9999999999918</v>
      </c>
      <c r="E35" s="1"/>
      <c r="F35" s="1">
        <v>-20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/>
      <c r="Y35" s="1"/>
    </row>
    <row r="36" spans="1:25" x14ac:dyDescent="0.2">
      <c r="A36" s="27">
        <v>41838</v>
      </c>
      <c r="B36" s="59">
        <v>101</v>
      </c>
      <c r="C36" s="2" t="s">
        <v>76</v>
      </c>
      <c r="D36" s="19">
        <f t="shared" si="2"/>
        <v>5623.9999999999918</v>
      </c>
      <c r="E36" s="1"/>
      <c r="F36" s="1">
        <v>799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W36" s="1"/>
      <c r="X36" s="1"/>
      <c r="Y36" s="1"/>
    </row>
    <row r="37" spans="1:25" x14ac:dyDescent="0.2">
      <c r="A37" s="27">
        <v>41838</v>
      </c>
      <c r="B37" s="59">
        <v>101</v>
      </c>
      <c r="C37" s="2" t="s">
        <v>76</v>
      </c>
      <c r="D37" s="19">
        <f t="shared" si="2"/>
        <v>6422.9999999999918</v>
      </c>
      <c r="E37" s="1"/>
      <c r="F37" s="1">
        <v>799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6"/>
      <c r="V37" s="1"/>
      <c r="W37" s="1"/>
      <c r="X37" s="1"/>
      <c r="Y37" s="1"/>
    </row>
    <row r="38" spans="1:25" x14ac:dyDescent="0.2">
      <c r="A38" s="27">
        <v>41838</v>
      </c>
      <c r="B38" s="59">
        <v>101</v>
      </c>
      <c r="C38" s="2" t="s">
        <v>76</v>
      </c>
      <c r="D38" s="19">
        <f t="shared" si="2"/>
        <v>7221.9999999999918</v>
      </c>
      <c r="E38" s="1"/>
      <c r="F38" s="1">
        <v>799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6"/>
      <c r="V38" s="1"/>
      <c r="W38" s="1"/>
      <c r="X38" s="1"/>
      <c r="Y38" s="1"/>
    </row>
    <row r="39" spans="1:25" x14ac:dyDescent="0.2">
      <c r="A39" s="27">
        <v>41841</v>
      </c>
      <c r="B39" s="59">
        <v>102</v>
      </c>
      <c r="C39" s="66" t="s">
        <v>62</v>
      </c>
      <c r="D39" s="19">
        <f t="shared" si="2"/>
        <v>7196.9999999999918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>
        <v>-25</v>
      </c>
      <c r="T39" s="1"/>
      <c r="U39" s="46"/>
      <c r="V39" s="1"/>
      <c r="W39" s="1"/>
      <c r="X39" s="1"/>
      <c r="Y39" s="1"/>
    </row>
    <row r="40" spans="1:25" x14ac:dyDescent="0.2">
      <c r="A40" s="27">
        <v>41841</v>
      </c>
      <c r="B40" s="59">
        <v>102</v>
      </c>
      <c r="C40" s="66" t="s">
        <v>63</v>
      </c>
      <c r="D40" s="19">
        <f t="shared" si="2"/>
        <v>7113.9999999999918</v>
      </c>
      <c r="E40" s="1"/>
      <c r="F40" s="1"/>
      <c r="G40" s="1">
        <v>-20.75</v>
      </c>
      <c r="H40" s="1"/>
      <c r="I40" s="1"/>
      <c r="J40" s="1"/>
      <c r="K40" s="1"/>
      <c r="L40" s="1"/>
      <c r="M40" s="1"/>
      <c r="N40" s="1">
        <v>-20.75</v>
      </c>
      <c r="O40" s="1">
        <v>-20.75</v>
      </c>
      <c r="P40" s="1"/>
      <c r="Q40" s="1"/>
      <c r="R40" s="1"/>
      <c r="S40" s="1"/>
      <c r="T40" s="1">
        <v>-20.75</v>
      </c>
      <c r="U40" s="46"/>
      <c r="V40" s="1"/>
      <c r="W40" s="3"/>
      <c r="X40" s="1"/>
      <c r="Y40" s="1"/>
    </row>
    <row r="41" spans="1:25" x14ac:dyDescent="0.2">
      <c r="A41" s="27">
        <v>41843</v>
      </c>
      <c r="B41" s="59">
        <v>103</v>
      </c>
      <c r="C41" s="66" t="s">
        <v>57</v>
      </c>
      <c r="D41" s="19">
        <f t="shared" si="2"/>
        <v>6813.9999999999918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6"/>
      <c r="V41" s="1">
        <v>-300</v>
      </c>
      <c r="W41" s="1"/>
      <c r="X41" s="1"/>
      <c r="Y41" s="1"/>
    </row>
    <row r="42" spans="1:25" x14ac:dyDescent="0.2">
      <c r="A42" s="27">
        <v>41844</v>
      </c>
      <c r="B42" s="59">
        <v>104</v>
      </c>
      <c r="C42" s="66" t="s">
        <v>76</v>
      </c>
      <c r="D42" s="19">
        <f t="shared" si="2"/>
        <v>7612.9999999999918</v>
      </c>
      <c r="E42" s="1"/>
      <c r="F42" s="1">
        <v>799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/>
      <c r="W42" s="1"/>
      <c r="X42" s="1"/>
      <c r="Y42" s="1"/>
    </row>
    <row r="43" spans="1:25" x14ac:dyDescent="0.2">
      <c r="A43" s="27">
        <v>41844</v>
      </c>
      <c r="B43" s="59">
        <v>104</v>
      </c>
      <c r="C43" s="66" t="s">
        <v>156</v>
      </c>
      <c r="D43" s="19">
        <f t="shared" si="2"/>
        <v>7894.2099999999919</v>
      </c>
      <c r="E43" s="1"/>
      <c r="F43" s="1"/>
      <c r="G43" s="1">
        <v>281.20999999999998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46"/>
      <c r="V43" s="1"/>
      <c r="W43" s="1"/>
      <c r="X43" s="1"/>
      <c r="Y43" s="1"/>
    </row>
    <row r="44" spans="1:25" x14ac:dyDescent="0.2">
      <c r="A44" s="27">
        <v>41844</v>
      </c>
      <c r="B44" s="59">
        <v>104</v>
      </c>
      <c r="C44" s="66" t="s">
        <v>157</v>
      </c>
      <c r="D44" s="19">
        <f t="shared" si="2"/>
        <v>8272.1799999999912</v>
      </c>
      <c r="E44" s="1"/>
      <c r="F44" s="1"/>
      <c r="G44" s="1">
        <v>377.97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1:25" x14ac:dyDescent="0.2">
      <c r="A45" s="27">
        <v>41844</v>
      </c>
      <c r="B45" s="59">
        <v>104</v>
      </c>
      <c r="C45" s="66" t="s">
        <v>157</v>
      </c>
      <c r="D45" s="19">
        <f t="shared" si="2"/>
        <v>8602.9399999999914</v>
      </c>
      <c r="E45" s="1"/>
      <c r="F45" s="1"/>
      <c r="G45" s="1">
        <v>330.76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46"/>
      <c r="V45" s="1"/>
      <c r="W45" s="1"/>
      <c r="X45" s="1"/>
      <c r="Y45" s="1"/>
    </row>
    <row r="46" spans="1:25" x14ac:dyDescent="0.2">
      <c r="A46" s="27">
        <v>41844</v>
      </c>
      <c r="B46" s="59">
        <v>104</v>
      </c>
      <c r="C46" s="66" t="s">
        <v>158</v>
      </c>
      <c r="D46" s="19">
        <f t="shared" si="2"/>
        <v>8768.9399999999914</v>
      </c>
      <c r="E46" s="1"/>
      <c r="F46" s="1"/>
      <c r="G46" s="1">
        <v>166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/>
      <c r="W46" s="1"/>
      <c r="X46" s="1"/>
      <c r="Y46" s="1"/>
    </row>
    <row r="47" spans="1:25" x14ac:dyDescent="0.2">
      <c r="A47" s="27">
        <v>41844</v>
      </c>
      <c r="B47" s="59">
        <v>104</v>
      </c>
      <c r="C47" s="66" t="s">
        <v>159</v>
      </c>
      <c r="D47" s="19">
        <f t="shared" si="2"/>
        <v>9241.4799999999923</v>
      </c>
      <c r="E47" s="1"/>
      <c r="F47" s="1"/>
      <c r="G47" s="1">
        <v>472.54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46"/>
      <c r="V47" s="1"/>
      <c r="W47" s="1"/>
      <c r="X47" s="1"/>
      <c r="Y47" s="1"/>
    </row>
    <row r="48" spans="1:25" hidden="1" x14ac:dyDescent="0.2">
      <c r="B48" s="59"/>
      <c r="D48" s="19">
        <f t="shared" si="2"/>
        <v>9241.4799999999923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/>
      <c r="W48" s="1"/>
      <c r="X48" s="1"/>
      <c r="Y48" s="1"/>
    </row>
    <row r="49" spans="1:25" hidden="1" x14ac:dyDescent="0.2">
      <c r="B49" s="59"/>
      <c r="D49" s="19">
        <f t="shared" si="2"/>
        <v>9241.4799999999923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1:25" hidden="1" x14ac:dyDescent="0.2">
      <c r="B50" s="59"/>
      <c r="D50" s="19">
        <f t="shared" si="2"/>
        <v>9241.4799999999923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1:25" hidden="1" x14ac:dyDescent="0.2">
      <c r="B51" s="59"/>
      <c r="D51" s="19">
        <f t="shared" si="2"/>
        <v>9241.4799999999923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1:25" x14ac:dyDescent="0.2">
      <c r="A52" s="27">
        <v>41845</v>
      </c>
      <c r="B52" s="59">
        <v>105</v>
      </c>
      <c r="C52" s="67" t="s">
        <v>160</v>
      </c>
      <c r="D52" s="19">
        <f t="shared" ref="D52:D72" si="3">D51+SUM(E52:X52)</f>
        <v>8901.4799999999923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6"/>
      <c r="V52" s="1"/>
      <c r="W52" s="1">
        <v>-340</v>
      </c>
      <c r="X52" s="1"/>
      <c r="Y52" s="1"/>
    </row>
    <row r="53" spans="1:25" x14ac:dyDescent="0.2">
      <c r="A53" s="27">
        <v>41845</v>
      </c>
      <c r="B53" s="59">
        <v>105</v>
      </c>
      <c r="C53" s="67" t="s">
        <v>161</v>
      </c>
      <c r="D53" s="19">
        <f t="shared" si="3"/>
        <v>8684.2799999999916</v>
      </c>
      <c r="E53" s="1"/>
      <c r="F53" s="1"/>
      <c r="G53" s="1"/>
      <c r="H53" s="1"/>
      <c r="I53" s="1"/>
      <c r="J53" s="1"/>
      <c r="K53" s="1"/>
      <c r="L53" s="1"/>
      <c r="M53" s="1"/>
      <c r="N53" s="1">
        <v>-217.2</v>
      </c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1:25" x14ac:dyDescent="0.2">
      <c r="A54" s="27">
        <v>41848</v>
      </c>
      <c r="B54" s="59">
        <v>106</v>
      </c>
      <c r="C54" s="67" t="s">
        <v>134</v>
      </c>
      <c r="D54" s="19">
        <f t="shared" si="3"/>
        <v>9489.2799999999916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805</v>
      </c>
      <c r="T54" s="1"/>
      <c r="U54" s="46"/>
      <c r="V54" s="1"/>
      <c r="W54" s="1"/>
      <c r="X54" s="1"/>
      <c r="Y54" s="1"/>
    </row>
    <row r="55" spans="1:25" x14ac:dyDescent="0.2">
      <c r="A55" s="27">
        <v>41848</v>
      </c>
      <c r="B55" s="59">
        <v>106</v>
      </c>
      <c r="C55" s="67" t="s">
        <v>57</v>
      </c>
      <c r="D55" s="19">
        <f t="shared" si="3"/>
        <v>8989.2799999999916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6"/>
      <c r="V55" s="1">
        <v>-500</v>
      </c>
      <c r="W55" s="1"/>
      <c r="X55" s="1"/>
      <c r="Y55" s="1"/>
    </row>
    <row r="56" spans="1:25" x14ac:dyDescent="0.2">
      <c r="A56" s="27">
        <v>41849</v>
      </c>
      <c r="B56" s="59">
        <v>107</v>
      </c>
      <c r="C56" s="67" t="s">
        <v>162</v>
      </c>
      <c r="D56" s="19">
        <f t="shared" si="3"/>
        <v>8893.2799999999916</v>
      </c>
      <c r="E56" s="1"/>
      <c r="F56" s="1"/>
      <c r="G56" s="1">
        <v>-96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6"/>
      <c r="V56" s="1"/>
      <c r="W56" s="1"/>
      <c r="X56" s="1"/>
      <c r="Y56" s="1"/>
    </row>
    <row r="57" spans="1:25" x14ac:dyDescent="0.2">
      <c r="A57" s="27">
        <v>41850</v>
      </c>
      <c r="B57" s="59">
        <v>108</v>
      </c>
      <c r="C57" s="67" t="s">
        <v>163</v>
      </c>
      <c r="D57" s="19">
        <f t="shared" si="3"/>
        <v>8616.0799999999908</v>
      </c>
      <c r="E57" s="1"/>
      <c r="F57" s="1">
        <v>-277.2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6"/>
      <c r="V57" s="1"/>
      <c r="W57" s="1"/>
      <c r="X57" s="1"/>
      <c r="Y57" s="1"/>
    </row>
    <row r="58" spans="1:25" x14ac:dyDescent="0.2">
      <c r="A58" s="27">
        <v>41850</v>
      </c>
      <c r="B58" s="59">
        <v>108</v>
      </c>
      <c r="C58" s="67" t="s">
        <v>103</v>
      </c>
      <c r="D58" s="19">
        <f t="shared" si="3"/>
        <v>8398.8799999999901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-217.2</v>
      </c>
      <c r="P58" s="1"/>
      <c r="Q58" s="1"/>
      <c r="R58" s="1"/>
      <c r="S58" s="1"/>
      <c r="T58" s="1"/>
      <c r="U58" s="46"/>
      <c r="V58" s="1"/>
      <c r="W58" s="1"/>
      <c r="X58" s="1"/>
      <c r="Y58" s="1"/>
    </row>
    <row r="59" spans="1:25" x14ac:dyDescent="0.2">
      <c r="A59" s="27">
        <v>41850</v>
      </c>
      <c r="B59" s="59">
        <v>108</v>
      </c>
      <c r="C59" s="67" t="s">
        <v>72</v>
      </c>
      <c r="D59" s="19">
        <f t="shared" si="3"/>
        <v>9132.0499999999902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733.17</v>
      </c>
      <c r="P59" s="1"/>
      <c r="Q59" s="1"/>
      <c r="R59" s="1"/>
      <c r="S59" s="1"/>
      <c r="T59" s="1"/>
      <c r="U59" s="46"/>
      <c r="V59" s="1"/>
      <c r="W59" s="1"/>
      <c r="X59" s="1"/>
      <c r="Y59" s="1"/>
    </row>
    <row r="60" spans="1:25" x14ac:dyDescent="0.2">
      <c r="A60" s="27">
        <v>41850</v>
      </c>
      <c r="B60" s="59">
        <v>108</v>
      </c>
      <c r="C60" s="67" t="s">
        <v>124</v>
      </c>
      <c r="D60" s="19">
        <f t="shared" si="3"/>
        <v>9865.2199999999903</v>
      </c>
      <c r="E60" s="1"/>
      <c r="F60" s="1"/>
      <c r="G60" s="1"/>
      <c r="H60" s="1"/>
      <c r="I60" s="1"/>
      <c r="J60" s="1"/>
      <c r="K60" s="1"/>
      <c r="L60" s="1"/>
      <c r="M60" s="1"/>
      <c r="N60" s="1">
        <v>733.17</v>
      </c>
      <c r="O60" s="1"/>
      <c r="P60" s="1"/>
      <c r="Q60" s="1"/>
      <c r="R60" s="1"/>
      <c r="S60" s="1"/>
      <c r="T60" s="1"/>
      <c r="U60" s="46"/>
      <c r="V60" s="1"/>
      <c r="W60" s="1"/>
      <c r="X60" s="1"/>
      <c r="Y60" s="1"/>
    </row>
    <row r="61" spans="1:25" x14ac:dyDescent="0.2">
      <c r="A61" s="27">
        <v>41850</v>
      </c>
      <c r="B61" s="59">
        <v>108</v>
      </c>
      <c r="C61" s="67" t="s">
        <v>157</v>
      </c>
      <c r="D61" s="19">
        <f t="shared" si="3"/>
        <v>10598.38999999999</v>
      </c>
      <c r="E61" s="1"/>
      <c r="F61" s="1"/>
      <c r="G61" s="1">
        <v>733.17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46"/>
      <c r="V61" s="1"/>
      <c r="W61" s="1"/>
      <c r="X61" s="1"/>
      <c r="Y61" s="1"/>
    </row>
    <row r="62" spans="1:25" x14ac:dyDescent="0.2">
      <c r="B62" s="59"/>
      <c r="C62" s="67"/>
      <c r="D62" s="19">
        <f t="shared" si="3"/>
        <v>10598.38999999999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46"/>
      <c r="V62" s="1"/>
      <c r="W62" s="1"/>
      <c r="X62" s="1"/>
      <c r="Y62" s="1"/>
    </row>
    <row r="63" spans="1:25" x14ac:dyDescent="0.2">
      <c r="B63" s="59"/>
      <c r="C63" s="15" t="s">
        <v>57</v>
      </c>
      <c r="D63" s="19">
        <f t="shared" si="3"/>
        <v>10598.38999999999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/>
      <c r="W63" s="1"/>
      <c r="X63" s="1"/>
      <c r="Y63" s="1"/>
    </row>
    <row r="64" spans="1:25" x14ac:dyDescent="0.2">
      <c r="B64" s="59"/>
      <c r="C64" s="67" t="s">
        <v>165</v>
      </c>
      <c r="D64" s="19">
        <f t="shared" si="3"/>
        <v>10598.38999999999</v>
      </c>
      <c r="E64" s="79"/>
      <c r="O64" s="1">
        <v>-84</v>
      </c>
      <c r="P64" s="1"/>
      <c r="Q64" s="1"/>
      <c r="R64" s="1"/>
      <c r="S64" s="1"/>
      <c r="T64" s="1"/>
      <c r="U64" s="46"/>
      <c r="V64" s="1">
        <v>84</v>
      </c>
      <c r="W64" s="1"/>
      <c r="X64" s="1"/>
      <c r="Y64" s="1"/>
    </row>
    <row r="65" spans="1:25" x14ac:dyDescent="0.2">
      <c r="B65" s="59"/>
      <c r="C65" s="67" t="s">
        <v>137</v>
      </c>
      <c r="D65" s="19">
        <f t="shared" si="3"/>
        <v>10598.38999999999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-385</v>
      </c>
      <c r="U65" s="46"/>
      <c r="V65" s="1">
        <v>385</v>
      </c>
      <c r="W65" s="1"/>
      <c r="X65" s="1"/>
      <c r="Y65" s="1"/>
    </row>
    <row r="66" spans="1:25" x14ac:dyDescent="0.2">
      <c r="B66" s="59"/>
      <c r="C66" s="67" t="s">
        <v>164</v>
      </c>
      <c r="D66" s="19">
        <f t="shared" si="3"/>
        <v>10598.38999999999</v>
      </c>
      <c r="E66" s="1"/>
      <c r="F66" s="1"/>
      <c r="G66" s="1">
        <v>-594.5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>
        <v>594.5</v>
      </c>
      <c r="W66" s="1"/>
      <c r="X66" s="1"/>
      <c r="Y66" s="1"/>
    </row>
    <row r="67" spans="1:25" ht="12" customHeight="1" x14ac:dyDescent="0.2">
      <c r="B67" s="59"/>
      <c r="C67" s="67" t="s">
        <v>139</v>
      </c>
      <c r="D67" s="19">
        <f t="shared" si="3"/>
        <v>10598.38999999999</v>
      </c>
      <c r="E67" s="1"/>
      <c r="F67" s="1"/>
      <c r="G67" s="1"/>
      <c r="H67" s="1"/>
      <c r="I67" s="1"/>
      <c r="J67" s="1"/>
      <c r="K67" s="1"/>
      <c r="L67" s="1"/>
      <c r="M67" s="1"/>
      <c r="N67" s="1">
        <v>-326.2</v>
      </c>
      <c r="O67" s="1"/>
      <c r="P67" s="1"/>
      <c r="Q67" s="1"/>
      <c r="R67" s="1"/>
      <c r="S67" s="1"/>
      <c r="T67" s="1"/>
      <c r="U67" s="46"/>
      <c r="V67" s="1">
        <v>326.2</v>
      </c>
      <c r="W67" s="1"/>
      <c r="X67" s="1"/>
      <c r="Y67" s="1"/>
    </row>
    <row r="68" spans="1:25" ht="15" customHeight="1" x14ac:dyDescent="0.2">
      <c r="B68" s="59"/>
      <c r="C68" s="67" t="s">
        <v>141</v>
      </c>
      <c r="D68" s="19">
        <f t="shared" si="3"/>
        <v>10598.38999999999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>
        <v>-459.2</v>
      </c>
      <c r="T68" s="1"/>
      <c r="U68" s="46"/>
      <c r="V68" s="1">
        <v>459.2</v>
      </c>
      <c r="W68" s="1"/>
      <c r="X68" s="1"/>
      <c r="Y68" s="1"/>
    </row>
    <row r="69" spans="1:25" ht="14.25" customHeight="1" x14ac:dyDescent="0.2">
      <c r="B69" s="59"/>
      <c r="C69" s="67" t="s">
        <v>76</v>
      </c>
      <c r="D69" s="19">
        <f t="shared" si="3"/>
        <v>10598.38999999999</v>
      </c>
      <c r="E69" s="1"/>
      <c r="F69" s="1">
        <v>-99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>
        <v>99</v>
      </c>
      <c r="W69" s="1"/>
      <c r="X69" s="1"/>
      <c r="Y69" s="1"/>
    </row>
    <row r="70" spans="1:25" ht="13.5" customHeight="1" x14ac:dyDescent="0.2">
      <c r="B70" s="59"/>
      <c r="C70" s="67" t="s">
        <v>166</v>
      </c>
      <c r="D70" s="19">
        <f t="shared" si="3"/>
        <v>10598.38999999999</v>
      </c>
      <c r="E70" s="1"/>
      <c r="F70" s="1"/>
      <c r="G70" s="1"/>
      <c r="H70" s="1"/>
      <c r="I70" s="1"/>
      <c r="J70" s="1">
        <v>-107.37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>
        <v>107.37</v>
      </c>
      <c r="W70" s="1"/>
      <c r="X70" s="1"/>
      <c r="Y70" s="1"/>
    </row>
    <row r="71" spans="1:25" ht="12.75" customHeight="1" x14ac:dyDescent="0.2">
      <c r="B71" s="59"/>
      <c r="C71" s="67"/>
      <c r="D71" s="19">
        <f t="shared" si="3"/>
        <v>10598.38999999999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1:25" ht="12.75" customHeight="1" x14ac:dyDescent="0.2">
      <c r="B72" s="59"/>
      <c r="D72" s="19">
        <f t="shared" si="3"/>
        <v>10598.38999999999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1:25" x14ac:dyDescent="0.2">
      <c r="A73" s="35" t="s">
        <v>21</v>
      </c>
      <c r="B73" s="36"/>
      <c r="C73" s="37"/>
      <c r="D73" s="16"/>
      <c r="E73" s="38"/>
      <c r="U73" s="49"/>
      <c r="W73" s="4"/>
    </row>
    <row r="74" spans="1:25" x14ac:dyDescent="0.2">
      <c r="D74" s="19">
        <f>SUM(E74:X74)</f>
        <v>10598.389999999992</v>
      </c>
      <c r="E74" s="19">
        <f t="shared" ref="E74:R74" si="4">SUM(E16:E73)</f>
        <v>0</v>
      </c>
      <c r="F74" s="19">
        <f t="shared" si="4"/>
        <v>2113.2400000000002</v>
      </c>
      <c r="G74" s="19">
        <f t="shared" si="4"/>
        <v>808.38999999999987</v>
      </c>
      <c r="H74" s="19">
        <f t="shared" si="4"/>
        <v>202.69</v>
      </c>
      <c r="I74" s="19">
        <f t="shared" si="4"/>
        <v>0</v>
      </c>
      <c r="J74" s="19">
        <f t="shared" si="4"/>
        <v>60</v>
      </c>
      <c r="K74" s="19">
        <f t="shared" si="4"/>
        <v>0</v>
      </c>
      <c r="L74" s="19">
        <f t="shared" si="4"/>
        <v>59.25</v>
      </c>
      <c r="M74" s="19">
        <f t="shared" si="4"/>
        <v>0</v>
      </c>
      <c r="N74" s="19">
        <f t="shared" si="4"/>
        <v>-191.48000000000008</v>
      </c>
      <c r="O74" s="19">
        <f t="shared" si="4"/>
        <v>1662.8000000000002</v>
      </c>
      <c r="P74" s="19">
        <f t="shared" si="4"/>
        <v>0</v>
      </c>
      <c r="Q74" s="19">
        <f t="shared" si="4"/>
        <v>0</v>
      </c>
      <c r="R74" s="19">
        <f t="shared" si="4"/>
        <v>0</v>
      </c>
      <c r="S74" s="19">
        <f t="shared" ref="S74" si="5">SUM(S16:S73)</f>
        <v>1104.53</v>
      </c>
      <c r="T74" s="19">
        <f>SUM(T16:T73)</f>
        <v>80.829999999999984</v>
      </c>
      <c r="U74" s="46"/>
      <c r="V74" s="19">
        <f>SUM(V16:V73)</f>
        <v>298.54999999999177</v>
      </c>
      <c r="W74" s="19">
        <f>SUM(W16:W73)</f>
        <v>1038.6699999999998</v>
      </c>
      <c r="X74" s="19">
        <f>SUM(X16:X73)</f>
        <v>3360.9199999999992</v>
      </c>
      <c r="Y74" s="19"/>
    </row>
    <row r="75" spans="1:25" x14ac:dyDescent="0.2">
      <c r="U75" s="49"/>
    </row>
    <row r="76" spans="1:25" x14ac:dyDescent="0.2">
      <c r="C76" s="8" t="s">
        <v>4</v>
      </c>
      <c r="D76" s="52" t="s">
        <v>6</v>
      </c>
      <c r="E76" s="1"/>
      <c r="F76" s="1">
        <v>911.24</v>
      </c>
      <c r="G76" s="2">
        <v>401.23</v>
      </c>
      <c r="H76" s="2">
        <v>-427.89</v>
      </c>
      <c r="N76" s="2">
        <v>-677.89</v>
      </c>
      <c r="O76" s="2">
        <v>908.44</v>
      </c>
      <c r="S76" s="2">
        <v>252.53</v>
      </c>
      <c r="T76" s="2">
        <v>-476.52</v>
      </c>
      <c r="U76" s="49"/>
    </row>
    <row r="77" spans="1:25" x14ac:dyDescent="0.2">
      <c r="C77" s="15"/>
      <c r="D77" s="52" t="s">
        <v>5</v>
      </c>
      <c r="E77" s="1"/>
      <c r="F77" s="1">
        <v>240</v>
      </c>
      <c r="G77" s="2">
        <v>20</v>
      </c>
      <c r="H77" s="2">
        <v>140.91</v>
      </c>
      <c r="N77" s="2">
        <v>60</v>
      </c>
      <c r="O77" s="2">
        <v>200</v>
      </c>
      <c r="S77" s="2">
        <v>200</v>
      </c>
      <c r="T77" s="2">
        <v>140</v>
      </c>
      <c r="U77" s="49"/>
    </row>
    <row r="78" spans="1:25" x14ac:dyDescent="0.2">
      <c r="C78" s="15"/>
      <c r="D78" s="52" t="s">
        <v>8</v>
      </c>
      <c r="E78" s="1"/>
      <c r="F78" s="1"/>
      <c r="U78" s="49"/>
    </row>
    <row r="79" spans="1:25" x14ac:dyDescent="0.2">
      <c r="C79" s="15"/>
      <c r="D79" s="52" t="s">
        <v>11</v>
      </c>
      <c r="E79" s="1"/>
      <c r="F79" s="1">
        <v>360</v>
      </c>
      <c r="G79" s="51">
        <v>342.16</v>
      </c>
      <c r="N79" s="2">
        <v>342.16</v>
      </c>
      <c r="O79" s="2">
        <v>342.16</v>
      </c>
      <c r="S79" s="2">
        <v>350</v>
      </c>
      <c r="T79" s="2">
        <v>342.16</v>
      </c>
      <c r="U79" s="49"/>
    </row>
    <row r="80" spans="1:25" x14ac:dyDescent="0.2">
      <c r="C80" s="15"/>
      <c r="D80" s="52" t="s">
        <v>14</v>
      </c>
      <c r="F80" s="2">
        <v>330</v>
      </c>
      <c r="G80" s="1">
        <v>30</v>
      </c>
      <c r="H80" s="2">
        <v>283.73</v>
      </c>
      <c r="J80" s="2">
        <v>60</v>
      </c>
      <c r="L80" s="2">
        <v>59.25</v>
      </c>
      <c r="N80" s="2">
        <v>69.25</v>
      </c>
      <c r="O80" s="2">
        <v>72.2</v>
      </c>
      <c r="S80" s="2">
        <v>100</v>
      </c>
      <c r="T80" s="2">
        <v>40.19</v>
      </c>
      <c r="U80" s="49"/>
    </row>
    <row r="81" spans="1:25" x14ac:dyDescent="0.2">
      <c r="D81" s="52" t="s">
        <v>15</v>
      </c>
      <c r="E81" s="1"/>
      <c r="F81" s="1">
        <v>152</v>
      </c>
      <c r="H81" s="2">
        <v>150</v>
      </c>
      <c r="S81" s="2">
        <v>90</v>
      </c>
      <c r="U81" s="49"/>
    </row>
    <row r="82" spans="1:25" x14ac:dyDescent="0.2">
      <c r="D82" s="52" t="s">
        <v>16</v>
      </c>
      <c r="S82" s="67" t="s">
        <v>97</v>
      </c>
      <c r="U82" s="49"/>
    </row>
    <row r="83" spans="1:25" x14ac:dyDescent="0.2">
      <c r="D83" s="52" t="s">
        <v>17</v>
      </c>
      <c r="E83" s="1"/>
      <c r="F83" s="1">
        <v>60</v>
      </c>
      <c r="H83" s="2">
        <v>50</v>
      </c>
      <c r="N83" s="2">
        <v>15</v>
      </c>
      <c r="O83" s="2">
        <v>50</v>
      </c>
      <c r="S83" s="2">
        <v>50</v>
      </c>
      <c r="T83" s="2">
        <v>35</v>
      </c>
      <c r="U83" s="49"/>
    </row>
    <row r="84" spans="1:25" x14ac:dyDescent="0.2">
      <c r="D84" s="52" t="s">
        <v>35</v>
      </c>
      <c r="F84" s="2">
        <v>60</v>
      </c>
      <c r="G84" s="2">
        <v>5</v>
      </c>
      <c r="H84" s="2">
        <v>5.94</v>
      </c>
      <c r="O84" s="2">
        <v>90</v>
      </c>
      <c r="S84" s="2">
        <v>62</v>
      </c>
      <c r="U84" s="49"/>
    </row>
    <row r="85" spans="1:25" x14ac:dyDescent="0.2">
      <c r="D85" s="53" t="s">
        <v>10</v>
      </c>
      <c r="E85" s="1"/>
      <c r="F85" s="1"/>
      <c r="G85" s="1">
        <v>10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49"/>
    </row>
    <row r="86" spans="1:25" s="9" customFormat="1" x14ac:dyDescent="0.2">
      <c r="A86" s="39"/>
      <c r="B86" s="13"/>
      <c r="C86" s="13"/>
      <c r="D86" s="14" t="s">
        <v>20</v>
      </c>
      <c r="E86" s="43">
        <f t="shared" ref="E86:R86" si="6">SUM(E76:E85)</f>
        <v>0</v>
      </c>
      <c r="F86" s="43">
        <f t="shared" si="6"/>
        <v>2113.2399999999998</v>
      </c>
      <c r="G86" s="43">
        <f t="shared" si="6"/>
        <v>808.3900000000001</v>
      </c>
      <c r="H86" s="43">
        <f t="shared" si="6"/>
        <v>202.69</v>
      </c>
      <c r="I86" s="43">
        <f t="shared" si="6"/>
        <v>0</v>
      </c>
      <c r="J86" s="43">
        <f t="shared" si="6"/>
        <v>60</v>
      </c>
      <c r="K86" s="43">
        <f t="shared" si="6"/>
        <v>0</v>
      </c>
      <c r="L86" s="43">
        <f t="shared" si="6"/>
        <v>59.25</v>
      </c>
      <c r="M86" s="43">
        <f t="shared" si="6"/>
        <v>0</v>
      </c>
      <c r="N86" s="43">
        <f t="shared" si="6"/>
        <v>-191.47999999999996</v>
      </c>
      <c r="O86" s="43">
        <f t="shared" si="6"/>
        <v>1662.8000000000002</v>
      </c>
      <c r="P86" s="43">
        <f t="shared" si="6"/>
        <v>0</v>
      </c>
      <c r="Q86" s="43">
        <f t="shared" si="6"/>
        <v>0</v>
      </c>
      <c r="R86" s="43">
        <f t="shared" si="6"/>
        <v>0</v>
      </c>
      <c r="S86" s="43">
        <f t="shared" ref="S86" si="7">SUM(S76:S85)</f>
        <v>1104.53</v>
      </c>
      <c r="T86" s="43">
        <f>SUM(T76:T85)</f>
        <v>80.830000000000041</v>
      </c>
      <c r="U86" s="50"/>
      <c r="V86" s="43">
        <f>+V74</f>
        <v>298.54999999999177</v>
      </c>
      <c r="W86" s="43">
        <f>+W74</f>
        <v>1038.6699999999998</v>
      </c>
      <c r="X86" s="43">
        <f>+X74</f>
        <v>3360.9199999999992</v>
      </c>
      <c r="Y86" s="43"/>
    </row>
    <row r="87" spans="1:25" x14ac:dyDescent="0.2">
      <c r="D87" s="41">
        <f>SUM(E86:Y86)</f>
        <v>10598.389999999992</v>
      </c>
    </row>
    <row r="88" spans="1:25" x14ac:dyDescent="0.2">
      <c r="D88" s="8" t="s">
        <v>9</v>
      </c>
      <c r="E88" s="61">
        <f t="shared" ref="E88:R88" si="8">+E74-E86</f>
        <v>0</v>
      </c>
      <c r="F88" s="62">
        <f t="shared" si="8"/>
        <v>0</v>
      </c>
      <c r="G88" s="62">
        <f t="shared" si="8"/>
        <v>0</v>
      </c>
      <c r="H88" s="62">
        <f t="shared" si="8"/>
        <v>0</v>
      </c>
      <c r="I88" s="62">
        <f t="shared" si="8"/>
        <v>0</v>
      </c>
      <c r="J88" s="62">
        <f t="shared" si="8"/>
        <v>0</v>
      </c>
      <c r="K88" s="62">
        <f t="shared" si="8"/>
        <v>0</v>
      </c>
      <c r="L88" s="62">
        <f t="shared" si="8"/>
        <v>0</v>
      </c>
      <c r="M88" s="62">
        <f t="shared" si="8"/>
        <v>0</v>
      </c>
      <c r="N88" s="62">
        <f t="shared" si="8"/>
        <v>0</v>
      </c>
      <c r="O88" s="62">
        <f t="shared" si="8"/>
        <v>0</v>
      </c>
      <c r="P88" s="62">
        <f t="shared" si="8"/>
        <v>0</v>
      </c>
      <c r="Q88" s="62">
        <f t="shared" si="8"/>
        <v>0</v>
      </c>
      <c r="R88" s="62">
        <f t="shared" si="8"/>
        <v>0</v>
      </c>
      <c r="S88" s="62">
        <f t="shared" ref="S88" si="9">+S74-S86</f>
        <v>0</v>
      </c>
      <c r="T88" s="74">
        <f>+T74-T86</f>
        <v>0</v>
      </c>
      <c r="U88" s="57"/>
      <c r="V88" s="57"/>
      <c r="W88" s="1"/>
      <c r="X88" s="1"/>
      <c r="Y88" s="1"/>
    </row>
    <row r="89" spans="1:25" x14ac:dyDescent="0.2">
      <c r="E89" s="80" t="s">
        <v>33</v>
      </c>
      <c r="F89" s="81"/>
      <c r="G89" s="81"/>
      <c r="H89" s="81" t="s">
        <v>33</v>
      </c>
      <c r="I89" s="81"/>
      <c r="J89" s="81"/>
      <c r="K89" s="80" t="s">
        <v>33</v>
      </c>
      <c r="L89" s="81"/>
      <c r="M89" s="81"/>
      <c r="N89" s="81" t="s">
        <v>33</v>
      </c>
      <c r="O89" s="81"/>
      <c r="P89" s="81"/>
      <c r="Q89" s="60"/>
      <c r="R89" s="60" t="s">
        <v>33</v>
      </c>
      <c r="S89" s="60" t="s">
        <v>33</v>
      </c>
      <c r="T89" s="75"/>
      <c r="U89" s="57"/>
      <c r="V89" s="57"/>
    </row>
    <row r="95" spans="1:25" outlineLevel="1" x14ac:dyDescent="0.2"/>
    <row r="96" spans="1:25" outlineLevel="1" x14ac:dyDescent="0.2">
      <c r="A96" s="27" t="s">
        <v>36</v>
      </c>
      <c r="E96" s="1">
        <f>SUM(E19:E72)</f>
        <v>0</v>
      </c>
      <c r="F96" s="1">
        <f t="shared" ref="F96:X96" si="10">SUM(F19:F72)</f>
        <v>2354.7000000000003</v>
      </c>
      <c r="G96" s="1">
        <f t="shared" si="10"/>
        <v>808.38999999999987</v>
      </c>
      <c r="H96" s="1">
        <f t="shared" si="10"/>
        <v>0</v>
      </c>
      <c r="I96" s="1">
        <f t="shared" si="10"/>
        <v>0</v>
      </c>
      <c r="J96" s="1">
        <f t="shared" si="10"/>
        <v>-187.37</v>
      </c>
      <c r="K96" s="1">
        <f t="shared" si="10"/>
        <v>0</v>
      </c>
      <c r="L96" s="1">
        <f t="shared" si="10"/>
        <v>0</v>
      </c>
      <c r="M96" s="1">
        <f t="shared" si="10"/>
        <v>0</v>
      </c>
      <c r="N96" s="1">
        <f t="shared" si="10"/>
        <v>-453.26000000000005</v>
      </c>
      <c r="O96" s="1">
        <f t="shared" si="10"/>
        <v>18.939999999999941</v>
      </c>
      <c r="P96" s="1">
        <f t="shared" si="10"/>
        <v>0</v>
      </c>
      <c r="Q96" s="1">
        <f t="shared" si="10"/>
        <v>0</v>
      </c>
      <c r="R96" s="1">
        <f t="shared" si="10"/>
        <v>0</v>
      </c>
      <c r="S96" s="1">
        <f t="shared" ref="S96" si="11">SUM(S19:S72)</f>
        <v>1183.2899999999997</v>
      </c>
      <c r="T96" s="1"/>
      <c r="U96" s="1"/>
      <c r="V96" s="1">
        <f t="shared" si="10"/>
        <v>235.26999999999998</v>
      </c>
      <c r="W96" s="1">
        <f t="shared" si="10"/>
        <v>-362.83</v>
      </c>
      <c r="X96" s="1">
        <f t="shared" si="10"/>
        <v>-96.2</v>
      </c>
      <c r="Y96" s="1" t="e">
        <v>#VALUE!</v>
      </c>
    </row>
    <row r="97" outlineLevel="1" x14ac:dyDescent="0.2"/>
  </sheetData>
  <mergeCells count="4">
    <mergeCell ref="E89:G89"/>
    <mergeCell ref="H89:J89"/>
    <mergeCell ref="K89:M89"/>
    <mergeCell ref="N89:P89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43" orientation="landscape" r:id="rId1"/>
  <headerFooter alignWithMargins="0">
    <oddHeader>&amp;LJugendwohnen im Kiez-Jugendhilfe gGmbH&amp;R&amp;D</oddHeader>
    <oddFooter>&amp;L&amp;A&amp;C&amp;F&amp;RSeite &amp;P</oddFooter>
  </headerFooter>
  <rowBreaks count="1" manualBreakCount="1">
    <brk id="6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zoomScaleNormal="100" workbookViewId="0">
      <selection activeCell="C7" sqref="C7"/>
    </sheetView>
  </sheetViews>
  <sheetFormatPr baseColWidth="10" defaultRowHeight="12.75" outlineLevelRow="1" x14ac:dyDescent="0.2"/>
  <cols>
    <col min="1" max="2" width="8.85546875" style="27" customWidth="1"/>
    <col min="3" max="3" width="21.42578125" style="2" customWidth="1"/>
    <col min="4" max="4" width="11.5703125" style="2" customWidth="1"/>
    <col min="5" max="20" width="11.42578125" style="2"/>
    <col min="21" max="21" width="12.28515625" style="2" customWidth="1"/>
    <col min="22" max="22" width="14.42578125" style="2" customWidth="1"/>
    <col min="23" max="23" width="14.28515625" style="2" customWidth="1"/>
    <col min="24" max="24" width="33.42578125" style="2" customWidth="1"/>
    <col min="25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I1" s="65"/>
      <c r="U1" s="17"/>
    </row>
    <row r="2" spans="1:25" s="5" customFormat="1" ht="15.75" x14ac:dyDescent="0.25">
      <c r="A2" s="25" t="s">
        <v>45</v>
      </c>
      <c r="B2" s="71">
        <f>+Jul!B2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Jul!E3</f>
        <v>K70101</v>
      </c>
      <c r="F3" s="10" t="str">
        <f>Jul!F3</f>
        <v>K70125</v>
      </c>
      <c r="G3" s="10">
        <f>Jul!G3</f>
        <v>0</v>
      </c>
      <c r="H3" s="10" t="str">
        <f>Jul!H3</f>
        <v>K70122</v>
      </c>
      <c r="I3" s="10" t="str">
        <f>Jul!I3</f>
        <v>K70121</v>
      </c>
      <c r="J3" s="10" t="str">
        <f>Jul!J3</f>
        <v>K70130</v>
      </c>
      <c r="K3" s="10" t="str">
        <f>Jul!K3</f>
        <v>K70123</v>
      </c>
      <c r="L3" s="10" t="str">
        <f>Jul!L3</f>
        <v>K70126</v>
      </c>
      <c r="M3" s="10" t="str">
        <f>Jul!M3</f>
        <v>K70113</v>
      </c>
      <c r="N3" s="10" t="str">
        <f>Jul!N3</f>
        <v>K70131</v>
      </c>
      <c r="O3" s="10" t="str">
        <f>Jul!O3</f>
        <v>K70127</v>
      </c>
      <c r="P3" s="10" t="str">
        <f>Jul!P3</f>
        <v>K70116</v>
      </c>
      <c r="Q3" s="10" t="str">
        <f>Jul!Q3</f>
        <v>K70117</v>
      </c>
      <c r="R3" s="10" t="str">
        <f>Jul!R3</f>
        <v>K70118</v>
      </c>
      <c r="S3" s="10" t="str">
        <f>Jul!S3</f>
        <v>K70128</v>
      </c>
      <c r="T3" s="10" t="str">
        <f>Jul!T3</f>
        <v>K70129</v>
      </c>
      <c r="U3" s="10"/>
      <c r="V3" s="10" t="str">
        <f>Jul!V3</f>
        <v>K70197</v>
      </c>
      <c r="W3" s="10" t="str">
        <f>Jul!W3</f>
        <v>K70198</v>
      </c>
      <c r="X3" s="10" t="str">
        <f>Jul!X3</f>
        <v>K70199</v>
      </c>
    </row>
    <row r="4" spans="1:25" s="6" customFormat="1" x14ac:dyDescent="0.2">
      <c r="B4" s="28"/>
      <c r="D4" s="55" t="s">
        <v>19</v>
      </c>
      <c r="E4" s="10" t="str">
        <f>Jul!E4</f>
        <v>Engin Turan</v>
      </c>
      <c r="F4" s="10" t="str">
        <f>Jul!F4</f>
        <v>Marcelina Schulz</v>
      </c>
      <c r="G4" s="10" t="str">
        <f>Jul!G4</f>
        <v>Dennis Kunipatz</v>
      </c>
      <c r="H4" s="10" t="str">
        <f>Jul!H4</f>
        <v>Jennifer Kollatsch</v>
      </c>
      <c r="I4" s="10" t="str">
        <f>Jul!I4</f>
        <v>Elvis Hoffmann</v>
      </c>
      <c r="J4" s="10" t="str">
        <f>Jul!J4</f>
        <v>Alpay Sarf</v>
      </c>
      <c r="K4" s="10" t="str">
        <f>Jul!K4</f>
        <v>Sherica Katz</v>
      </c>
      <c r="L4" s="10" t="str">
        <f>Jul!L4</f>
        <v>Alexander Busse</v>
      </c>
      <c r="M4" s="10" t="str">
        <f>Jul!M4</f>
        <v>Kevin Seikat</v>
      </c>
      <c r="N4" s="10" t="str">
        <f>Jul!N4</f>
        <v>Vanessa Koch</v>
      </c>
      <c r="O4" s="10" t="str">
        <f>Jul!O4</f>
        <v>Alicja Gohlisch</v>
      </c>
      <c r="P4" s="10" t="str">
        <f>Jul!P4</f>
        <v>Maverick Ron Blanchard</v>
      </c>
      <c r="Q4" s="10" t="str">
        <f>Jul!Q4</f>
        <v>Tim Eilrich</v>
      </c>
      <c r="R4" s="10" t="str">
        <f>Jul!R4</f>
        <v>Kevin Buckow</v>
      </c>
      <c r="S4" s="10" t="str">
        <f>Jul!S4</f>
        <v>Kryzsztof Lagiera</v>
      </c>
      <c r="T4" s="10" t="str">
        <f>Jul!T4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19">
        <f>+Jul!E76</f>
        <v>0</v>
      </c>
      <c r="F6" s="19">
        <f>+Jul!F76</f>
        <v>911.24</v>
      </c>
      <c r="G6" s="19">
        <f>+Jul!G76</f>
        <v>401.23</v>
      </c>
      <c r="H6" s="19">
        <f>+Jul!H76</f>
        <v>-427.89</v>
      </c>
      <c r="I6" s="19">
        <f>+Jul!I76</f>
        <v>0</v>
      </c>
      <c r="J6" s="19">
        <f>+Jul!J76</f>
        <v>0</v>
      </c>
      <c r="K6" s="19">
        <f>+Jul!K76</f>
        <v>0</v>
      </c>
      <c r="L6" s="19">
        <f>+Jul!L76</f>
        <v>0</v>
      </c>
      <c r="M6" s="19">
        <f>+Jul!M76</f>
        <v>0</v>
      </c>
      <c r="N6" s="19">
        <f>+Jul!N76</f>
        <v>-677.89</v>
      </c>
      <c r="O6" s="19">
        <f>+Jul!O76</f>
        <v>908.44</v>
      </c>
      <c r="P6" s="19">
        <f>+Jul!P76</f>
        <v>0</v>
      </c>
      <c r="Q6" s="19">
        <f>+Jul!Q76</f>
        <v>0</v>
      </c>
      <c r="R6" s="19">
        <f>+Jul!R76</f>
        <v>0</v>
      </c>
      <c r="S6" s="19">
        <f>+Jul!S76</f>
        <v>252.53</v>
      </c>
      <c r="T6" s="19">
        <f>+Jul!T76</f>
        <v>-476.52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19">
        <f>+Jul!E77</f>
        <v>0</v>
      </c>
      <c r="F7" s="19">
        <f>+Jul!F77</f>
        <v>240</v>
      </c>
      <c r="G7" s="19">
        <f>+Jul!G77</f>
        <v>20</v>
      </c>
      <c r="H7" s="19">
        <f>+Jul!H77</f>
        <v>140.91</v>
      </c>
      <c r="I7" s="19">
        <f>+Jul!I77</f>
        <v>0</v>
      </c>
      <c r="J7" s="19">
        <f>+Jul!J77</f>
        <v>0</v>
      </c>
      <c r="K7" s="19">
        <f>+Jul!K77</f>
        <v>0</v>
      </c>
      <c r="L7" s="19">
        <f>+Jul!L77</f>
        <v>0</v>
      </c>
      <c r="M7" s="19">
        <f>+Jul!M77</f>
        <v>0</v>
      </c>
      <c r="N7" s="19">
        <f>+Jul!N77</f>
        <v>60</v>
      </c>
      <c r="O7" s="19">
        <f>+Jul!O77</f>
        <v>200</v>
      </c>
      <c r="P7" s="19">
        <f>+Jul!P77</f>
        <v>0</v>
      </c>
      <c r="Q7" s="19">
        <f>+Jul!Q77</f>
        <v>0</v>
      </c>
      <c r="R7" s="19">
        <f>+Jul!R77</f>
        <v>0</v>
      </c>
      <c r="S7" s="19">
        <f>+Jul!S77</f>
        <v>200</v>
      </c>
      <c r="T7" s="19">
        <f>+Jul!T77</f>
        <v>140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19">
        <f>+Jul!E78</f>
        <v>0</v>
      </c>
      <c r="F8" s="19">
        <f>+Jul!F78</f>
        <v>0</v>
      </c>
      <c r="G8" s="19">
        <f>+Jul!G78</f>
        <v>0</v>
      </c>
      <c r="H8" s="19">
        <f>+Jul!H78</f>
        <v>0</v>
      </c>
      <c r="I8" s="19">
        <f>+Jul!I78</f>
        <v>0</v>
      </c>
      <c r="J8" s="19">
        <f>+Jul!J78</f>
        <v>0</v>
      </c>
      <c r="K8" s="19">
        <f>+Jul!K78</f>
        <v>0</v>
      </c>
      <c r="L8" s="19">
        <f>+Jul!L78</f>
        <v>0</v>
      </c>
      <c r="M8" s="19">
        <f>+Jul!M78</f>
        <v>0</v>
      </c>
      <c r="N8" s="19">
        <f>+Jul!N78</f>
        <v>0</v>
      </c>
      <c r="O8" s="19">
        <f>+Jul!O78</f>
        <v>0</v>
      </c>
      <c r="P8" s="19">
        <f>+Jul!P78</f>
        <v>0</v>
      </c>
      <c r="Q8" s="19">
        <f>+Jul!Q78</f>
        <v>0</v>
      </c>
      <c r="R8" s="19">
        <f>+Jul!R78</f>
        <v>0</v>
      </c>
      <c r="S8" s="19">
        <f>+Jul!S78</f>
        <v>0</v>
      </c>
      <c r="T8" s="19">
        <f>+Jul!T78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19">
        <f>+Jul!E79</f>
        <v>0</v>
      </c>
      <c r="F9" s="19">
        <f>+Jul!F79</f>
        <v>360</v>
      </c>
      <c r="G9" s="19">
        <f>+Jul!G79</f>
        <v>342.16</v>
      </c>
      <c r="H9" s="19">
        <f>+Jul!H79</f>
        <v>0</v>
      </c>
      <c r="I9" s="19">
        <f>+Jul!I79</f>
        <v>0</v>
      </c>
      <c r="J9" s="19">
        <f>+Jul!J79</f>
        <v>0</v>
      </c>
      <c r="K9" s="19">
        <f>+Jul!K79</f>
        <v>0</v>
      </c>
      <c r="L9" s="19">
        <f>+Jul!L79</f>
        <v>0</v>
      </c>
      <c r="M9" s="19">
        <f>+Jul!M79</f>
        <v>0</v>
      </c>
      <c r="N9" s="19">
        <f>+Jul!N79</f>
        <v>342.16</v>
      </c>
      <c r="O9" s="19">
        <f>+Jul!O79</f>
        <v>342.16</v>
      </c>
      <c r="P9" s="19">
        <f>+Jul!P79</f>
        <v>0</v>
      </c>
      <c r="Q9" s="19">
        <f>+Jul!Q79</f>
        <v>0</v>
      </c>
      <c r="R9" s="19">
        <f>+Jul!R79</f>
        <v>0</v>
      </c>
      <c r="S9" s="19">
        <f>+Jul!S79</f>
        <v>350</v>
      </c>
      <c r="T9" s="19">
        <f>+Jul!T79</f>
        <v>342.16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19">
        <f>+Jul!E80</f>
        <v>0</v>
      </c>
      <c r="F10" s="19">
        <f>+Jul!F80</f>
        <v>330</v>
      </c>
      <c r="G10" s="19">
        <f>+Jul!G80</f>
        <v>30</v>
      </c>
      <c r="H10" s="19">
        <f>+Jul!H80</f>
        <v>283.73</v>
      </c>
      <c r="I10" s="19">
        <f>+Jul!I80</f>
        <v>0</v>
      </c>
      <c r="J10" s="19">
        <f>+Jul!J80</f>
        <v>60</v>
      </c>
      <c r="K10" s="19">
        <f>+Jul!K80</f>
        <v>0</v>
      </c>
      <c r="L10" s="19">
        <f>+Jul!L80</f>
        <v>59.25</v>
      </c>
      <c r="M10" s="19">
        <f>+Jul!M80</f>
        <v>0</v>
      </c>
      <c r="N10" s="19">
        <f>+Jul!N80</f>
        <v>69.25</v>
      </c>
      <c r="O10" s="19">
        <f>+Jul!O80</f>
        <v>72.2</v>
      </c>
      <c r="P10" s="19">
        <f>+Jul!P80</f>
        <v>0</v>
      </c>
      <c r="Q10" s="19">
        <f>+Jul!Q80</f>
        <v>0</v>
      </c>
      <c r="R10" s="19">
        <f>+Jul!R80</f>
        <v>0</v>
      </c>
      <c r="S10" s="19">
        <f>+Jul!S80</f>
        <v>100</v>
      </c>
      <c r="T10" s="19">
        <f>+Jul!T80</f>
        <v>40.19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19">
        <f>+Jul!E81</f>
        <v>0</v>
      </c>
      <c r="F11" s="19">
        <f>+Jul!F81</f>
        <v>152</v>
      </c>
      <c r="G11" s="19">
        <f>+Jul!G81</f>
        <v>0</v>
      </c>
      <c r="H11" s="19">
        <f>+Jul!H81</f>
        <v>150</v>
      </c>
      <c r="I11" s="19">
        <f>+Jul!I81</f>
        <v>0</v>
      </c>
      <c r="J11" s="19">
        <f>+Jul!J81</f>
        <v>0</v>
      </c>
      <c r="K11" s="19">
        <f>+Jul!K81</f>
        <v>0</v>
      </c>
      <c r="L11" s="19">
        <f>+Jul!L81</f>
        <v>0</v>
      </c>
      <c r="M11" s="19">
        <f>+Jul!M81</f>
        <v>0</v>
      </c>
      <c r="N11" s="19">
        <f>+Jul!N81</f>
        <v>0</v>
      </c>
      <c r="O11" s="19">
        <f>+Jul!O81</f>
        <v>0</v>
      </c>
      <c r="P11" s="19">
        <f>+Jul!P81</f>
        <v>0</v>
      </c>
      <c r="Q11" s="19">
        <f>+Jul!Q81</f>
        <v>0</v>
      </c>
      <c r="R11" s="19">
        <f>+Jul!R81</f>
        <v>0</v>
      </c>
      <c r="S11" s="19">
        <f>+Jul!S81</f>
        <v>90</v>
      </c>
      <c r="T11" s="19">
        <f>+Jul!T81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19">
        <f>+Jul!E82</f>
        <v>0</v>
      </c>
      <c r="F12" s="19">
        <f>+Jul!F82</f>
        <v>0</v>
      </c>
      <c r="G12" s="19">
        <f>+Jul!G82</f>
        <v>0</v>
      </c>
      <c r="H12" s="19">
        <f>+Jul!H82</f>
        <v>0</v>
      </c>
      <c r="I12" s="19">
        <f>+Jul!I82</f>
        <v>0</v>
      </c>
      <c r="J12" s="19">
        <f>+Jul!J82</f>
        <v>0</v>
      </c>
      <c r="K12" s="19">
        <f>+Jul!K82</f>
        <v>0</v>
      </c>
      <c r="L12" s="19">
        <f>+Jul!L82</f>
        <v>0</v>
      </c>
      <c r="M12" s="19">
        <f>+Jul!M82</f>
        <v>0</v>
      </c>
      <c r="N12" s="19">
        <f>+Jul!N82</f>
        <v>0</v>
      </c>
      <c r="O12" s="19">
        <f>+Jul!O82</f>
        <v>0</v>
      </c>
      <c r="P12" s="19">
        <f>+Jul!P82</f>
        <v>0</v>
      </c>
      <c r="Q12" s="19">
        <f>+Jul!Q82</f>
        <v>0</v>
      </c>
      <c r="R12" s="19">
        <f>+Jul!R82</f>
        <v>0</v>
      </c>
      <c r="S12" s="19" t="str">
        <f>+Jul!S82</f>
        <v>,</v>
      </c>
      <c r="T12" s="19">
        <f>+Jul!T82</f>
        <v>0</v>
      </c>
      <c r="U12" s="46"/>
    </row>
    <row r="13" spans="1:25" s="9" customFormat="1" x14ac:dyDescent="0.2">
      <c r="A13" s="30"/>
      <c r="B13" s="30"/>
      <c r="D13" s="52" t="s">
        <v>17</v>
      </c>
      <c r="E13" s="19">
        <f>+Jul!E83</f>
        <v>0</v>
      </c>
      <c r="F13" s="19">
        <f>+Jul!F83</f>
        <v>60</v>
      </c>
      <c r="G13" s="19">
        <f>+Jul!G83</f>
        <v>0</v>
      </c>
      <c r="H13" s="19">
        <f>+Jul!H83</f>
        <v>50</v>
      </c>
      <c r="I13" s="19">
        <f>+Jul!I83</f>
        <v>0</v>
      </c>
      <c r="J13" s="19">
        <f>+Jul!J83</f>
        <v>0</v>
      </c>
      <c r="K13" s="19">
        <f>+Jul!K83</f>
        <v>0</v>
      </c>
      <c r="L13" s="19">
        <f>+Jul!L83</f>
        <v>0</v>
      </c>
      <c r="M13" s="19">
        <f>+Jul!M83</f>
        <v>0</v>
      </c>
      <c r="N13" s="19">
        <f>+Jul!N83</f>
        <v>15</v>
      </c>
      <c r="O13" s="19">
        <f>+Jul!O83</f>
        <v>50</v>
      </c>
      <c r="P13" s="19">
        <f>+Jul!P83</f>
        <v>0</v>
      </c>
      <c r="Q13" s="19">
        <f>+Jul!Q83</f>
        <v>0</v>
      </c>
      <c r="R13" s="19">
        <f>+Jul!R83</f>
        <v>0</v>
      </c>
      <c r="S13" s="19">
        <f>+Jul!S83</f>
        <v>50</v>
      </c>
      <c r="T13" s="19">
        <f>+Jul!T83</f>
        <v>35</v>
      </c>
      <c r="U13" s="46"/>
    </row>
    <row r="14" spans="1:25" s="9" customFormat="1" x14ac:dyDescent="0.2">
      <c r="A14" s="30"/>
      <c r="B14" s="30"/>
      <c r="D14" s="52" t="s">
        <v>35</v>
      </c>
      <c r="E14" s="19">
        <f>+Jul!E84</f>
        <v>0</v>
      </c>
      <c r="F14" s="19">
        <f>+Jul!F84</f>
        <v>60</v>
      </c>
      <c r="G14" s="19">
        <f>+Jul!G84</f>
        <v>5</v>
      </c>
      <c r="H14" s="19">
        <f>+Jul!H84</f>
        <v>5.94</v>
      </c>
      <c r="I14" s="19">
        <f>+Jul!I84</f>
        <v>0</v>
      </c>
      <c r="J14" s="19">
        <f>+Jul!J84</f>
        <v>0</v>
      </c>
      <c r="K14" s="19">
        <f>+Jul!K84</f>
        <v>0</v>
      </c>
      <c r="L14" s="19">
        <f>+Jul!L84</f>
        <v>0</v>
      </c>
      <c r="M14" s="19">
        <f>+Jul!M84</f>
        <v>0</v>
      </c>
      <c r="N14" s="19">
        <f>+Jul!N84</f>
        <v>0</v>
      </c>
      <c r="O14" s="19">
        <f>+Jul!O84</f>
        <v>90</v>
      </c>
      <c r="P14" s="19">
        <f>+Jul!P84</f>
        <v>0</v>
      </c>
      <c r="Q14" s="19">
        <f>+Jul!Q84</f>
        <v>0</v>
      </c>
      <c r="R14" s="19">
        <f>+Jul!R84</f>
        <v>0</v>
      </c>
      <c r="S14" s="19">
        <f>+Jul!S84</f>
        <v>62</v>
      </c>
      <c r="T14" s="19">
        <f>+Jul!T84</f>
        <v>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19">
        <f>+Jul!E85</f>
        <v>0</v>
      </c>
      <c r="F15" s="19">
        <f>+Jul!F85</f>
        <v>0</v>
      </c>
      <c r="G15" s="19">
        <f>+Jul!G85</f>
        <v>10</v>
      </c>
      <c r="H15" s="19">
        <f>+Jul!H85</f>
        <v>0</v>
      </c>
      <c r="I15" s="19">
        <f>+Jul!I85</f>
        <v>0</v>
      </c>
      <c r="J15" s="19">
        <f>+Jul!J85</f>
        <v>0</v>
      </c>
      <c r="K15" s="19">
        <f>+Jul!K85</f>
        <v>0</v>
      </c>
      <c r="L15" s="19">
        <f>+Jul!L85</f>
        <v>0</v>
      </c>
      <c r="M15" s="19">
        <f>+Jul!M85</f>
        <v>0</v>
      </c>
      <c r="N15" s="19">
        <f>+Jul!N85</f>
        <v>0</v>
      </c>
      <c r="O15" s="19">
        <f>+Jul!O85</f>
        <v>0</v>
      </c>
      <c r="P15" s="19">
        <f>+Jul!P85</f>
        <v>0</v>
      </c>
      <c r="Q15" s="19">
        <f>+Jul!Q85</f>
        <v>0</v>
      </c>
      <c r="R15" s="19">
        <f>+Jul!R85</f>
        <v>0</v>
      </c>
      <c r="S15" s="19">
        <f>+Jul!S85</f>
        <v>0</v>
      </c>
      <c r="T15" s="19">
        <f>+Jul!T85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 t="shared" ref="E16:R16" si="0">SUM(E6:E15)</f>
        <v>0</v>
      </c>
      <c r="F16" s="40">
        <f t="shared" si="0"/>
        <v>2113.2399999999998</v>
      </c>
      <c r="G16" s="40">
        <f t="shared" si="0"/>
        <v>808.3900000000001</v>
      </c>
      <c r="H16" s="40">
        <f t="shared" si="0"/>
        <v>202.69</v>
      </c>
      <c r="I16" s="40">
        <f t="shared" si="0"/>
        <v>0</v>
      </c>
      <c r="J16" s="40">
        <f t="shared" si="0"/>
        <v>60</v>
      </c>
      <c r="K16" s="40">
        <f t="shared" si="0"/>
        <v>0</v>
      </c>
      <c r="L16" s="40">
        <f t="shared" si="0"/>
        <v>59.25</v>
      </c>
      <c r="M16" s="40">
        <f t="shared" si="0"/>
        <v>0</v>
      </c>
      <c r="N16" s="40">
        <f t="shared" si="0"/>
        <v>-191.47999999999996</v>
      </c>
      <c r="O16" s="40">
        <f t="shared" si="0"/>
        <v>1662.8000000000002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ref="S16:T16" si="1">SUM(S6:S15)</f>
        <v>1104.53</v>
      </c>
      <c r="T16" s="40">
        <f t="shared" si="1"/>
        <v>80.830000000000041</v>
      </c>
      <c r="U16" s="48"/>
      <c r="V16" s="40">
        <f>+Jul!V86</f>
        <v>298.54999999999177</v>
      </c>
      <c r="W16" s="40">
        <f>+Jul!W86</f>
        <v>1038.6699999999998</v>
      </c>
      <c r="X16" s="40">
        <f>+Jul!X86</f>
        <v>3360.9199999999992</v>
      </c>
      <c r="Y16" s="40"/>
    </row>
    <row r="17" spans="1:25" x14ac:dyDescent="0.2">
      <c r="A17" s="6"/>
      <c r="B17" s="28" t="s">
        <v>2</v>
      </c>
      <c r="C17" s="33"/>
      <c r="D17" s="41">
        <f>SUM(E16:X16)</f>
        <v>10598.389999999992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B19" s="59"/>
      <c r="D19" s="19">
        <f>D17+SUM(E19:X19)</f>
        <v>10598.389999999992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6"/>
      <c r="V19" s="1"/>
      <c r="W19" s="1"/>
      <c r="X19" s="1"/>
      <c r="Y19" s="1"/>
    </row>
    <row r="20" spans="1:25" x14ac:dyDescent="0.2">
      <c r="B20" s="59"/>
      <c r="D20" s="19">
        <f t="shared" ref="D20:D51" si="2">D19+SUM(E20:X20)</f>
        <v>10598.389999999992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/>
      <c r="W20" s="1"/>
      <c r="X20" s="1"/>
      <c r="Y20" s="1"/>
    </row>
    <row r="21" spans="1:25" x14ac:dyDescent="0.2">
      <c r="B21" s="59"/>
      <c r="D21" s="19">
        <f t="shared" si="2"/>
        <v>10598.389999999992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6"/>
      <c r="V21" s="1"/>
      <c r="W21" s="1"/>
      <c r="X21" s="1"/>
      <c r="Y21" s="1"/>
    </row>
    <row r="22" spans="1:25" x14ac:dyDescent="0.2">
      <c r="B22" s="59"/>
      <c r="D22" s="19">
        <f t="shared" si="2"/>
        <v>10598.389999999992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6"/>
      <c r="V22" s="1"/>
      <c r="W22" s="1"/>
      <c r="X22" s="1"/>
      <c r="Y22" s="1"/>
    </row>
    <row r="23" spans="1:25" x14ac:dyDescent="0.2">
      <c r="B23" s="59"/>
      <c r="D23" s="19">
        <f t="shared" si="2"/>
        <v>10598.389999999992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6"/>
      <c r="V23" s="1"/>
      <c r="W23" s="1"/>
      <c r="X23" s="1"/>
      <c r="Y23" s="1"/>
    </row>
    <row r="24" spans="1:25" x14ac:dyDescent="0.2">
      <c r="B24" s="59"/>
      <c r="D24" s="19">
        <f t="shared" si="2"/>
        <v>10598.389999999992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6"/>
      <c r="V24" s="1"/>
      <c r="W24" s="1"/>
      <c r="X24" s="1"/>
      <c r="Y24" s="1"/>
    </row>
    <row r="25" spans="1:25" x14ac:dyDescent="0.2">
      <c r="B25" s="59"/>
      <c r="D25" s="19">
        <f t="shared" si="2"/>
        <v>10598.389999999992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6"/>
      <c r="V25" s="1"/>
      <c r="W25" s="1"/>
      <c r="X25" s="1"/>
      <c r="Y25" s="1"/>
    </row>
    <row r="26" spans="1:25" x14ac:dyDescent="0.2">
      <c r="B26" s="59"/>
      <c r="D26" s="19">
        <f t="shared" si="2"/>
        <v>10598.389999999992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/>
      <c r="W26" s="1"/>
      <c r="X26" s="1"/>
      <c r="Y26" s="1"/>
    </row>
    <row r="27" spans="1:25" x14ac:dyDescent="0.2">
      <c r="B27" s="59"/>
      <c r="D27" s="19">
        <f t="shared" si="2"/>
        <v>10598.389999999992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/>
      <c r="W27" s="1"/>
      <c r="X27" s="1"/>
      <c r="Y27" s="1"/>
    </row>
    <row r="28" spans="1:25" x14ac:dyDescent="0.2">
      <c r="B28" s="59"/>
      <c r="D28" s="19">
        <f t="shared" si="2"/>
        <v>10598.389999999992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/>
      <c r="W28" s="1"/>
      <c r="X28" s="1"/>
      <c r="Y28" s="1"/>
    </row>
    <row r="29" spans="1:25" x14ac:dyDescent="0.2">
      <c r="B29" s="59"/>
      <c r="D29" s="19">
        <f t="shared" si="2"/>
        <v>10598.389999999992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6"/>
      <c r="V29" s="1"/>
      <c r="W29" s="1"/>
      <c r="X29" s="1"/>
      <c r="Y29" s="1"/>
    </row>
    <row r="30" spans="1:25" x14ac:dyDescent="0.2">
      <c r="B30" s="59"/>
      <c r="C30" s="66"/>
      <c r="D30" s="19">
        <f t="shared" si="2"/>
        <v>10598.389999999992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/>
      <c r="W30" s="1"/>
      <c r="X30" s="1"/>
      <c r="Y30" s="1"/>
    </row>
    <row r="31" spans="1:25" x14ac:dyDescent="0.2">
      <c r="B31" s="59"/>
      <c r="C31" s="66"/>
      <c r="D31" s="19">
        <f t="shared" si="2"/>
        <v>10598.389999999992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/>
      <c r="W31" s="1"/>
      <c r="X31" s="1"/>
      <c r="Y31" s="1"/>
    </row>
    <row r="32" spans="1:25" x14ac:dyDescent="0.2">
      <c r="B32" s="59"/>
      <c r="D32" s="19">
        <f t="shared" si="2"/>
        <v>10598.389999999992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/>
      <c r="W32" s="1"/>
      <c r="X32" s="1"/>
      <c r="Y32" s="1"/>
    </row>
    <row r="33" spans="2:25" x14ac:dyDescent="0.2">
      <c r="B33" s="59"/>
      <c r="D33" s="19">
        <f t="shared" si="2"/>
        <v>10598.389999999992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6"/>
      <c r="V33" s="1"/>
      <c r="W33" s="1"/>
      <c r="X33" s="1"/>
      <c r="Y33" s="1"/>
    </row>
    <row r="34" spans="2:25" x14ac:dyDescent="0.2">
      <c r="B34" s="59"/>
      <c r="D34" s="19">
        <f t="shared" si="2"/>
        <v>10598.389999999992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46"/>
      <c r="V34" s="1"/>
      <c r="W34" s="1"/>
      <c r="X34" s="1"/>
      <c r="Y34" s="1"/>
    </row>
    <row r="35" spans="2:25" x14ac:dyDescent="0.2">
      <c r="B35" s="59"/>
      <c r="D35" s="19">
        <f t="shared" si="2"/>
        <v>10598.389999999992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/>
      <c r="Y35" s="1"/>
    </row>
    <row r="36" spans="2:25" x14ac:dyDescent="0.2">
      <c r="B36" s="59"/>
      <c r="D36" s="19">
        <f t="shared" si="2"/>
        <v>10598.389999999992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W36" s="1"/>
      <c r="X36" s="1"/>
      <c r="Y36" s="1"/>
    </row>
    <row r="37" spans="2:25" x14ac:dyDescent="0.2">
      <c r="B37" s="59"/>
      <c r="D37" s="19">
        <f t="shared" si="2"/>
        <v>10598.389999999992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6"/>
      <c r="V37" s="1"/>
      <c r="W37" s="1"/>
      <c r="X37" s="1"/>
      <c r="Y37" s="1"/>
    </row>
    <row r="38" spans="2:25" x14ac:dyDescent="0.2">
      <c r="B38" s="59"/>
      <c r="D38" s="19">
        <f t="shared" si="2"/>
        <v>10598.389999999992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6"/>
      <c r="V38" s="1"/>
      <c r="W38" s="1"/>
      <c r="X38" s="1"/>
      <c r="Y38" s="1"/>
    </row>
    <row r="39" spans="2:25" x14ac:dyDescent="0.2">
      <c r="B39" s="59"/>
      <c r="D39" s="19">
        <f t="shared" si="2"/>
        <v>10598.389999999992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46"/>
      <c r="V39" s="1"/>
      <c r="W39" s="1"/>
      <c r="X39" s="1"/>
      <c r="Y39" s="1"/>
    </row>
    <row r="40" spans="2:25" x14ac:dyDescent="0.2">
      <c r="B40" s="59"/>
      <c r="C40" s="67"/>
      <c r="D40" s="19">
        <f t="shared" si="2"/>
        <v>10598.389999999992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/>
      <c r="W40" s="3"/>
      <c r="X40" s="1"/>
      <c r="Y40" s="1"/>
    </row>
    <row r="41" spans="2:25" x14ac:dyDescent="0.2">
      <c r="B41" s="59"/>
      <c r="C41" s="67"/>
      <c r="D41" s="19">
        <f t="shared" si="2"/>
        <v>10598.389999999992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6"/>
      <c r="V41" s="1"/>
      <c r="W41" s="1"/>
      <c r="X41" s="1"/>
      <c r="Y41" s="1"/>
    </row>
    <row r="42" spans="2:25" x14ac:dyDescent="0.2">
      <c r="B42" s="59"/>
      <c r="C42" s="67"/>
      <c r="D42" s="19">
        <f t="shared" si="2"/>
        <v>10598.389999999992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/>
      <c r="W42" s="1"/>
      <c r="X42" s="1"/>
      <c r="Y42" s="1"/>
    </row>
    <row r="43" spans="2:25" x14ac:dyDescent="0.2">
      <c r="B43" s="59"/>
      <c r="C43" s="67"/>
      <c r="D43" s="19">
        <f t="shared" si="2"/>
        <v>10598.389999999992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46"/>
      <c r="V43" s="1"/>
      <c r="W43" s="1"/>
      <c r="X43" s="1"/>
      <c r="Y43" s="1"/>
    </row>
    <row r="44" spans="2:25" x14ac:dyDescent="0.2">
      <c r="B44" s="59"/>
      <c r="C44" s="67"/>
      <c r="D44" s="19">
        <f t="shared" si="2"/>
        <v>10598.389999999992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2:25" x14ac:dyDescent="0.2">
      <c r="B45" s="59"/>
      <c r="C45" s="67"/>
      <c r="D45" s="19">
        <f t="shared" si="2"/>
        <v>10598.389999999992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46"/>
      <c r="V45" s="1"/>
      <c r="W45" s="1"/>
      <c r="X45" s="1"/>
      <c r="Y45" s="1"/>
    </row>
    <row r="46" spans="2:25" x14ac:dyDescent="0.2">
      <c r="B46" s="59"/>
      <c r="D46" s="19">
        <f t="shared" si="2"/>
        <v>10598.389999999992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/>
      <c r="W46" s="1"/>
      <c r="X46" s="1"/>
      <c r="Y46" s="1"/>
    </row>
    <row r="47" spans="2:25" x14ac:dyDescent="0.2">
      <c r="B47" s="59"/>
      <c r="D47" s="19">
        <f t="shared" si="2"/>
        <v>10598.389999999992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46"/>
      <c r="V47" s="1"/>
      <c r="W47" s="1"/>
      <c r="X47" s="1"/>
      <c r="Y47" s="1"/>
    </row>
    <row r="48" spans="2:25" x14ac:dyDescent="0.2">
      <c r="B48" s="59"/>
      <c r="C48" s="15"/>
      <c r="D48" s="19">
        <f t="shared" si="2"/>
        <v>10598.389999999992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/>
      <c r="W48" s="1"/>
      <c r="X48" s="1"/>
      <c r="Y48" s="1"/>
    </row>
    <row r="49" spans="2:25" x14ac:dyDescent="0.2">
      <c r="B49" s="59"/>
      <c r="C49" s="67"/>
      <c r="D49" s="19">
        <f t="shared" si="2"/>
        <v>10598.389999999992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2:25" x14ac:dyDescent="0.2">
      <c r="B50" s="59"/>
      <c r="C50" s="67"/>
      <c r="D50" s="19">
        <f t="shared" si="2"/>
        <v>10598.389999999992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2:25" x14ac:dyDescent="0.2">
      <c r="B51" s="59"/>
      <c r="C51" s="67"/>
      <c r="D51" s="19">
        <f t="shared" si="2"/>
        <v>10598.389999999992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2:25" x14ac:dyDescent="0.2">
      <c r="B52" s="59"/>
      <c r="C52" s="67"/>
      <c r="D52" s="19">
        <f t="shared" ref="D52:D72" si="3">D51+SUM(E52:X52)</f>
        <v>10598.389999999992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6"/>
      <c r="V52" s="1"/>
      <c r="W52" s="1"/>
      <c r="X52" s="1"/>
      <c r="Y52" s="1"/>
    </row>
    <row r="53" spans="2:25" x14ac:dyDescent="0.2">
      <c r="B53" s="59"/>
      <c r="C53" s="67"/>
      <c r="D53" s="19">
        <f t="shared" si="3"/>
        <v>10598.389999999992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2:25" x14ac:dyDescent="0.2">
      <c r="B54" s="59"/>
      <c r="C54" s="67"/>
      <c r="D54" s="19">
        <f t="shared" si="3"/>
        <v>10598.389999999992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6"/>
      <c r="V54" s="1"/>
      <c r="W54" s="1"/>
      <c r="X54" s="1"/>
      <c r="Y54" s="1"/>
    </row>
    <row r="55" spans="2:25" x14ac:dyDescent="0.2">
      <c r="B55" s="59"/>
      <c r="C55" s="67"/>
      <c r="D55" s="19">
        <f t="shared" si="3"/>
        <v>10598.389999999992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6"/>
      <c r="V55" s="1"/>
      <c r="W55" s="1"/>
      <c r="X55" s="1"/>
      <c r="Y55" s="1"/>
    </row>
    <row r="56" spans="2:25" x14ac:dyDescent="0.2">
      <c r="B56" s="59"/>
      <c r="C56" s="67"/>
      <c r="D56" s="19">
        <f t="shared" si="3"/>
        <v>10598.389999999992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6"/>
      <c r="V56" s="1"/>
      <c r="W56" s="1"/>
      <c r="X56" s="1"/>
      <c r="Y56" s="1"/>
    </row>
    <row r="57" spans="2:25" x14ac:dyDescent="0.2">
      <c r="B57" s="59"/>
      <c r="C57" s="67"/>
      <c r="D57" s="19">
        <f t="shared" si="3"/>
        <v>10598.389999999992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6"/>
      <c r="V57" s="1"/>
      <c r="W57" s="1"/>
      <c r="X57" s="1"/>
      <c r="Y57" s="1"/>
    </row>
    <row r="58" spans="2:25" x14ac:dyDescent="0.2">
      <c r="B58" s="59"/>
      <c r="C58" s="67"/>
      <c r="D58" s="19">
        <f t="shared" si="3"/>
        <v>10598.389999999992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46"/>
      <c r="V58" s="1"/>
      <c r="W58" s="1"/>
      <c r="X58" s="1"/>
      <c r="Y58" s="1"/>
    </row>
    <row r="59" spans="2:25" x14ac:dyDescent="0.2">
      <c r="B59" s="59"/>
      <c r="C59" s="67"/>
      <c r="D59" s="19">
        <f t="shared" si="3"/>
        <v>10598.389999999992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46"/>
      <c r="V59" s="1"/>
      <c r="W59" s="1"/>
      <c r="X59" s="1"/>
      <c r="Y59" s="1"/>
    </row>
    <row r="60" spans="2:25" x14ac:dyDescent="0.2">
      <c r="B60" s="59"/>
      <c r="C60" s="67"/>
      <c r="D60" s="19">
        <f t="shared" si="3"/>
        <v>10598.389999999992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46"/>
      <c r="V60" s="1"/>
      <c r="W60" s="1"/>
      <c r="X60" s="1"/>
      <c r="Y60" s="1"/>
    </row>
    <row r="61" spans="2:25" x14ac:dyDescent="0.2">
      <c r="B61" s="59"/>
      <c r="C61" s="67"/>
      <c r="D61" s="19">
        <f t="shared" si="3"/>
        <v>10598.389999999992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46"/>
      <c r="V61" s="1"/>
      <c r="W61" s="1"/>
      <c r="X61" s="1"/>
      <c r="Y61" s="1"/>
    </row>
    <row r="62" spans="2:25" x14ac:dyDescent="0.2">
      <c r="B62" s="59"/>
      <c r="C62" s="67"/>
      <c r="D62" s="19">
        <f t="shared" si="3"/>
        <v>10598.389999999992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46"/>
      <c r="V62" s="1"/>
      <c r="W62" s="1"/>
      <c r="X62" s="1"/>
      <c r="Y62" s="1"/>
    </row>
    <row r="63" spans="2:25" x14ac:dyDescent="0.2">
      <c r="B63" s="59"/>
      <c r="D63" s="19">
        <f t="shared" si="3"/>
        <v>10598.389999999992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/>
      <c r="W63" s="1"/>
      <c r="X63" s="1"/>
      <c r="Y63" s="1"/>
    </row>
    <row r="64" spans="2:25" x14ac:dyDescent="0.2">
      <c r="B64" s="59"/>
      <c r="D64" s="19">
        <f t="shared" si="3"/>
        <v>10598.389999999992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46"/>
      <c r="V64" s="1"/>
      <c r="W64" s="1"/>
      <c r="X64" s="1"/>
      <c r="Y64" s="1"/>
    </row>
    <row r="65" spans="1:25" x14ac:dyDescent="0.2">
      <c r="B65" s="59"/>
      <c r="D65" s="19">
        <f t="shared" si="3"/>
        <v>10598.389999999992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46"/>
      <c r="V65" s="1"/>
      <c r="W65" s="1"/>
      <c r="X65" s="1"/>
      <c r="Y65" s="1"/>
    </row>
    <row r="66" spans="1:25" x14ac:dyDescent="0.2">
      <c r="B66" s="59"/>
      <c r="D66" s="19">
        <f t="shared" si="3"/>
        <v>10598.389999999992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/>
      <c r="W66" s="1"/>
      <c r="X66" s="1"/>
      <c r="Y66" s="1"/>
    </row>
    <row r="67" spans="1:25" x14ac:dyDescent="0.2">
      <c r="B67" s="59"/>
      <c r="D67" s="19">
        <f t="shared" si="3"/>
        <v>10598.389999999992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/>
      <c r="W67" s="1"/>
      <c r="X67" s="1"/>
      <c r="Y67" s="1"/>
    </row>
    <row r="68" spans="1:25" x14ac:dyDescent="0.2">
      <c r="B68" s="59"/>
      <c r="D68" s="19">
        <f t="shared" si="3"/>
        <v>10598.389999999992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/>
      <c r="W68" s="1"/>
      <c r="X68" s="1"/>
      <c r="Y68" s="1"/>
    </row>
    <row r="69" spans="1:25" x14ac:dyDescent="0.2">
      <c r="B69" s="59"/>
      <c r="D69" s="19">
        <f t="shared" si="3"/>
        <v>10598.389999999992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1:25" x14ac:dyDescent="0.2">
      <c r="B70" s="59"/>
      <c r="D70" s="19">
        <f t="shared" si="3"/>
        <v>10598.389999999992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1:25" x14ac:dyDescent="0.2">
      <c r="B71" s="59"/>
      <c r="D71" s="19">
        <f t="shared" si="3"/>
        <v>10598.389999999992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1:25" x14ac:dyDescent="0.2">
      <c r="B72" s="59"/>
      <c r="D72" s="19">
        <f t="shared" si="3"/>
        <v>10598.389999999992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1:25" x14ac:dyDescent="0.2">
      <c r="A73" s="35" t="s">
        <v>21</v>
      </c>
      <c r="B73" s="36"/>
      <c r="C73" s="37"/>
      <c r="D73" s="16"/>
      <c r="E73" s="38"/>
      <c r="U73" s="49"/>
      <c r="W73" s="4"/>
    </row>
    <row r="74" spans="1:25" x14ac:dyDescent="0.2">
      <c r="D74" s="19">
        <f>SUM(E74:X74)</f>
        <v>10517.55999999999</v>
      </c>
      <c r="E74" s="19">
        <f t="shared" ref="E74:R74" si="4">SUM(E16:E73)</f>
        <v>0</v>
      </c>
      <c r="F74" s="19">
        <f t="shared" si="4"/>
        <v>2113.2399999999998</v>
      </c>
      <c r="G74" s="19">
        <f t="shared" si="4"/>
        <v>808.3900000000001</v>
      </c>
      <c r="H74" s="19">
        <f t="shared" si="4"/>
        <v>202.69</v>
      </c>
      <c r="I74" s="19">
        <f t="shared" si="4"/>
        <v>0</v>
      </c>
      <c r="J74" s="19">
        <f t="shared" si="4"/>
        <v>60</v>
      </c>
      <c r="K74" s="19">
        <f t="shared" si="4"/>
        <v>0</v>
      </c>
      <c r="L74" s="19">
        <f t="shared" si="4"/>
        <v>59.25</v>
      </c>
      <c r="M74" s="19">
        <f t="shared" si="4"/>
        <v>0</v>
      </c>
      <c r="N74" s="19">
        <f t="shared" si="4"/>
        <v>-191.47999999999996</v>
      </c>
      <c r="O74" s="19">
        <f t="shared" si="4"/>
        <v>1662.8000000000002</v>
      </c>
      <c r="P74" s="19">
        <f t="shared" si="4"/>
        <v>0</v>
      </c>
      <c r="Q74" s="19">
        <f t="shared" si="4"/>
        <v>0</v>
      </c>
      <c r="R74" s="19">
        <f t="shared" si="4"/>
        <v>0</v>
      </c>
      <c r="S74" s="19">
        <f t="shared" ref="S74" si="5">SUM(S16:S73)</f>
        <v>1104.53</v>
      </c>
      <c r="T74" s="19"/>
      <c r="U74" s="46"/>
      <c r="V74" s="19">
        <f>SUM(V16:V73)</f>
        <v>298.54999999999177</v>
      </c>
      <c r="W74" s="19">
        <f>SUM(W16:W73)</f>
        <v>1038.6699999999998</v>
      </c>
      <c r="X74" s="19">
        <f>SUM(X16:X73)</f>
        <v>3360.9199999999992</v>
      </c>
      <c r="Y74" s="19"/>
    </row>
    <row r="75" spans="1:25" x14ac:dyDescent="0.2">
      <c r="U75" s="49"/>
    </row>
    <row r="76" spans="1:25" x14ac:dyDescent="0.2">
      <c r="C76" s="8" t="s">
        <v>4</v>
      </c>
      <c r="D76" s="52" t="s">
        <v>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49"/>
    </row>
    <row r="77" spans="1:25" x14ac:dyDescent="0.2">
      <c r="C77" s="15"/>
      <c r="D77" s="52" t="s">
        <v>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49"/>
    </row>
    <row r="78" spans="1:25" x14ac:dyDescent="0.2">
      <c r="C78" s="15"/>
      <c r="D78" s="52" t="s">
        <v>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49"/>
    </row>
    <row r="79" spans="1:25" x14ac:dyDescent="0.2">
      <c r="C79" s="15"/>
      <c r="D79" s="52" t="s">
        <v>11</v>
      </c>
      <c r="E79" s="1"/>
      <c r="F79" s="1"/>
      <c r="G79" s="5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49"/>
    </row>
    <row r="80" spans="1:25" x14ac:dyDescent="0.2">
      <c r="C80" s="15"/>
      <c r="D80" s="52" t="s">
        <v>14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49"/>
    </row>
    <row r="81" spans="1:25" x14ac:dyDescent="0.2">
      <c r="D81" s="52" t="s">
        <v>15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49"/>
    </row>
    <row r="82" spans="1:25" x14ac:dyDescent="0.2">
      <c r="D82" s="52" t="s">
        <v>16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49"/>
    </row>
    <row r="83" spans="1:25" x14ac:dyDescent="0.2">
      <c r="D83" s="52" t="s">
        <v>17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49"/>
    </row>
    <row r="84" spans="1:25" x14ac:dyDescent="0.2">
      <c r="D84" s="52" t="s">
        <v>35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49"/>
    </row>
    <row r="85" spans="1:25" x14ac:dyDescent="0.2">
      <c r="D85" s="53" t="s">
        <v>10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49"/>
    </row>
    <row r="86" spans="1:25" s="9" customFormat="1" x14ac:dyDescent="0.2">
      <c r="A86" s="39"/>
      <c r="B86" s="13"/>
      <c r="C86" s="13"/>
      <c r="D86" s="14" t="s">
        <v>20</v>
      </c>
      <c r="E86" s="43">
        <f t="shared" ref="E86:R86" si="6">SUM(E76:E85)</f>
        <v>0</v>
      </c>
      <c r="F86" s="43">
        <f t="shared" si="6"/>
        <v>0</v>
      </c>
      <c r="G86" s="43">
        <f t="shared" si="6"/>
        <v>0</v>
      </c>
      <c r="H86" s="43">
        <f t="shared" si="6"/>
        <v>0</v>
      </c>
      <c r="I86" s="43">
        <f t="shared" si="6"/>
        <v>0</v>
      </c>
      <c r="J86" s="43">
        <f t="shared" si="6"/>
        <v>0</v>
      </c>
      <c r="K86" s="43">
        <f t="shared" si="6"/>
        <v>0</v>
      </c>
      <c r="L86" s="43">
        <f t="shared" si="6"/>
        <v>0</v>
      </c>
      <c r="M86" s="43">
        <f t="shared" si="6"/>
        <v>0</v>
      </c>
      <c r="N86" s="43">
        <f t="shared" si="6"/>
        <v>0</v>
      </c>
      <c r="O86" s="43">
        <f t="shared" si="6"/>
        <v>0</v>
      </c>
      <c r="P86" s="43">
        <f t="shared" si="6"/>
        <v>0</v>
      </c>
      <c r="Q86" s="43">
        <f t="shared" si="6"/>
        <v>0</v>
      </c>
      <c r="R86" s="43">
        <f t="shared" si="6"/>
        <v>0</v>
      </c>
      <c r="S86" s="43">
        <f t="shared" ref="S86" si="7">SUM(S76:S85)</f>
        <v>0</v>
      </c>
      <c r="T86" s="43"/>
      <c r="U86" s="50"/>
      <c r="V86" s="43">
        <f>+V74</f>
        <v>298.54999999999177</v>
      </c>
      <c r="W86" s="43">
        <f>+W74</f>
        <v>1038.6699999999998</v>
      </c>
      <c r="X86" s="43">
        <f>+X74</f>
        <v>3360.9199999999992</v>
      </c>
      <c r="Y86" s="43"/>
    </row>
    <row r="87" spans="1:25" x14ac:dyDescent="0.2">
      <c r="D87" s="41">
        <f>SUM(E86:Y86)</f>
        <v>4698.1399999999903</v>
      </c>
    </row>
    <row r="88" spans="1:25" x14ac:dyDescent="0.2">
      <c r="D88" s="8" t="s">
        <v>9</v>
      </c>
      <c r="E88" s="61">
        <f t="shared" ref="E88:R88" si="8">+E74-E86</f>
        <v>0</v>
      </c>
      <c r="F88" s="62">
        <f t="shared" si="8"/>
        <v>2113.2399999999998</v>
      </c>
      <c r="G88" s="62">
        <f t="shared" si="8"/>
        <v>808.3900000000001</v>
      </c>
      <c r="H88" s="62">
        <f t="shared" si="8"/>
        <v>202.69</v>
      </c>
      <c r="I88" s="62">
        <f t="shared" si="8"/>
        <v>0</v>
      </c>
      <c r="J88" s="62">
        <f t="shared" si="8"/>
        <v>60</v>
      </c>
      <c r="K88" s="62">
        <f t="shared" si="8"/>
        <v>0</v>
      </c>
      <c r="L88" s="62">
        <f t="shared" si="8"/>
        <v>59.25</v>
      </c>
      <c r="M88" s="62">
        <f t="shared" si="8"/>
        <v>0</v>
      </c>
      <c r="N88" s="62">
        <f t="shared" si="8"/>
        <v>-191.47999999999996</v>
      </c>
      <c r="O88" s="62">
        <f t="shared" si="8"/>
        <v>1662.8000000000002</v>
      </c>
      <c r="P88" s="62">
        <f t="shared" si="8"/>
        <v>0</v>
      </c>
      <c r="Q88" s="62">
        <f t="shared" si="8"/>
        <v>0</v>
      </c>
      <c r="R88" s="63">
        <f t="shared" si="8"/>
        <v>0</v>
      </c>
      <c r="S88" s="63">
        <f t="shared" ref="S88" si="9">+S74-S86</f>
        <v>1104.53</v>
      </c>
      <c r="T88" s="74"/>
      <c r="U88" s="57"/>
      <c r="V88" s="58">
        <f>+V74-V86</f>
        <v>0</v>
      </c>
      <c r="W88" s="1"/>
      <c r="X88" s="1"/>
      <c r="Y88" s="1"/>
    </row>
    <row r="89" spans="1:25" x14ac:dyDescent="0.2">
      <c r="E89" s="80" t="s">
        <v>33</v>
      </c>
      <c r="F89" s="81"/>
      <c r="G89" s="81"/>
      <c r="H89" s="81" t="s">
        <v>33</v>
      </c>
      <c r="I89" s="81"/>
      <c r="J89" s="81"/>
      <c r="K89" s="80" t="s">
        <v>33</v>
      </c>
      <c r="L89" s="81"/>
      <c r="M89" s="81"/>
      <c r="N89" s="81" t="s">
        <v>33</v>
      </c>
      <c r="O89" s="81"/>
      <c r="P89" s="81"/>
      <c r="Q89" s="60"/>
      <c r="R89" s="81" t="s">
        <v>33</v>
      </c>
      <c r="S89" s="81"/>
      <c r="T89" s="81"/>
      <c r="U89" s="81"/>
      <c r="V89" s="82"/>
    </row>
    <row r="95" spans="1:25" hidden="1" outlineLevel="1" x14ac:dyDescent="0.2"/>
    <row r="96" spans="1:25" hidden="1" outlineLevel="1" x14ac:dyDescent="0.2">
      <c r="A96" s="27" t="s">
        <v>36</v>
      </c>
      <c r="E96" s="1" t="e">
        <v>#VALUE!</v>
      </c>
      <c r="F96" s="1" t="e">
        <v>#VALUE!</v>
      </c>
      <c r="G96" s="1" t="e">
        <v>#VALUE!</v>
      </c>
      <c r="H96" s="1" t="e">
        <v>#VALUE!</v>
      </c>
      <c r="I96" s="1" t="e">
        <v>#VALUE!</v>
      </c>
      <c r="J96" s="1" t="e">
        <v>#VALUE!</v>
      </c>
      <c r="K96" s="1" t="e">
        <v>#VALUE!</v>
      </c>
      <c r="L96" s="1" t="e">
        <v>#VALUE!</v>
      </c>
      <c r="M96" s="1" t="e">
        <v>#VALUE!</v>
      </c>
      <c r="N96" s="1" t="e">
        <v>#VALUE!</v>
      </c>
      <c r="O96" s="1" t="e">
        <v>#VALUE!</v>
      </c>
      <c r="P96" s="1" t="e">
        <v>#VALUE!</v>
      </c>
      <c r="Q96" s="1" t="e">
        <v>#VALUE!</v>
      </c>
      <c r="R96" s="1" t="e">
        <v>#VALUE!</v>
      </c>
      <c r="S96" s="1" t="e">
        <v>#VALUE!</v>
      </c>
      <c r="T96" s="1"/>
      <c r="U96" s="1"/>
      <c r="V96" s="1" t="e">
        <v>#VALUE!</v>
      </c>
      <c r="W96" s="1" t="e">
        <v>#VALUE!</v>
      </c>
      <c r="X96" s="1" t="e">
        <v>#VALUE!</v>
      </c>
      <c r="Y96" s="1" t="e">
        <v>#VALUE!</v>
      </c>
    </row>
    <row r="97" hidden="1" outlineLevel="1" x14ac:dyDescent="0.2"/>
    <row r="98" collapsed="1" x14ac:dyDescent="0.2"/>
  </sheetData>
  <mergeCells count="5">
    <mergeCell ref="R89:V89"/>
    <mergeCell ref="E89:G89"/>
    <mergeCell ref="H89:J89"/>
    <mergeCell ref="K89:M89"/>
    <mergeCell ref="N89:P89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75" orientation="landscape" r:id="rId1"/>
  <headerFooter alignWithMargins="0">
    <oddHeader>&amp;LJugendwohnen im Kiez-Jugendhilfe gGmbH&amp;R&amp;D</oddHeader>
    <oddFooter>&amp;L&amp;A&amp;C&amp;F&amp;RSeite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D1" zoomScaleNormal="100" workbookViewId="0">
      <selection activeCell="C7" sqref="C7"/>
    </sheetView>
  </sheetViews>
  <sheetFormatPr baseColWidth="10" defaultRowHeight="12.75" outlineLevelRow="1" x14ac:dyDescent="0.2"/>
  <cols>
    <col min="1" max="1" width="12.7109375" style="27" customWidth="1"/>
    <col min="2" max="2" width="6.7109375" style="27" customWidth="1"/>
    <col min="3" max="3" width="21.42578125" style="2" customWidth="1"/>
    <col min="4" max="4" width="11.5703125" style="2" customWidth="1"/>
    <col min="5" max="20" width="11.42578125" style="2"/>
    <col min="21" max="21" width="12.28515625" style="2" customWidth="1"/>
    <col min="22" max="22" width="14.42578125" style="2" customWidth="1"/>
    <col min="23" max="23" width="14.28515625" style="2" customWidth="1"/>
    <col min="24" max="24" width="33.42578125" style="2" customWidth="1"/>
    <col min="25" max="26" width="23" style="2" customWidth="1"/>
    <col min="27" max="16384" width="11.42578125" style="2"/>
  </cols>
  <sheetData>
    <row r="1" spans="1:25" s="5" customFormat="1" ht="15.75" x14ac:dyDescent="0.25">
      <c r="A1" s="24" t="s">
        <v>37</v>
      </c>
      <c r="B1" s="24"/>
      <c r="H1" s="64" t="s">
        <v>34</v>
      </c>
      <c r="I1" s="65"/>
      <c r="U1" s="17"/>
    </row>
    <row r="2" spans="1:25" s="5" customFormat="1" ht="15.75" x14ac:dyDescent="0.25">
      <c r="A2" s="25" t="s">
        <v>46</v>
      </c>
      <c r="B2" s="71">
        <f>+Aug!B2</f>
        <v>2014</v>
      </c>
      <c r="W2" s="6"/>
      <c r="X2" s="26"/>
      <c r="Y2" s="26"/>
    </row>
    <row r="3" spans="1:25" x14ac:dyDescent="0.2">
      <c r="C3" s="20"/>
      <c r="D3" s="54" t="s">
        <v>12</v>
      </c>
      <c r="E3" s="10" t="str">
        <f>Aug!E3</f>
        <v>K70101</v>
      </c>
      <c r="F3" s="10" t="str">
        <f>Aug!F3</f>
        <v>K70125</v>
      </c>
      <c r="G3" s="10">
        <f>Aug!G3</f>
        <v>0</v>
      </c>
      <c r="H3" s="10" t="str">
        <f>Aug!H3</f>
        <v>K70122</v>
      </c>
      <c r="I3" s="10" t="str">
        <f>Aug!I3</f>
        <v>K70121</v>
      </c>
      <c r="J3" s="10" t="str">
        <f>Aug!J3</f>
        <v>K70130</v>
      </c>
      <c r="K3" s="10" t="str">
        <f>Aug!K3</f>
        <v>K70123</v>
      </c>
      <c r="L3" s="10" t="str">
        <f>Aug!L3</f>
        <v>K70126</v>
      </c>
      <c r="M3" s="10" t="str">
        <f>Aug!M3</f>
        <v>K70113</v>
      </c>
      <c r="N3" s="10" t="str">
        <f>Aug!N3</f>
        <v>K70131</v>
      </c>
      <c r="O3" s="10" t="str">
        <f>Aug!O3</f>
        <v>K70127</v>
      </c>
      <c r="P3" s="10" t="str">
        <f>Aug!P3</f>
        <v>K70116</v>
      </c>
      <c r="Q3" s="10" t="str">
        <f>Aug!Q3</f>
        <v>K70117</v>
      </c>
      <c r="R3" s="10" t="str">
        <f>Aug!R3</f>
        <v>K70118</v>
      </c>
      <c r="S3" s="10" t="str">
        <f>Aug!S3</f>
        <v>K70128</v>
      </c>
      <c r="T3" s="10" t="str">
        <f>Aug!T3</f>
        <v>K70129</v>
      </c>
      <c r="U3" s="10"/>
      <c r="V3" s="10" t="str">
        <f>Aug!V3</f>
        <v>K70197</v>
      </c>
      <c r="W3" s="10" t="str">
        <f>Aug!W3</f>
        <v>K70198</v>
      </c>
      <c r="X3" s="10" t="str">
        <f>Aug!X3</f>
        <v>K70199</v>
      </c>
    </row>
    <row r="4" spans="1:25" s="6" customFormat="1" x14ac:dyDescent="0.2">
      <c r="B4" s="28"/>
      <c r="D4" s="55" t="s">
        <v>19</v>
      </c>
      <c r="E4" s="10" t="str">
        <f>Aug!E4</f>
        <v>Engin Turan</v>
      </c>
      <c r="F4" s="10" t="str">
        <f>Aug!F4</f>
        <v>Marcelina Schulz</v>
      </c>
      <c r="G4" s="10" t="str">
        <f>Aug!G4</f>
        <v>Dennis Kunipatz</v>
      </c>
      <c r="H4" s="10" t="str">
        <f>Aug!H4</f>
        <v>Jennifer Kollatsch</v>
      </c>
      <c r="I4" s="10" t="str">
        <f>Aug!I4</f>
        <v>Elvis Hoffmann</v>
      </c>
      <c r="J4" s="10" t="str">
        <f>Aug!J4</f>
        <v>Alpay Sarf</v>
      </c>
      <c r="K4" s="10" t="str">
        <f>Aug!K4</f>
        <v>Sherica Katz</v>
      </c>
      <c r="L4" s="10" t="str">
        <f>Aug!L4</f>
        <v>Alexander Busse</v>
      </c>
      <c r="M4" s="10" t="str">
        <f>Aug!M4</f>
        <v>Kevin Seikat</v>
      </c>
      <c r="N4" s="10" t="str">
        <f>Aug!N4</f>
        <v>Vanessa Koch</v>
      </c>
      <c r="O4" s="10" t="str">
        <f>Aug!O4</f>
        <v>Alicja Gohlisch</v>
      </c>
      <c r="P4" s="10" t="str">
        <f>Aug!P4</f>
        <v>Maverick Ron Blanchard</v>
      </c>
      <c r="Q4" s="10" t="str">
        <f>Aug!Q4</f>
        <v>Tim Eilrich</v>
      </c>
      <c r="R4" s="10" t="str">
        <f>Aug!R4</f>
        <v>Kevin Buckow</v>
      </c>
      <c r="S4" s="10" t="str">
        <f>Aug!S4</f>
        <v>Kryzsztof Lagiera</v>
      </c>
      <c r="T4" s="10" t="str">
        <f>Aug!T4</f>
        <v>Vincent Huwer</v>
      </c>
      <c r="U4" s="44" t="s">
        <v>22</v>
      </c>
      <c r="V4" s="6" t="s">
        <v>0</v>
      </c>
      <c r="W4" s="6" t="s">
        <v>18</v>
      </c>
      <c r="X4" s="6" t="s">
        <v>1</v>
      </c>
    </row>
    <row r="5" spans="1:25" s="7" customFormat="1" x14ac:dyDescent="0.2">
      <c r="A5" s="21"/>
      <c r="B5" s="29"/>
      <c r="C5" s="21"/>
      <c r="D5" s="53" t="s">
        <v>13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5" t="s">
        <v>23</v>
      </c>
      <c r="V5" s="21"/>
      <c r="W5" s="21"/>
      <c r="X5" s="18" t="s">
        <v>32</v>
      </c>
      <c r="Y5" s="18" t="s">
        <v>30</v>
      </c>
    </row>
    <row r="6" spans="1:25" s="9" customFormat="1" x14ac:dyDescent="0.2">
      <c r="A6" s="30"/>
      <c r="B6" s="30"/>
      <c r="D6" s="52" t="s">
        <v>6</v>
      </c>
      <c r="E6" s="19">
        <f>+Aug!E76</f>
        <v>0</v>
      </c>
      <c r="F6" s="19">
        <f>+Aug!F76</f>
        <v>0</v>
      </c>
      <c r="G6" s="19">
        <f>+Aug!G76</f>
        <v>0</v>
      </c>
      <c r="H6" s="19">
        <f>+Aug!H76</f>
        <v>0</v>
      </c>
      <c r="I6" s="19">
        <f>+Aug!I76</f>
        <v>0</v>
      </c>
      <c r="J6" s="19">
        <f>+Aug!J76</f>
        <v>0</v>
      </c>
      <c r="K6" s="19">
        <f>+Aug!K76</f>
        <v>0</v>
      </c>
      <c r="L6" s="19">
        <f>+Aug!L76</f>
        <v>0</v>
      </c>
      <c r="M6" s="19">
        <f>+Aug!M76</f>
        <v>0</v>
      </c>
      <c r="N6" s="19">
        <f>+Aug!N76</f>
        <v>0</v>
      </c>
      <c r="O6" s="19">
        <f>+Aug!O76</f>
        <v>0</v>
      </c>
      <c r="P6" s="19">
        <f>+Aug!P76</f>
        <v>0</v>
      </c>
      <c r="Q6" s="19">
        <f>+Aug!Q76</f>
        <v>0</v>
      </c>
      <c r="R6" s="19">
        <f>+Aug!R76</f>
        <v>0</v>
      </c>
      <c r="S6" s="19">
        <f>+Aug!S76</f>
        <v>0</v>
      </c>
      <c r="T6" s="19">
        <f>+Aug!T76</f>
        <v>0</v>
      </c>
      <c r="U6" s="45" t="s">
        <v>24</v>
      </c>
    </row>
    <row r="7" spans="1:25" s="9" customFormat="1" x14ac:dyDescent="0.2">
      <c r="A7" s="30"/>
      <c r="B7" s="30"/>
      <c r="D7" s="52" t="s">
        <v>5</v>
      </c>
      <c r="E7" s="19">
        <f>+Aug!E77</f>
        <v>0</v>
      </c>
      <c r="F7" s="19">
        <f>+Aug!F77</f>
        <v>0</v>
      </c>
      <c r="G7" s="19">
        <f>+Aug!G77</f>
        <v>0</v>
      </c>
      <c r="H7" s="19">
        <f>+Aug!H77</f>
        <v>0</v>
      </c>
      <c r="I7" s="19">
        <f>+Aug!I77</f>
        <v>0</v>
      </c>
      <c r="J7" s="19">
        <f>+Aug!J77</f>
        <v>0</v>
      </c>
      <c r="K7" s="19">
        <f>+Aug!K77</f>
        <v>0</v>
      </c>
      <c r="L7" s="19">
        <f>+Aug!L77</f>
        <v>0</v>
      </c>
      <c r="M7" s="19">
        <f>+Aug!M77</f>
        <v>0</v>
      </c>
      <c r="N7" s="19">
        <f>+Aug!N77</f>
        <v>0</v>
      </c>
      <c r="O7" s="19">
        <f>+Aug!O77</f>
        <v>0</v>
      </c>
      <c r="P7" s="19">
        <f>+Aug!P77</f>
        <v>0</v>
      </c>
      <c r="Q7" s="19">
        <f>+Aug!Q77</f>
        <v>0</v>
      </c>
      <c r="R7" s="19">
        <f>+Aug!R77</f>
        <v>0</v>
      </c>
      <c r="S7" s="19">
        <f>+Aug!S77</f>
        <v>0</v>
      </c>
      <c r="T7" s="19">
        <f>+Aug!T77</f>
        <v>0</v>
      </c>
      <c r="U7" s="45" t="s">
        <v>27</v>
      </c>
    </row>
    <row r="8" spans="1:25" s="9" customFormat="1" x14ac:dyDescent="0.2">
      <c r="A8" s="30"/>
      <c r="B8" s="30"/>
      <c r="D8" s="52" t="s">
        <v>8</v>
      </c>
      <c r="E8" s="19">
        <f>+Aug!E78</f>
        <v>0</v>
      </c>
      <c r="F8" s="19">
        <f>+Aug!F78</f>
        <v>0</v>
      </c>
      <c r="G8" s="19">
        <f>+Aug!G78</f>
        <v>0</v>
      </c>
      <c r="H8" s="19">
        <f>+Aug!H78</f>
        <v>0</v>
      </c>
      <c r="I8" s="19">
        <f>+Aug!I78</f>
        <v>0</v>
      </c>
      <c r="J8" s="19">
        <f>+Aug!J78</f>
        <v>0</v>
      </c>
      <c r="K8" s="19">
        <f>+Aug!K78</f>
        <v>0</v>
      </c>
      <c r="L8" s="19">
        <f>+Aug!L78</f>
        <v>0</v>
      </c>
      <c r="M8" s="19">
        <f>+Aug!M78</f>
        <v>0</v>
      </c>
      <c r="N8" s="19">
        <f>+Aug!N78</f>
        <v>0</v>
      </c>
      <c r="O8" s="19">
        <f>+Aug!O78</f>
        <v>0</v>
      </c>
      <c r="P8" s="19">
        <f>+Aug!P78</f>
        <v>0</v>
      </c>
      <c r="Q8" s="19">
        <f>+Aug!Q78</f>
        <v>0</v>
      </c>
      <c r="R8" s="19">
        <f>+Aug!R78</f>
        <v>0</v>
      </c>
      <c r="S8" s="19">
        <f>+Aug!S78</f>
        <v>0</v>
      </c>
      <c r="T8" s="19">
        <f>+Aug!T78</f>
        <v>0</v>
      </c>
      <c r="U8" s="45" t="s">
        <v>28</v>
      </c>
    </row>
    <row r="9" spans="1:25" s="9" customFormat="1" x14ac:dyDescent="0.2">
      <c r="A9" s="30"/>
      <c r="B9" s="30"/>
      <c r="D9" s="52" t="s">
        <v>11</v>
      </c>
      <c r="E9" s="19">
        <f>+Aug!E79</f>
        <v>0</v>
      </c>
      <c r="F9" s="19">
        <f>+Aug!F79</f>
        <v>0</v>
      </c>
      <c r="G9" s="19">
        <f>+Aug!G79</f>
        <v>0</v>
      </c>
      <c r="H9" s="19">
        <f>+Aug!H79</f>
        <v>0</v>
      </c>
      <c r="I9" s="19">
        <f>+Aug!I79</f>
        <v>0</v>
      </c>
      <c r="J9" s="19">
        <f>+Aug!J79</f>
        <v>0</v>
      </c>
      <c r="K9" s="19">
        <f>+Aug!K79</f>
        <v>0</v>
      </c>
      <c r="L9" s="19">
        <f>+Aug!L79</f>
        <v>0</v>
      </c>
      <c r="M9" s="19">
        <f>+Aug!M79</f>
        <v>0</v>
      </c>
      <c r="N9" s="19">
        <f>+Aug!N79</f>
        <v>0</v>
      </c>
      <c r="O9" s="19">
        <f>+Aug!O79</f>
        <v>0</v>
      </c>
      <c r="P9" s="19">
        <f>+Aug!P79</f>
        <v>0</v>
      </c>
      <c r="Q9" s="19">
        <f>+Aug!Q79</f>
        <v>0</v>
      </c>
      <c r="R9" s="19">
        <f>+Aug!R79</f>
        <v>0</v>
      </c>
      <c r="S9" s="19">
        <f>+Aug!S79</f>
        <v>0</v>
      </c>
      <c r="T9" s="19">
        <f>+Aug!T79</f>
        <v>0</v>
      </c>
      <c r="U9" s="45" t="s">
        <v>29</v>
      </c>
    </row>
    <row r="10" spans="1:25" s="9" customFormat="1" x14ac:dyDescent="0.2">
      <c r="A10" s="30"/>
      <c r="B10" s="30"/>
      <c r="D10" s="52" t="s">
        <v>14</v>
      </c>
      <c r="E10" s="19">
        <f>+Aug!E80</f>
        <v>0</v>
      </c>
      <c r="F10" s="19">
        <f>+Aug!F80</f>
        <v>0</v>
      </c>
      <c r="G10" s="19">
        <f>+Aug!G80</f>
        <v>0</v>
      </c>
      <c r="H10" s="19">
        <f>+Aug!H80</f>
        <v>0</v>
      </c>
      <c r="I10" s="19">
        <f>+Aug!I80</f>
        <v>0</v>
      </c>
      <c r="J10" s="19">
        <f>+Aug!J80</f>
        <v>0</v>
      </c>
      <c r="K10" s="19">
        <f>+Aug!K80</f>
        <v>0</v>
      </c>
      <c r="L10" s="19">
        <f>+Aug!L80</f>
        <v>0</v>
      </c>
      <c r="M10" s="19">
        <f>+Aug!M80</f>
        <v>0</v>
      </c>
      <c r="N10" s="19">
        <f>+Aug!N80</f>
        <v>0</v>
      </c>
      <c r="O10" s="19">
        <f>+Aug!O80</f>
        <v>0</v>
      </c>
      <c r="P10" s="19">
        <f>+Aug!P80</f>
        <v>0</v>
      </c>
      <c r="Q10" s="19">
        <f>+Aug!Q80</f>
        <v>0</v>
      </c>
      <c r="R10" s="19">
        <f>+Aug!R80</f>
        <v>0</v>
      </c>
      <c r="S10" s="19">
        <f>+Aug!S80</f>
        <v>0</v>
      </c>
      <c r="T10" s="19">
        <f>+Aug!T80</f>
        <v>0</v>
      </c>
      <c r="U10" s="45" t="s">
        <v>25</v>
      </c>
    </row>
    <row r="11" spans="1:25" s="9" customFormat="1" x14ac:dyDescent="0.2">
      <c r="A11" s="30"/>
      <c r="B11" s="30"/>
      <c r="D11" s="52" t="s">
        <v>15</v>
      </c>
      <c r="E11" s="19">
        <f>+Aug!E81</f>
        <v>0</v>
      </c>
      <c r="F11" s="19">
        <f>+Aug!F81</f>
        <v>0</v>
      </c>
      <c r="G11" s="19">
        <f>+Aug!G81</f>
        <v>0</v>
      </c>
      <c r="H11" s="19">
        <f>+Aug!H81</f>
        <v>0</v>
      </c>
      <c r="I11" s="19">
        <f>+Aug!I81</f>
        <v>0</v>
      </c>
      <c r="J11" s="19">
        <f>+Aug!J81</f>
        <v>0</v>
      </c>
      <c r="K11" s="19">
        <f>+Aug!K81</f>
        <v>0</v>
      </c>
      <c r="L11" s="19">
        <f>+Aug!L81</f>
        <v>0</v>
      </c>
      <c r="M11" s="19">
        <f>+Aug!M81</f>
        <v>0</v>
      </c>
      <c r="N11" s="19">
        <f>+Aug!N81</f>
        <v>0</v>
      </c>
      <c r="O11" s="19">
        <f>+Aug!O81</f>
        <v>0</v>
      </c>
      <c r="P11" s="19">
        <f>+Aug!P81</f>
        <v>0</v>
      </c>
      <c r="Q11" s="19">
        <f>+Aug!Q81</f>
        <v>0</v>
      </c>
      <c r="R11" s="19">
        <f>+Aug!R81</f>
        <v>0</v>
      </c>
      <c r="S11" s="19">
        <f>+Aug!S81</f>
        <v>0</v>
      </c>
      <c r="T11" s="19">
        <f>+Aug!T81</f>
        <v>0</v>
      </c>
      <c r="U11" s="45" t="s">
        <v>26</v>
      </c>
    </row>
    <row r="12" spans="1:25" s="9" customFormat="1" x14ac:dyDescent="0.2">
      <c r="A12" s="30"/>
      <c r="B12" s="30"/>
      <c r="D12" s="52" t="s">
        <v>16</v>
      </c>
      <c r="E12" s="19">
        <f>+Aug!E82</f>
        <v>0</v>
      </c>
      <c r="F12" s="19">
        <f>+Aug!F82</f>
        <v>0</v>
      </c>
      <c r="G12" s="19">
        <f>+Aug!G82</f>
        <v>0</v>
      </c>
      <c r="H12" s="19">
        <f>+Aug!H82</f>
        <v>0</v>
      </c>
      <c r="I12" s="19">
        <f>+Aug!I82</f>
        <v>0</v>
      </c>
      <c r="J12" s="19">
        <f>+Aug!J82</f>
        <v>0</v>
      </c>
      <c r="K12" s="19">
        <f>+Aug!K82</f>
        <v>0</v>
      </c>
      <c r="L12" s="19">
        <f>+Aug!L82</f>
        <v>0</v>
      </c>
      <c r="M12" s="19">
        <f>+Aug!M82</f>
        <v>0</v>
      </c>
      <c r="N12" s="19">
        <f>+Aug!N82</f>
        <v>0</v>
      </c>
      <c r="O12" s="19">
        <f>+Aug!O82</f>
        <v>0</v>
      </c>
      <c r="P12" s="19">
        <f>+Aug!P82</f>
        <v>0</v>
      </c>
      <c r="Q12" s="19">
        <f>+Aug!Q82</f>
        <v>0</v>
      </c>
      <c r="R12" s="19">
        <f>+Aug!R82</f>
        <v>0</v>
      </c>
      <c r="S12" s="19">
        <f>+Aug!S82</f>
        <v>0</v>
      </c>
      <c r="T12" s="19">
        <f>+Aug!T82</f>
        <v>0</v>
      </c>
      <c r="U12" s="46"/>
    </row>
    <row r="13" spans="1:25" s="9" customFormat="1" x14ac:dyDescent="0.2">
      <c r="A13" s="30"/>
      <c r="B13" s="30"/>
      <c r="D13" s="52" t="s">
        <v>17</v>
      </c>
      <c r="E13" s="19">
        <f>+Aug!E83</f>
        <v>0</v>
      </c>
      <c r="F13" s="19">
        <f>+Aug!F83</f>
        <v>0</v>
      </c>
      <c r="G13" s="19">
        <f>+Aug!G83</f>
        <v>0</v>
      </c>
      <c r="H13" s="19">
        <f>+Aug!H83</f>
        <v>0</v>
      </c>
      <c r="I13" s="19">
        <f>+Aug!I83</f>
        <v>0</v>
      </c>
      <c r="J13" s="19">
        <f>+Aug!J83</f>
        <v>0</v>
      </c>
      <c r="K13" s="19">
        <f>+Aug!K83</f>
        <v>0</v>
      </c>
      <c r="L13" s="19">
        <f>+Aug!L83</f>
        <v>0</v>
      </c>
      <c r="M13" s="19">
        <f>+Aug!M83</f>
        <v>0</v>
      </c>
      <c r="N13" s="19">
        <f>+Aug!N83</f>
        <v>0</v>
      </c>
      <c r="O13" s="19">
        <f>+Aug!O83</f>
        <v>0</v>
      </c>
      <c r="P13" s="19">
        <f>+Aug!P83</f>
        <v>0</v>
      </c>
      <c r="Q13" s="19">
        <f>+Aug!Q83</f>
        <v>0</v>
      </c>
      <c r="R13" s="19">
        <f>+Aug!R83</f>
        <v>0</v>
      </c>
      <c r="S13" s="19">
        <f>+Aug!S83</f>
        <v>0</v>
      </c>
      <c r="T13" s="19">
        <f>+Aug!T83</f>
        <v>0</v>
      </c>
      <c r="U13" s="46"/>
    </row>
    <row r="14" spans="1:25" s="9" customFormat="1" x14ac:dyDescent="0.2">
      <c r="A14" s="30"/>
      <c r="B14" s="30"/>
      <c r="D14" s="52" t="s">
        <v>35</v>
      </c>
      <c r="E14" s="19">
        <f>+Aug!E84</f>
        <v>0</v>
      </c>
      <c r="F14" s="19">
        <f>+Aug!F84</f>
        <v>0</v>
      </c>
      <c r="G14" s="19">
        <f>+Aug!G84</f>
        <v>0</v>
      </c>
      <c r="H14" s="19">
        <f>+Aug!H84</f>
        <v>0</v>
      </c>
      <c r="I14" s="19">
        <f>+Aug!I84</f>
        <v>0</v>
      </c>
      <c r="J14" s="19">
        <f>+Aug!J84</f>
        <v>0</v>
      </c>
      <c r="K14" s="19">
        <f>+Aug!K84</f>
        <v>0</v>
      </c>
      <c r="L14" s="19">
        <f>+Aug!L84</f>
        <v>0</v>
      </c>
      <c r="M14" s="19">
        <f>+Aug!M84</f>
        <v>0</v>
      </c>
      <c r="N14" s="19">
        <f>+Aug!N84</f>
        <v>0</v>
      </c>
      <c r="O14" s="19">
        <f>+Aug!O84</f>
        <v>0</v>
      </c>
      <c r="P14" s="19">
        <f>+Aug!P84</f>
        <v>0</v>
      </c>
      <c r="Q14" s="19">
        <f>+Aug!Q84</f>
        <v>0</v>
      </c>
      <c r="R14" s="19">
        <f>+Aug!R84</f>
        <v>0</v>
      </c>
      <c r="S14" s="19">
        <f>+Aug!S84</f>
        <v>0</v>
      </c>
      <c r="T14" s="19">
        <f>+Aug!T84</f>
        <v>0</v>
      </c>
      <c r="U14" s="46"/>
    </row>
    <row r="15" spans="1:25" s="9" customFormat="1" x14ac:dyDescent="0.2">
      <c r="A15" s="31"/>
      <c r="B15" s="31"/>
      <c r="C15" s="11"/>
      <c r="D15" s="53" t="s">
        <v>10</v>
      </c>
      <c r="E15" s="19">
        <f>+Aug!E85</f>
        <v>0</v>
      </c>
      <c r="F15" s="19">
        <f>+Aug!F85</f>
        <v>0</v>
      </c>
      <c r="G15" s="19">
        <f>+Aug!G85</f>
        <v>0</v>
      </c>
      <c r="H15" s="19">
        <f>+Aug!H85</f>
        <v>0</v>
      </c>
      <c r="I15" s="19">
        <f>+Aug!I85</f>
        <v>0</v>
      </c>
      <c r="J15" s="19">
        <f>+Aug!J85</f>
        <v>0</v>
      </c>
      <c r="K15" s="19">
        <f>+Aug!K85</f>
        <v>0</v>
      </c>
      <c r="L15" s="19">
        <f>+Aug!L85</f>
        <v>0</v>
      </c>
      <c r="M15" s="19">
        <f>+Aug!M85</f>
        <v>0</v>
      </c>
      <c r="N15" s="19">
        <f>+Aug!N85</f>
        <v>0</v>
      </c>
      <c r="O15" s="19">
        <f>+Aug!O85</f>
        <v>0</v>
      </c>
      <c r="P15" s="19">
        <f>+Aug!P85</f>
        <v>0</v>
      </c>
      <c r="Q15" s="19">
        <f>+Aug!Q85</f>
        <v>0</v>
      </c>
      <c r="R15" s="19">
        <f>+Aug!R85</f>
        <v>0</v>
      </c>
      <c r="S15" s="19">
        <f>+Aug!S85</f>
        <v>0</v>
      </c>
      <c r="T15" s="19">
        <f>+Aug!T85</f>
        <v>0</v>
      </c>
      <c r="U15" s="47"/>
      <c r="V15" s="11"/>
      <c r="W15" s="11"/>
      <c r="X15" s="11"/>
      <c r="Y15" s="11"/>
    </row>
    <row r="16" spans="1:25" s="6" customFormat="1" x14ac:dyDescent="0.2">
      <c r="A16" s="32"/>
      <c r="B16" s="12"/>
      <c r="C16" s="12"/>
      <c r="D16" s="56" t="s">
        <v>20</v>
      </c>
      <c r="E16" s="40">
        <f t="shared" ref="E16:R16" si="0">SUM(E6:E15)</f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  <c r="M16" s="40">
        <f t="shared" si="0"/>
        <v>0</v>
      </c>
      <c r="N16" s="40">
        <f t="shared" si="0"/>
        <v>0</v>
      </c>
      <c r="O16" s="40">
        <f t="shared" si="0"/>
        <v>0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ref="S16:T16" si="1">SUM(S6:S15)</f>
        <v>0</v>
      </c>
      <c r="T16" s="40">
        <f t="shared" si="1"/>
        <v>0</v>
      </c>
      <c r="U16" s="48"/>
      <c r="V16" s="40">
        <f>+Aug!V86</f>
        <v>298.54999999999177</v>
      </c>
      <c r="W16" s="40">
        <f>+Aug!W86</f>
        <v>1038.6699999999998</v>
      </c>
      <c r="X16" s="40">
        <f>+Aug!X86</f>
        <v>3360.9199999999992</v>
      </c>
      <c r="Y16" s="40"/>
    </row>
    <row r="17" spans="1:25" x14ac:dyDescent="0.2">
      <c r="A17" s="6"/>
      <c r="B17" s="28" t="s">
        <v>2</v>
      </c>
      <c r="C17" s="33"/>
      <c r="D17" s="41">
        <f>SUM(E16:X16)</f>
        <v>4698.1399999999903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6"/>
      <c r="V17" s="1"/>
      <c r="W17" s="1"/>
      <c r="X17" s="1"/>
      <c r="Y17" s="1"/>
    </row>
    <row r="18" spans="1:25" x14ac:dyDescent="0.2">
      <c r="A18" s="18" t="s">
        <v>7</v>
      </c>
      <c r="B18" s="34" t="s">
        <v>3</v>
      </c>
      <c r="C18" s="18" t="s">
        <v>31</v>
      </c>
      <c r="D18" s="4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7"/>
      <c r="U18" s="46"/>
      <c r="V18" s="22"/>
      <c r="W18" s="23"/>
      <c r="X18" s="23"/>
      <c r="Y18" s="23"/>
    </row>
    <row r="19" spans="1:25" x14ac:dyDescent="0.2">
      <c r="B19" s="59"/>
      <c r="D19" s="19">
        <f>D17+SUM(E19:X19)</f>
        <v>4698.1399999999903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6"/>
      <c r="V19" s="1"/>
      <c r="W19" s="1"/>
      <c r="X19" s="1"/>
      <c r="Y19" s="1"/>
    </row>
    <row r="20" spans="1:25" x14ac:dyDescent="0.2">
      <c r="B20" s="59"/>
      <c r="D20" s="19">
        <f t="shared" ref="D20:D51" si="2">D19+SUM(E20:X20)</f>
        <v>4698.1399999999903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6"/>
      <c r="V20" s="1"/>
      <c r="W20" s="1"/>
      <c r="X20" s="1"/>
      <c r="Y20" s="1"/>
    </row>
    <row r="21" spans="1:25" x14ac:dyDescent="0.2">
      <c r="B21" s="59"/>
      <c r="D21" s="19">
        <f t="shared" si="2"/>
        <v>4698.1399999999903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6"/>
      <c r="V21" s="1"/>
      <c r="W21" s="1"/>
      <c r="X21" s="1"/>
      <c r="Y21" s="1"/>
    </row>
    <row r="22" spans="1:25" x14ac:dyDescent="0.2">
      <c r="B22" s="59"/>
      <c r="D22" s="19">
        <f t="shared" si="2"/>
        <v>4698.1399999999903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6"/>
      <c r="V22" s="1"/>
      <c r="W22" s="1"/>
      <c r="X22" s="1"/>
      <c r="Y22" s="1"/>
    </row>
    <row r="23" spans="1:25" x14ac:dyDescent="0.2">
      <c r="B23" s="59"/>
      <c r="D23" s="19">
        <f t="shared" si="2"/>
        <v>4698.1399999999903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6"/>
      <c r="V23" s="1"/>
      <c r="W23" s="1"/>
      <c r="X23" s="1"/>
      <c r="Y23" s="1"/>
    </row>
    <row r="24" spans="1:25" x14ac:dyDescent="0.2">
      <c r="B24" s="59"/>
      <c r="D24" s="19">
        <f t="shared" si="2"/>
        <v>4698.1399999999903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6"/>
      <c r="V24" s="1"/>
      <c r="W24" s="1"/>
      <c r="X24" s="1"/>
      <c r="Y24" s="1"/>
    </row>
    <row r="25" spans="1:25" x14ac:dyDescent="0.2">
      <c r="B25" s="59"/>
      <c r="D25" s="19">
        <f t="shared" si="2"/>
        <v>4698.1399999999903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6"/>
      <c r="V25" s="1"/>
      <c r="W25" s="1"/>
      <c r="X25" s="1"/>
      <c r="Y25" s="1"/>
    </row>
    <row r="26" spans="1:25" x14ac:dyDescent="0.2">
      <c r="B26" s="59"/>
      <c r="D26" s="19">
        <f t="shared" si="2"/>
        <v>4698.1399999999903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6"/>
      <c r="V26" s="1"/>
      <c r="W26" s="1"/>
      <c r="X26" s="1"/>
      <c r="Y26" s="1"/>
    </row>
    <row r="27" spans="1:25" x14ac:dyDescent="0.2">
      <c r="B27" s="59"/>
      <c r="D27" s="19">
        <f t="shared" si="2"/>
        <v>4698.1399999999903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6"/>
      <c r="V27" s="1"/>
      <c r="W27" s="1"/>
      <c r="X27" s="1"/>
      <c r="Y27" s="1"/>
    </row>
    <row r="28" spans="1:25" x14ac:dyDescent="0.2">
      <c r="B28" s="59"/>
      <c r="D28" s="19">
        <f t="shared" si="2"/>
        <v>4698.1399999999903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6"/>
      <c r="V28" s="1"/>
      <c r="W28" s="1"/>
      <c r="X28" s="1"/>
      <c r="Y28" s="1"/>
    </row>
    <row r="29" spans="1:25" x14ac:dyDescent="0.2">
      <c r="B29" s="59"/>
      <c r="D29" s="19">
        <f t="shared" si="2"/>
        <v>4698.1399999999903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6"/>
      <c r="V29" s="1"/>
      <c r="W29" s="1"/>
      <c r="X29" s="1"/>
      <c r="Y29" s="1"/>
    </row>
    <row r="30" spans="1:25" x14ac:dyDescent="0.2">
      <c r="B30" s="59"/>
      <c r="D30" s="19">
        <f t="shared" si="2"/>
        <v>4698.1399999999903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6"/>
      <c r="V30" s="1"/>
      <c r="W30" s="1"/>
      <c r="X30" s="1"/>
      <c r="Y30" s="1"/>
    </row>
    <row r="31" spans="1:25" x14ac:dyDescent="0.2">
      <c r="B31" s="59"/>
      <c r="D31" s="19">
        <f t="shared" si="2"/>
        <v>4698.1399999999903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6"/>
      <c r="V31" s="1"/>
      <c r="W31" s="1"/>
      <c r="X31" s="1"/>
      <c r="Y31" s="1"/>
    </row>
    <row r="32" spans="1:25" x14ac:dyDescent="0.2">
      <c r="B32" s="59"/>
      <c r="D32" s="19">
        <f t="shared" si="2"/>
        <v>4698.1399999999903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6"/>
      <c r="V32" s="1"/>
      <c r="W32" s="1"/>
      <c r="X32" s="1"/>
      <c r="Y32" s="1"/>
    </row>
    <row r="33" spans="2:25" x14ac:dyDescent="0.2">
      <c r="B33" s="59"/>
      <c r="D33" s="19">
        <f t="shared" si="2"/>
        <v>4698.1399999999903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6"/>
      <c r="V33" s="1"/>
      <c r="W33" s="1"/>
      <c r="X33" s="1"/>
      <c r="Y33" s="1"/>
    </row>
    <row r="34" spans="2:25" x14ac:dyDescent="0.2">
      <c r="B34" s="59"/>
      <c r="D34" s="19">
        <f t="shared" si="2"/>
        <v>4698.1399999999903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46"/>
      <c r="V34" s="1"/>
      <c r="W34" s="1"/>
      <c r="X34" s="1"/>
      <c r="Y34" s="1"/>
    </row>
    <row r="35" spans="2:25" x14ac:dyDescent="0.2">
      <c r="B35" s="59"/>
      <c r="D35" s="19">
        <f t="shared" si="2"/>
        <v>4698.1399999999903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6"/>
      <c r="V35" s="1"/>
      <c r="W35" s="1"/>
      <c r="X35" s="1"/>
      <c r="Y35" s="1"/>
    </row>
    <row r="36" spans="2:25" x14ac:dyDescent="0.2">
      <c r="B36" s="59"/>
      <c r="D36" s="19">
        <f t="shared" si="2"/>
        <v>4698.1399999999903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6"/>
      <c r="V36" s="1"/>
      <c r="W36" s="1"/>
      <c r="X36" s="1"/>
      <c r="Y36" s="1"/>
    </row>
    <row r="37" spans="2:25" x14ac:dyDescent="0.2">
      <c r="B37" s="59"/>
      <c r="C37" s="66"/>
      <c r="D37" s="19">
        <f t="shared" si="2"/>
        <v>4698.1399999999903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6"/>
      <c r="V37" s="1"/>
      <c r="W37" s="1"/>
      <c r="X37" s="1"/>
      <c r="Y37" s="1"/>
    </row>
    <row r="38" spans="2:25" x14ac:dyDescent="0.2">
      <c r="B38" s="59"/>
      <c r="D38" s="19">
        <f t="shared" si="2"/>
        <v>4698.1399999999903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6"/>
      <c r="V38" s="1"/>
      <c r="W38" s="1"/>
      <c r="X38" s="1"/>
      <c r="Y38" s="1"/>
    </row>
    <row r="39" spans="2:25" x14ac:dyDescent="0.2">
      <c r="B39" s="59"/>
      <c r="D39" s="19">
        <f t="shared" si="2"/>
        <v>4698.1399999999903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46"/>
      <c r="V39" s="1"/>
      <c r="W39" s="1"/>
      <c r="X39" s="1"/>
      <c r="Y39" s="1"/>
    </row>
    <row r="40" spans="2:25" x14ac:dyDescent="0.2">
      <c r="B40" s="59"/>
      <c r="D40" s="19">
        <f t="shared" si="2"/>
        <v>4698.1399999999903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6"/>
      <c r="V40" s="1"/>
      <c r="W40" s="3"/>
      <c r="X40" s="1"/>
      <c r="Y40" s="1"/>
    </row>
    <row r="41" spans="2:25" x14ac:dyDescent="0.2">
      <c r="B41" s="59"/>
      <c r="D41" s="19">
        <f t="shared" si="2"/>
        <v>4698.1399999999903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6"/>
      <c r="V41" s="1"/>
      <c r="W41" s="1"/>
      <c r="X41" s="1"/>
      <c r="Y41" s="1"/>
    </row>
    <row r="42" spans="2:25" x14ac:dyDescent="0.2">
      <c r="B42" s="59"/>
      <c r="D42" s="19">
        <f t="shared" si="2"/>
        <v>4698.1399999999903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6"/>
      <c r="V42" s="1"/>
      <c r="W42" s="1"/>
      <c r="X42" s="1"/>
      <c r="Y42" s="1"/>
    </row>
    <row r="43" spans="2:25" x14ac:dyDescent="0.2">
      <c r="B43" s="59"/>
      <c r="D43" s="19">
        <f t="shared" si="2"/>
        <v>4698.1399999999903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46"/>
      <c r="V43" s="1"/>
      <c r="W43" s="1"/>
      <c r="X43" s="1"/>
      <c r="Y43" s="1"/>
    </row>
    <row r="44" spans="2:25" x14ac:dyDescent="0.2">
      <c r="B44" s="59"/>
      <c r="D44" s="19">
        <f t="shared" si="2"/>
        <v>4698.1399999999903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6"/>
      <c r="V44" s="1"/>
      <c r="W44" s="1"/>
      <c r="X44" s="1"/>
      <c r="Y44" s="1"/>
    </row>
    <row r="45" spans="2:25" x14ac:dyDescent="0.2">
      <c r="B45" s="59"/>
      <c r="D45" s="19">
        <f t="shared" si="2"/>
        <v>4698.1399999999903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46"/>
      <c r="V45" s="1"/>
      <c r="W45" s="1"/>
      <c r="X45" s="1"/>
      <c r="Y45" s="1"/>
    </row>
    <row r="46" spans="2:25" x14ac:dyDescent="0.2">
      <c r="B46" s="59"/>
      <c r="D46" s="19">
        <f t="shared" si="2"/>
        <v>4698.1399999999903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6"/>
      <c r="V46" s="1"/>
      <c r="W46" s="1"/>
      <c r="X46" s="1"/>
      <c r="Y46" s="1"/>
    </row>
    <row r="47" spans="2:25" x14ac:dyDescent="0.2">
      <c r="B47" s="59"/>
      <c r="D47" s="19">
        <f t="shared" si="2"/>
        <v>4698.1399999999903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46"/>
      <c r="V47" s="1"/>
      <c r="W47" s="1"/>
      <c r="X47" s="1"/>
      <c r="Y47" s="1"/>
    </row>
    <row r="48" spans="2:25" x14ac:dyDescent="0.2">
      <c r="B48" s="59"/>
      <c r="D48" s="19">
        <f t="shared" si="2"/>
        <v>4698.1399999999903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6"/>
      <c r="V48" s="1"/>
      <c r="W48" s="1"/>
      <c r="X48" s="1"/>
      <c r="Y48" s="1"/>
    </row>
    <row r="49" spans="2:25" x14ac:dyDescent="0.2">
      <c r="B49" s="59"/>
      <c r="D49" s="19">
        <f t="shared" si="2"/>
        <v>4698.1399999999903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6"/>
      <c r="V49" s="1"/>
      <c r="W49" s="1"/>
      <c r="X49" s="1"/>
      <c r="Y49" s="1"/>
    </row>
    <row r="50" spans="2:25" x14ac:dyDescent="0.2">
      <c r="B50" s="59"/>
      <c r="D50" s="19">
        <f t="shared" si="2"/>
        <v>4698.1399999999903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6"/>
      <c r="V50" s="1"/>
      <c r="W50" s="1"/>
      <c r="X50" s="1"/>
      <c r="Y50" s="1"/>
    </row>
    <row r="51" spans="2:25" x14ac:dyDescent="0.2">
      <c r="B51" s="59"/>
      <c r="D51" s="19">
        <f t="shared" si="2"/>
        <v>4698.1399999999903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6"/>
      <c r="V51" s="1"/>
      <c r="W51" s="1"/>
      <c r="X51" s="1"/>
      <c r="Y51" s="1"/>
    </row>
    <row r="52" spans="2:25" x14ac:dyDescent="0.2">
      <c r="B52" s="59"/>
      <c r="D52" s="19">
        <f t="shared" ref="D52:D72" si="3">D51+SUM(E52:X52)</f>
        <v>4698.1399999999903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6"/>
      <c r="V52" s="1"/>
      <c r="W52" s="1"/>
      <c r="X52" s="1"/>
      <c r="Y52" s="1"/>
    </row>
    <row r="53" spans="2:25" x14ac:dyDescent="0.2">
      <c r="B53" s="59"/>
      <c r="C53" s="15"/>
      <c r="D53" s="19">
        <f t="shared" si="3"/>
        <v>4698.1399999999903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6"/>
      <c r="V53" s="1"/>
      <c r="W53" s="1"/>
      <c r="X53" s="1"/>
      <c r="Y53" s="1"/>
    </row>
    <row r="54" spans="2:25" x14ac:dyDescent="0.2">
      <c r="B54" s="59"/>
      <c r="D54" s="19">
        <f t="shared" si="3"/>
        <v>4698.1399999999903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6"/>
      <c r="V54" s="1"/>
      <c r="W54" s="1"/>
      <c r="X54" s="1"/>
      <c r="Y54" s="1"/>
    </row>
    <row r="55" spans="2:25" x14ac:dyDescent="0.2">
      <c r="B55" s="59"/>
      <c r="C55" s="67"/>
      <c r="D55" s="19">
        <f t="shared" si="3"/>
        <v>4698.1399999999903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6"/>
      <c r="V55" s="1"/>
      <c r="W55" s="1"/>
      <c r="X55" s="1"/>
      <c r="Y55" s="1"/>
    </row>
    <row r="56" spans="2:25" x14ac:dyDescent="0.2">
      <c r="B56" s="59"/>
      <c r="C56" s="67"/>
      <c r="D56" s="19">
        <f t="shared" si="3"/>
        <v>4698.1399999999903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6"/>
      <c r="V56" s="1"/>
      <c r="W56" s="1"/>
      <c r="X56" s="1"/>
      <c r="Y56" s="1"/>
    </row>
    <row r="57" spans="2:25" x14ac:dyDescent="0.2">
      <c r="B57" s="59"/>
      <c r="C57" s="67"/>
      <c r="D57" s="19">
        <f t="shared" si="3"/>
        <v>4698.1399999999903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6"/>
      <c r="V57" s="1"/>
      <c r="W57" s="1"/>
      <c r="X57" s="1"/>
      <c r="Y57" s="1"/>
    </row>
    <row r="58" spans="2:25" x14ac:dyDescent="0.2">
      <c r="B58" s="59"/>
      <c r="C58" s="67"/>
      <c r="D58" s="19">
        <f t="shared" si="3"/>
        <v>4698.1399999999903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46"/>
      <c r="V58" s="1"/>
      <c r="W58" s="1"/>
      <c r="X58" s="1"/>
      <c r="Y58" s="1"/>
    </row>
    <row r="59" spans="2:25" x14ac:dyDescent="0.2">
      <c r="B59" s="59"/>
      <c r="C59" s="67"/>
      <c r="D59" s="19">
        <f t="shared" si="3"/>
        <v>4698.1399999999903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46"/>
      <c r="V59" s="1"/>
      <c r="W59" s="1"/>
      <c r="X59" s="1"/>
      <c r="Y59" s="1"/>
    </row>
    <row r="60" spans="2:25" x14ac:dyDescent="0.2">
      <c r="B60" s="59"/>
      <c r="C60" s="67"/>
      <c r="D60" s="19">
        <f t="shared" si="3"/>
        <v>4698.1399999999903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46"/>
      <c r="V60" s="1"/>
      <c r="W60" s="1"/>
      <c r="X60" s="1"/>
      <c r="Y60" s="1"/>
    </row>
    <row r="61" spans="2:25" x14ac:dyDescent="0.2">
      <c r="B61" s="59"/>
      <c r="C61" s="67"/>
      <c r="D61" s="19">
        <f t="shared" si="3"/>
        <v>4698.1399999999903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46"/>
      <c r="V61" s="1"/>
      <c r="W61" s="1"/>
      <c r="X61" s="1"/>
      <c r="Y61" s="1"/>
    </row>
    <row r="62" spans="2:25" x14ac:dyDescent="0.2">
      <c r="B62" s="59"/>
      <c r="C62" s="67"/>
      <c r="D62" s="19">
        <f t="shared" si="3"/>
        <v>4698.1399999999903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46"/>
      <c r="V62" s="1"/>
      <c r="W62" s="1"/>
      <c r="X62" s="1"/>
      <c r="Y62" s="1"/>
    </row>
    <row r="63" spans="2:25" x14ac:dyDescent="0.2">
      <c r="B63" s="59"/>
      <c r="C63" s="67"/>
      <c r="D63" s="19">
        <f t="shared" si="3"/>
        <v>4698.1399999999903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6"/>
      <c r="V63" s="1"/>
      <c r="W63" s="1"/>
      <c r="X63" s="1"/>
      <c r="Y63" s="1"/>
    </row>
    <row r="64" spans="2:25" x14ac:dyDescent="0.2">
      <c r="B64" s="59"/>
      <c r="C64" s="67"/>
      <c r="D64" s="19">
        <f t="shared" si="3"/>
        <v>4698.1399999999903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46"/>
      <c r="V64" s="1"/>
      <c r="W64" s="1"/>
      <c r="X64" s="1"/>
      <c r="Y64" s="1"/>
    </row>
    <row r="65" spans="1:25" x14ac:dyDescent="0.2">
      <c r="B65" s="59"/>
      <c r="C65" s="67"/>
      <c r="D65" s="19">
        <f t="shared" si="3"/>
        <v>4698.1399999999903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46"/>
      <c r="V65" s="1"/>
      <c r="W65" s="1"/>
      <c r="X65" s="1"/>
      <c r="Y65" s="1"/>
    </row>
    <row r="66" spans="1:25" x14ac:dyDescent="0.2">
      <c r="B66" s="59"/>
      <c r="D66" s="19">
        <f t="shared" si="3"/>
        <v>4698.1399999999903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6"/>
      <c r="V66" s="1"/>
      <c r="W66" s="1"/>
      <c r="X66" s="1"/>
      <c r="Y66" s="1"/>
    </row>
    <row r="67" spans="1:25" x14ac:dyDescent="0.2">
      <c r="B67" s="59"/>
      <c r="D67" s="19">
        <f t="shared" si="3"/>
        <v>4698.1399999999903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6"/>
      <c r="V67" s="1"/>
      <c r="W67" s="1"/>
      <c r="X67" s="1"/>
      <c r="Y67" s="1"/>
    </row>
    <row r="68" spans="1:25" x14ac:dyDescent="0.2">
      <c r="B68" s="59"/>
      <c r="D68" s="19">
        <f t="shared" si="3"/>
        <v>4698.1399999999903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6"/>
      <c r="V68" s="1"/>
      <c r="W68" s="1"/>
      <c r="X68" s="1"/>
      <c r="Y68" s="1"/>
    </row>
    <row r="69" spans="1:25" x14ac:dyDescent="0.2">
      <c r="B69" s="59"/>
      <c r="D69" s="19">
        <f t="shared" si="3"/>
        <v>4698.1399999999903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6"/>
      <c r="V69" s="1"/>
      <c r="W69" s="1"/>
      <c r="X69" s="1"/>
      <c r="Y69" s="1"/>
    </row>
    <row r="70" spans="1:25" x14ac:dyDescent="0.2">
      <c r="B70" s="59"/>
      <c r="D70" s="19">
        <f t="shared" si="3"/>
        <v>4698.1399999999903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6"/>
      <c r="V70" s="1"/>
      <c r="W70" s="1"/>
      <c r="X70" s="1"/>
      <c r="Y70" s="1"/>
    </row>
    <row r="71" spans="1:25" x14ac:dyDescent="0.2">
      <c r="B71" s="59"/>
      <c r="D71" s="19">
        <f t="shared" si="3"/>
        <v>4698.1399999999903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6"/>
      <c r="V71" s="1"/>
      <c r="W71" s="1"/>
      <c r="X71" s="1"/>
      <c r="Y71" s="1"/>
    </row>
    <row r="72" spans="1:25" x14ac:dyDescent="0.2">
      <c r="B72" s="59"/>
      <c r="D72" s="19">
        <f t="shared" si="3"/>
        <v>4698.1399999999903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6"/>
      <c r="V72" s="1"/>
      <c r="W72" s="1"/>
      <c r="X72" s="1"/>
      <c r="Y72" s="1"/>
    </row>
    <row r="73" spans="1:25" x14ac:dyDescent="0.2">
      <c r="A73" s="35" t="s">
        <v>21</v>
      </c>
      <c r="B73" s="36"/>
      <c r="C73" s="37"/>
      <c r="D73" s="16"/>
      <c r="E73" s="38"/>
      <c r="U73" s="49"/>
      <c r="W73" s="4"/>
    </row>
    <row r="74" spans="1:25" x14ac:dyDescent="0.2">
      <c r="D74" s="19">
        <f>SUM(E74:X74)</f>
        <v>4698.1399999999903</v>
      </c>
      <c r="E74" s="19">
        <f t="shared" ref="E74:R74" si="4">SUM(E16:E73)</f>
        <v>0</v>
      </c>
      <c r="F74" s="19">
        <f t="shared" si="4"/>
        <v>0</v>
      </c>
      <c r="G74" s="19">
        <f t="shared" si="4"/>
        <v>0</v>
      </c>
      <c r="H74" s="19">
        <f t="shared" si="4"/>
        <v>0</v>
      </c>
      <c r="I74" s="19">
        <f t="shared" si="4"/>
        <v>0</v>
      </c>
      <c r="J74" s="19">
        <f t="shared" si="4"/>
        <v>0</v>
      </c>
      <c r="K74" s="19">
        <f t="shared" si="4"/>
        <v>0</v>
      </c>
      <c r="L74" s="19">
        <f t="shared" si="4"/>
        <v>0</v>
      </c>
      <c r="M74" s="19">
        <f t="shared" si="4"/>
        <v>0</v>
      </c>
      <c r="N74" s="19">
        <f t="shared" si="4"/>
        <v>0</v>
      </c>
      <c r="O74" s="19">
        <f t="shared" si="4"/>
        <v>0</v>
      </c>
      <c r="P74" s="19">
        <f t="shared" si="4"/>
        <v>0</v>
      </c>
      <c r="Q74" s="19">
        <f t="shared" si="4"/>
        <v>0</v>
      </c>
      <c r="R74" s="19">
        <f t="shared" si="4"/>
        <v>0</v>
      </c>
      <c r="S74" s="19">
        <f t="shared" ref="S74" si="5">SUM(S16:S73)</f>
        <v>0</v>
      </c>
      <c r="T74" s="19"/>
      <c r="U74" s="46"/>
      <c r="V74" s="19">
        <f>SUM(V16:V73)</f>
        <v>298.54999999999177</v>
      </c>
      <c r="W74" s="19">
        <f>SUM(W16:W73)</f>
        <v>1038.6699999999998</v>
      </c>
      <c r="X74" s="19">
        <f>SUM(X16:X73)</f>
        <v>3360.9199999999992</v>
      </c>
      <c r="Y74" s="19"/>
    </row>
    <row r="75" spans="1:25" x14ac:dyDescent="0.2">
      <c r="U75" s="49"/>
    </row>
    <row r="76" spans="1:25" x14ac:dyDescent="0.2">
      <c r="C76" s="8" t="s">
        <v>4</v>
      </c>
      <c r="D76" s="52" t="s">
        <v>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49"/>
    </row>
    <row r="77" spans="1:25" x14ac:dyDescent="0.2">
      <c r="C77" s="15"/>
      <c r="D77" s="52" t="s">
        <v>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49"/>
    </row>
    <row r="78" spans="1:25" x14ac:dyDescent="0.2">
      <c r="C78" s="15"/>
      <c r="D78" s="52" t="s">
        <v>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49"/>
    </row>
    <row r="79" spans="1:25" x14ac:dyDescent="0.2">
      <c r="C79" s="15"/>
      <c r="D79" s="52" t="s">
        <v>11</v>
      </c>
      <c r="E79" s="1"/>
      <c r="F79" s="1"/>
      <c r="G79" s="5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49"/>
    </row>
    <row r="80" spans="1:25" x14ac:dyDescent="0.2">
      <c r="C80" s="15"/>
      <c r="D80" s="52" t="s">
        <v>14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49"/>
    </row>
    <row r="81" spans="1:25" x14ac:dyDescent="0.2">
      <c r="D81" s="52" t="s">
        <v>15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49"/>
    </row>
    <row r="82" spans="1:25" x14ac:dyDescent="0.2">
      <c r="D82" s="52" t="s">
        <v>16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49"/>
    </row>
    <row r="83" spans="1:25" x14ac:dyDescent="0.2">
      <c r="D83" s="52" t="s">
        <v>17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49"/>
    </row>
    <row r="84" spans="1:25" x14ac:dyDescent="0.2">
      <c r="D84" s="52" t="s">
        <v>35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49"/>
    </row>
    <row r="85" spans="1:25" x14ac:dyDescent="0.2">
      <c r="D85" s="53" t="s">
        <v>10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49"/>
    </row>
    <row r="86" spans="1:25" s="9" customFormat="1" x14ac:dyDescent="0.2">
      <c r="A86" s="39"/>
      <c r="B86" s="13"/>
      <c r="C86" s="13"/>
      <c r="D86" s="14" t="s">
        <v>20</v>
      </c>
      <c r="E86" s="43">
        <f t="shared" ref="E86:R86" si="6">SUM(E76:E85)</f>
        <v>0</v>
      </c>
      <c r="F86" s="43">
        <f t="shared" si="6"/>
        <v>0</v>
      </c>
      <c r="G86" s="43">
        <f t="shared" si="6"/>
        <v>0</v>
      </c>
      <c r="H86" s="43">
        <f t="shared" si="6"/>
        <v>0</v>
      </c>
      <c r="I86" s="43">
        <f t="shared" si="6"/>
        <v>0</v>
      </c>
      <c r="J86" s="43">
        <f t="shared" si="6"/>
        <v>0</v>
      </c>
      <c r="K86" s="43">
        <f t="shared" si="6"/>
        <v>0</v>
      </c>
      <c r="L86" s="43">
        <f t="shared" si="6"/>
        <v>0</v>
      </c>
      <c r="M86" s="43">
        <f t="shared" si="6"/>
        <v>0</v>
      </c>
      <c r="N86" s="43">
        <f t="shared" si="6"/>
        <v>0</v>
      </c>
      <c r="O86" s="43">
        <f t="shared" si="6"/>
        <v>0</v>
      </c>
      <c r="P86" s="43">
        <f t="shared" si="6"/>
        <v>0</v>
      </c>
      <c r="Q86" s="43">
        <f t="shared" si="6"/>
        <v>0</v>
      </c>
      <c r="R86" s="43">
        <f t="shared" si="6"/>
        <v>0</v>
      </c>
      <c r="S86" s="43">
        <f t="shared" ref="S86" si="7">SUM(S76:S85)</f>
        <v>0</v>
      </c>
      <c r="T86" s="43"/>
      <c r="U86" s="50"/>
      <c r="V86" s="43">
        <f>+V74</f>
        <v>298.54999999999177</v>
      </c>
      <c r="W86" s="43">
        <f>+W74</f>
        <v>1038.6699999999998</v>
      </c>
      <c r="X86" s="43">
        <f>+X74</f>
        <v>3360.9199999999992</v>
      </c>
      <c r="Y86" s="43"/>
    </row>
    <row r="87" spans="1:25" x14ac:dyDescent="0.2">
      <c r="D87" s="41">
        <f>SUM(E86:Y86)</f>
        <v>4698.1399999999903</v>
      </c>
    </row>
    <row r="88" spans="1:25" x14ac:dyDescent="0.2">
      <c r="D88" s="8" t="s">
        <v>9</v>
      </c>
      <c r="E88" s="61">
        <f t="shared" ref="E88:R88" si="8">+E74-E86</f>
        <v>0</v>
      </c>
      <c r="F88" s="62">
        <f t="shared" si="8"/>
        <v>0</v>
      </c>
      <c r="G88" s="62">
        <f t="shared" si="8"/>
        <v>0</v>
      </c>
      <c r="H88" s="62">
        <f t="shared" si="8"/>
        <v>0</v>
      </c>
      <c r="I88" s="62">
        <f t="shared" si="8"/>
        <v>0</v>
      </c>
      <c r="J88" s="62">
        <f t="shared" si="8"/>
        <v>0</v>
      </c>
      <c r="K88" s="62">
        <f t="shared" si="8"/>
        <v>0</v>
      </c>
      <c r="L88" s="62">
        <f t="shared" si="8"/>
        <v>0</v>
      </c>
      <c r="M88" s="62">
        <f t="shared" si="8"/>
        <v>0</v>
      </c>
      <c r="N88" s="62">
        <f t="shared" si="8"/>
        <v>0</v>
      </c>
      <c r="O88" s="62">
        <f t="shared" si="8"/>
        <v>0</v>
      </c>
      <c r="P88" s="62">
        <f t="shared" si="8"/>
        <v>0</v>
      </c>
      <c r="Q88" s="62">
        <f t="shared" si="8"/>
        <v>0</v>
      </c>
      <c r="R88" s="63">
        <f t="shared" si="8"/>
        <v>0</v>
      </c>
      <c r="S88" s="63">
        <f t="shared" ref="S88" si="9">+S74-S86</f>
        <v>0</v>
      </c>
      <c r="T88" s="74"/>
      <c r="U88" s="57"/>
      <c r="V88" s="58">
        <f>+V74-V86</f>
        <v>0</v>
      </c>
      <c r="W88" s="1"/>
      <c r="X88" s="1"/>
      <c r="Y88" s="1"/>
    </row>
    <row r="89" spans="1:25" x14ac:dyDescent="0.2">
      <c r="E89" s="80" t="s">
        <v>33</v>
      </c>
      <c r="F89" s="81"/>
      <c r="G89" s="81"/>
      <c r="H89" s="81" t="s">
        <v>33</v>
      </c>
      <c r="I89" s="81"/>
      <c r="J89" s="81"/>
      <c r="K89" s="80" t="s">
        <v>33</v>
      </c>
      <c r="L89" s="81"/>
      <c r="M89" s="81"/>
      <c r="N89" s="81" t="s">
        <v>33</v>
      </c>
      <c r="O89" s="81"/>
      <c r="P89" s="81"/>
      <c r="Q89" s="60"/>
      <c r="R89" s="81" t="s">
        <v>33</v>
      </c>
      <c r="S89" s="81"/>
      <c r="T89" s="81"/>
      <c r="U89" s="81"/>
      <c r="V89" s="82"/>
    </row>
    <row r="95" spans="1:25" hidden="1" outlineLevel="1" x14ac:dyDescent="0.2"/>
    <row r="96" spans="1:25" hidden="1" outlineLevel="1" x14ac:dyDescent="0.2">
      <c r="A96" s="27" t="s">
        <v>36</v>
      </c>
      <c r="E96" s="1" t="e">
        <v>#VALUE!</v>
      </c>
      <c r="F96" s="1" t="e">
        <v>#VALUE!</v>
      </c>
      <c r="G96" s="1" t="e">
        <v>#VALUE!</v>
      </c>
      <c r="H96" s="1" t="e">
        <v>#VALUE!</v>
      </c>
      <c r="I96" s="1" t="e">
        <v>#VALUE!</v>
      </c>
      <c r="J96" s="1" t="e">
        <v>#VALUE!</v>
      </c>
      <c r="K96" s="1" t="e">
        <v>#VALUE!</v>
      </c>
      <c r="L96" s="1" t="e">
        <v>#VALUE!</v>
      </c>
      <c r="M96" s="1" t="e">
        <v>#VALUE!</v>
      </c>
      <c r="N96" s="1" t="e">
        <v>#VALUE!</v>
      </c>
      <c r="O96" s="1" t="e">
        <v>#VALUE!</v>
      </c>
      <c r="P96" s="1" t="e">
        <v>#VALUE!</v>
      </c>
      <c r="Q96" s="1" t="e">
        <v>#VALUE!</v>
      </c>
      <c r="R96" s="1" t="e">
        <v>#VALUE!</v>
      </c>
      <c r="S96" s="1" t="e">
        <v>#VALUE!</v>
      </c>
      <c r="T96" s="1"/>
      <c r="U96" s="1"/>
      <c r="V96" s="1" t="e">
        <v>#VALUE!</v>
      </c>
      <c r="W96" s="1" t="e">
        <v>#VALUE!</v>
      </c>
      <c r="X96" s="1" t="e">
        <v>#VALUE!</v>
      </c>
      <c r="Y96" s="1" t="e">
        <v>#VALUE!</v>
      </c>
    </row>
    <row r="97" hidden="1" outlineLevel="1" x14ac:dyDescent="0.2"/>
    <row r="98" collapsed="1" x14ac:dyDescent="0.2"/>
  </sheetData>
  <mergeCells count="5">
    <mergeCell ref="R89:V89"/>
    <mergeCell ref="E89:G89"/>
    <mergeCell ref="H89:J89"/>
    <mergeCell ref="K89:M89"/>
    <mergeCell ref="N89:P89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scale="75" orientation="landscape" r:id="rId1"/>
  <headerFooter alignWithMargins="0">
    <oddHeader>&amp;LJugendwohnen im Kiez-Jugendhilfe gGmbH&amp;R&amp;D</oddHeader>
    <oddFooter>&amp;L&amp;A&amp;C&amp;F&amp;RSeite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12</vt:i4>
      </vt:variant>
    </vt:vector>
  </HeadingPairs>
  <TitlesOfParts>
    <vt:vector size="24" baseType="lpstr">
      <vt:lpstr>Jan</vt:lpstr>
      <vt:lpstr>Feb</vt:lpstr>
      <vt:lpstr>Mrz</vt:lpstr>
      <vt:lpstr>Apr</vt:lpstr>
      <vt:lpstr>Mai</vt:lpstr>
      <vt:lpstr>Jun</vt:lpstr>
      <vt:lpstr>Jul</vt:lpstr>
      <vt:lpstr>Aug</vt:lpstr>
      <vt:lpstr>Sep</vt:lpstr>
      <vt:lpstr>Okt</vt:lpstr>
      <vt:lpstr>Nov</vt:lpstr>
      <vt:lpstr>Dez</vt:lpstr>
      <vt:lpstr>Apr!Drucktitel</vt:lpstr>
      <vt:lpstr>Aug!Drucktitel</vt:lpstr>
      <vt:lpstr>Dez!Drucktitel</vt:lpstr>
      <vt:lpstr>Feb!Drucktitel</vt:lpstr>
      <vt:lpstr>Jan!Drucktitel</vt:lpstr>
      <vt:lpstr>Jul!Drucktitel</vt:lpstr>
      <vt:lpstr>Jun!Drucktitel</vt:lpstr>
      <vt:lpstr>Mai!Drucktitel</vt:lpstr>
      <vt:lpstr>Mrz!Drucktitel</vt:lpstr>
      <vt:lpstr>Nov!Drucktitel</vt:lpstr>
      <vt:lpstr>Okt!Drucktitel</vt:lpstr>
      <vt:lpstr>Sep!Drucktitel</vt:lpstr>
    </vt:vector>
  </TitlesOfParts>
  <Company>Jugendwohnen im Kiez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clehmann</dc:creator>
  <cp:lastModifiedBy>Anja Posner</cp:lastModifiedBy>
  <cp:lastPrinted>2014-07-16T11:51:30Z</cp:lastPrinted>
  <dcterms:created xsi:type="dcterms:W3CDTF">2008-12-16T14:42:41Z</dcterms:created>
  <dcterms:modified xsi:type="dcterms:W3CDTF">2014-08-15T13:05:11Z</dcterms:modified>
</cp:coreProperties>
</file>