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Q3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4" i="1"/>
  <c r="N5" i="1"/>
  <c r="N6" i="1"/>
  <c r="N3" i="1"/>
  <c r="L5" i="1"/>
  <c r="M5" i="1" s="1"/>
  <c r="L6" i="1"/>
  <c r="M6" i="1"/>
  <c r="L7" i="1"/>
  <c r="M7" i="1" s="1"/>
  <c r="L8" i="1"/>
  <c r="M8" i="1"/>
  <c r="L9" i="1"/>
  <c r="M9" i="1" s="1"/>
  <c r="L10" i="1"/>
  <c r="M10" i="1"/>
  <c r="L11" i="1"/>
  <c r="M11" i="1" s="1"/>
  <c r="L12" i="1"/>
  <c r="M12" i="1"/>
  <c r="L13" i="1"/>
  <c r="M13" i="1" s="1"/>
  <c r="L14" i="1"/>
  <c r="M14" i="1"/>
  <c r="L15" i="1"/>
  <c r="M15" i="1" s="1"/>
  <c r="L16" i="1"/>
  <c r="M16" i="1"/>
  <c r="L17" i="1"/>
  <c r="M17" i="1" s="1"/>
  <c r="L18" i="1"/>
  <c r="M18" i="1"/>
  <c r="L19" i="1"/>
  <c r="M19" i="1" s="1"/>
  <c r="L20" i="1"/>
  <c r="M20" i="1"/>
  <c r="L21" i="1"/>
  <c r="M21" i="1" s="1"/>
  <c r="L22" i="1"/>
  <c r="M22" i="1"/>
  <c r="L23" i="1"/>
  <c r="M23" i="1" s="1"/>
  <c r="L24" i="1"/>
  <c r="M24" i="1"/>
  <c r="L25" i="1"/>
  <c r="M25" i="1" s="1"/>
  <c r="L26" i="1"/>
  <c r="M26" i="1"/>
  <c r="L27" i="1"/>
  <c r="M27" i="1" s="1"/>
  <c r="L28" i="1"/>
  <c r="M28" i="1"/>
  <c r="L29" i="1"/>
  <c r="M29" i="1" s="1"/>
  <c r="L30" i="1"/>
  <c r="M30" i="1"/>
  <c r="L31" i="1"/>
  <c r="M31" i="1" s="1"/>
  <c r="L32" i="1"/>
  <c r="M32" i="1"/>
  <c r="L33" i="1"/>
  <c r="M33" i="1" s="1"/>
  <c r="L34" i="1"/>
  <c r="M34" i="1"/>
  <c r="L35" i="1"/>
  <c r="M35" i="1" s="1"/>
  <c r="L36" i="1"/>
  <c r="M36" i="1"/>
  <c r="L37" i="1"/>
  <c r="M37" i="1" s="1"/>
  <c r="L38" i="1"/>
  <c r="M38" i="1"/>
  <c r="L39" i="1"/>
  <c r="M39" i="1" s="1"/>
  <c r="L40" i="1"/>
  <c r="M40" i="1"/>
  <c r="L41" i="1"/>
  <c r="M41" i="1" s="1"/>
  <c r="L42" i="1"/>
  <c r="M42" i="1"/>
  <c r="L43" i="1"/>
  <c r="M43" i="1" s="1"/>
  <c r="L44" i="1"/>
  <c r="M44" i="1"/>
  <c r="L45" i="1"/>
  <c r="M45" i="1" s="1"/>
  <c r="L46" i="1"/>
  <c r="M46" i="1"/>
  <c r="L47" i="1"/>
  <c r="M47" i="1" s="1"/>
  <c r="L48" i="1"/>
  <c r="M48" i="1"/>
  <c r="L49" i="1"/>
  <c r="M49" i="1" s="1"/>
  <c r="L50" i="1"/>
  <c r="M50" i="1"/>
  <c r="L51" i="1"/>
  <c r="M51" i="1" s="1"/>
  <c r="L52" i="1"/>
  <c r="M52" i="1"/>
  <c r="L53" i="1"/>
  <c r="M53" i="1" s="1"/>
  <c r="L54" i="1"/>
  <c r="M54" i="1"/>
  <c r="L55" i="1"/>
  <c r="M55" i="1" s="1"/>
  <c r="L56" i="1"/>
  <c r="M56" i="1"/>
  <c r="L57" i="1"/>
  <c r="M57" i="1" s="1"/>
  <c r="L58" i="1"/>
  <c r="M58" i="1"/>
  <c r="L59" i="1"/>
  <c r="M59" i="1" s="1"/>
  <c r="L60" i="1"/>
  <c r="M60" i="1"/>
  <c r="L61" i="1"/>
  <c r="M61" i="1" s="1"/>
  <c r="M4" i="1"/>
  <c r="L4" i="1"/>
  <c r="M3" i="1"/>
  <c r="L3" i="1"/>
  <c r="O3" i="1"/>
  <c r="U3" i="1"/>
  <c r="S3" i="1"/>
  <c r="U5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16" i="1"/>
  <c r="U28" i="1"/>
  <c r="U40" i="1"/>
  <c r="U52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12" i="1"/>
  <c r="U24" i="1"/>
  <c r="U36" i="1"/>
  <c r="U44" i="1"/>
  <c r="U56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8" i="1"/>
  <c r="U20" i="1"/>
  <c r="U32" i="1"/>
  <c r="U48" i="1"/>
  <c r="U60" i="1"/>
  <c r="U4" i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12" i="1"/>
  <c r="S20" i="1"/>
  <c r="S36" i="1"/>
  <c r="S48" i="1"/>
  <c r="S60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16" i="1"/>
  <c r="S28" i="1"/>
  <c r="S40" i="1"/>
  <c r="S52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8" i="1"/>
  <c r="S24" i="1"/>
  <c r="S32" i="1"/>
  <c r="S44" i="1"/>
  <c r="S56" i="1"/>
  <c r="S4" i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11" i="1"/>
  <c r="Q19" i="1"/>
  <c r="Q27" i="1"/>
  <c r="Q35" i="1"/>
  <c r="Q43" i="1"/>
  <c r="Q47" i="1"/>
  <c r="Q59" i="1"/>
  <c r="Q12" i="1"/>
  <c r="Q20" i="1"/>
  <c r="Q28" i="1"/>
  <c r="Q36" i="1"/>
  <c r="Q44" i="1"/>
  <c r="Q52" i="1"/>
  <c r="Q60" i="1"/>
  <c r="Q6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Q7" i="1"/>
  <c r="Q15" i="1"/>
  <c r="Q23" i="1"/>
  <c r="Q31" i="1"/>
  <c r="Q39" i="1"/>
  <c r="Q51" i="1"/>
  <c r="Q55" i="1"/>
  <c r="Q8" i="1"/>
  <c r="Q16" i="1"/>
  <c r="Q24" i="1"/>
  <c r="Q32" i="1"/>
  <c r="Q40" i="1"/>
  <c r="Q48" i="1"/>
  <c r="Q56" i="1"/>
  <c r="Q4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12" i="1"/>
  <c r="O28" i="1"/>
  <c r="O36" i="1"/>
  <c r="O48" i="1"/>
  <c r="O56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16" i="1"/>
  <c r="O32" i="1"/>
  <c r="O44" i="1"/>
  <c r="O60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8" i="1"/>
  <c r="O20" i="1"/>
  <c r="O24" i="1"/>
  <c r="O40" i="1"/>
  <c r="O52" i="1"/>
  <c r="O4" i="1"/>
  <c r="J3" i="1" l="1" a="1"/>
  <c r="J3" i="1" s="1"/>
  <c r="P3" i="1" l="1"/>
  <c r="T3" i="1"/>
  <c r="R3" i="1"/>
  <c r="J4" i="1" a="1"/>
  <c r="J4" i="1" s="1"/>
  <c r="K4" i="1" s="1"/>
  <c r="K3" i="1"/>
  <c r="J5" i="1" l="1" a="1"/>
  <c r="J5" i="1" s="1"/>
  <c r="J6" i="1" l="1" a="1"/>
  <c r="J6" i="1" s="1"/>
  <c r="K6" i="1" s="1"/>
  <c r="K5" i="1"/>
  <c r="J7" i="1" l="1" a="1"/>
  <c r="J7" i="1" s="1"/>
  <c r="K7" i="1" l="1"/>
  <c r="J8" i="1" a="1"/>
  <c r="J8" i="1" s="1"/>
  <c r="K8" i="1" s="1"/>
  <c r="J9" i="1" l="1" a="1"/>
  <c r="J9" i="1" s="1"/>
  <c r="K9" i="1" s="1"/>
  <c r="J10" i="1" l="1" a="1"/>
  <c r="J10" i="1" s="1"/>
  <c r="K10" i="1" l="1"/>
  <c r="J11" i="1" a="1"/>
  <c r="J11" i="1" s="1"/>
  <c r="K11" i="1" s="1"/>
  <c r="J12" i="1" l="1" a="1"/>
  <c r="J12" i="1" s="1"/>
  <c r="K12" i="1" s="1"/>
  <c r="J13" i="1" l="1" a="1"/>
  <c r="J13" i="1" s="1"/>
  <c r="K13" i="1" s="1"/>
  <c r="J14" i="1" l="1" a="1"/>
  <c r="J14" i="1" s="1"/>
  <c r="J15" i="1" l="1" a="1"/>
  <c r="J15" i="1" s="1"/>
  <c r="K14" i="1"/>
  <c r="J16" i="1" l="1" a="1"/>
  <c r="J16" i="1" s="1"/>
  <c r="K15" i="1"/>
  <c r="J17" i="1" l="1" a="1"/>
  <c r="J17" i="1" s="1"/>
  <c r="K16" i="1"/>
  <c r="J18" i="1" l="1" a="1"/>
  <c r="J18" i="1" s="1"/>
  <c r="K17" i="1"/>
  <c r="J19" i="1" l="1" a="1"/>
  <c r="J19" i="1" s="1"/>
  <c r="K18" i="1"/>
  <c r="J20" i="1" l="1" a="1"/>
  <c r="J20" i="1" s="1"/>
  <c r="K19" i="1"/>
  <c r="J21" i="1" l="1" a="1"/>
  <c r="J21" i="1" s="1"/>
  <c r="K20" i="1"/>
  <c r="J22" i="1" l="1" a="1"/>
  <c r="J22" i="1" s="1"/>
  <c r="K21" i="1"/>
  <c r="J23" i="1" l="1" a="1"/>
  <c r="J23" i="1" s="1"/>
  <c r="K22" i="1"/>
  <c r="J24" i="1" l="1" a="1"/>
  <c r="J24" i="1" s="1"/>
  <c r="K23" i="1"/>
  <c r="J25" i="1" l="1" a="1"/>
  <c r="J25" i="1" s="1"/>
  <c r="K24" i="1"/>
  <c r="J26" i="1" l="1" a="1"/>
  <c r="J26" i="1" s="1"/>
  <c r="K25" i="1"/>
  <c r="J27" i="1" l="1" a="1"/>
  <c r="J27" i="1" s="1"/>
  <c r="K26" i="1"/>
  <c r="J28" i="1" l="1" a="1"/>
  <c r="J28" i="1" s="1"/>
  <c r="K27" i="1"/>
  <c r="J29" i="1" l="1" a="1"/>
  <c r="J29" i="1" s="1"/>
  <c r="K28" i="1"/>
  <c r="J30" i="1" l="1" a="1"/>
  <c r="J30" i="1" s="1"/>
  <c r="K29" i="1"/>
  <c r="J31" i="1" l="1" a="1"/>
  <c r="J31" i="1" s="1"/>
  <c r="K30" i="1"/>
  <c r="J32" i="1" l="1" a="1"/>
  <c r="J32" i="1" s="1"/>
  <c r="K31" i="1"/>
  <c r="J33" i="1" l="1" a="1"/>
  <c r="J33" i="1" s="1"/>
  <c r="K32" i="1"/>
  <c r="J34" i="1" l="1" a="1"/>
  <c r="J34" i="1" s="1"/>
  <c r="K33" i="1"/>
  <c r="J35" i="1" l="1" a="1"/>
  <c r="J35" i="1" s="1"/>
  <c r="K34" i="1"/>
  <c r="J36" i="1" l="1" a="1"/>
  <c r="J36" i="1" s="1"/>
  <c r="K35" i="1"/>
  <c r="J37" i="1" l="1" a="1"/>
  <c r="J37" i="1" s="1"/>
  <c r="K36" i="1"/>
  <c r="J38" i="1" l="1" a="1"/>
  <c r="J38" i="1" s="1"/>
  <c r="K37" i="1"/>
  <c r="J39" i="1" l="1" a="1"/>
  <c r="J39" i="1" s="1"/>
  <c r="K38" i="1"/>
  <c r="J40" i="1" l="1" a="1"/>
  <c r="J40" i="1" s="1"/>
  <c r="K39" i="1"/>
  <c r="J41" i="1" l="1" a="1"/>
  <c r="J41" i="1" s="1"/>
  <c r="K40" i="1"/>
  <c r="J42" i="1" l="1" a="1"/>
  <c r="J42" i="1" s="1"/>
  <c r="K41" i="1"/>
  <c r="J43" i="1" l="1" a="1"/>
  <c r="J43" i="1" s="1"/>
  <c r="K42" i="1"/>
  <c r="J44" i="1" l="1" a="1"/>
  <c r="J44" i="1" s="1"/>
  <c r="K43" i="1"/>
  <c r="J45" i="1" l="1" a="1"/>
  <c r="J45" i="1" s="1"/>
  <c r="K44" i="1"/>
  <c r="J46" i="1" l="1" a="1"/>
  <c r="J46" i="1" s="1"/>
  <c r="K45" i="1"/>
  <c r="J47" i="1" l="1" a="1"/>
  <c r="J47" i="1" s="1"/>
  <c r="K46" i="1"/>
  <c r="J48" i="1" l="1" a="1"/>
  <c r="J48" i="1" s="1"/>
  <c r="K47" i="1"/>
  <c r="J49" i="1" l="1" a="1"/>
  <c r="J49" i="1" s="1"/>
  <c r="K48" i="1"/>
  <c r="J50" i="1" l="1" a="1"/>
  <c r="J50" i="1" s="1"/>
  <c r="K49" i="1"/>
  <c r="J51" i="1" l="1" a="1"/>
  <c r="J51" i="1" s="1"/>
  <c r="K50" i="1"/>
  <c r="J52" i="1" l="1" a="1"/>
  <c r="J52" i="1" s="1"/>
  <c r="K51" i="1"/>
  <c r="J53" i="1" l="1" a="1"/>
  <c r="J53" i="1" s="1"/>
  <c r="K52" i="1"/>
  <c r="J54" i="1" l="1" a="1"/>
  <c r="J54" i="1" s="1"/>
  <c r="K53" i="1"/>
  <c r="J55" i="1" l="1" a="1"/>
  <c r="J55" i="1" s="1"/>
  <c r="K54" i="1"/>
  <c r="J56" i="1" l="1" a="1"/>
  <c r="J56" i="1" s="1"/>
  <c r="K55" i="1"/>
  <c r="J57" i="1" l="1" a="1"/>
  <c r="J57" i="1" s="1"/>
  <c r="K56" i="1"/>
  <c r="J58" i="1" l="1" a="1"/>
  <c r="J58" i="1" s="1"/>
  <c r="K57" i="1"/>
  <c r="J59" i="1" l="1" a="1"/>
  <c r="J59" i="1" s="1"/>
  <c r="K58" i="1"/>
  <c r="J60" i="1" l="1" a="1"/>
  <c r="J60" i="1" s="1"/>
  <c r="K59" i="1"/>
  <c r="J61" i="1" l="1" a="1"/>
  <c r="J61" i="1" s="1"/>
  <c r="K60" i="1"/>
  <c r="J62" i="1" l="1" a="1"/>
  <c r="J62" i="1" s="1"/>
  <c r="K61" i="1"/>
</calcChain>
</file>

<file path=xl/sharedStrings.xml><?xml version="1.0" encoding="utf-8"?>
<sst xmlns="http://schemas.openxmlformats.org/spreadsheetml/2006/main" count="975" uniqueCount="603">
  <si>
    <t>Team</t>
  </si>
  <si>
    <t>Team-URL</t>
  </si>
  <si>
    <t>Player</t>
  </si>
  <si>
    <t>TRN-URL</t>
  </si>
  <si>
    <t>MMR 1v1</t>
  </si>
  <si>
    <t>MMR 2v2</t>
  </si>
  <si>
    <t>MMR 3v3s</t>
  </si>
  <si>
    <t>MMR 3v3</t>
  </si>
  <si>
    <t>Ahoi Hamburger Backbord-Flugautos</t>
  </si>
  <si>
    <t>TK</t>
  </si>
  <si>
    <t>https://rocketleague.tracker.network/profile/mmr/steam/76561198058442711</t>
  </si>
  <si>
    <t>MjEzO™</t>
  </si>
  <si>
    <t>https://rocketleague.tracker.network/profile/mmr/steam/76561198005241210</t>
  </si>
  <si>
    <t>Zhaitan</t>
  </si>
  <si>
    <t>https://rocketleague.tracker.network/profile/mmr/steam/76561197980516024</t>
  </si>
  <si>
    <t>Krunchy</t>
  </si>
  <si>
    <t>https://rocketleague.tracker.network/profile/mmr/steam/76561198036231665</t>
  </si>
  <si>
    <t>Obex</t>
  </si>
  <si>
    <t>https://rocketleague.tracker.network/profile/mmr/steam/76561198161770421</t>
  </si>
  <si>
    <t>AIX Trawurst</t>
  </si>
  <si>
    <t>axelalex2</t>
  </si>
  <si>
    <t>https://rocketleague.tracker.network/profile/mmr/steam/76561198149527905</t>
  </si>
  <si>
    <t>SPLNTR</t>
  </si>
  <si>
    <t>https://rocketleague.tracker.network/profile/mmr/steam/76561198103315438</t>
  </si>
  <si>
    <t>Upgrati0n</t>
  </si>
  <si>
    <t>https://rocketleague.tracker.network/profile/mmr/steam/76561198282245953</t>
  </si>
  <si>
    <t>L0quat</t>
  </si>
  <si>
    <t>https://rocketleague.tracker.network/profile/mmr/steam/76561198058157280</t>
  </si>
  <si>
    <t>Miweon</t>
  </si>
  <si>
    <t>https://rocketleague.tracker.network/profile/mmr/steam/76561198026936317</t>
  </si>
  <si>
    <t>AIX Yaixer</t>
  </si>
  <si>
    <t>WetTiger</t>
  </si>
  <si>
    <t>https://rocketleague.tracker.network/profile/mmr/steam/76561197992090902</t>
  </si>
  <si>
    <t>Padde</t>
  </si>
  <si>
    <t>https://rocketleague.tracker.network/profile/mmr/steam/76561198046574151</t>
  </si>
  <si>
    <t>Dragonshima</t>
  </si>
  <si>
    <t>https://rocketleague.tracker.network/profile/mmr/ps/Dragonshima</t>
  </si>
  <si>
    <t>M4TS</t>
  </si>
  <si>
    <t>https://rocketleague.tracker.network/profile/mmr/steam/76561198095966832</t>
  </si>
  <si>
    <t>Balltic Kiel Sharks</t>
  </si>
  <si>
    <t>Tiluma</t>
  </si>
  <si>
    <t>https://rocketleague.tracker.network/profile/mmr/steam/76561198214101265</t>
  </si>
  <si>
    <t>toppotom</t>
  </si>
  <si>
    <t>https://rocketleague.tracker.network/profile/mmr/steam/76561198134270183</t>
  </si>
  <si>
    <t>DICES</t>
  </si>
  <si>
    <t>https://rocketleague.tracker.network/profile/mmr/steam/76561198167271909</t>
  </si>
  <si>
    <t>Baltic Kiel Dolphins</t>
  </si>
  <si>
    <t>FnL</t>
  </si>
  <si>
    <t>https://rocketleague.tracker.network/profile/mmr/steam/76561198047842184</t>
  </si>
  <si>
    <t>MaZ</t>
  </si>
  <si>
    <t>https://rocketleague.tracker.network/profile/mmr/steam/76561198079701839</t>
  </si>
  <si>
    <t>EviRaXEN</t>
  </si>
  <si>
    <t>https://rocketleague.tracker.network/profile/mmr/xbox/EviRaXEN</t>
  </si>
  <si>
    <t>Menati</t>
  </si>
  <si>
    <t>https://rocketleague.tracker.network/profile/mmr/steam/76561198153414107</t>
  </si>
  <si>
    <t>Sam</t>
  </si>
  <si>
    <t>https://rocketleague.tracker.network/profile/mmr/steam/76561198031342340</t>
  </si>
  <si>
    <t>Berlin Phoenix</t>
  </si>
  <si>
    <t>Tigreee</t>
  </si>
  <si>
    <t>https://rocketleague.tracker.network/profile/mmr/steam/76561198306168245</t>
  </si>
  <si>
    <t>Dot</t>
  </si>
  <si>
    <t>https://rocketleague.tracker.network/profile/mmr/steam/76561198158950633</t>
  </si>
  <si>
    <t>Gnagflow06</t>
  </si>
  <si>
    <t>https://rocketleague.tracker.network/profile/mmr/steam/76561198008942341</t>
  </si>
  <si>
    <t>patroid</t>
  </si>
  <si>
    <t>https://rocketleague.tracker.network/profile/mmr/steam/76561198264183920</t>
  </si>
  <si>
    <t>Bielefeld eSports e.V.</t>
  </si>
  <si>
    <t>Liner</t>
  </si>
  <si>
    <t>https://rocketleague.tracker.network/profile/mmr/steam/76561198079386215</t>
  </si>
  <si>
    <t>99Paul99</t>
  </si>
  <si>
    <t>https://rocketleague.tracker.network/profile/mmr/steam/76561198132321913</t>
  </si>
  <si>
    <t>Vollhorst76</t>
  </si>
  <si>
    <t>https://rocketleague.tracker.network/profile/mmr/xbox/Vollhorst76</t>
  </si>
  <si>
    <t>HueyLewis&amp;TheNoobs</t>
  </si>
  <si>
    <t>https://rocketleague.tracker.network/profile/mmr/steam/76561198078791399</t>
  </si>
  <si>
    <t>SchwererRammbrokk</t>
  </si>
  <si>
    <t>https://rocketleague.tracker.network/profile/mmr/steam/76561198032838002</t>
  </si>
  <si>
    <t>Bingen Impulse</t>
  </si>
  <si>
    <t>Ravi</t>
  </si>
  <si>
    <t>https://rocketleague.tracker.network/profile/mmr/steam/76561198026480940</t>
  </si>
  <si>
    <t>0312Penner</t>
  </si>
  <si>
    <t>https://rocketleague.tracker.network/profile/mmr/steam/76561198050998460</t>
  </si>
  <si>
    <t>Str0mhunter</t>
  </si>
  <si>
    <t>https://rocketleague.tracker.network/profile/mmr/steam/76561198033227582</t>
  </si>
  <si>
    <t>RStyle</t>
  </si>
  <si>
    <t>https://rocketleague.tracker.network/profile/mmr/steam/76561198065507904</t>
  </si>
  <si>
    <t>Bingen Impulse 2.1</t>
  </si>
  <si>
    <t>Gapb</t>
  </si>
  <si>
    <t>https://rocketleague.tracker.network/profile/mmr/steam/76561198158190064</t>
  </si>
  <si>
    <t>Ryokai</t>
  </si>
  <si>
    <t>https://rocketleague.tracker.network/profile/mmr/steam/76561198043159255</t>
  </si>
  <si>
    <t>Weckwoods</t>
  </si>
  <si>
    <t>https://rocketleague.tracker.network/profile/mmr/steam/76561198039378430</t>
  </si>
  <si>
    <t>TANZVERBOT</t>
  </si>
  <si>
    <t>https://rocketleague.tracker.network/profile/mmr/steam/76561198050058299</t>
  </si>
  <si>
    <t>Commoda Esport Göttingen</t>
  </si>
  <si>
    <t>julian</t>
  </si>
  <si>
    <t>https://rocketleague.tracker.network/profile/mmr/steam/76561198031850835</t>
  </si>
  <si>
    <t>Matrose</t>
  </si>
  <si>
    <t>https://rocketleague.tracker.network/profile/mmr/steam/76561197998338896</t>
  </si>
  <si>
    <t>momfi1</t>
  </si>
  <si>
    <t>https://rocketleague.tracker.network/profile/mmr/ps/momfi1</t>
  </si>
  <si>
    <t>Sweeter_King</t>
  </si>
  <si>
    <t>https://rocketleague.tracker.network/profile/mmr/ps/Sweeter_King</t>
  </si>
  <si>
    <t>BrotBuddah</t>
  </si>
  <si>
    <t>https://rocketleague.tracker.network/profile/mmr/steam/76561198111941337</t>
  </si>
  <si>
    <t>Darmstadt-City Gaming</t>
  </si>
  <si>
    <t>TomFi</t>
  </si>
  <si>
    <t>https://rocketleague.tracker.network/profile/mmr/steam/76561198061362945</t>
  </si>
  <si>
    <t>Jeba</t>
  </si>
  <si>
    <t>https://rocketleague.tracker.network/profile/mmr/steam/76561198175436074</t>
  </si>
  <si>
    <t>reiskochen</t>
  </si>
  <si>
    <t>https://rocketleague.tracker.network/profile/mmr/steam/76561198176129702</t>
  </si>
  <si>
    <t>Delmenhorster Dragons</t>
  </si>
  <si>
    <t>Skaze</t>
  </si>
  <si>
    <t>https://rocketleague.tracker.network/profile/mmr/steam/76561198045562050</t>
  </si>
  <si>
    <t>Glutax</t>
  </si>
  <si>
    <t>https://rocketleague.tracker.network/profile/mmr/steam/76561198032667244</t>
  </si>
  <si>
    <t>Moke</t>
  </si>
  <si>
    <t>https://rocketleague.tracker.network/profile/mmr/steam/76561198026347327</t>
  </si>
  <si>
    <t>Ake</t>
  </si>
  <si>
    <t>https://rocketleague.tracker.network/profile/mmr/steam/76561198104506137</t>
  </si>
  <si>
    <t>die sUEDpolpinguine</t>
  </si>
  <si>
    <t>kleefelder</t>
  </si>
  <si>
    <t>https://rocketleague.tracker.network/profile/mmr/steam/76561198068296201</t>
  </si>
  <si>
    <t>MatheMann</t>
  </si>
  <si>
    <t>https://rocketleague.tracker.network/profile/mmr/steam/76561198138453446</t>
  </si>
  <si>
    <t>quaser02</t>
  </si>
  <si>
    <t>https://rocketleague.tracker.network/profile/mmr/steam/76561198060928556</t>
  </si>
  <si>
    <t>Elysium Gaming Tübingen</t>
  </si>
  <si>
    <t>Farrenn</t>
  </si>
  <si>
    <t>https://rocketleague.tracker.network/profile/mmr/steam/76561198073107257</t>
  </si>
  <si>
    <t>bePrimat</t>
  </si>
  <si>
    <t>https://rocketleague.tracker.network/profile/mmr/steam/76561198127927746</t>
  </si>
  <si>
    <t>Alfi3003</t>
  </si>
  <si>
    <t>https://rocketleague.tracker.network/profile/mmr/steam/76561198053749687</t>
  </si>
  <si>
    <t>Kuny</t>
  </si>
  <si>
    <t>https://rocketleague.tracker.network/profile/mmr/steam/76561198057340463</t>
  </si>
  <si>
    <t>DeperateChaos</t>
  </si>
  <si>
    <t>https://rocketleague.tracker.network/profile/mmr/steam/76561198081542002</t>
  </si>
  <si>
    <t>Engines Stuttgart</t>
  </si>
  <si>
    <t>D3sired</t>
  </si>
  <si>
    <t>https://rocketleague.tracker.network/profile/mmr/steam/76561198055385539</t>
  </si>
  <si>
    <t>AllThatRemains</t>
  </si>
  <si>
    <t>https://rocketleague.tracker.network/profile/mmr/steam/76561198068296495</t>
  </si>
  <si>
    <t>Saturo</t>
  </si>
  <si>
    <t>https://rocketleague.tracker.network/profile/mmr/steam/76561198043601020</t>
  </si>
  <si>
    <t>Adgoez</t>
  </si>
  <si>
    <t>https://rocketleague.tracker.network/profile/mmr/steam/76561198117350362</t>
  </si>
  <si>
    <t>JanaTuerlich</t>
  </si>
  <si>
    <t>https://rocketleague.tracker.network/profile/mmr/steam/76561198068310792</t>
  </si>
  <si>
    <t>eSports Koblenz Catfish</t>
  </si>
  <si>
    <t>Heiligentaler</t>
  </si>
  <si>
    <t>https://rocketleague.tracker.network/profile/mmr/steam/76561198090204272</t>
  </si>
  <si>
    <t>Lian</t>
  </si>
  <si>
    <t>https://rocketleague.tracker.network/profile/mmr/steam/76561198046273959</t>
  </si>
  <si>
    <t>Trickster</t>
  </si>
  <si>
    <t>https://rocketleague.tracker.network/profile/mmr/steam/76561198117758667</t>
  </si>
  <si>
    <t>ESUG Demolition Dragons</t>
  </si>
  <si>
    <t>IINeptunII</t>
  </si>
  <si>
    <t>https://rocketleague.tracker.network/profile/mmr/steam/76561198107760413</t>
  </si>
  <si>
    <t>Kitane</t>
  </si>
  <si>
    <t>https://rocketleague.tracker.network/profile/mmr/steam/76561198137973522</t>
  </si>
  <si>
    <t>evgenii_i</t>
  </si>
  <si>
    <t>https://rocketleague.tracker.network/profile/mmr/steam/76561198379033456</t>
  </si>
  <si>
    <t>ESUG Goofy Goobers</t>
  </si>
  <si>
    <t>Clemso</t>
  </si>
  <si>
    <t>https://rocketleague.tracker.network/profile/mmr/steam/76561198071492017</t>
  </si>
  <si>
    <t>mori801</t>
  </si>
  <si>
    <t>https://rocketleague.tracker.network/profile/mmr/steam/76561198045571069</t>
  </si>
  <si>
    <t>xFalkins</t>
  </si>
  <si>
    <t>https://rocketleague.tracker.network/profile/mmr/steam/76561198064005875</t>
  </si>
  <si>
    <t>Ferocity Frankfurt</t>
  </si>
  <si>
    <t>Coffee</t>
  </si>
  <si>
    <t>https://rocketleague.tracker.network/profile/mmr/steam/76561198055552505</t>
  </si>
  <si>
    <t>Barioth</t>
  </si>
  <si>
    <t>https://rocketleague.tracker.network/profile/mmr/steam/76561198102083901</t>
  </si>
  <si>
    <t>MainOver</t>
  </si>
  <si>
    <t>https://rocketleague.tracker.network/profile/mmr/steam/76561198017645687</t>
  </si>
  <si>
    <t>Pablo</t>
  </si>
  <si>
    <t>https://rocketleague.tracker.network/profile/mmr/steam/76561197990117316</t>
  </si>
  <si>
    <t>Escheresque</t>
  </si>
  <si>
    <t>https://rocketleague.tracker.network/profile/mmr/steam/76561198108710000</t>
  </si>
  <si>
    <t>FHDW eSports</t>
  </si>
  <si>
    <t>zymmetry</t>
  </si>
  <si>
    <t>https://rocketleague.tracker.network/profile/mmr/steam/76561198871307222</t>
  </si>
  <si>
    <t>Midoti</t>
  </si>
  <si>
    <t>https://rocketleague.tracker.network/profile/mmr/steam/76561198143354265</t>
  </si>
  <si>
    <t>Clown</t>
  </si>
  <si>
    <t>https://rocketleague.tracker.network/profile/mmr/steam/76561198069341454</t>
  </si>
  <si>
    <t>Nilex</t>
  </si>
  <si>
    <t>https://rocketleague.tracker.network/profile/mmr/steam/76561198219053201</t>
  </si>
  <si>
    <t>Leo_</t>
  </si>
  <si>
    <t>https://rocketleague.tracker.network/profile/mmr/steam/76561198355421392</t>
  </si>
  <si>
    <t>Firegods Frankfurt</t>
  </si>
  <si>
    <t>DAEEMON</t>
  </si>
  <si>
    <t>https://rocketleague.tracker.network/profile/mmr/steam/76561198075142347</t>
  </si>
  <si>
    <t>Magoto</t>
  </si>
  <si>
    <t>https://rocketleague.tracker.network/profile/mmr/steam/76561198095695245</t>
  </si>
  <si>
    <t>Battlebunny99</t>
  </si>
  <si>
    <t>https://rocketleague.tracker.network/profile/mmr/steam/76561198143202975</t>
  </si>
  <si>
    <t>Pampelmuse44</t>
  </si>
  <si>
    <t>https://rocketleague.tracker.network/profile/mmr/ps/Pampelmuse44</t>
  </si>
  <si>
    <t>Freiberger KumpelKumpels</t>
  </si>
  <si>
    <t>djpinkapple</t>
  </si>
  <si>
    <t>https://rocketleague.tracker.network/profile/mmr/ps/djpinkapple</t>
  </si>
  <si>
    <t>alexcouchmoran</t>
  </si>
  <si>
    <t>https://rocketleague.tracker.network/profile/mmr/ps/alexcouchmoran</t>
  </si>
  <si>
    <t>Titoef11</t>
  </si>
  <si>
    <t>https://rocketleague.tracker.network/profile/mmr/ps/Titoef11</t>
  </si>
  <si>
    <t>RolleRollsen</t>
  </si>
  <si>
    <t>https://rocketleague.tracker.network/profile/mmr/steam/76561198078988982</t>
  </si>
  <si>
    <t>[SBT]Edelassi</t>
  </si>
  <si>
    <t>https://rocketleague.tracker.network/profile/mmr/steam/76561198062083508</t>
  </si>
  <si>
    <t>Frostline Frankfurt</t>
  </si>
  <si>
    <t>Leptys</t>
  </si>
  <si>
    <t>https://rocketleague.tracker.network/profile/mmr/steam/76561198068622339</t>
  </si>
  <si>
    <t>Presto</t>
  </si>
  <si>
    <t>https://rocketleague.tracker.network/profile/mmr/steam/76561198258755251</t>
  </si>
  <si>
    <t>Flurry</t>
  </si>
  <si>
    <t>https://rocketleague.tracker.network/profile/mmr/steam/76561198081474067</t>
  </si>
  <si>
    <t>Oma565</t>
  </si>
  <si>
    <t>https://rocketleague.tracker.network/profile/mmr/steam/76561198351175440</t>
  </si>
  <si>
    <t>NanetteManoir</t>
  </si>
  <si>
    <t>https://rocketleague.tracker.network/profile/mmr/steam/76561198108905471</t>
  </si>
  <si>
    <t>Gamers of Darmstadt</t>
  </si>
  <si>
    <t>Ex0tical</t>
  </si>
  <si>
    <t>https://rocketleague.tracker.network/profile/mmr/steam/76561198048547802</t>
  </si>
  <si>
    <t>DieHenne</t>
  </si>
  <si>
    <t>https://rocketleague.tracker.network/profile/mmr/steam/76561198059291890</t>
  </si>
  <si>
    <t>DanielsDK</t>
  </si>
  <si>
    <t>https://rocketleague.tracker.network/profile/mmr/steam/76561198341129587</t>
  </si>
  <si>
    <t>Griffin Gaming</t>
  </si>
  <si>
    <t>Jojo</t>
  </si>
  <si>
    <t>https://rocketleague.tracker.network/profile/mmr/ps/Jojo_01_99</t>
  </si>
  <si>
    <t>Iceman</t>
  </si>
  <si>
    <t>https://rocketleague.tracker.network/profile/mmr/ps/Ice_Man9998</t>
  </si>
  <si>
    <t>Cajowa</t>
  </si>
  <si>
    <t>https://rocketleague.tracker.network/profile/mmr/ps/Cajowa97</t>
  </si>
  <si>
    <t>Griffin Gaming 2</t>
  </si>
  <si>
    <t>Xtruggle</t>
  </si>
  <si>
    <t>https://rocketleague.tracker.network/profile/mmr/steam/76561198028984107</t>
  </si>
  <si>
    <t>darKunia</t>
  </si>
  <si>
    <t>https://rocketleague.tracker.network/profile/mmr/steam/76561198070581020</t>
  </si>
  <si>
    <t>Yee</t>
  </si>
  <si>
    <t>https://rocketleague.tracker.network/profile/mmr/steam/76561198042047625</t>
  </si>
  <si>
    <t>Murmeltier</t>
  </si>
  <si>
    <t>https://rocketleague.tracker.network/profile/mmr/steam/76561198205393081</t>
  </si>
  <si>
    <t>Hanseatic Royal Owls</t>
  </si>
  <si>
    <t>nullGrad</t>
  </si>
  <si>
    <t>https://rocketleague.tracker.network/profile/mmr/steam/76561198029911574</t>
  </si>
  <si>
    <t>xJannox</t>
  </si>
  <si>
    <t>https://rocketleague.tracker.network/profile/mmr/steam/76561198075489529</t>
  </si>
  <si>
    <t>V2-IChromaticsI</t>
  </si>
  <si>
    <t>https://rocketleague.tracker.network/profile/mmr/ps/V2-IChromaticsI</t>
  </si>
  <si>
    <t>HsGL.Shallops</t>
  </si>
  <si>
    <t>Finex</t>
  </si>
  <si>
    <t>https://rocketleague.tracker.network/profile/mmr/steam/76561198207951679</t>
  </si>
  <si>
    <t>ParK</t>
  </si>
  <si>
    <t>https://rocketleague.tracker.network/profile/mmr/steam/76561198146644618</t>
  </si>
  <si>
    <t>contrize</t>
  </si>
  <si>
    <t>https://rocketleague.tracker.network/profile/mmr/steam/76561198150339423</t>
  </si>
  <si>
    <t>MathiS</t>
  </si>
  <si>
    <t>https://rocketleague.tracker.network/profile/mmr/steam/76561198169251302</t>
  </si>
  <si>
    <t>HS Harz Steam Engines</t>
  </si>
  <si>
    <t>Myth</t>
  </si>
  <si>
    <t>https://rocketleague.tracker.network/profile/mmr/steam/76561198094975281</t>
  </si>
  <si>
    <t>Finisher</t>
  </si>
  <si>
    <t>https://rocketleague.tracker.network/profile/mmr/steam/76561198981478335</t>
  </si>
  <si>
    <t>Rainy</t>
  </si>
  <si>
    <t>https://rocketleague.tracker.network/profile/mmr/steam/76561198047493112</t>
  </si>
  <si>
    <t>Silence</t>
  </si>
  <si>
    <t>https://rocketleague.tracker.network/profile/mmr/steam/76561198108211297</t>
  </si>
  <si>
    <t>HSNR eSports</t>
  </si>
  <si>
    <t>Mamsie</t>
  </si>
  <si>
    <t>https://rocketleague.tracker.network/profile/mmr/steam/76561198120902423</t>
  </si>
  <si>
    <t>Roanfio</t>
  </si>
  <si>
    <t>-</t>
  </si>
  <si>
    <t>SenorSi</t>
  </si>
  <si>
    <t>https://rocketleague.tracker.network/profile/mmr/steam/76561197987349438</t>
  </si>
  <si>
    <t>WigaldBoning</t>
  </si>
  <si>
    <t>https://rocketleague.tracker.network/profile/mmr/steam/76561198040795889</t>
  </si>
  <si>
    <t>Marcel</t>
  </si>
  <si>
    <t>https://rocketleague.tracker.network/profile/mmr/xbox/SpurMuenze38786</t>
  </si>
  <si>
    <t>HTW Berlin eSports I</t>
  </si>
  <si>
    <t>Suaheli</t>
  </si>
  <si>
    <t>https://rocketleague.tracker.network/profile/mmr/steam/76561198858577236</t>
  </si>
  <si>
    <t>Yato</t>
  </si>
  <si>
    <t>https://rocketleague.tracker.network/profile/mmr/steam/76561198877930122</t>
  </si>
  <si>
    <t>Katatunga</t>
  </si>
  <si>
    <t>https://rocketleague.tracker.network/profile/mmr/steam/76561198122214379</t>
  </si>
  <si>
    <t>Syntex</t>
  </si>
  <si>
    <t>https://rocketleague.tracker.network/profile/mmr/steam/76561198068637655</t>
  </si>
  <si>
    <t>Anso</t>
  </si>
  <si>
    <t>https://rocketleague.tracker.network/profile/mmr/steam/76561198090408527</t>
  </si>
  <si>
    <t>HTW Berlin eSports II</t>
  </si>
  <si>
    <t>CaptainFuture</t>
  </si>
  <si>
    <t>https://rocketleague.tracker.network/profile/mmr/steam/76561198066373597</t>
  </si>
  <si>
    <t>Skartes</t>
  </si>
  <si>
    <t>https://rocketleague.tracker.network/profile/mmr/steam/76561198069092873</t>
  </si>
  <si>
    <t>Kat</t>
  </si>
  <si>
    <t>https://rocketleague.tracker.network/profile/mmr/steam/76561198047155918</t>
  </si>
  <si>
    <t>Zudotaki</t>
  </si>
  <si>
    <t>https://rocketleague.tracker.network/profile/mmr/steam/76561198132429169</t>
  </si>
  <si>
    <t>Pebbles</t>
  </si>
  <si>
    <t>https://rocketleague.tracker.network/profile/mmr/steam/76561198081858212</t>
  </si>
  <si>
    <t>Imperio eSports Trier</t>
  </si>
  <si>
    <t>https://www.toornament.com/en_US/tournaments/2859636902129573888/participants/2921608676842790912/info</t>
  </si>
  <si>
    <t>Ayrwyn</t>
  </si>
  <si>
    <t>https://rocketleague.tracker.network/profile/mmr/steam/76561198038687237</t>
  </si>
  <si>
    <t>The3Bourbonkid</t>
  </si>
  <si>
    <t>https://rocketleague.tracker.network/profile/mmr/steam/76561198067717874</t>
  </si>
  <si>
    <t>AmazingKiwi</t>
  </si>
  <si>
    <t>https://rocketleague.tracker.network/profile/mmr/steam/76561197977211999</t>
  </si>
  <si>
    <t>FinalerVogel</t>
  </si>
  <si>
    <t>https://rocketleague.tracker.network/profile/mmr/steam/76561198047386643</t>
  </si>
  <si>
    <t>TrapnexX</t>
  </si>
  <si>
    <t>https://rocketleague.tracker.network/profile/mmr/steam/76561198217727040</t>
  </si>
  <si>
    <t>KIT SC Blau</t>
  </si>
  <si>
    <t>https://www.toornament.com/en_US/tournaments/2859636902129573888/participants/2932118617427648512/info</t>
  </si>
  <si>
    <t>Kaczoland</t>
  </si>
  <si>
    <t>https://rocketleague.tracker.network/profile/mmr/steam/76561198107997066</t>
  </si>
  <si>
    <t>Barker</t>
  </si>
  <si>
    <t>https://rocketleague.tracker.network/profile/mmr/steam/76561198304405635</t>
  </si>
  <si>
    <t>KingInos</t>
  </si>
  <si>
    <t>https://rocketleague.tracker.network/profile/mmr/steam/76561198020311715</t>
  </si>
  <si>
    <t>BrOhio9</t>
  </si>
  <si>
    <t>https://rocketleague.tracker.network/profile/mmr/steam/76561198363501965</t>
  </si>
  <si>
    <t>KIT SC Lawnmowers</t>
  </si>
  <si>
    <t>https://www.toornament.com/en_US/tournaments/2859636902129573888/participants/2932117723381956608/info</t>
  </si>
  <si>
    <t>Creep</t>
  </si>
  <si>
    <t>https://rocketleague.tracker.network/profile/mmr/steam/76561198120231472</t>
  </si>
  <si>
    <t>Matee10</t>
  </si>
  <si>
    <t>https://rocketleague.tracker.network/profile/mmr/steam/76561198272581238</t>
  </si>
  <si>
    <t>PadS</t>
  </si>
  <si>
    <t>https://rocketleague.tracker.network/profile/mmr/steam/76561198876497010</t>
  </si>
  <si>
    <t>Jadox</t>
  </si>
  <si>
    <t>https://rocketleague.tracker.network/profile/mmr/steam/76561198097504694</t>
  </si>
  <si>
    <t>Arno</t>
  </si>
  <si>
    <t>https://rocketleague.tracker.network/profile/mmr/steam/76561198121387808</t>
  </si>
  <si>
    <t>KIT SC Leftovers</t>
  </si>
  <si>
    <t>https://www.toornament.com/en_US/tournaments/2859636902129573888/participants/2994530723943030784/info</t>
  </si>
  <si>
    <t>MrLetsa</t>
  </si>
  <si>
    <t>https://rocketleague.tracker.network/profile/mmr/steam/76561198077755266</t>
  </si>
  <si>
    <t>PuRe</t>
  </si>
  <si>
    <t>https://rocketleague.tracker.network/profile/mmr/steam/76561198134804241</t>
  </si>
  <si>
    <t>Regorand</t>
  </si>
  <si>
    <t>https://rocketleague.tracker.network/profile/mmr/steam/76561198112914232</t>
  </si>
  <si>
    <t>Exarion</t>
  </si>
  <si>
    <t>https://rocketleague.tracker.network/profile/mmr/steam/76561198072320465</t>
  </si>
  <si>
    <t>Jord</t>
  </si>
  <si>
    <t>https://rocketleague.tracker.network/profile/mmr/steam/76561198055759848</t>
  </si>
  <si>
    <t>KIT SC Questionmark</t>
  </si>
  <si>
    <t>https://www.toornament.com/en_US/tournaments/2859636902129573888/participants/2994573317440962560/info</t>
  </si>
  <si>
    <t>Libra</t>
  </si>
  <si>
    <t>https://rocketleague.tracker.network/profile/mmr/steam/76561198067590728</t>
  </si>
  <si>
    <t>Raven</t>
  </si>
  <si>
    <t>https://rocketleague.tracker.network/profile/mmr/steam/76561198233380840</t>
  </si>
  <si>
    <t>kehocoru</t>
  </si>
  <si>
    <t>https://rocketleague.tracker.network/profile/mmr/steam/76561198192077605</t>
  </si>
  <si>
    <t>FaithFazer</t>
  </si>
  <si>
    <t>https://rocketleague.tracker.network/profile/mmr/steam/76561198107369423</t>
  </si>
  <si>
    <t>KIT SC Uprising</t>
  </si>
  <si>
    <t>https://www.toornament.com/en_US/tournaments/2859636902129573888/participants/2979657285022416896/info</t>
  </si>
  <si>
    <t>Darklynus</t>
  </si>
  <si>
    <t>https://rocketleague.tracker.network/profile/mmr/steam/76561198055015335</t>
  </si>
  <si>
    <t>Selktro</t>
  </si>
  <si>
    <t>https://rocketleague.tracker.network/profile/mmr/steam/76561198042393416</t>
  </si>
  <si>
    <t>Progred</t>
  </si>
  <si>
    <t>https://rocketleague.tracker.network/profile/mmr/steam/76561198050739261</t>
  </si>
  <si>
    <t>TheAlmightyMoe</t>
  </si>
  <si>
    <t>https://rocketleague.tracker.network/profile/mmr/steam/76561198104794394</t>
  </si>
  <si>
    <t>BlackRock</t>
  </si>
  <si>
    <t>https://rocketleague.tracker.network/profile/mmr/steam/7656119808636282</t>
  </si>
  <si>
    <t>lapsus UED</t>
  </si>
  <si>
    <t>https://www.toornament.com/en_US/tournaments/2859636902129573888/participants/2982391153510424576/info</t>
  </si>
  <si>
    <t>killgrabber</t>
  </si>
  <si>
    <t>https://rocketleague.tracker.network/profile/mmr/steam/76561198122058608</t>
  </si>
  <si>
    <t>Merarox</t>
  </si>
  <si>
    <t>https://rocketleague.tracker.network/profile/mmr/steam/76561198049819453</t>
  </si>
  <si>
    <t>PPPirlo</t>
  </si>
  <si>
    <t>Leipzig eSports e.V.</t>
  </si>
  <si>
    <t>https://www.toornament.com/en_US/tournaments/2859636902129573888/participants/2999381054900649984/info</t>
  </si>
  <si>
    <t>AMBO</t>
  </si>
  <si>
    <t>https://rocketleague.tracker.network/profile/mmr/steam/76561198139274951</t>
  </si>
  <si>
    <t>Fruchtshake</t>
  </si>
  <si>
    <t>https://rocketleague.tracker.network/profile/mmr/steam/76561198043354879</t>
  </si>
  <si>
    <t>Cordovan</t>
  </si>
  <si>
    <t>https://rocketleague.tracker.network/profile/mmr/steam/76561198117139387</t>
  </si>
  <si>
    <t>Munich Missiles</t>
  </si>
  <si>
    <t>https://www.toornament.com/en_US/tournaments/2859636902129573888/participants/2926765792130637824/info</t>
  </si>
  <si>
    <t>Peta</t>
  </si>
  <si>
    <t>https://rocketleague.tracker.network/profile/mmr/steam/76561198077498803</t>
  </si>
  <si>
    <t>dunkelziffer</t>
  </si>
  <si>
    <t>https://rocketleague.tracker.network/profile/mmr/steam/76561198050519174</t>
  </si>
  <si>
    <t>https://rocketleague.tracker.network/profile/mmr/steam/76561198103058850</t>
  </si>
  <si>
    <t>Munich Missiles 2</t>
  </si>
  <si>
    <t>https://www.toornament.com/en_US/tournaments/2859636902129573888/participants/2935885706378559488/info</t>
  </si>
  <si>
    <t>BlackIce</t>
  </si>
  <si>
    <t>https://rocketleague.tracker.network/profile/mmr/steam/76561198064896726</t>
  </si>
  <si>
    <t>momo</t>
  </si>
  <si>
    <t>https://rocketleague.tracker.network/profile/mmr/steam/76561198079313538</t>
  </si>
  <si>
    <t>Johnny</t>
  </si>
  <si>
    <t>https://rocketleague.tracker.network/profile/mmr/steam/76561198075226753</t>
  </si>
  <si>
    <t>Gehirnzelle888</t>
  </si>
  <si>
    <t>https://rocketleague.tracker.network/profile/mmr/ps/Gehirnzelle888</t>
  </si>
  <si>
    <t>Oldenburg Avengers</t>
  </si>
  <si>
    <t>https://www.toornament.com/en_US/tournaments/2859636902129573888/participants/2936710312734097408/info</t>
  </si>
  <si>
    <t>ELMP</t>
  </si>
  <si>
    <t>https://rocketleague.tracker.network/profile/mmr/steam/76561198040846503</t>
  </si>
  <si>
    <t>Xiphias</t>
  </si>
  <si>
    <t>https://rocketleague.tracker.network/profile/mmr/steam/76561198038600553</t>
  </si>
  <si>
    <t>Smilii</t>
  </si>
  <si>
    <t>https://rocketleague.tracker.network/profile/mmr/steam/76561198317138612</t>
  </si>
  <si>
    <t>OVGU eSports</t>
  </si>
  <si>
    <t>https://www.toornament.com/en_US/tournaments/2859636902129573888/participants/2961030316110553088/info</t>
  </si>
  <si>
    <t>Sir_Baitalot</t>
  </si>
  <si>
    <t>https://rocketleague.tracker.network/profile/mmr/steam/76561198044883707</t>
  </si>
  <si>
    <t>Grony</t>
  </si>
  <si>
    <t>https://rocketleague.tracker.network/profile/mmr/steam/76561198122400756</t>
  </si>
  <si>
    <t>MarSLI</t>
  </si>
  <si>
    <t>https://rocketleague.tracker.network/profile/mmr/steam/76561198295883758</t>
  </si>
  <si>
    <t>Normen</t>
  </si>
  <si>
    <t>https://rocketleague.tracker.network/profile/mmr/steam/76561198057484917</t>
  </si>
  <si>
    <t>A7</t>
  </si>
  <si>
    <t>https://rocketleague.tracker.network/profile/mmr/ps/a7medyasser007</t>
  </si>
  <si>
    <t>Paderborn eSports</t>
  </si>
  <si>
    <t>https://www.toornament.com/en_US/tournaments/2859636902129573888/participants/2939525603055820800/info</t>
  </si>
  <si>
    <t>Dark_Shadow</t>
  </si>
  <si>
    <t>https://rocketleague.tracker.network/profile/mmr/steam/76561198017904853</t>
  </si>
  <si>
    <t>TheDarkSheep</t>
  </si>
  <si>
    <t>https://rocketleague.tracker.network/profile/mmr/steam/76561198042785063</t>
  </si>
  <si>
    <t>NichtTwix</t>
  </si>
  <si>
    <t>https://rocketleague.tracker.network/profile/mmr/steam/76561198062460769</t>
  </si>
  <si>
    <t>Boerni5505</t>
  </si>
  <si>
    <t>https://rocketleague.tracker.network/profile/mmr/ps/Boerni5505</t>
  </si>
  <si>
    <t>RAC eSports</t>
  </si>
  <si>
    <t>https://www.toornament.com/en_US/tournaments/2859636902129573888/participants/2967402136560771072/info</t>
  </si>
  <si>
    <t>DirtySanchez</t>
  </si>
  <si>
    <t>https://rocketleague.tracker.network/profile/mmr/steam/76561198837970615</t>
  </si>
  <si>
    <t>Fckoeln</t>
  </si>
  <si>
    <t>https://rocketleague.tracker.network/profile/mmr/ps/Fckoeln92</t>
  </si>
  <si>
    <t>ssze-baby</t>
  </si>
  <si>
    <t>https://rocketleague.tracker.network/profile/mmr/ps/ssze-baby</t>
  </si>
  <si>
    <t>Lupus0601</t>
  </si>
  <si>
    <t>https://rocketleague.tracker.network/profile/mmr/steam/76561198344655193</t>
  </si>
  <si>
    <t>Rocket Diamainz</t>
  </si>
  <si>
    <t>https://www.toornament.com/en_US/tournaments/2859636902129573888/participants/3001525078576545792/info</t>
  </si>
  <si>
    <t>gluznesad33</t>
  </si>
  <si>
    <t>https://rocketleague.tracker.network/profile/mmr/ps/gluznesad33</t>
  </si>
  <si>
    <t>ERROR</t>
  </si>
  <si>
    <t>https://rocketleague.tracker.network/profile/mmr/steam/76561198125020926</t>
  </si>
  <si>
    <t>Mondarian</t>
  </si>
  <si>
    <t>https://rocketleague.tracker.network/profile/mmr/steam/76561198441687094</t>
  </si>
  <si>
    <t>maagicm</t>
  </si>
  <si>
    <t>https://rocketleague.tracker.network/profile/mmr/steam/76561198051930227</t>
  </si>
  <si>
    <t>RooKIT SC</t>
  </si>
  <si>
    <t>https://www.toornament.com/en_US/tournaments/2859636902129573888/participants/2994529879945912320/info</t>
  </si>
  <si>
    <t>DerRedstoner</t>
  </si>
  <si>
    <t>https://rocketleague.tracker.network/profile/mmr/steam/76561198272629909</t>
  </si>
  <si>
    <t>Muhammedstyler</t>
  </si>
  <si>
    <t>https://rocketleague.tracker.network/profile/mmr/steam/76561198874609869</t>
  </si>
  <si>
    <t>Rambogamer</t>
  </si>
  <si>
    <t>https://rocketleague.tracker.network/profile/mmr/xbox/GbExR4mbo</t>
  </si>
  <si>
    <t>AdminShades</t>
  </si>
  <si>
    <t>https://rocketleague.tracker.network/profile/mmr/steam/76561198059304756</t>
  </si>
  <si>
    <t>Bliss</t>
  </si>
  <si>
    <t>https://rocketleague.tracker.network/profile/mmr/steam/76561198079732024</t>
  </si>
  <si>
    <t>TUK eSports</t>
  </si>
  <si>
    <t>https://www.toornament.com/en_US/tournaments/2859636902129573888/participants/2972544051105161216/info</t>
  </si>
  <si>
    <t>Senai</t>
  </si>
  <si>
    <t>https://rocketleague.tracker.network/profile/mmr/steam/76561198022052710</t>
  </si>
  <si>
    <t>Sangara</t>
  </si>
  <si>
    <t>https://rocketleague.tracker.network/profile/mmr/steam/76561198068670676</t>
  </si>
  <si>
    <t>AstAst</t>
  </si>
  <si>
    <t>https://rocketleague.tracker.network/profile/mmr/steam/76561198040913093</t>
  </si>
  <si>
    <t>Rouvi24</t>
  </si>
  <si>
    <t>https://rocketleague.tracker.network/profile/mmr/steam/76561198066546673</t>
  </si>
  <si>
    <t>TUK TUK TUK die Eisenbahn</t>
  </si>
  <si>
    <t>https://www.toornament.com/en_US/tournaments/2859636902129573888/participants/2972543503369019392/info</t>
  </si>
  <si>
    <t>Richie</t>
  </si>
  <si>
    <t>https://rocketleague.tracker.network/profile/mmr/steam/76561198079988812</t>
  </si>
  <si>
    <t>RobBoss</t>
  </si>
  <si>
    <t>https://rocketleague.tracker.network/profile/mmr/steam/76561198131501128</t>
  </si>
  <si>
    <t>nkaers</t>
  </si>
  <si>
    <t>https://rocketleague.tracker.network/profile/mmr/steam/76561198110359713</t>
  </si>
  <si>
    <t>Haselmania</t>
  </si>
  <si>
    <t>https://rocketleague.tracker.network/profile/mmr/steam/76561198309953953</t>
  </si>
  <si>
    <t>UED Stormwolves</t>
  </si>
  <si>
    <t>https://www.toornament.com/en_US/tournaments/2859636902129573888/participants/2991328103780089856/info</t>
  </si>
  <si>
    <t>Sturmpelz</t>
  </si>
  <si>
    <t>https://rocketleague.tracker.network/profile/mmr/steam/76561198139041004</t>
  </si>
  <si>
    <t>korniDE</t>
  </si>
  <si>
    <t>https://rocketleague.tracker.network/profile/mmr/steam/76561198048944338</t>
  </si>
  <si>
    <t>SnakeRoot14</t>
  </si>
  <si>
    <t>https://rocketleague.tracker.network/profile/mmr/steam/76561198198715328</t>
  </si>
  <si>
    <t>UED Ultras</t>
  </si>
  <si>
    <t>https://www.toornament.com/en_US/tournaments/2859636902129573888/participants/2994035662601961472/info</t>
  </si>
  <si>
    <t>Oktopodon</t>
  </si>
  <si>
    <t>https://rocketleague.tracker.network/profile/mmr/steam/76561198009582522</t>
  </si>
  <si>
    <t>SuperHering</t>
  </si>
  <si>
    <t>https://rocketleague.tracker.network/profile/mmr/steam/76561198171836913</t>
  </si>
  <si>
    <t>BanGer</t>
  </si>
  <si>
    <t>https://rocketleague.tracker.network/profile/mmr/steam/76561198010264176</t>
  </si>
  <si>
    <t>UED Wolverines</t>
  </si>
  <si>
    <t>https://www.toornament.com/en_US/tournaments/2859636902129573888/participants/2939520098512306176/info</t>
  </si>
  <si>
    <t>BonsaiBrudi</t>
  </si>
  <si>
    <t>https://rocketleague.tracker.network/profile/mmr/steam/76561197970707838</t>
  </si>
  <si>
    <t>Gingerbread</t>
  </si>
  <si>
    <t>https://rocketleague.tracker.network/profile/mmr/steam/76561198202712753</t>
  </si>
  <si>
    <t>Salzberg</t>
  </si>
  <si>
    <t>https://rocketleague.tracker.network/profile/mmr/steam/76561198097929350</t>
  </si>
  <si>
    <t>Sirot</t>
  </si>
  <si>
    <t>https://rocketleague.tracker.network/profile/mmr/steam/76561198054950457</t>
  </si>
  <si>
    <t>UED Wolves</t>
  </si>
  <si>
    <t>https://www.toornament.com/en_US/tournaments/2859636902129573888/participants/2935598414187945984/info</t>
  </si>
  <si>
    <t>FakeProfile</t>
  </si>
  <si>
    <t>https://rocketleague.tracker.network/profile/mmr/steam/76561198877882328</t>
  </si>
  <si>
    <t>Karrits</t>
  </si>
  <si>
    <t>https://rocketleague.tracker.network/profile/mmr/steam/76561198232880908</t>
  </si>
  <si>
    <t>Keineloesung</t>
  </si>
  <si>
    <t>https://rocketleague.tracker.network/profile/mmr/steam/76561198085724471</t>
  </si>
  <si>
    <t>Whoops</t>
  </si>
  <si>
    <t>https://rocketleague.tracker.network/profile/mmr/steam/76561197998553425</t>
  </si>
  <si>
    <t>UEH Emerald</t>
  </si>
  <si>
    <t>https://www.toornament.com/en_US/tournaments/2859636902129573888/participants/2996820407636606976/info</t>
  </si>
  <si>
    <t>CaptainBalu</t>
  </si>
  <si>
    <t>https://rocketleague.tracker.network/profile/mmr/steam/76561198071884831</t>
  </si>
  <si>
    <t>Jack</t>
  </si>
  <si>
    <t>https://rocketleague.tracker.network/profile/mmr/steam/76561198069203151</t>
  </si>
  <si>
    <t>KernelPut</t>
  </si>
  <si>
    <t>https://rocketleague.tracker.network/profile/mmr/steam/76561198296788509</t>
  </si>
  <si>
    <t>UEH Ruby</t>
  </si>
  <si>
    <t>https://www.toornament.com/en_US/tournaments/2859636902129573888/participants/2994036395271036928/info</t>
  </si>
  <si>
    <t>katlev</t>
  </si>
  <si>
    <t>https://rocketleague.tracker.network/profile/mmr/steam/76561198816596516</t>
  </si>
  <si>
    <t>BuTTerK3ks</t>
  </si>
  <si>
    <t>https://rocketleague.tracker.network/profile/mmr/steam/76561197993598478</t>
  </si>
  <si>
    <t>naundpol</t>
  </si>
  <si>
    <t>https://rocketleague.tracker.network/profile/mmr/steam/76561198184861829</t>
  </si>
  <si>
    <t>UEH Sapphire</t>
  </si>
  <si>
    <t>https://www.toornament.com/en_US/tournaments/2859636902129573888/participants/2994535810591105024/info</t>
  </si>
  <si>
    <t>Ösiris</t>
  </si>
  <si>
    <t>https://rocketleague.tracker.network/profile/mmr/steam/76561198048990959</t>
  </si>
  <si>
    <t>BroPavi</t>
  </si>
  <si>
    <t>https://rocketleague.tracker.network/profile/mmr/steam/76561198057701689</t>
  </si>
  <si>
    <t>FKO16</t>
  </si>
  <si>
    <t>https://rocketleague.tracker.network/profile/mmr/steam/76561198054862772</t>
  </si>
  <si>
    <t>ZackDirlanNutria(Ph.D.)</t>
  </si>
  <si>
    <t>https://rocketleague.tracker.network/profile/mmr/steam/76561198119711583</t>
  </si>
  <si>
    <t>FORTMANN</t>
  </si>
  <si>
    <t>https://rocketleague.tracker.network/profile/mmr/steam/76561197973926125</t>
  </si>
  <si>
    <t>University eSports Mainz</t>
  </si>
  <si>
    <t>https://www.toornament.com/en_US/tournaments/2859636902129573888/participants/2999382726002630656/info</t>
  </si>
  <si>
    <t>Sh1nichi</t>
  </si>
  <si>
    <t>https://rocketleague.tracker.network/profile/mmr/steam/76561198122690056</t>
  </si>
  <si>
    <t>Trelgne</t>
  </si>
  <si>
    <t>https://rocketleague.tracker.network/profile/mmr/steam/76561198072474008</t>
  </si>
  <si>
    <t>Dödit</t>
  </si>
  <si>
    <t>https://rocketleague.tracker.network/profile/mmr/steam/76561198106127372</t>
  </si>
  <si>
    <t>Mouba</t>
  </si>
  <si>
    <t>https://rocketleague.tracker.network/profile/mmr/steam/76561198126634393</t>
  </si>
  <si>
    <t>https://www.toornament.com/en_US/tournaments/2859636902129573888/participants/2938805237089452032/info</t>
  </si>
  <si>
    <t>https://www.toornament.com/en_US/tournaments/2859636902129573888/participants/2979602789642493952/info</t>
  </si>
  <si>
    <t>https://www.toornament.com/en_US/tournaments/2859636902129573888/participants/2939529188807491584/info</t>
  </si>
  <si>
    <t>https://www.toornament.com/en_US/tournaments/2859636902129573888/participants/2938792474524565504/info</t>
  </si>
  <si>
    <t>https://www.toornament.com/en_US/tournaments/2859636902129573888/participants/2999633186759696384/info</t>
  </si>
  <si>
    <t>https://www.toornament.com/en_US/tournaments/2859636902129573888/participants/2915727220946124800/info</t>
  </si>
  <si>
    <t>https://www.toornament.com/en_US/tournaments/2859636902129573888/participants/2938409175337811968/info</t>
  </si>
  <si>
    <t>https://www.toornament.com/en_US/tournaments/2859636902129573888/participants/2932121301659631616/info</t>
  </si>
  <si>
    <t>https://www.toornament.com/en_US/tournaments/2859636902129573888/participants/2972542908606611456/info</t>
  </si>
  <si>
    <t>https://www.toornament.com/en_US/tournaments/2859636902129573888/participants/2996820948753965056/info</t>
  </si>
  <si>
    <t>https://www.toornament.com/en_US/tournaments/2859636902129573888/participants/2932117541356978176/info</t>
  </si>
  <si>
    <t>https://www.toornament.com/en_US/tournaments/2859636902129573888/participants/2915724914680201216/info</t>
  </si>
  <si>
    <t>https://www.toornament.com/en_US/tournaments/2859636902129573888/participants/2994527804345024512/info</t>
  </si>
  <si>
    <t>https://www.toornament.com/en_US/tournaments/2859636902129573888/participants/2987335611845558272/info</t>
  </si>
  <si>
    <t>https://www.toornament.com/en_US/tournaments/2859636902129573888/participants/2935593461324087296/info</t>
  </si>
  <si>
    <t>https://www.toornament.com/en_US/tournaments/2859636902129573888/participants/2932122042248667136/info</t>
  </si>
  <si>
    <t>https://www.toornament.com/en_US/tournaments/2859636902129573888/participants/2985539691569266688/info</t>
  </si>
  <si>
    <t>https://www.toornament.com/en_US/tournaments/2859636902129573888/participants/2994033013372149760/info</t>
  </si>
  <si>
    <t>https://www.toornament.com/en_US/tournaments/2859636902129573888/participants/2978445774770724864/info</t>
  </si>
  <si>
    <t>https://www.toornament.com/en_US/tournaments/2859636902129573888/participants/2958600039686438912/info</t>
  </si>
  <si>
    <t>https://www.toornament.com/en_US/tournaments/2859636902129573888/participants/2935597695074213888/info</t>
  </si>
  <si>
    <t>https://www.toornament.com/en_US/tournaments/2859636902129573888/participants/2973482722808381440/info</t>
  </si>
  <si>
    <t>https://www.toornament.com/en_US/tournaments/2859636902129573888/participants/2938369904378961920/info</t>
  </si>
  <si>
    <t>https://www.toornament.com/en_US/tournaments/2859636902129573888/participants/2992987669297872896/info</t>
  </si>
  <si>
    <t>https://www.toornament.com/en_US/tournaments/2859636902129573888/participants/2938407968930611200/info</t>
  </si>
  <si>
    <t>https://www.toornament.com/en_US/tournaments/2859636902129573888/participants/2978442316223995904/info</t>
  </si>
  <si>
    <t>https://www.toornament.com/en_US/tournaments/2859636902129573888/participants/2956164111289458688/info</t>
  </si>
  <si>
    <t>https://www.toornament.com/en_US/tournaments/2859636902129573888/participants/2985538918844252160/info</t>
  </si>
  <si>
    <t>https://www.toornament.com/en_US/tournaments/2859636902129573888/participants/2936709650358026240/info</t>
  </si>
  <si>
    <t>https://www.toornament.com/en_US/tournaments/2859636902129573888/participants/2938861702628900864/info</t>
  </si>
  <si>
    <t>https://www.toornament.com/en_US/tournaments/2859636902129573888/participants/2939526796293898240/info</t>
  </si>
  <si>
    <t>https://www.toornament.com/en_US/tournaments/2859636902129573888/participants/2999387125118795776/info</t>
  </si>
  <si>
    <t>Nr Players</t>
  </si>
  <si>
    <t>1v1</t>
  </si>
  <si>
    <t>2v2</t>
  </si>
  <si>
    <t>3v3s</t>
  </si>
  <si>
    <t>3v3</t>
  </si>
  <si>
    <t>Avg</t>
  </si>
  <si>
    <t>Avg Best3</t>
  </si>
  <si>
    <t>Start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</si>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</sst>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1" xfId="0" applyFont="1" applyBorder="1"/>
    <xf numFmtId="0" fontId="0" fillId="0" borderId="0" xfId="0" applyBorder="1"/>
    <xf numFmtId="0" fontId="2" fillId="0" borderId="3" xfId="0" applyFont="1" applyBorder="1"/>
    <xf numFmtId="0" fontId="0" fillId="0" borderId="2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oornament.com/en_US/tournaments/2859636902129573888/participants/2921608676842790912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"/>
  <sheetViews>
    <sheetView showGridLines="0" tabSelected="1" workbookViewId="0">
      <pane ySplit="2" topLeftCell="A3" activePane="bottomLeft" state="frozen"/>
      <selection pane="bottomLeft" activeCell="F12" sqref="F12"/>
    </sheetView>
  </sheetViews>
  <sheetFormatPr baseColWidth="10" defaultColWidth="9.140625" defaultRowHeight="15" x14ac:dyDescent="0.25"/>
  <cols>
    <col min="1" max="1" width="33.85546875" bestFit="1" customWidth="1"/>
    <col min="2" max="2" width="11" customWidth="1"/>
    <col min="3" max="3" width="22.140625" bestFit="1" customWidth="1"/>
    <col min="5" max="6" width="9" bestFit="1" customWidth="1"/>
    <col min="7" max="7" width="9.85546875" bestFit="1" customWidth="1"/>
    <col min="8" max="8" width="9" bestFit="1" customWidth="1"/>
    <col min="9" max="9" width="5.28515625" customWidth="1"/>
    <col min="10" max="10" width="33.85546875" bestFit="1" customWidth="1"/>
    <col min="12" max="12" width="5.140625" bestFit="1" customWidth="1"/>
    <col min="13" max="13" width="5.42578125" bestFit="1" customWidth="1"/>
  </cols>
  <sheetData>
    <row r="1" spans="1:21" x14ac:dyDescent="0.25">
      <c r="N1" t="s">
        <v>595</v>
      </c>
      <c r="O1" t="s">
        <v>595</v>
      </c>
      <c r="P1" t="s">
        <v>596</v>
      </c>
      <c r="Q1" t="s">
        <v>596</v>
      </c>
      <c r="R1" t="s">
        <v>597</v>
      </c>
      <c r="S1" t="s">
        <v>597</v>
      </c>
      <c r="T1" t="s">
        <v>598</v>
      </c>
      <c r="U1" t="s">
        <v>598</v>
      </c>
    </row>
    <row r="2" spans="1:2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/>
      <c r="J2" s="6" t="s">
        <v>0</v>
      </c>
      <c r="K2" s="4" t="s">
        <v>594</v>
      </c>
      <c r="L2" s="4" t="s">
        <v>601</v>
      </c>
      <c r="M2" s="4" t="s">
        <v>602</v>
      </c>
      <c r="N2" s="4" t="s">
        <v>599</v>
      </c>
      <c r="O2" s="4" t="s">
        <v>600</v>
      </c>
      <c r="P2" s="4" t="s">
        <v>599</v>
      </c>
      <c r="Q2" s="4" t="s">
        <v>600</v>
      </c>
      <c r="R2" s="4" t="s">
        <v>599</v>
      </c>
      <c r="S2" s="4" t="s">
        <v>600</v>
      </c>
      <c r="T2" s="4" t="s">
        <v>599</v>
      </c>
      <c r="U2" s="4" t="s">
        <v>600</v>
      </c>
    </row>
    <row r="3" spans="1:21" x14ac:dyDescent="0.25">
      <c r="A3" t="s">
        <v>8</v>
      </c>
      <c r="B3" s="2" t="s">
        <v>562</v>
      </c>
      <c r="C3" t="s">
        <v>9</v>
      </c>
      <c r="D3" s="2" t="s">
        <v>10</v>
      </c>
      <c r="E3">
        <v>793</v>
      </c>
      <c r="F3">
        <v>1381</v>
      </c>
      <c r="G3">
        <v>1169</v>
      </c>
      <c r="H3">
        <v>1448</v>
      </c>
      <c r="J3" s="7" t="str">
        <f t="array" ref="J3">IFERROR(INDEX($A$3:$A$238,MATCH(0,COUNTIF($J$2:J2,$A$3:$A$238),0)),"")</f>
        <v>Ahoi Hamburger Backbord-Flugautos</v>
      </c>
      <c r="K3">
        <f>COUNTIF($A$3:$A$238,J3)</f>
        <v>5</v>
      </c>
      <c r="L3">
        <f>ROW($A$3)+SUM(0)</f>
        <v>3</v>
      </c>
      <c r="M3">
        <f>L3+K3-1</f>
        <v>7</v>
      </c>
      <c r="N3">
        <f>AVERAGEIFS($E$3:$E$238,$A$3:$A$238,$J3)</f>
        <v>973.4</v>
      </c>
      <c r="O3">
        <f>AVERAGE(LARGE(E3:E7,1),LARGE(E3:E7,2),LARGE(E3:E7,3))</f>
        <v>1039.6666666666667</v>
      </c>
      <c r="P3">
        <f>AVERAGEIFS($F$3:$F$238,$A$3:$A$238,$J3)</f>
        <v>1462.8</v>
      </c>
      <c r="Q3">
        <f>AVERAGE(LARGE(F3:F7,1),LARGE(F3:F7,2),LARGE(F3:F7,3))</f>
        <v>1526.6666666666667</v>
      </c>
      <c r="R3">
        <f>AVERAGEIFS($G$3:$G$238,$A$3:$A$238,$J3)</f>
        <v>1134</v>
      </c>
      <c r="S3">
        <f>AVERAGE(LARGE(G3:G7,1),LARGE(G3:G7,2),LARGE(G3:G7,3))</f>
        <v>1184</v>
      </c>
      <c r="T3">
        <f>AVERAGEIFS($H$3:$H$238,$A$3:$A$238,$J3)</f>
        <v>1537.2</v>
      </c>
      <c r="U3">
        <f>AVERAGE(LARGE(H3:H7,1),LARGE(H3:H7,2),LARGE(H3:H7,3))</f>
        <v>1590</v>
      </c>
    </row>
    <row r="4" spans="1:21" x14ac:dyDescent="0.25">
      <c r="A4" t="s">
        <v>8</v>
      </c>
      <c r="B4" s="2" t="s">
        <v>562</v>
      </c>
      <c r="C4" t="s">
        <v>11</v>
      </c>
      <c r="D4" s="2" t="s">
        <v>12</v>
      </c>
      <c r="E4">
        <v>1050</v>
      </c>
      <c r="F4">
        <v>1605</v>
      </c>
      <c r="G4">
        <v>1182</v>
      </c>
      <c r="H4">
        <v>1618</v>
      </c>
      <c r="J4" s="7" t="str">
        <f t="array" ref="J4">IFERROR(INDEX($A$3:$A$238,MATCH(0,COUNTIF($J$2:J3,$A$3:$A$238),0)),"")</f>
        <v>AIX Trawurst</v>
      </c>
      <c r="K4">
        <f t="shared" ref="K4:K62" si="0">COUNTIF($A$3:$A$238,J4)</f>
        <v>5</v>
      </c>
      <c r="L4">
        <f>ROW($A$3)+SUM($K$3:K3)</f>
        <v>8</v>
      </c>
      <c r="M4">
        <f>L4+K4-1</f>
        <v>12</v>
      </c>
      <c r="N4">
        <f>AVERAGEIFS($E$3:$E$238,$A$3:$A$238,$J4)</f>
        <v>793.4</v>
      </c>
      <c r="O4">
        <f ca="1">AVERAGE(LARGE(INDIRECT("E"&amp;$L4&amp;":"&amp;"E"&amp;$M4),1),LARGE(INDIRECT("E"&amp;$L4&amp;":"&amp;"E"&amp;$M4),2),LARGE(INDIRECT("E"&amp;$L4&amp;":"&amp;"E"&amp;$M4),3))</f>
        <v>879</v>
      </c>
      <c r="P4">
        <f t="shared" ref="P4:P62" si="1">AVERAGEIFS($F$3:$F$238,$A$3:$A$238,$J4)</f>
        <v>1239.5999999999999</v>
      </c>
      <c r="Q4">
        <f ca="1">AVERAGE(LARGE(INDIRECT("F"&amp;$L4&amp;":"&amp;"F"&amp;$M4),1),LARGE(INDIRECT("F"&amp;$L4&amp;":"&amp;"F"&amp;$M4),2),LARGE(INDIRECT("F"&amp;$L4&amp;":"&amp;"F"&amp;$M4),3))</f>
        <v>1318.3333333333333</v>
      </c>
      <c r="R4">
        <f t="shared" ref="R4:R62" si="2">AVERAGEIFS($G$3:$G$238,$A$3:$A$238,$J4)</f>
        <v>937</v>
      </c>
      <c r="S4">
        <f ca="1">AVERAGE(LARGE(INDIRECT("G"&amp;$L4&amp;":"&amp;"G"&amp;$M4),1),LARGE(INDIRECT("G"&amp;$L4&amp;":"&amp;"G"&amp;$M4),2),LARGE(INDIRECT("G"&amp;$L4&amp;":"&amp;"G"&amp;$M4),3))</f>
        <v>1065.3333333333333</v>
      </c>
      <c r="T4">
        <f t="shared" ref="T4:T62" si="3">AVERAGEIFS($H$3:$H$238,$A$3:$A$238,$J4)</f>
        <v>1317.8</v>
      </c>
      <c r="U4">
        <f ca="1">AVERAGE(LARGE(INDIRECT("H"&amp;$L4&amp;":"&amp;"H"&amp;$M4),1),LARGE(INDIRECT("H"&amp;$L4&amp;":"&amp;"H"&amp;$M4),2),LARGE(INDIRECT("H"&amp;$L4&amp;":"&amp;"H"&amp;$M4),3))</f>
        <v>1381</v>
      </c>
    </row>
    <row r="5" spans="1:21" x14ac:dyDescent="0.25">
      <c r="A5" t="s">
        <v>8</v>
      </c>
      <c r="B5" s="2" t="s">
        <v>562</v>
      </c>
      <c r="C5" t="s">
        <v>13</v>
      </c>
      <c r="D5" s="2" t="s">
        <v>14</v>
      </c>
      <c r="E5">
        <v>1023</v>
      </c>
      <c r="F5">
        <v>1577</v>
      </c>
      <c r="G5">
        <v>1201</v>
      </c>
      <c r="H5">
        <v>1617</v>
      </c>
      <c r="J5" s="7" t="str">
        <f t="array" ref="J5">IFERROR(INDEX($A$3:$A$238,MATCH(0,COUNTIF($J$2:J4,$A$3:$A$238),0)),"")</f>
        <v>AIX Yaixer</v>
      </c>
      <c r="K5">
        <f t="shared" si="0"/>
        <v>4</v>
      </c>
      <c r="L5">
        <f>ROW($A$3)+SUM($K$3:K4)</f>
        <v>13</v>
      </c>
      <c r="M5">
        <f t="shared" ref="M5:M62" si="4">L5+K5-1</f>
        <v>16</v>
      </c>
      <c r="N5">
        <f t="shared" ref="N4:N62" si="5">AVERAGEIFS($E$3:$E$238,$A$3:$A$238,$J5)</f>
        <v>1007.75</v>
      </c>
      <c r="O5">
        <f t="shared" ref="O5:O62" ca="1" si="6">AVERAGE(LARGE(INDIRECT("E"&amp;$L5&amp;":"&amp;"E"&amp;$M5),1),LARGE(INDIRECT("E"&amp;$L5&amp;":"&amp;"E"&amp;$M5),2),LARGE(INDIRECT("E"&amp;$L5&amp;":"&amp;"E"&amp;$M5),3))</f>
        <v>1062.3333333333333</v>
      </c>
      <c r="P5">
        <f t="shared" si="1"/>
        <v>1470.5</v>
      </c>
      <c r="Q5">
        <f t="shared" ref="Q5:Q62" ca="1" si="7">AVERAGE(LARGE(INDIRECT("F"&amp;$L5&amp;":"&amp;"F"&amp;$M5),1),LARGE(INDIRECT("F"&amp;$L5&amp;":"&amp;"F"&amp;$M5),2),LARGE(INDIRECT("F"&amp;$L5&amp;":"&amp;"F"&amp;$M5),3))</f>
        <v>1499</v>
      </c>
      <c r="R5">
        <f t="shared" si="2"/>
        <v>1179.25</v>
      </c>
      <c r="S5">
        <f t="shared" ref="S5:S62" ca="1" si="8">AVERAGE(LARGE(INDIRECT("G"&amp;$L5&amp;":"&amp;"G"&amp;$M5),1),LARGE(INDIRECT("G"&amp;$L5&amp;":"&amp;"G"&amp;$M5),2),LARGE(INDIRECT("G"&amp;$L5&amp;":"&amp;"G"&amp;$M5),3))</f>
        <v>1211.6666666666667</v>
      </c>
      <c r="T5">
        <f t="shared" si="3"/>
        <v>1515.75</v>
      </c>
      <c r="U5">
        <f t="shared" ref="U5:U62" ca="1" si="9">AVERAGE(LARGE(INDIRECT("H"&amp;$L5&amp;":"&amp;"H"&amp;$M5),1),LARGE(INDIRECT("H"&amp;$L5&amp;":"&amp;"H"&amp;$M5),2),LARGE(INDIRECT("H"&amp;$L5&amp;":"&amp;"H"&amp;$M5),3))</f>
        <v>1551.3333333333333</v>
      </c>
    </row>
    <row r="6" spans="1:21" x14ac:dyDescent="0.25">
      <c r="A6" t="s">
        <v>8</v>
      </c>
      <c r="B6" s="2" t="s">
        <v>562</v>
      </c>
      <c r="C6" t="s">
        <v>15</v>
      </c>
      <c r="D6" s="2" t="s">
        <v>16</v>
      </c>
      <c r="E6">
        <v>1046</v>
      </c>
      <c r="F6">
        <v>1398</v>
      </c>
      <c r="G6">
        <v>1088</v>
      </c>
      <c r="H6">
        <v>1468</v>
      </c>
      <c r="J6" s="7" t="str">
        <f t="array" ref="J6">IFERROR(INDEX($A$3:$A$238,MATCH(0,COUNTIF($J$2:J5,$A$3:$A$238),0)),"")</f>
        <v>Balltic Kiel Sharks</v>
      </c>
      <c r="K6">
        <f t="shared" si="0"/>
        <v>3</v>
      </c>
      <c r="L6">
        <f>ROW($A$3)+SUM($K$3:K5)</f>
        <v>17</v>
      </c>
      <c r="M6">
        <f t="shared" si="4"/>
        <v>19</v>
      </c>
      <c r="N6">
        <f t="shared" si="5"/>
        <v>994.66666666666663</v>
      </c>
      <c r="O6">
        <f t="shared" ca="1" si="6"/>
        <v>994.66666666666663</v>
      </c>
      <c r="P6">
        <f t="shared" si="1"/>
        <v>1431.6666666666667</v>
      </c>
      <c r="Q6">
        <f t="shared" ca="1" si="7"/>
        <v>1431.6666666666667</v>
      </c>
      <c r="R6">
        <f t="shared" si="2"/>
        <v>1177.6666666666667</v>
      </c>
      <c r="S6">
        <f t="shared" ca="1" si="8"/>
        <v>1177.6666666666667</v>
      </c>
      <c r="T6">
        <f t="shared" si="3"/>
        <v>1437.3333333333333</v>
      </c>
      <c r="U6">
        <f t="shared" ca="1" si="9"/>
        <v>1437.3333333333333</v>
      </c>
    </row>
    <row r="7" spans="1:21" x14ac:dyDescent="0.25">
      <c r="A7" t="s">
        <v>8</v>
      </c>
      <c r="B7" s="2" t="s">
        <v>562</v>
      </c>
      <c r="C7" t="s">
        <v>17</v>
      </c>
      <c r="D7" s="2" t="s">
        <v>18</v>
      </c>
      <c r="E7">
        <v>955</v>
      </c>
      <c r="F7">
        <v>1353</v>
      </c>
      <c r="G7">
        <v>1030</v>
      </c>
      <c r="H7">
        <v>1535</v>
      </c>
      <c r="J7" s="7" t="str">
        <f t="array" ref="J7">IFERROR(INDEX($A$3:$A$238,MATCH(0,COUNTIF($J$2:J6,$A$3:$A$238),0)),"")</f>
        <v>Baltic Kiel Dolphins</v>
      </c>
      <c r="K7">
        <f t="shared" si="0"/>
        <v>5</v>
      </c>
      <c r="L7">
        <f>ROW($A$3)+SUM($K$3:K6)</f>
        <v>20</v>
      </c>
      <c r="M7">
        <f t="shared" si="4"/>
        <v>24</v>
      </c>
      <c r="N7">
        <f t="shared" si="5"/>
        <v>567</v>
      </c>
      <c r="O7">
        <f t="shared" ca="1" si="6"/>
        <v>790.33333333333337</v>
      </c>
      <c r="P7">
        <f t="shared" si="1"/>
        <v>968</v>
      </c>
      <c r="Q7">
        <f t="shared" ca="1" si="7"/>
        <v>1281.6666666666667</v>
      </c>
      <c r="R7">
        <f t="shared" si="2"/>
        <v>626.79999999999995</v>
      </c>
      <c r="S7">
        <f t="shared" ca="1" si="8"/>
        <v>886.66666666666663</v>
      </c>
      <c r="T7">
        <f t="shared" si="3"/>
        <v>980</v>
      </c>
      <c r="U7">
        <f t="shared" ca="1" si="9"/>
        <v>1289.6666666666667</v>
      </c>
    </row>
    <row r="8" spans="1:21" x14ac:dyDescent="0.25">
      <c r="A8" t="s">
        <v>19</v>
      </c>
      <c r="B8" s="2" t="s">
        <v>563</v>
      </c>
      <c r="C8" t="s">
        <v>20</v>
      </c>
      <c r="D8" s="2" t="s">
        <v>21</v>
      </c>
      <c r="E8">
        <v>877</v>
      </c>
      <c r="F8">
        <v>1469</v>
      </c>
      <c r="G8">
        <v>1171</v>
      </c>
      <c r="H8">
        <v>1530</v>
      </c>
      <c r="J8" s="7" t="str">
        <f t="array" ref="J8">IFERROR(INDEX($A$3:$A$238,MATCH(0,COUNTIF($J$2:J7,$A$3:$A$238),0)),"")</f>
        <v>Berlin Phoenix</v>
      </c>
      <c r="K8">
        <f t="shared" si="0"/>
        <v>4</v>
      </c>
      <c r="L8">
        <f>ROW($A$3)+SUM($K$3:K7)</f>
        <v>25</v>
      </c>
      <c r="M8">
        <f t="shared" si="4"/>
        <v>28</v>
      </c>
      <c r="N8">
        <f t="shared" si="5"/>
        <v>928.75</v>
      </c>
      <c r="O8">
        <f t="shared" ca="1" si="6"/>
        <v>1127.6666666666667</v>
      </c>
      <c r="P8">
        <f t="shared" si="1"/>
        <v>1629</v>
      </c>
      <c r="Q8">
        <f t="shared" ca="1" si="7"/>
        <v>1850.3333333333333</v>
      </c>
      <c r="R8">
        <f t="shared" si="2"/>
        <v>972.75</v>
      </c>
      <c r="S8">
        <f t="shared" ca="1" si="8"/>
        <v>1163</v>
      </c>
      <c r="T8">
        <f t="shared" si="3"/>
        <v>1608.25</v>
      </c>
      <c r="U8">
        <f t="shared" ca="1" si="9"/>
        <v>1712</v>
      </c>
    </row>
    <row r="9" spans="1:21" x14ac:dyDescent="0.25">
      <c r="A9" t="s">
        <v>19</v>
      </c>
      <c r="B9" s="2" t="s">
        <v>563</v>
      </c>
      <c r="C9" t="s">
        <v>22</v>
      </c>
      <c r="D9" s="2" t="s">
        <v>23</v>
      </c>
      <c r="E9">
        <v>690</v>
      </c>
      <c r="F9">
        <v>1162</v>
      </c>
      <c r="G9">
        <v>702</v>
      </c>
      <c r="H9">
        <v>1316</v>
      </c>
      <c r="J9" s="7" t="str">
        <f t="array" ref="J9">IFERROR(INDEX($A$3:$A$238,MATCH(0,COUNTIF($J$2:J8,$A$3:$A$238),0)),"")</f>
        <v>Bielefeld eSports e.V.</v>
      </c>
      <c r="K9">
        <f t="shared" si="0"/>
        <v>5</v>
      </c>
      <c r="L9">
        <f>ROW($A$3)+SUM($K$3:K8)</f>
        <v>29</v>
      </c>
      <c r="M9">
        <f t="shared" si="4"/>
        <v>33</v>
      </c>
      <c r="N9">
        <f t="shared" si="5"/>
        <v>689</v>
      </c>
      <c r="O9">
        <f t="shared" ca="1" si="6"/>
        <v>807.33333333333337</v>
      </c>
      <c r="P9">
        <f t="shared" si="1"/>
        <v>971.6</v>
      </c>
      <c r="Q9">
        <f t="shared" ca="1" si="7"/>
        <v>1218.3333333333333</v>
      </c>
      <c r="R9">
        <f t="shared" si="2"/>
        <v>728.2</v>
      </c>
      <c r="S9">
        <f t="shared" ca="1" si="8"/>
        <v>879</v>
      </c>
      <c r="T9">
        <f t="shared" si="3"/>
        <v>1105.2</v>
      </c>
      <c r="U9">
        <f t="shared" ca="1" si="9"/>
        <v>1230.3333333333333</v>
      </c>
    </row>
    <row r="10" spans="1:21" x14ac:dyDescent="0.25">
      <c r="A10" t="s">
        <v>19</v>
      </c>
      <c r="B10" s="2" t="s">
        <v>563</v>
      </c>
      <c r="C10" t="s">
        <v>24</v>
      </c>
      <c r="D10" s="2" t="s">
        <v>25</v>
      </c>
      <c r="E10">
        <v>640</v>
      </c>
      <c r="F10">
        <v>1118</v>
      </c>
      <c r="G10">
        <v>787</v>
      </c>
      <c r="H10">
        <v>1233</v>
      </c>
      <c r="J10" s="7" t="str">
        <f t="array" ref="J10">IFERROR(INDEX($A$3:$A$238,MATCH(0,COUNTIF($J$2:J9,$A$3:$A$238),0)),"")</f>
        <v>Bingen Impulse</v>
      </c>
      <c r="K10">
        <f t="shared" si="0"/>
        <v>4</v>
      </c>
      <c r="L10">
        <f>ROW($A$3)+SUM($K$3:K9)</f>
        <v>34</v>
      </c>
      <c r="M10">
        <f t="shared" si="4"/>
        <v>37</v>
      </c>
      <c r="N10">
        <f t="shared" si="5"/>
        <v>845.75</v>
      </c>
      <c r="O10">
        <f t="shared" ca="1" si="6"/>
        <v>889.66666666666663</v>
      </c>
      <c r="P10">
        <f t="shared" si="1"/>
        <v>1379.75</v>
      </c>
      <c r="Q10">
        <f t="shared" ca="1" si="7"/>
        <v>1403</v>
      </c>
      <c r="R10">
        <f t="shared" si="2"/>
        <v>1031.25</v>
      </c>
      <c r="S10">
        <f t="shared" ca="1" si="8"/>
        <v>1083</v>
      </c>
      <c r="T10">
        <f t="shared" si="3"/>
        <v>1373</v>
      </c>
      <c r="U10">
        <f t="shared" ca="1" si="9"/>
        <v>1390.6666666666667</v>
      </c>
    </row>
    <row r="11" spans="1:21" x14ac:dyDescent="0.25">
      <c r="A11" t="s">
        <v>19</v>
      </c>
      <c r="B11" s="2" t="s">
        <v>563</v>
      </c>
      <c r="C11" t="s">
        <v>26</v>
      </c>
      <c r="D11" s="2" t="s">
        <v>27</v>
      </c>
      <c r="E11">
        <v>1016</v>
      </c>
      <c r="F11">
        <v>1324</v>
      </c>
      <c r="G11">
        <v>1135</v>
      </c>
      <c r="H11">
        <v>1297</v>
      </c>
      <c r="J11" s="7" t="str">
        <f t="array" ref="J11">IFERROR(INDEX($A$3:$A$238,MATCH(0,COUNTIF($J$2:J10,$A$3:$A$238),0)),"")</f>
        <v>Bingen Impulse 2.1</v>
      </c>
      <c r="K11">
        <f t="shared" si="0"/>
        <v>4</v>
      </c>
      <c r="L11">
        <f>ROW($A$3)+SUM($K$3:K10)</f>
        <v>38</v>
      </c>
      <c r="M11">
        <f t="shared" si="4"/>
        <v>41</v>
      </c>
      <c r="N11">
        <f t="shared" si="5"/>
        <v>685.25</v>
      </c>
      <c r="O11">
        <f t="shared" ca="1" si="6"/>
        <v>727.66666666666663</v>
      </c>
      <c r="P11">
        <f t="shared" si="1"/>
        <v>1172.75</v>
      </c>
      <c r="Q11">
        <f t="shared" ca="1" si="7"/>
        <v>1215</v>
      </c>
      <c r="R11">
        <f t="shared" si="2"/>
        <v>839.75</v>
      </c>
      <c r="S11">
        <f t="shared" ca="1" si="8"/>
        <v>902.33333333333337</v>
      </c>
      <c r="T11">
        <f t="shared" si="3"/>
        <v>1296.75</v>
      </c>
      <c r="U11">
        <f t="shared" ca="1" si="9"/>
        <v>1314.3333333333333</v>
      </c>
    </row>
    <row r="12" spans="1:21" x14ac:dyDescent="0.25">
      <c r="A12" t="s">
        <v>19</v>
      </c>
      <c r="B12" s="2" t="s">
        <v>563</v>
      </c>
      <c r="C12" t="s">
        <v>28</v>
      </c>
      <c r="D12" s="2" t="s">
        <v>29</v>
      </c>
      <c r="E12">
        <v>744</v>
      </c>
      <c r="F12">
        <v>1125</v>
      </c>
      <c r="G12">
        <v>890</v>
      </c>
      <c r="H12">
        <v>1213</v>
      </c>
      <c r="J12" s="7" t="str">
        <f t="array" ref="J12">IFERROR(INDEX($A$3:$A$238,MATCH(0,COUNTIF($J$2:J11,$A$3:$A$238),0)),"")</f>
        <v>Commoda Esport Göttingen</v>
      </c>
      <c r="K12">
        <f t="shared" si="0"/>
        <v>5</v>
      </c>
      <c r="L12">
        <f>ROW($A$3)+SUM($K$3:K11)</f>
        <v>42</v>
      </c>
      <c r="M12">
        <f t="shared" si="4"/>
        <v>46</v>
      </c>
      <c r="N12">
        <f t="shared" si="5"/>
        <v>548.6</v>
      </c>
      <c r="O12">
        <f t="shared" ca="1" si="6"/>
        <v>716.33333333333337</v>
      </c>
      <c r="P12">
        <f t="shared" si="1"/>
        <v>991.8</v>
      </c>
      <c r="Q12">
        <f t="shared" ca="1" si="7"/>
        <v>1125.6666666666667</v>
      </c>
      <c r="R12">
        <f t="shared" si="2"/>
        <v>553</v>
      </c>
      <c r="S12">
        <f t="shared" ca="1" si="8"/>
        <v>714.33333333333337</v>
      </c>
      <c r="T12">
        <f t="shared" si="3"/>
        <v>1055</v>
      </c>
      <c r="U12">
        <f t="shared" ca="1" si="9"/>
        <v>1132</v>
      </c>
    </row>
    <row r="13" spans="1:21" x14ac:dyDescent="0.25">
      <c r="A13" t="s">
        <v>30</v>
      </c>
      <c r="B13" s="2" t="s">
        <v>564</v>
      </c>
      <c r="C13" t="s">
        <v>31</v>
      </c>
      <c r="D13" s="2" t="s">
        <v>32</v>
      </c>
      <c r="E13">
        <v>844</v>
      </c>
      <c r="F13">
        <v>1511</v>
      </c>
      <c r="G13">
        <v>1210</v>
      </c>
      <c r="H13">
        <v>1591</v>
      </c>
      <c r="J13" s="7" t="str">
        <f t="array" ref="J13">IFERROR(INDEX($A$3:$A$238,MATCH(0,COUNTIF($J$2:J12,$A$3:$A$238),0)),"")</f>
        <v>Darmstadt-City Gaming</v>
      </c>
      <c r="K13">
        <f t="shared" si="0"/>
        <v>3</v>
      </c>
      <c r="L13">
        <f>ROW($A$3)+SUM($K$3:K12)</f>
        <v>47</v>
      </c>
      <c r="M13">
        <f t="shared" si="4"/>
        <v>49</v>
      </c>
      <c r="N13">
        <f t="shared" si="5"/>
        <v>855</v>
      </c>
      <c r="O13">
        <f t="shared" ca="1" si="6"/>
        <v>855</v>
      </c>
      <c r="P13">
        <f t="shared" si="1"/>
        <v>1327</v>
      </c>
      <c r="Q13">
        <f t="shared" ca="1" si="7"/>
        <v>1327</v>
      </c>
      <c r="R13">
        <f t="shared" si="2"/>
        <v>860.66666666666663</v>
      </c>
      <c r="S13">
        <f t="shared" ca="1" si="8"/>
        <v>860.66666666666663</v>
      </c>
      <c r="T13">
        <f t="shared" si="3"/>
        <v>1335</v>
      </c>
      <c r="U13">
        <f t="shared" ca="1" si="9"/>
        <v>1335</v>
      </c>
    </row>
    <row r="14" spans="1:21" x14ac:dyDescent="0.25">
      <c r="A14" t="s">
        <v>30</v>
      </c>
      <c r="B14" s="2" t="s">
        <v>564</v>
      </c>
      <c r="C14" t="s">
        <v>33</v>
      </c>
      <c r="D14" s="2" t="s">
        <v>34</v>
      </c>
      <c r="E14">
        <v>1056</v>
      </c>
      <c r="F14">
        <v>1385</v>
      </c>
      <c r="G14">
        <v>1082</v>
      </c>
      <c r="H14">
        <v>1409</v>
      </c>
      <c r="J14" s="7" t="str">
        <f t="array" ref="J14">IFERROR(INDEX($A$3:$A$238,MATCH(0,COUNTIF($J$2:J13,$A$3:$A$238),0)),"")</f>
        <v>Delmenhorster Dragons</v>
      </c>
      <c r="K14">
        <f t="shared" si="0"/>
        <v>4</v>
      </c>
      <c r="L14">
        <f>ROW($A$3)+SUM($K$3:K13)</f>
        <v>50</v>
      </c>
      <c r="M14">
        <f t="shared" si="4"/>
        <v>53</v>
      </c>
      <c r="N14">
        <f t="shared" si="5"/>
        <v>786.25</v>
      </c>
      <c r="O14">
        <f t="shared" ca="1" si="6"/>
        <v>832</v>
      </c>
      <c r="P14">
        <f t="shared" si="1"/>
        <v>1229</v>
      </c>
      <c r="Q14">
        <f t="shared" ca="1" si="7"/>
        <v>1256.6666666666667</v>
      </c>
      <c r="R14">
        <f t="shared" si="2"/>
        <v>971.75</v>
      </c>
      <c r="S14">
        <f t="shared" ca="1" si="8"/>
        <v>999.66666666666663</v>
      </c>
      <c r="T14">
        <f t="shared" si="3"/>
        <v>1343.75</v>
      </c>
      <c r="U14">
        <f t="shared" ca="1" si="9"/>
        <v>1382</v>
      </c>
    </row>
    <row r="15" spans="1:21" x14ac:dyDescent="0.25">
      <c r="A15" t="s">
        <v>30</v>
      </c>
      <c r="B15" s="2" t="s">
        <v>564</v>
      </c>
      <c r="C15" t="s">
        <v>35</v>
      </c>
      <c r="D15" s="2" t="s">
        <v>36</v>
      </c>
      <c r="E15">
        <v>1118</v>
      </c>
      <c r="F15">
        <v>1532</v>
      </c>
      <c r="G15">
        <v>1201</v>
      </c>
      <c r="H15">
        <v>1471</v>
      </c>
      <c r="J15" s="7" t="str">
        <f t="array" ref="J15">IFERROR(INDEX($A$3:$A$238,MATCH(0,COUNTIF($J$2:J14,$A$3:$A$238),0)),"")</f>
        <v>die sUEDpolpinguine</v>
      </c>
      <c r="K15">
        <f t="shared" si="0"/>
        <v>3</v>
      </c>
      <c r="L15">
        <f>ROW($A$3)+SUM($K$3:K14)</f>
        <v>54</v>
      </c>
      <c r="M15">
        <f t="shared" si="4"/>
        <v>56</v>
      </c>
      <c r="N15">
        <f t="shared" si="5"/>
        <v>-3</v>
      </c>
      <c r="O15">
        <f t="shared" ca="1" si="6"/>
        <v>-3</v>
      </c>
      <c r="P15">
        <f t="shared" si="1"/>
        <v>434</v>
      </c>
      <c r="Q15">
        <f t="shared" ca="1" si="7"/>
        <v>434</v>
      </c>
      <c r="R15">
        <f t="shared" si="2"/>
        <v>-3</v>
      </c>
      <c r="S15">
        <f t="shared" ca="1" si="8"/>
        <v>-3</v>
      </c>
      <c r="T15">
        <f t="shared" si="3"/>
        <v>475</v>
      </c>
      <c r="U15">
        <f t="shared" ca="1" si="9"/>
        <v>475</v>
      </c>
    </row>
    <row r="16" spans="1:21" x14ac:dyDescent="0.25">
      <c r="A16" t="s">
        <v>30</v>
      </c>
      <c r="B16" s="2" t="s">
        <v>564</v>
      </c>
      <c r="C16" t="s">
        <v>37</v>
      </c>
      <c r="D16" s="2" t="s">
        <v>38</v>
      </c>
      <c r="E16">
        <v>1013</v>
      </c>
      <c r="F16">
        <v>1454</v>
      </c>
      <c r="G16">
        <v>1224</v>
      </c>
      <c r="H16">
        <v>1592</v>
      </c>
      <c r="J16" s="7" t="str">
        <f t="array" ref="J16">IFERROR(INDEX($A$3:$A$238,MATCH(0,COUNTIF($J$2:J15,$A$3:$A$238),0)),"")</f>
        <v>Elysium Gaming Tübingen</v>
      </c>
      <c r="K16">
        <f t="shared" si="0"/>
        <v>5</v>
      </c>
      <c r="L16">
        <f>ROW($A$3)+SUM($K$3:K15)</f>
        <v>57</v>
      </c>
      <c r="M16">
        <f t="shared" si="4"/>
        <v>61</v>
      </c>
      <c r="N16">
        <f t="shared" si="5"/>
        <v>596.20000000000005</v>
      </c>
      <c r="O16">
        <f t="shared" ca="1" si="6"/>
        <v>783</v>
      </c>
      <c r="P16">
        <f t="shared" si="1"/>
        <v>1026.8</v>
      </c>
      <c r="Q16">
        <f t="shared" ca="1" si="7"/>
        <v>1340.6666666666667</v>
      </c>
      <c r="R16">
        <f t="shared" si="2"/>
        <v>636.20000000000005</v>
      </c>
      <c r="S16">
        <f t="shared" ca="1" si="8"/>
        <v>841</v>
      </c>
      <c r="T16">
        <f t="shared" si="3"/>
        <v>1115.5999999999999</v>
      </c>
      <c r="U16">
        <f t="shared" ca="1" si="9"/>
        <v>1450.3333333333333</v>
      </c>
    </row>
    <row r="17" spans="1:21" x14ac:dyDescent="0.25">
      <c r="A17" t="s">
        <v>39</v>
      </c>
      <c r="B17" s="2" t="s">
        <v>565</v>
      </c>
      <c r="C17" t="s">
        <v>40</v>
      </c>
      <c r="D17" s="2" t="s">
        <v>41</v>
      </c>
      <c r="E17">
        <v>942</v>
      </c>
      <c r="F17">
        <v>1480</v>
      </c>
      <c r="G17">
        <v>1203</v>
      </c>
      <c r="H17">
        <v>1502</v>
      </c>
      <c r="J17" s="7" t="str">
        <f t="array" ref="J17">IFERROR(INDEX($A$3:$A$238,MATCH(0,COUNTIF($J$2:J16,$A$3:$A$238),0)),"")</f>
        <v>Engines Stuttgart</v>
      </c>
      <c r="K17">
        <f t="shared" si="0"/>
        <v>5</v>
      </c>
      <c r="L17">
        <f>ROW($A$3)+SUM($K$3:K16)</f>
        <v>62</v>
      </c>
      <c r="M17">
        <f t="shared" si="4"/>
        <v>66</v>
      </c>
      <c r="N17">
        <f t="shared" si="5"/>
        <v>769.4</v>
      </c>
      <c r="O17">
        <f t="shared" ca="1" si="6"/>
        <v>1088.6666666666667</v>
      </c>
      <c r="P17">
        <f t="shared" si="1"/>
        <v>1486.6</v>
      </c>
      <c r="Q17">
        <f t="shared" ca="1" si="7"/>
        <v>1553</v>
      </c>
      <c r="R17">
        <f t="shared" si="2"/>
        <v>1178</v>
      </c>
      <c r="S17">
        <f t="shared" ca="1" si="8"/>
        <v>1234.6666666666667</v>
      </c>
      <c r="T17">
        <f t="shared" si="3"/>
        <v>1599.6</v>
      </c>
      <c r="U17">
        <f t="shared" ca="1" si="9"/>
        <v>1681.3333333333333</v>
      </c>
    </row>
    <row r="18" spans="1:21" x14ac:dyDescent="0.25">
      <c r="A18" t="s">
        <v>39</v>
      </c>
      <c r="B18" s="2" t="s">
        <v>565</v>
      </c>
      <c r="C18" t="s">
        <v>42</v>
      </c>
      <c r="D18" s="2" t="s">
        <v>43</v>
      </c>
      <c r="E18">
        <v>1028</v>
      </c>
      <c r="F18">
        <v>1464</v>
      </c>
      <c r="G18">
        <v>1133</v>
      </c>
      <c r="H18">
        <v>1476</v>
      </c>
      <c r="J18" s="7" t="str">
        <f t="array" ref="J18">IFERROR(INDEX($A$3:$A$238,MATCH(0,COUNTIF($J$2:J17,$A$3:$A$238),0)),"")</f>
        <v>eSports Koblenz Catfish</v>
      </c>
      <c r="K18">
        <f t="shared" si="0"/>
        <v>3</v>
      </c>
      <c r="L18">
        <f>ROW($A$3)+SUM($K$3:K17)</f>
        <v>67</v>
      </c>
      <c r="M18">
        <f t="shared" si="4"/>
        <v>69</v>
      </c>
      <c r="N18">
        <f t="shared" si="5"/>
        <v>735</v>
      </c>
      <c r="O18">
        <f t="shared" ca="1" si="6"/>
        <v>735</v>
      </c>
      <c r="P18">
        <f t="shared" si="1"/>
        <v>1264</v>
      </c>
      <c r="Q18">
        <f t="shared" ca="1" si="7"/>
        <v>1264</v>
      </c>
      <c r="R18">
        <f t="shared" si="2"/>
        <v>890</v>
      </c>
      <c r="S18">
        <f t="shared" ca="1" si="8"/>
        <v>890</v>
      </c>
      <c r="T18">
        <f t="shared" si="3"/>
        <v>1261.3333333333333</v>
      </c>
      <c r="U18">
        <f t="shared" ca="1" si="9"/>
        <v>1261.3333333333333</v>
      </c>
    </row>
    <row r="19" spans="1:21" x14ac:dyDescent="0.25">
      <c r="A19" t="s">
        <v>39</v>
      </c>
      <c r="B19" s="2" t="s">
        <v>565</v>
      </c>
      <c r="C19" t="s">
        <v>44</v>
      </c>
      <c r="D19" s="2" t="s">
        <v>45</v>
      </c>
      <c r="E19">
        <v>1014</v>
      </c>
      <c r="F19">
        <v>1351</v>
      </c>
      <c r="G19">
        <v>1197</v>
      </c>
      <c r="H19">
        <v>1334</v>
      </c>
      <c r="J19" s="7" t="str">
        <f t="array" ref="J19">IFERROR(INDEX($A$3:$A$238,MATCH(0,COUNTIF($J$2:J18,$A$3:$A$238),0)),"")</f>
        <v>ESUG Demolition Dragons</v>
      </c>
      <c r="K19">
        <f t="shared" si="0"/>
        <v>3</v>
      </c>
      <c r="L19">
        <f>ROW($A$3)+SUM($K$3:K18)</f>
        <v>70</v>
      </c>
      <c r="M19">
        <f t="shared" si="4"/>
        <v>72</v>
      </c>
      <c r="N19">
        <f t="shared" si="5"/>
        <v>682</v>
      </c>
      <c r="O19">
        <f t="shared" ca="1" si="6"/>
        <v>682</v>
      </c>
      <c r="P19">
        <f t="shared" si="1"/>
        <v>1215.3333333333333</v>
      </c>
      <c r="Q19">
        <f t="shared" ca="1" si="7"/>
        <v>1215.3333333333333</v>
      </c>
      <c r="R19">
        <f t="shared" si="2"/>
        <v>819.33333333333337</v>
      </c>
      <c r="S19">
        <f t="shared" ca="1" si="8"/>
        <v>819.33333333333337</v>
      </c>
      <c r="T19">
        <f t="shared" si="3"/>
        <v>1152</v>
      </c>
      <c r="U19">
        <f t="shared" ca="1" si="9"/>
        <v>1152</v>
      </c>
    </row>
    <row r="20" spans="1:21" x14ac:dyDescent="0.25">
      <c r="A20" t="s">
        <v>46</v>
      </c>
      <c r="B20" s="2" t="s">
        <v>566</v>
      </c>
      <c r="C20" t="s">
        <v>47</v>
      </c>
      <c r="D20" s="2" t="s">
        <v>48</v>
      </c>
      <c r="E20">
        <v>757</v>
      </c>
      <c r="F20">
        <v>1288</v>
      </c>
      <c r="G20">
        <v>732</v>
      </c>
      <c r="H20">
        <v>1362</v>
      </c>
      <c r="J20" s="7" t="str">
        <f t="array" ref="J20">IFERROR(INDEX($A$3:$A$238,MATCH(0,COUNTIF($J$2:J19,$A$3:$A$238),0)),"")</f>
        <v>ESUG Goofy Goobers</v>
      </c>
      <c r="K20">
        <f t="shared" si="0"/>
        <v>3</v>
      </c>
      <c r="L20">
        <f>ROW($A$3)+SUM($K$3:K19)</f>
        <v>73</v>
      </c>
      <c r="M20">
        <f t="shared" si="4"/>
        <v>75</v>
      </c>
      <c r="N20">
        <f t="shared" si="5"/>
        <v>803.33333333333337</v>
      </c>
      <c r="O20">
        <f t="shared" ca="1" si="6"/>
        <v>803.33333333333337</v>
      </c>
      <c r="P20">
        <f t="shared" si="1"/>
        <v>1291</v>
      </c>
      <c r="Q20">
        <f t="shared" ca="1" si="7"/>
        <v>1291</v>
      </c>
      <c r="R20">
        <f t="shared" si="2"/>
        <v>1022</v>
      </c>
      <c r="S20">
        <f t="shared" ca="1" si="8"/>
        <v>1022</v>
      </c>
      <c r="T20">
        <f t="shared" si="3"/>
        <v>1315</v>
      </c>
      <c r="U20">
        <f t="shared" ca="1" si="9"/>
        <v>1315</v>
      </c>
    </row>
    <row r="21" spans="1:21" x14ac:dyDescent="0.25">
      <c r="A21" t="s">
        <v>46</v>
      </c>
      <c r="B21" s="2" t="s">
        <v>566</v>
      </c>
      <c r="C21" t="s">
        <v>49</v>
      </c>
      <c r="D21" s="2" t="s">
        <v>50</v>
      </c>
      <c r="E21">
        <v>851</v>
      </c>
      <c r="F21">
        <v>1357</v>
      </c>
      <c r="G21">
        <v>942</v>
      </c>
      <c r="H21">
        <v>1327</v>
      </c>
      <c r="J21" s="7" t="str">
        <f t="array" ref="J21">IFERROR(INDEX($A$3:$A$238,MATCH(0,COUNTIF($J$2:J20,$A$3:$A$238),0)),"")</f>
        <v>Ferocity Frankfurt</v>
      </c>
      <c r="K21">
        <f t="shared" si="0"/>
        <v>5</v>
      </c>
      <c r="L21">
        <f>ROW($A$3)+SUM($K$3:K20)</f>
        <v>76</v>
      </c>
      <c r="M21">
        <f t="shared" si="4"/>
        <v>80</v>
      </c>
      <c r="N21">
        <f t="shared" si="5"/>
        <v>584.4</v>
      </c>
      <c r="O21">
        <f t="shared" ca="1" si="6"/>
        <v>680</v>
      </c>
      <c r="P21">
        <f t="shared" si="1"/>
        <v>1028.2</v>
      </c>
      <c r="Q21">
        <f t="shared" ca="1" si="7"/>
        <v>1219</v>
      </c>
      <c r="R21">
        <f t="shared" si="2"/>
        <v>704.8</v>
      </c>
      <c r="S21">
        <f t="shared" ca="1" si="8"/>
        <v>877.66666666666663</v>
      </c>
      <c r="T21">
        <f t="shared" si="3"/>
        <v>1076.8</v>
      </c>
      <c r="U21">
        <f t="shared" ca="1" si="9"/>
        <v>1253</v>
      </c>
    </row>
    <row r="22" spans="1:21" x14ac:dyDescent="0.25">
      <c r="A22" t="s">
        <v>46</v>
      </c>
      <c r="B22" s="2" t="s">
        <v>566</v>
      </c>
      <c r="C22" t="s">
        <v>51</v>
      </c>
      <c r="D22" s="2" t="s">
        <v>52</v>
      </c>
      <c r="E22">
        <v>-2</v>
      </c>
      <c r="F22">
        <v>-2</v>
      </c>
      <c r="G22">
        <v>-2</v>
      </c>
      <c r="H22">
        <v>-2</v>
      </c>
      <c r="J22" s="7" t="str">
        <f t="array" ref="J22">IFERROR(INDEX($A$3:$A$238,MATCH(0,COUNTIF($J$2:J21,$A$3:$A$238),0)),"")</f>
        <v>FHDW eSports</v>
      </c>
      <c r="K22">
        <f t="shared" si="0"/>
        <v>5</v>
      </c>
      <c r="L22">
        <f>ROW($A$3)+SUM($K$3:K21)</f>
        <v>81</v>
      </c>
      <c r="M22">
        <f t="shared" si="4"/>
        <v>85</v>
      </c>
      <c r="N22">
        <f t="shared" si="5"/>
        <v>802.4</v>
      </c>
      <c r="O22">
        <f t="shared" ca="1" si="6"/>
        <v>964.66666666666663</v>
      </c>
      <c r="P22">
        <f t="shared" si="1"/>
        <v>1254.4000000000001</v>
      </c>
      <c r="Q22">
        <f t="shared" ca="1" si="7"/>
        <v>1382</v>
      </c>
      <c r="R22">
        <f t="shared" si="2"/>
        <v>862.8</v>
      </c>
      <c r="S22">
        <f t="shared" ca="1" si="8"/>
        <v>1018</v>
      </c>
      <c r="T22">
        <f t="shared" si="3"/>
        <v>1279</v>
      </c>
      <c r="U22">
        <f t="shared" ca="1" si="9"/>
        <v>1418.3333333333333</v>
      </c>
    </row>
    <row r="23" spans="1:21" x14ac:dyDescent="0.25">
      <c r="A23" t="s">
        <v>46</v>
      </c>
      <c r="B23" s="2" t="s">
        <v>566</v>
      </c>
      <c r="C23" t="s">
        <v>53</v>
      </c>
      <c r="D23" s="2" t="s">
        <v>54</v>
      </c>
      <c r="E23">
        <v>466</v>
      </c>
      <c r="F23">
        <v>997</v>
      </c>
      <c r="G23">
        <v>476</v>
      </c>
      <c r="H23">
        <v>1033</v>
      </c>
      <c r="J23" s="7" t="str">
        <f t="array" ref="J23">IFERROR(INDEX($A$3:$A$238,MATCH(0,COUNTIF($J$2:J22,$A$3:$A$238),0)),"")</f>
        <v>Firegods Frankfurt</v>
      </c>
      <c r="K23">
        <f t="shared" si="0"/>
        <v>4</v>
      </c>
      <c r="L23">
        <f>ROW($A$3)+SUM($K$3:K22)</f>
        <v>86</v>
      </c>
      <c r="M23">
        <f t="shared" si="4"/>
        <v>89</v>
      </c>
      <c r="N23">
        <f t="shared" si="5"/>
        <v>872.75</v>
      </c>
      <c r="O23">
        <f t="shared" ca="1" si="6"/>
        <v>939</v>
      </c>
      <c r="P23">
        <f t="shared" si="1"/>
        <v>1331.5</v>
      </c>
      <c r="Q23">
        <f t="shared" ca="1" si="7"/>
        <v>1371.6666666666667</v>
      </c>
      <c r="R23">
        <f t="shared" si="2"/>
        <v>965.75</v>
      </c>
      <c r="S23">
        <f t="shared" ca="1" si="8"/>
        <v>1004</v>
      </c>
      <c r="T23">
        <f t="shared" si="3"/>
        <v>1318</v>
      </c>
      <c r="U23">
        <f t="shared" ca="1" si="9"/>
        <v>1333.6666666666667</v>
      </c>
    </row>
    <row r="24" spans="1:21" x14ac:dyDescent="0.25">
      <c r="A24" t="s">
        <v>46</v>
      </c>
      <c r="B24" s="2" t="s">
        <v>566</v>
      </c>
      <c r="C24" t="s">
        <v>55</v>
      </c>
      <c r="D24" s="2" t="s">
        <v>56</v>
      </c>
      <c r="E24">
        <v>763</v>
      </c>
      <c r="F24">
        <v>1200</v>
      </c>
      <c r="G24">
        <v>986</v>
      </c>
      <c r="H24">
        <v>1180</v>
      </c>
      <c r="J24" s="7" t="str">
        <f t="array" ref="J24">IFERROR(INDEX($A$3:$A$238,MATCH(0,COUNTIF($J$2:J23,$A$3:$A$238),0)),"")</f>
        <v>Freiberger KumpelKumpels</v>
      </c>
      <c r="K24">
        <f t="shared" si="0"/>
        <v>5</v>
      </c>
      <c r="L24">
        <f>ROW($A$3)+SUM($K$3:K23)</f>
        <v>90</v>
      </c>
      <c r="M24">
        <f t="shared" si="4"/>
        <v>94</v>
      </c>
      <c r="N24">
        <f t="shared" si="5"/>
        <v>293.8</v>
      </c>
      <c r="O24">
        <f t="shared" ca="1" si="6"/>
        <v>491.66666666666669</v>
      </c>
      <c r="P24">
        <f t="shared" si="1"/>
        <v>724</v>
      </c>
      <c r="Q24">
        <f t="shared" ca="1" si="7"/>
        <v>840.33333333333337</v>
      </c>
      <c r="R24">
        <f t="shared" si="2"/>
        <v>239.8</v>
      </c>
      <c r="S24">
        <f t="shared" ca="1" si="8"/>
        <v>401.66666666666669</v>
      </c>
      <c r="T24">
        <f t="shared" si="3"/>
        <v>772.2</v>
      </c>
      <c r="U24">
        <f t="shared" ca="1" si="9"/>
        <v>949.66666666666663</v>
      </c>
    </row>
    <row r="25" spans="1:21" x14ac:dyDescent="0.25">
      <c r="A25" t="s">
        <v>57</v>
      </c>
      <c r="B25" s="2" t="s">
        <v>567</v>
      </c>
      <c r="C25" t="s">
        <v>58</v>
      </c>
      <c r="D25" s="2" t="s">
        <v>59</v>
      </c>
      <c r="E25">
        <v>1241</v>
      </c>
      <c r="F25">
        <v>2014</v>
      </c>
      <c r="G25">
        <v>1129</v>
      </c>
      <c r="H25">
        <v>1887</v>
      </c>
      <c r="J25" s="7" t="str">
        <f t="array" ref="J25">IFERROR(INDEX($A$3:$A$238,MATCH(0,COUNTIF($J$2:J24,$A$3:$A$238),0)),"")</f>
        <v>Frostline Frankfurt</v>
      </c>
      <c r="K25">
        <f t="shared" si="0"/>
        <v>5</v>
      </c>
      <c r="L25">
        <f>ROW($A$3)+SUM($K$3:K24)</f>
        <v>95</v>
      </c>
      <c r="M25">
        <f t="shared" si="4"/>
        <v>99</v>
      </c>
      <c r="N25">
        <f t="shared" si="5"/>
        <v>870.8</v>
      </c>
      <c r="O25">
        <f t="shared" ca="1" si="6"/>
        <v>1111</v>
      </c>
      <c r="P25">
        <f t="shared" si="1"/>
        <v>1523</v>
      </c>
      <c r="Q25">
        <f t="shared" ca="1" si="7"/>
        <v>1587.6666666666667</v>
      </c>
      <c r="R25">
        <f t="shared" si="2"/>
        <v>857</v>
      </c>
      <c r="S25">
        <f t="shared" ca="1" si="8"/>
        <v>1127</v>
      </c>
      <c r="T25">
        <f t="shared" si="3"/>
        <v>1538.8</v>
      </c>
      <c r="U25">
        <f t="shared" ca="1" si="9"/>
        <v>1565.3333333333333</v>
      </c>
    </row>
    <row r="26" spans="1:21" x14ac:dyDescent="0.25">
      <c r="A26" t="s">
        <v>57</v>
      </c>
      <c r="B26" s="2" t="s">
        <v>567</v>
      </c>
      <c r="C26" t="s">
        <v>60</v>
      </c>
      <c r="D26" s="2" t="s">
        <v>61</v>
      </c>
      <c r="E26">
        <v>1000</v>
      </c>
      <c r="F26">
        <v>1506</v>
      </c>
      <c r="G26">
        <v>1134</v>
      </c>
      <c r="H26">
        <v>1566</v>
      </c>
      <c r="J26" s="7" t="str">
        <f t="array" ref="J26">IFERROR(INDEX($A$3:$A$238,MATCH(0,COUNTIF($J$2:J25,$A$3:$A$238),0)),"")</f>
        <v>Gamers of Darmstadt</v>
      </c>
      <c r="K26">
        <f t="shared" si="0"/>
        <v>3</v>
      </c>
      <c r="L26">
        <f>ROW($A$3)+SUM($K$3:K25)</f>
        <v>100</v>
      </c>
      <c r="M26">
        <f t="shared" si="4"/>
        <v>102</v>
      </c>
      <c r="N26">
        <f t="shared" si="5"/>
        <v>1048</v>
      </c>
      <c r="O26">
        <f t="shared" ca="1" si="6"/>
        <v>1048</v>
      </c>
      <c r="P26">
        <f t="shared" si="1"/>
        <v>1514</v>
      </c>
      <c r="Q26">
        <f t="shared" ca="1" si="7"/>
        <v>1514</v>
      </c>
      <c r="R26">
        <f t="shared" si="2"/>
        <v>1129.3333333333333</v>
      </c>
      <c r="S26">
        <f t="shared" ca="1" si="8"/>
        <v>1129.3333333333333</v>
      </c>
      <c r="T26">
        <f t="shared" si="3"/>
        <v>1525</v>
      </c>
      <c r="U26">
        <f t="shared" ca="1" si="9"/>
        <v>1525</v>
      </c>
    </row>
    <row r="27" spans="1:21" x14ac:dyDescent="0.25">
      <c r="A27" t="s">
        <v>57</v>
      </c>
      <c r="B27" s="2" t="s">
        <v>567</v>
      </c>
      <c r="C27" t="s">
        <v>62</v>
      </c>
      <c r="D27" s="2" t="s">
        <v>63</v>
      </c>
      <c r="E27">
        <v>1142</v>
      </c>
      <c r="F27">
        <v>2031</v>
      </c>
      <c r="G27">
        <v>1226</v>
      </c>
      <c r="H27">
        <v>1683</v>
      </c>
      <c r="J27" s="7" t="str">
        <f t="array" ref="J27">IFERROR(INDEX($A$3:$A$238,MATCH(0,COUNTIF($J$2:J26,$A$3:$A$238),0)),"")</f>
        <v>Griffin Gaming</v>
      </c>
      <c r="K27">
        <f t="shared" si="0"/>
        <v>3</v>
      </c>
      <c r="L27">
        <f>ROW($A$3)+SUM($K$3:K26)</f>
        <v>103</v>
      </c>
      <c r="M27">
        <f t="shared" si="4"/>
        <v>105</v>
      </c>
      <c r="N27">
        <f t="shared" si="5"/>
        <v>647.66666666666663</v>
      </c>
      <c r="O27">
        <f t="shared" ca="1" si="6"/>
        <v>647.66666666666663</v>
      </c>
      <c r="P27">
        <f t="shared" si="1"/>
        <v>1007</v>
      </c>
      <c r="Q27">
        <f t="shared" ca="1" si="7"/>
        <v>1007</v>
      </c>
      <c r="R27">
        <f t="shared" si="2"/>
        <v>631.33333333333337</v>
      </c>
      <c r="S27">
        <f t="shared" ca="1" si="8"/>
        <v>631.33333333333337</v>
      </c>
      <c r="T27">
        <f t="shared" si="3"/>
        <v>1115.6666666666667</v>
      </c>
      <c r="U27">
        <f t="shared" ca="1" si="9"/>
        <v>1115.6666666666667</v>
      </c>
    </row>
    <row r="28" spans="1:21" x14ac:dyDescent="0.25">
      <c r="A28" t="s">
        <v>57</v>
      </c>
      <c r="B28" s="2" t="s">
        <v>567</v>
      </c>
      <c r="C28" t="s">
        <v>64</v>
      </c>
      <c r="D28" s="2" t="s">
        <v>65</v>
      </c>
      <c r="E28">
        <v>332</v>
      </c>
      <c r="F28">
        <v>965</v>
      </c>
      <c r="G28">
        <v>402</v>
      </c>
      <c r="H28">
        <v>1297</v>
      </c>
      <c r="J28" s="7" t="str">
        <f t="array" ref="J28">IFERROR(INDEX($A$3:$A$238,MATCH(0,COUNTIF($J$2:J27,$A$3:$A$238),0)),"")</f>
        <v>Griffin Gaming 2</v>
      </c>
      <c r="K28">
        <f t="shared" si="0"/>
        <v>4</v>
      </c>
      <c r="L28">
        <f>ROW($A$3)+SUM($K$3:K27)</f>
        <v>106</v>
      </c>
      <c r="M28">
        <f t="shared" si="4"/>
        <v>109</v>
      </c>
      <c r="N28">
        <f t="shared" si="5"/>
        <v>729.75</v>
      </c>
      <c r="O28">
        <f t="shared" ca="1" si="6"/>
        <v>775.66666666666663</v>
      </c>
      <c r="P28">
        <f t="shared" si="1"/>
        <v>1122.5</v>
      </c>
      <c r="Q28">
        <f t="shared" ca="1" si="7"/>
        <v>1191</v>
      </c>
      <c r="R28">
        <f t="shared" si="2"/>
        <v>760.75</v>
      </c>
      <c r="S28">
        <f t="shared" ca="1" si="8"/>
        <v>833</v>
      </c>
      <c r="T28">
        <f t="shared" si="3"/>
        <v>1255.25</v>
      </c>
      <c r="U28">
        <f t="shared" ca="1" si="9"/>
        <v>1318.6666666666667</v>
      </c>
    </row>
    <row r="29" spans="1:21" x14ac:dyDescent="0.25">
      <c r="A29" t="s">
        <v>66</v>
      </c>
      <c r="B29" s="2" t="s">
        <v>568</v>
      </c>
      <c r="C29" t="s">
        <v>67</v>
      </c>
      <c r="D29" s="2" t="s">
        <v>68</v>
      </c>
      <c r="E29">
        <v>576</v>
      </c>
      <c r="F29">
        <v>848</v>
      </c>
      <c r="G29">
        <v>692</v>
      </c>
      <c r="H29">
        <v>1186</v>
      </c>
      <c r="J29" s="7" t="str">
        <f t="array" ref="J29">IFERROR(INDEX($A$3:$A$238,MATCH(0,COUNTIF($J$2:J28,$A$3:$A$238),0)),"")</f>
        <v>Hanseatic Royal Owls</v>
      </c>
      <c r="K29">
        <f t="shared" si="0"/>
        <v>3</v>
      </c>
      <c r="L29">
        <f>ROW($A$3)+SUM($K$3:K28)</f>
        <v>110</v>
      </c>
      <c r="M29">
        <f t="shared" si="4"/>
        <v>112</v>
      </c>
      <c r="N29">
        <f t="shared" si="5"/>
        <v>728.66666666666663</v>
      </c>
      <c r="O29">
        <f t="shared" ca="1" si="6"/>
        <v>728.66666666666663</v>
      </c>
      <c r="P29">
        <f t="shared" si="1"/>
        <v>1101</v>
      </c>
      <c r="Q29">
        <f t="shared" ca="1" si="7"/>
        <v>1101</v>
      </c>
      <c r="R29">
        <f t="shared" si="2"/>
        <v>654.33333333333337</v>
      </c>
      <c r="S29">
        <f t="shared" ca="1" si="8"/>
        <v>654.33333333333337</v>
      </c>
      <c r="T29">
        <f t="shared" si="3"/>
        <v>1254.6666666666667</v>
      </c>
      <c r="U29">
        <f t="shared" ca="1" si="9"/>
        <v>1254.6666666666667</v>
      </c>
    </row>
    <row r="30" spans="1:21" x14ac:dyDescent="0.25">
      <c r="A30" t="s">
        <v>66</v>
      </c>
      <c r="B30" s="2" t="s">
        <v>568</v>
      </c>
      <c r="C30" t="s">
        <v>69</v>
      </c>
      <c r="D30" s="2" t="s">
        <v>70</v>
      </c>
      <c r="E30">
        <v>852</v>
      </c>
      <c r="F30">
        <v>1327</v>
      </c>
      <c r="G30">
        <v>1049</v>
      </c>
      <c r="H30">
        <v>1250</v>
      </c>
      <c r="J30" s="7" t="str">
        <f t="array" ref="J30">IFERROR(INDEX($A$3:$A$238,MATCH(0,COUNTIF($J$2:J29,$A$3:$A$238),0)),"")</f>
        <v>HsGL.Shallops</v>
      </c>
      <c r="K30">
        <f t="shared" si="0"/>
        <v>4</v>
      </c>
      <c r="L30">
        <f>ROW($A$3)+SUM($K$3:K29)</f>
        <v>113</v>
      </c>
      <c r="M30">
        <f t="shared" si="4"/>
        <v>116</v>
      </c>
      <c r="N30">
        <f t="shared" si="5"/>
        <v>1001</v>
      </c>
      <c r="O30">
        <f t="shared" ca="1" si="6"/>
        <v>1054.3333333333333</v>
      </c>
      <c r="P30">
        <f t="shared" si="1"/>
        <v>1466.5</v>
      </c>
      <c r="Q30">
        <f t="shared" ca="1" si="7"/>
        <v>1535.6666666666667</v>
      </c>
      <c r="R30">
        <f t="shared" si="2"/>
        <v>1018.5</v>
      </c>
      <c r="S30">
        <f t="shared" ca="1" si="8"/>
        <v>1098</v>
      </c>
      <c r="T30">
        <f t="shared" si="3"/>
        <v>1419.25</v>
      </c>
      <c r="U30">
        <f t="shared" ca="1" si="9"/>
        <v>1449.6666666666667</v>
      </c>
    </row>
    <row r="31" spans="1:21" x14ac:dyDescent="0.25">
      <c r="A31" t="s">
        <v>66</v>
      </c>
      <c r="B31" s="2" t="s">
        <v>568</v>
      </c>
      <c r="C31" t="s">
        <v>71</v>
      </c>
      <c r="D31" s="2" t="s">
        <v>72</v>
      </c>
      <c r="E31">
        <v>807</v>
      </c>
      <c r="F31">
        <v>1237</v>
      </c>
      <c r="G31">
        <v>699</v>
      </c>
      <c r="H31">
        <v>1218</v>
      </c>
      <c r="J31" s="7" t="str">
        <f t="array" ref="J31">IFERROR(INDEX($A$3:$A$238,MATCH(0,COUNTIF($J$2:J30,$A$3:$A$238),0)),"")</f>
        <v>HS Harz Steam Engines</v>
      </c>
      <c r="K31">
        <f t="shared" si="0"/>
        <v>4</v>
      </c>
      <c r="L31">
        <f>ROW($A$3)+SUM($K$3:K30)</f>
        <v>117</v>
      </c>
      <c r="M31">
        <f t="shared" si="4"/>
        <v>120</v>
      </c>
      <c r="N31">
        <f t="shared" si="5"/>
        <v>807.5</v>
      </c>
      <c r="O31">
        <f t="shared" ca="1" si="6"/>
        <v>869</v>
      </c>
      <c r="P31">
        <f t="shared" si="1"/>
        <v>1360.25</v>
      </c>
      <c r="Q31">
        <f t="shared" ca="1" si="7"/>
        <v>1395.6666666666667</v>
      </c>
      <c r="R31">
        <f t="shared" si="2"/>
        <v>993</v>
      </c>
      <c r="S31">
        <f t="shared" ca="1" si="8"/>
        <v>1065</v>
      </c>
      <c r="T31">
        <f t="shared" si="3"/>
        <v>1411.5</v>
      </c>
      <c r="U31">
        <f t="shared" ca="1" si="9"/>
        <v>1475.6666666666667</v>
      </c>
    </row>
    <row r="32" spans="1:21" x14ac:dyDescent="0.25">
      <c r="A32" t="s">
        <v>66</v>
      </c>
      <c r="B32" s="2" t="s">
        <v>568</v>
      </c>
      <c r="C32" t="s">
        <v>73</v>
      </c>
      <c r="D32" s="2" t="s">
        <v>74</v>
      </c>
      <c r="E32">
        <v>447</v>
      </c>
      <c r="F32">
        <v>355</v>
      </c>
      <c r="G32">
        <v>312</v>
      </c>
      <c r="H32">
        <v>649</v>
      </c>
      <c r="J32" s="7" t="str">
        <f t="array" ref="J32">IFERROR(INDEX($A$3:$A$238,MATCH(0,COUNTIF($J$2:J31,$A$3:$A$238),0)),"")</f>
        <v>HSNR eSports</v>
      </c>
      <c r="K32">
        <f t="shared" si="0"/>
        <v>5</v>
      </c>
      <c r="L32">
        <f>ROW($A$3)+SUM($K$3:K31)</f>
        <v>121</v>
      </c>
      <c r="M32">
        <f t="shared" si="4"/>
        <v>125</v>
      </c>
      <c r="N32">
        <f t="shared" si="5"/>
        <v>281.60000000000002</v>
      </c>
      <c r="O32">
        <f t="shared" ca="1" si="6"/>
        <v>471.33333333333331</v>
      </c>
      <c r="P32">
        <f t="shared" si="1"/>
        <v>460.8</v>
      </c>
      <c r="Q32">
        <f t="shared" ca="1" si="7"/>
        <v>770</v>
      </c>
      <c r="R32">
        <f t="shared" si="2"/>
        <v>356.8</v>
      </c>
      <c r="S32">
        <f t="shared" ca="1" si="8"/>
        <v>596.66666666666663</v>
      </c>
      <c r="T32">
        <f t="shared" si="3"/>
        <v>467.6</v>
      </c>
      <c r="U32">
        <f t="shared" ca="1" si="9"/>
        <v>781.33333333333337</v>
      </c>
    </row>
    <row r="33" spans="1:21" x14ac:dyDescent="0.25">
      <c r="A33" t="s">
        <v>66</v>
      </c>
      <c r="B33" s="2" t="s">
        <v>568</v>
      </c>
      <c r="C33" t="s">
        <v>75</v>
      </c>
      <c r="D33" s="2" t="s">
        <v>76</v>
      </c>
      <c r="E33">
        <v>763</v>
      </c>
      <c r="F33">
        <v>1091</v>
      </c>
      <c r="G33">
        <v>889</v>
      </c>
      <c r="H33">
        <v>1223</v>
      </c>
      <c r="J33" s="7" t="str">
        <f t="array" ref="J33">IFERROR(INDEX($A$3:$A$238,MATCH(0,COUNTIF($J$2:J32,$A$3:$A$238),0)),"")</f>
        <v>HTW Berlin eSports I</v>
      </c>
      <c r="K33">
        <f t="shared" si="0"/>
        <v>5</v>
      </c>
      <c r="L33">
        <f>ROW($A$3)+SUM($K$3:K32)</f>
        <v>126</v>
      </c>
      <c r="M33">
        <f t="shared" si="4"/>
        <v>130</v>
      </c>
      <c r="N33">
        <f t="shared" si="5"/>
        <v>779.2</v>
      </c>
      <c r="O33">
        <f t="shared" ca="1" si="6"/>
        <v>1020</v>
      </c>
      <c r="P33">
        <f t="shared" si="1"/>
        <v>1390</v>
      </c>
      <c r="Q33">
        <f t="shared" ca="1" si="7"/>
        <v>1463</v>
      </c>
      <c r="R33">
        <f t="shared" si="2"/>
        <v>1103.4000000000001</v>
      </c>
      <c r="S33">
        <f t="shared" ca="1" si="8"/>
        <v>1178.3333333333333</v>
      </c>
      <c r="T33">
        <f t="shared" si="3"/>
        <v>1425.4</v>
      </c>
      <c r="U33">
        <f t="shared" ca="1" si="9"/>
        <v>1457.6666666666667</v>
      </c>
    </row>
    <row r="34" spans="1:21" x14ac:dyDescent="0.25">
      <c r="A34" t="s">
        <v>77</v>
      </c>
      <c r="B34" s="2" t="s">
        <v>569</v>
      </c>
      <c r="C34" t="s">
        <v>78</v>
      </c>
      <c r="D34" s="2" t="s">
        <v>79</v>
      </c>
      <c r="E34">
        <v>714</v>
      </c>
      <c r="F34">
        <v>1324</v>
      </c>
      <c r="G34">
        <v>876</v>
      </c>
      <c r="H34">
        <v>1393</v>
      </c>
      <c r="J34" s="7" t="str">
        <f t="array" ref="J34">IFERROR(INDEX($A$3:$A$238,MATCH(0,COUNTIF($J$2:J33,$A$3:$A$238),0)),"")</f>
        <v>HTW Berlin eSports II</v>
      </c>
      <c r="K34">
        <f t="shared" si="0"/>
        <v>5</v>
      </c>
      <c r="L34">
        <f>ROW($A$3)+SUM($K$3:K33)</f>
        <v>131</v>
      </c>
      <c r="M34">
        <f t="shared" si="4"/>
        <v>135</v>
      </c>
      <c r="N34">
        <f t="shared" si="5"/>
        <v>723.6</v>
      </c>
      <c r="O34">
        <f t="shared" ca="1" si="6"/>
        <v>826</v>
      </c>
      <c r="P34">
        <f t="shared" si="1"/>
        <v>1121.8</v>
      </c>
      <c r="Q34">
        <f t="shared" ca="1" si="7"/>
        <v>1204.6666666666667</v>
      </c>
      <c r="R34">
        <f t="shared" si="2"/>
        <v>888.2</v>
      </c>
      <c r="S34">
        <f t="shared" ca="1" si="8"/>
        <v>1015</v>
      </c>
      <c r="T34">
        <f t="shared" si="3"/>
        <v>1256.2</v>
      </c>
      <c r="U34">
        <f t="shared" ca="1" si="9"/>
        <v>1344.6666666666667</v>
      </c>
    </row>
    <row r="35" spans="1:21" x14ac:dyDescent="0.25">
      <c r="A35" t="s">
        <v>77</v>
      </c>
      <c r="B35" s="2" t="s">
        <v>569</v>
      </c>
      <c r="C35" t="s">
        <v>80</v>
      </c>
      <c r="D35" s="2" t="s">
        <v>81</v>
      </c>
      <c r="E35">
        <v>821</v>
      </c>
      <c r="F35">
        <v>1401</v>
      </c>
      <c r="G35">
        <v>1198</v>
      </c>
      <c r="H35">
        <v>1450</v>
      </c>
      <c r="J35" s="7" t="str">
        <f t="array" ref="J35">IFERROR(INDEX($A$3:$A$238,MATCH(0,COUNTIF($J$2:J34,$A$3:$A$238),0)),"")</f>
        <v>Imperio eSports Trier</v>
      </c>
      <c r="K35">
        <f t="shared" si="0"/>
        <v>5</v>
      </c>
      <c r="L35">
        <f>ROW($A$3)+SUM($K$3:K34)</f>
        <v>136</v>
      </c>
      <c r="M35">
        <f t="shared" si="4"/>
        <v>140</v>
      </c>
      <c r="N35">
        <f t="shared" si="5"/>
        <v>772.8</v>
      </c>
      <c r="O35">
        <f t="shared" ca="1" si="6"/>
        <v>883.33333333333337</v>
      </c>
      <c r="P35">
        <f t="shared" si="1"/>
        <v>1266</v>
      </c>
      <c r="Q35">
        <f t="shared" ca="1" si="7"/>
        <v>1402</v>
      </c>
      <c r="R35">
        <f t="shared" si="2"/>
        <v>825.6</v>
      </c>
      <c r="S35">
        <f t="shared" ca="1" si="8"/>
        <v>1004.6666666666666</v>
      </c>
      <c r="T35">
        <f t="shared" si="3"/>
        <v>1270.8</v>
      </c>
      <c r="U35">
        <f t="shared" ca="1" si="9"/>
        <v>1375.3333333333333</v>
      </c>
    </row>
    <row r="36" spans="1:21" x14ac:dyDescent="0.25">
      <c r="A36" t="s">
        <v>77</v>
      </c>
      <c r="B36" s="2" t="s">
        <v>569</v>
      </c>
      <c r="C36" t="s">
        <v>82</v>
      </c>
      <c r="D36" s="2" t="s">
        <v>83</v>
      </c>
      <c r="E36">
        <v>891</v>
      </c>
      <c r="F36">
        <v>1310</v>
      </c>
      <c r="G36">
        <v>902</v>
      </c>
      <c r="H36">
        <v>1320</v>
      </c>
      <c r="J36" s="7" t="str">
        <f t="array" ref="J36">IFERROR(INDEX($A$3:$A$238,MATCH(0,COUNTIF($J$2:J35,$A$3:$A$238),0)),"")</f>
        <v>KIT SC Blau</v>
      </c>
      <c r="K36">
        <f t="shared" si="0"/>
        <v>4</v>
      </c>
      <c r="L36">
        <f>ROW($A$3)+SUM($K$3:K35)</f>
        <v>141</v>
      </c>
      <c r="M36">
        <f t="shared" si="4"/>
        <v>144</v>
      </c>
      <c r="N36">
        <f t="shared" si="5"/>
        <v>1022.25</v>
      </c>
      <c r="O36">
        <f t="shared" ca="1" si="6"/>
        <v>1051.3333333333333</v>
      </c>
      <c r="P36">
        <f t="shared" si="1"/>
        <v>1492.5</v>
      </c>
      <c r="Q36">
        <f t="shared" ca="1" si="7"/>
        <v>1503</v>
      </c>
      <c r="R36">
        <f t="shared" si="2"/>
        <v>1105.75</v>
      </c>
      <c r="S36">
        <f t="shared" ca="1" si="8"/>
        <v>1153</v>
      </c>
      <c r="T36">
        <f t="shared" si="3"/>
        <v>1439</v>
      </c>
      <c r="U36">
        <f t="shared" ca="1" si="9"/>
        <v>1481.6666666666667</v>
      </c>
    </row>
    <row r="37" spans="1:21" x14ac:dyDescent="0.25">
      <c r="A37" t="s">
        <v>77</v>
      </c>
      <c r="B37" s="2" t="s">
        <v>569</v>
      </c>
      <c r="C37" t="s">
        <v>84</v>
      </c>
      <c r="D37" s="2" t="s">
        <v>85</v>
      </c>
      <c r="E37">
        <v>957</v>
      </c>
      <c r="F37">
        <v>1484</v>
      </c>
      <c r="G37">
        <v>1149</v>
      </c>
      <c r="H37">
        <v>1329</v>
      </c>
      <c r="J37" s="7" t="str">
        <f t="array" ref="J37">IFERROR(INDEX($A$3:$A$238,MATCH(0,COUNTIF($J$2:J36,$A$3:$A$238),0)),"")</f>
        <v>KIT SC Lawnmowers</v>
      </c>
      <c r="K37">
        <f t="shared" si="0"/>
        <v>5</v>
      </c>
      <c r="L37">
        <f>ROW($A$3)+SUM($K$3:K36)</f>
        <v>145</v>
      </c>
      <c r="M37">
        <f t="shared" si="4"/>
        <v>149</v>
      </c>
      <c r="N37">
        <f t="shared" si="5"/>
        <v>888.4</v>
      </c>
      <c r="O37">
        <f t="shared" ca="1" si="6"/>
        <v>1174.6666666666667</v>
      </c>
      <c r="P37">
        <f t="shared" si="1"/>
        <v>1559</v>
      </c>
      <c r="Q37">
        <f t="shared" ca="1" si="7"/>
        <v>1678.3333333333333</v>
      </c>
      <c r="R37">
        <f t="shared" si="2"/>
        <v>984.6</v>
      </c>
      <c r="S37">
        <f t="shared" ca="1" si="8"/>
        <v>1273.3333333333333</v>
      </c>
      <c r="T37">
        <f t="shared" si="3"/>
        <v>1679.8</v>
      </c>
      <c r="U37">
        <f t="shared" ca="1" si="9"/>
        <v>1748.6666666666667</v>
      </c>
    </row>
    <row r="38" spans="1:21" x14ac:dyDescent="0.25">
      <c r="A38" t="s">
        <v>86</v>
      </c>
      <c r="B38" s="2" t="s">
        <v>570</v>
      </c>
      <c r="C38" t="s">
        <v>87</v>
      </c>
      <c r="D38" s="2" t="s">
        <v>88</v>
      </c>
      <c r="E38">
        <v>752</v>
      </c>
      <c r="F38">
        <v>1299</v>
      </c>
      <c r="G38">
        <v>782</v>
      </c>
      <c r="H38">
        <v>1322</v>
      </c>
      <c r="J38" s="7" t="str">
        <f t="array" ref="J38">IFERROR(INDEX($A$3:$A$238,MATCH(0,COUNTIF($J$2:J37,$A$3:$A$238),0)),"")</f>
        <v>KIT SC Leftovers</v>
      </c>
      <c r="K38">
        <f t="shared" si="0"/>
        <v>5</v>
      </c>
      <c r="L38">
        <f>ROW($A$3)+SUM($K$3:K37)</f>
        <v>150</v>
      </c>
      <c r="M38">
        <f t="shared" si="4"/>
        <v>154</v>
      </c>
      <c r="N38">
        <f t="shared" si="5"/>
        <v>689.4</v>
      </c>
      <c r="O38">
        <f t="shared" ca="1" si="6"/>
        <v>741</v>
      </c>
      <c r="P38">
        <f t="shared" si="1"/>
        <v>1052</v>
      </c>
      <c r="Q38">
        <f t="shared" ca="1" si="7"/>
        <v>1231.3333333333333</v>
      </c>
      <c r="R38">
        <f t="shared" si="2"/>
        <v>681</v>
      </c>
      <c r="S38">
        <f t="shared" ca="1" si="8"/>
        <v>789.66666666666663</v>
      </c>
      <c r="T38">
        <f t="shared" si="3"/>
        <v>1236.5999999999999</v>
      </c>
      <c r="U38">
        <f t="shared" ca="1" si="9"/>
        <v>1299.3333333333333</v>
      </c>
    </row>
    <row r="39" spans="1:21" x14ac:dyDescent="0.25">
      <c r="A39" t="s">
        <v>86</v>
      </c>
      <c r="B39" s="2" t="s">
        <v>570</v>
      </c>
      <c r="C39" t="s">
        <v>89</v>
      </c>
      <c r="D39" s="2" t="s">
        <v>90</v>
      </c>
      <c r="E39">
        <v>558</v>
      </c>
      <c r="F39">
        <v>1117</v>
      </c>
      <c r="G39">
        <v>939</v>
      </c>
      <c r="H39">
        <v>1267</v>
      </c>
      <c r="J39" s="7" t="str">
        <f t="array" ref="J39">IFERROR(INDEX($A$3:$A$238,MATCH(0,COUNTIF($J$2:J38,$A$3:$A$238),0)),"")</f>
        <v>KIT SC Questionmark</v>
      </c>
      <c r="K39">
        <f t="shared" si="0"/>
        <v>4</v>
      </c>
      <c r="L39">
        <f>ROW($A$3)+SUM($K$3:K38)</f>
        <v>155</v>
      </c>
      <c r="M39">
        <f t="shared" si="4"/>
        <v>158</v>
      </c>
      <c r="N39">
        <f t="shared" si="5"/>
        <v>1017.75</v>
      </c>
      <c r="O39">
        <f t="shared" ca="1" si="6"/>
        <v>1043</v>
      </c>
      <c r="P39">
        <f t="shared" si="1"/>
        <v>1496</v>
      </c>
      <c r="Q39">
        <f t="shared" ca="1" si="7"/>
        <v>1516</v>
      </c>
      <c r="R39">
        <f t="shared" si="2"/>
        <v>1068.25</v>
      </c>
      <c r="S39">
        <f t="shared" ca="1" si="8"/>
        <v>1089.6666666666667</v>
      </c>
      <c r="T39">
        <f t="shared" si="3"/>
        <v>1484.75</v>
      </c>
      <c r="U39">
        <f t="shared" ca="1" si="9"/>
        <v>1524.6666666666667</v>
      </c>
    </row>
    <row r="40" spans="1:21" x14ac:dyDescent="0.25">
      <c r="A40" t="s">
        <v>86</v>
      </c>
      <c r="B40" s="2" t="s">
        <v>570</v>
      </c>
      <c r="C40" t="s">
        <v>91</v>
      </c>
      <c r="D40" s="2" t="s">
        <v>92</v>
      </c>
      <c r="E40">
        <v>706</v>
      </c>
      <c r="F40">
        <v>1046</v>
      </c>
      <c r="G40">
        <v>652</v>
      </c>
      <c r="H40">
        <v>1244</v>
      </c>
      <c r="J40" s="7" t="str">
        <f t="array" ref="J40">IFERROR(INDEX($A$3:$A$238,MATCH(0,COUNTIF($J$2:J39,$A$3:$A$238),0)),"")</f>
        <v>KIT SC Uprising</v>
      </c>
      <c r="K40">
        <f t="shared" si="0"/>
        <v>5</v>
      </c>
      <c r="L40">
        <f>ROW($A$3)+SUM($K$3:K39)</f>
        <v>159</v>
      </c>
      <c r="M40">
        <f t="shared" si="4"/>
        <v>163</v>
      </c>
      <c r="N40">
        <f t="shared" si="5"/>
        <v>490.6</v>
      </c>
      <c r="O40">
        <f t="shared" ca="1" si="6"/>
        <v>635</v>
      </c>
      <c r="P40">
        <f t="shared" si="1"/>
        <v>875</v>
      </c>
      <c r="Q40">
        <f t="shared" ca="1" si="7"/>
        <v>1117.6666666666667</v>
      </c>
      <c r="R40">
        <f t="shared" si="2"/>
        <v>319.8</v>
      </c>
      <c r="S40">
        <f t="shared" ca="1" si="8"/>
        <v>534.66666666666663</v>
      </c>
      <c r="T40">
        <f t="shared" si="3"/>
        <v>870.6</v>
      </c>
      <c r="U40">
        <f t="shared" ca="1" si="9"/>
        <v>1131.6666666666667</v>
      </c>
    </row>
    <row r="41" spans="1:21" x14ac:dyDescent="0.25">
      <c r="A41" t="s">
        <v>86</v>
      </c>
      <c r="B41" s="2" t="s">
        <v>570</v>
      </c>
      <c r="C41" t="s">
        <v>93</v>
      </c>
      <c r="D41" s="2" t="s">
        <v>94</v>
      </c>
      <c r="E41">
        <v>725</v>
      </c>
      <c r="F41">
        <v>1229</v>
      </c>
      <c r="G41">
        <v>986</v>
      </c>
      <c r="H41">
        <v>1354</v>
      </c>
      <c r="J41" s="7" t="str">
        <f t="array" ref="J41">IFERROR(INDEX($A$3:$A$238,MATCH(0,COUNTIF($J$2:J40,$A$3:$A$238),0)),"")</f>
        <v>lapsus UED</v>
      </c>
      <c r="K41">
        <f t="shared" si="0"/>
        <v>3</v>
      </c>
      <c r="L41">
        <f>ROW($A$3)+SUM($K$3:K40)</f>
        <v>164</v>
      </c>
      <c r="M41">
        <f t="shared" si="4"/>
        <v>166</v>
      </c>
      <c r="N41">
        <f t="shared" si="5"/>
        <v>323</v>
      </c>
      <c r="O41">
        <f t="shared" ca="1" si="6"/>
        <v>323</v>
      </c>
      <c r="P41">
        <f t="shared" si="1"/>
        <v>656.66666666666663</v>
      </c>
      <c r="Q41">
        <f t="shared" ca="1" si="7"/>
        <v>656.66666666666663</v>
      </c>
      <c r="R41">
        <f t="shared" si="2"/>
        <v>342</v>
      </c>
      <c r="S41">
        <f t="shared" ca="1" si="8"/>
        <v>342</v>
      </c>
      <c r="T41">
        <f t="shared" si="3"/>
        <v>653.66666666666663</v>
      </c>
      <c r="U41">
        <f t="shared" ca="1" si="9"/>
        <v>653.66666666666663</v>
      </c>
    </row>
    <row r="42" spans="1:21" x14ac:dyDescent="0.25">
      <c r="A42" t="s">
        <v>95</v>
      </c>
      <c r="B42" s="2" t="s">
        <v>571</v>
      </c>
      <c r="C42" t="s">
        <v>96</v>
      </c>
      <c r="D42" s="2" t="s">
        <v>97</v>
      </c>
      <c r="E42">
        <v>679</v>
      </c>
      <c r="F42">
        <v>963</v>
      </c>
      <c r="G42">
        <v>693</v>
      </c>
      <c r="H42">
        <v>1028</v>
      </c>
      <c r="J42" s="7" t="str">
        <f t="array" ref="J42">IFERROR(INDEX($A$3:$A$238,MATCH(0,COUNTIF($J$2:J41,$A$3:$A$238),0)),"")</f>
        <v>Leipzig eSports e.V.</v>
      </c>
      <c r="K42">
        <f t="shared" si="0"/>
        <v>3</v>
      </c>
      <c r="L42">
        <f>ROW($A$3)+SUM($K$3:K41)</f>
        <v>167</v>
      </c>
      <c r="M42">
        <f t="shared" si="4"/>
        <v>169</v>
      </c>
      <c r="N42">
        <f t="shared" si="5"/>
        <v>759</v>
      </c>
      <c r="O42">
        <f t="shared" ca="1" si="6"/>
        <v>759</v>
      </c>
      <c r="P42">
        <f t="shared" si="1"/>
        <v>1242</v>
      </c>
      <c r="Q42">
        <f t="shared" ca="1" si="7"/>
        <v>1242</v>
      </c>
      <c r="R42">
        <f t="shared" si="2"/>
        <v>762</v>
      </c>
      <c r="S42">
        <f t="shared" ca="1" si="8"/>
        <v>762</v>
      </c>
      <c r="T42">
        <f t="shared" si="3"/>
        <v>1249.3333333333333</v>
      </c>
      <c r="U42">
        <f t="shared" ca="1" si="9"/>
        <v>1249.3333333333333</v>
      </c>
    </row>
    <row r="43" spans="1:21" x14ac:dyDescent="0.25">
      <c r="A43" t="s">
        <v>95</v>
      </c>
      <c r="B43" s="2" t="s">
        <v>571</v>
      </c>
      <c r="C43" t="s">
        <v>98</v>
      </c>
      <c r="D43" s="2" t="s">
        <v>99</v>
      </c>
      <c r="E43">
        <v>-3</v>
      </c>
      <c r="F43">
        <v>619</v>
      </c>
      <c r="G43">
        <v>-3</v>
      </c>
      <c r="H43">
        <v>890</v>
      </c>
      <c r="J43" s="7" t="str">
        <f t="array" ref="J43">IFERROR(INDEX($A$3:$A$238,MATCH(0,COUNTIF($J$2:J42,$A$3:$A$238),0)),"")</f>
        <v>Munich Missiles</v>
      </c>
      <c r="K43">
        <f t="shared" si="0"/>
        <v>3</v>
      </c>
      <c r="L43">
        <f>ROW($A$3)+SUM($K$3:K42)</f>
        <v>170</v>
      </c>
      <c r="M43">
        <f t="shared" si="4"/>
        <v>172</v>
      </c>
      <c r="N43">
        <f t="shared" si="5"/>
        <v>971.33333333333337</v>
      </c>
      <c r="O43">
        <f t="shared" ca="1" si="6"/>
        <v>971.33333333333337</v>
      </c>
      <c r="P43">
        <f t="shared" si="1"/>
        <v>1480.6666666666667</v>
      </c>
      <c r="Q43">
        <f t="shared" ca="1" si="7"/>
        <v>1480.6666666666667</v>
      </c>
      <c r="R43">
        <f t="shared" si="2"/>
        <v>1174.3333333333333</v>
      </c>
      <c r="S43">
        <f t="shared" ca="1" si="8"/>
        <v>1174.3333333333333</v>
      </c>
      <c r="T43">
        <f t="shared" si="3"/>
        <v>1491</v>
      </c>
      <c r="U43">
        <f t="shared" ca="1" si="9"/>
        <v>1491</v>
      </c>
    </row>
    <row r="44" spans="1:21" x14ac:dyDescent="0.25">
      <c r="A44" t="s">
        <v>95</v>
      </c>
      <c r="B44" s="2" t="s">
        <v>571</v>
      </c>
      <c r="C44" t="s">
        <v>100</v>
      </c>
      <c r="D44" s="2" t="s">
        <v>101</v>
      </c>
      <c r="E44">
        <v>597</v>
      </c>
      <c r="F44">
        <v>1012</v>
      </c>
      <c r="G44">
        <v>625</v>
      </c>
      <c r="H44">
        <v>989</v>
      </c>
      <c r="J44" s="7" t="str">
        <f t="array" ref="J44">IFERROR(INDEX($A$3:$A$238,MATCH(0,COUNTIF($J$2:J43,$A$3:$A$238),0)),"")</f>
        <v>Munich Missiles 2</v>
      </c>
      <c r="K44">
        <f t="shared" si="0"/>
        <v>4</v>
      </c>
      <c r="L44">
        <f>ROW($A$3)+SUM($K$3:K43)</f>
        <v>173</v>
      </c>
      <c r="M44">
        <f t="shared" si="4"/>
        <v>176</v>
      </c>
      <c r="N44">
        <f t="shared" si="5"/>
        <v>908.25</v>
      </c>
      <c r="O44">
        <f t="shared" ca="1" si="6"/>
        <v>957.66666666666663</v>
      </c>
      <c r="P44">
        <f t="shared" si="1"/>
        <v>1340.75</v>
      </c>
      <c r="Q44">
        <f t="shared" ca="1" si="7"/>
        <v>1359.6666666666667</v>
      </c>
      <c r="R44">
        <f t="shared" si="2"/>
        <v>945.5</v>
      </c>
      <c r="S44">
        <f t="shared" ca="1" si="8"/>
        <v>984</v>
      </c>
      <c r="T44">
        <f t="shared" si="3"/>
        <v>1279</v>
      </c>
      <c r="U44">
        <f t="shared" ca="1" si="9"/>
        <v>1316.3333333333333</v>
      </c>
    </row>
    <row r="45" spans="1:21" x14ac:dyDescent="0.25">
      <c r="A45" t="s">
        <v>95</v>
      </c>
      <c r="B45" s="2" t="s">
        <v>571</v>
      </c>
      <c r="C45" t="s">
        <v>102</v>
      </c>
      <c r="D45" s="2" t="s">
        <v>103</v>
      </c>
      <c r="E45">
        <v>734</v>
      </c>
      <c r="F45">
        <v>1195</v>
      </c>
      <c r="G45">
        <v>716</v>
      </c>
      <c r="H45">
        <v>1182</v>
      </c>
      <c r="J45" s="7" t="str">
        <f t="array" ref="J45">IFERROR(INDEX($A$3:$A$238,MATCH(0,COUNTIF($J$2:J44,$A$3:$A$238),0)),"")</f>
        <v>Oldenburg Avengers</v>
      </c>
      <c r="K45">
        <f t="shared" si="0"/>
        <v>3</v>
      </c>
      <c r="L45">
        <f>ROW($A$3)+SUM($K$3:K44)</f>
        <v>177</v>
      </c>
      <c r="M45">
        <f t="shared" si="4"/>
        <v>179</v>
      </c>
      <c r="N45">
        <f t="shared" si="5"/>
        <v>1015.3333333333334</v>
      </c>
      <c r="O45">
        <f t="shared" ca="1" si="6"/>
        <v>1015.3333333333334</v>
      </c>
      <c r="P45">
        <f t="shared" si="1"/>
        <v>1538.3333333333333</v>
      </c>
      <c r="Q45">
        <f t="shared" ca="1" si="7"/>
        <v>1538.3333333333333</v>
      </c>
      <c r="R45">
        <f t="shared" si="2"/>
        <v>1209</v>
      </c>
      <c r="S45">
        <f t="shared" ca="1" si="8"/>
        <v>1209</v>
      </c>
      <c r="T45">
        <f t="shared" si="3"/>
        <v>1627.3333333333333</v>
      </c>
      <c r="U45">
        <f t="shared" ca="1" si="9"/>
        <v>1627.3333333333333</v>
      </c>
    </row>
    <row r="46" spans="1:21" x14ac:dyDescent="0.25">
      <c r="A46" t="s">
        <v>95</v>
      </c>
      <c r="B46" s="2" t="s">
        <v>571</v>
      </c>
      <c r="C46" t="s">
        <v>104</v>
      </c>
      <c r="D46" s="2" t="s">
        <v>105</v>
      </c>
      <c r="E46">
        <v>736</v>
      </c>
      <c r="F46">
        <v>1170</v>
      </c>
      <c r="G46">
        <v>734</v>
      </c>
      <c r="H46">
        <v>1186</v>
      </c>
      <c r="J46" s="7" t="str">
        <f t="array" ref="J46">IFERROR(INDEX($A$3:$A$238,MATCH(0,COUNTIF($J$2:J45,$A$3:$A$238),0)),"")</f>
        <v>OVGU eSports</v>
      </c>
      <c r="K46">
        <f t="shared" si="0"/>
        <v>5</v>
      </c>
      <c r="L46">
        <f>ROW($A$3)+SUM($K$3:K45)</f>
        <v>180</v>
      </c>
      <c r="M46">
        <f t="shared" si="4"/>
        <v>184</v>
      </c>
      <c r="N46">
        <f t="shared" si="5"/>
        <v>639.6</v>
      </c>
      <c r="O46">
        <f t="shared" ca="1" si="6"/>
        <v>950.66666666666663</v>
      </c>
      <c r="P46">
        <f t="shared" si="1"/>
        <v>1071.4000000000001</v>
      </c>
      <c r="Q46">
        <f t="shared" ca="1" si="7"/>
        <v>1459.3333333333333</v>
      </c>
      <c r="R46">
        <f t="shared" si="2"/>
        <v>795.6</v>
      </c>
      <c r="S46">
        <f t="shared" ca="1" si="8"/>
        <v>1104.6666666666667</v>
      </c>
      <c r="T46">
        <f t="shared" si="3"/>
        <v>1009</v>
      </c>
      <c r="U46">
        <f t="shared" ca="1" si="9"/>
        <v>1377.6666666666667</v>
      </c>
    </row>
    <row r="47" spans="1:21" x14ac:dyDescent="0.25">
      <c r="A47" t="s">
        <v>106</v>
      </c>
      <c r="B47" s="2" t="s">
        <v>572</v>
      </c>
      <c r="C47" t="s">
        <v>107</v>
      </c>
      <c r="D47" s="2" t="s">
        <v>108</v>
      </c>
      <c r="E47">
        <v>826</v>
      </c>
      <c r="F47">
        <v>1157</v>
      </c>
      <c r="G47">
        <v>819</v>
      </c>
      <c r="H47">
        <v>1426</v>
      </c>
      <c r="J47" s="7" t="str">
        <f t="array" ref="J47">IFERROR(INDEX($A$3:$A$238,MATCH(0,COUNTIF($J$2:J46,$A$3:$A$238),0)),"")</f>
        <v>Paderborn eSports</v>
      </c>
      <c r="K47">
        <f t="shared" si="0"/>
        <v>4</v>
      </c>
      <c r="L47">
        <f>ROW($A$3)+SUM($K$3:K46)</f>
        <v>185</v>
      </c>
      <c r="M47">
        <f t="shared" si="4"/>
        <v>188</v>
      </c>
      <c r="N47">
        <f t="shared" si="5"/>
        <v>531</v>
      </c>
      <c r="O47">
        <f t="shared" ca="1" si="6"/>
        <v>708.66666666666663</v>
      </c>
      <c r="P47">
        <f t="shared" si="1"/>
        <v>959.25</v>
      </c>
      <c r="Q47">
        <f t="shared" ca="1" si="7"/>
        <v>1279.6666666666667</v>
      </c>
      <c r="R47">
        <f t="shared" si="2"/>
        <v>716.5</v>
      </c>
      <c r="S47">
        <f t="shared" ca="1" si="8"/>
        <v>956</v>
      </c>
      <c r="T47">
        <f t="shared" si="3"/>
        <v>944.25</v>
      </c>
      <c r="U47">
        <f t="shared" ca="1" si="9"/>
        <v>1259.6666666666667</v>
      </c>
    </row>
    <row r="48" spans="1:21" x14ac:dyDescent="0.25">
      <c r="A48" t="s">
        <v>106</v>
      </c>
      <c r="B48" s="2" t="s">
        <v>572</v>
      </c>
      <c r="C48" t="s">
        <v>109</v>
      </c>
      <c r="D48" s="2" t="s">
        <v>110</v>
      </c>
      <c r="E48">
        <v>769</v>
      </c>
      <c r="F48">
        <v>1382</v>
      </c>
      <c r="G48">
        <v>790</v>
      </c>
      <c r="H48">
        <v>1421</v>
      </c>
      <c r="J48" s="7" t="str">
        <f t="array" ref="J48">IFERROR(INDEX($A$3:$A$238,MATCH(0,COUNTIF($J$2:J47,$A$3:$A$238),0)),"")</f>
        <v>RAC eSports</v>
      </c>
      <c r="K48">
        <f t="shared" si="0"/>
        <v>4</v>
      </c>
      <c r="L48">
        <f>ROW($A$3)+SUM($K$3:K47)</f>
        <v>189</v>
      </c>
      <c r="M48">
        <f t="shared" si="4"/>
        <v>192</v>
      </c>
      <c r="N48">
        <f t="shared" si="5"/>
        <v>631</v>
      </c>
      <c r="O48">
        <f t="shared" ca="1" si="6"/>
        <v>705.33333333333337</v>
      </c>
      <c r="P48">
        <f t="shared" si="1"/>
        <v>972.25</v>
      </c>
      <c r="Q48">
        <f t="shared" ca="1" si="7"/>
        <v>1039</v>
      </c>
      <c r="R48">
        <f t="shared" si="2"/>
        <v>760.5</v>
      </c>
      <c r="S48">
        <f t="shared" ca="1" si="8"/>
        <v>775</v>
      </c>
      <c r="T48">
        <f t="shared" si="3"/>
        <v>996</v>
      </c>
      <c r="U48">
        <f t="shared" ca="1" si="9"/>
        <v>1109.6666666666667</v>
      </c>
    </row>
    <row r="49" spans="1:21" x14ac:dyDescent="0.25">
      <c r="A49" t="s">
        <v>106</v>
      </c>
      <c r="B49" s="2" t="s">
        <v>572</v>
      </c>
      <c r="C49" t="s">
        <v>111</v>
      </c>
      <c r="D49" s="2" t="s">
        <v>112</v>
      </c>
      <c r="E49">
        <v>970</v>
      </c>
      <c r="F49">
        <v>1442</v>
      </c>
      <c r="G49">
        <v>973</v>
      </c>
      <c r="H49">
        <v>1158</v>
      </c>
      <c r="J49" s="7" t="str">
        <f t="array" ref="J49">IFERROR(INDEX($A$3:$A$238,MATCH(0,COUNTIF($J$2:J48,$A$3:$A$238),0)),"")</f>
        <v>Rocket Diamainz</v>
      </c>
      <c r="K49">
        <f t="shared" si="0"/>
        <v>3</v>
      </c>
      <c r="L49">
        <f>ROW($A$3)+SUM($K$3:K48)</f>
        <v>193</v>
      </c>
      <c r="M49">
        <f t="shared" si="4"/>
        <v>195</v>
      </c>
      <c r="N49">
        <f t="shared" si="5"/>
        <v>583</v>
      </c>
      <c r="O49" t="e">
        <f t="shared" ca="1" si="6"/>
        <v>#NUM!</v>
      </c>
      <c r="P49">
        <f t="shared" si="1"/>
        <v>895</v>
      </c>
      <c r="Q49" t="e">
        <f t="shared" ca="1" si="7"/>
        <v>#NUM!</v>
      </c>
      <c r="R49">
        <f t="shared" si="2"/>
        <v>588.33333333333337</v>
      </c>
      <c r="S49" t="e">
        <f t="shared" ca="1" si="8"/>
        <v>#NUM!</v>
      </c>
      <c r="T49">
        <f t="shared" si="3"/>
        <v>893.66666666666663</v>
      </c>
      <c r="U49" t="e">
        <f t="shared" ca="1" si="9"/>
        <v>#NUM!</v>
      </c>
    </row>
    <row r="50" spans="1:21" x14ac:dyDescent="0.25">
      <c r="A50" t="s">
        <v>113</v>
      </c>
      <c r="B50" s="2" t="s">
        <v>573</v>
      </c>
      <c r="C50" t="s">
        <v>114</v>
      </c>
      <c r="D50" s="2" t="s">
        <v>115</v>
      </c>
      <c r="E50">
        <v>649</v>
      </c>
      <c r="F50">
        <v>1146</v>
      </c>
      <c r="G50">
        <v>970</v>
      </c>
      <c r="H50">
        <v>1229</v>
      </c>
      <c r="J50" s="7" t="str">
        <f t="array" ref="J50">IFERROR(INDEX($A$3:$A$238,MATCH(0,COUNTIF($J$2:J49,$A$3:$A$238),0)),"")</f>
        <v>ERROR</v>
      </c>
      <c r="K50">
        <f t="shared" si="0"/>
        <v>1</v>
      </c>
      <c r="L50">
        <f>ROW($A$3)+SUM($K$3:K49)</f>
        <v>196</v>
      </c>
      <c r="M50">
        <f t="shared" si="4"/>
        <v>196</v>
      </c>
      <c r="N50" t="e">
        <f t="shared" si="5"/>
        <v>#DIV/0!</v>
      </c>
      <c r="O50" t="e">
        <f t="shared" ca="1" si="6"/>
        <v>#NUM!</v>
      </c>
      <c r="P50" t="e">
        <f t="shared" si="1"/>
        <v>#DIV/0!</v>
      </c>
      <c r="Q50" t="e">
        <f t="shared" ca="1" si="7"/>
        <v>#NUM!</v>
      </c>
      <c r="R50" t="e">
        <f t="shared" si="2"/>
        <v>#DIV/0!</v>
      </c>
      <c r="S50" t="e">
        <f t="shared" ca="1" si="8"/>
        <v>#NUM!</v>
      </c>
      <c r="T50" t="e">
        <f t="shared" si="3"/>
        <v>#DIV/0!</v>
      </c>
      <c r="U50" t="e">
        <f t="shared" ca="1" si="9"/>
        <v>#NUM!</v>
      </c>
    </row>
    <row r="51" spans="1:21" x14ac:dyDescent="0.25">
      <c r="A51" t="s">
        <v>113</v>
      </c>
      <c r="B51" s="2" t="s">
        <v>573</v>
      </c>
      <c r="C51" t="s">
        <v>116</v>
      </c>
      <c r="D51" s="2" t="s">
        <v>117</v>
      </c>
      <c r="E51">
        <v>1036</v>
      </c>
      <c r="F51">
        <v>1324</v>
      </c>
      <c r="G51">
        <v>1138</v>
      </c>
      <c r="H51">
        <v>1360</v>
      </c>
      <c r="J51" s="7" t="str">
        <f t="array" ref="J51">IFERROR(INDEX($A$3:$A$238,MATCH(0,COUNTIF($J$2:J50,$A$3:$A$238),0)),"")</f>
        <v>RooKIT SC</v>
      </c>
      <c r="K51">
        <f t="shared" si="0"/>
        <v>5</v>
      </c>
      <c r="L51">
        <f>ROW($A$3)+SUM($K$3:K50)</f>
        <v>197</v>
      </c>
      <c r="M51">
        <f t="shared" si="4"/>
        <v>201</v>
      </c>
      <c r="N51">
        <f t="shared" si="5"/>
        <v>247</v>
      </c>
      <c r="O51">
        <f t="shared" ca="1" si="6"/>
        <v>369.66666666666669</v>
      </c>
      <c r="P51">
        <f t="shared" si="1"/>
        <v>579.20000000000005</v>
      </c>
      <c r="Q51">
        <f t="shared" ca="1" si="7"/>
        <v>834</v>
      </c>
      <c r="R51">
        <f t="shared" si="2"/>
        <v>381</v>
      </c>
      <c r="S51">
        <f t="shared" ca="1" si="8"/>
        <v>577.33333333333337</v>
      </c>
      <c r="T51">
        <f t="shared" si="3"/>
        <v>809.2</v>
      </c>
      <c r="U51">
        <f t="shared" ca="1" si="9"/>
        <v>1105</v>
      </c>
    </row>
    <row r="52" spans="1:21" x14ac:dyDescent="0.25">
      <c r="A52" t="s">
        <v>113</v>
      </c>
      <c r="B52" s="2" t="s">
        <v>573</v>
      </c>
      <c r="C52" t="s">
        <v>118</v>
      </c>
      <c r="D52" s="2" t="s">
        <v>119</v>
      </c>
      <c r="E52">
        <v>686</v>
      </c>
      <c r="F52">
        <v>1238</v>
      </c>
      <c r="G52">
        <v>891</v>
      </c>
      <c r="H52">
        <v>1354</v>
      </c>
      <c r="J52" s="7" t="str">
        <f t="array" ref="J52">IFERROR(INDEX($A$3:$A$238,MATCH(0,COUNTIF($J$2:J51,$A$3:$A$238),0)),"")</f>
        <v>TUK eSports</v>
      </c>
      <c r="K52">
        <f t="shared" si="0"/>
        <v>4</v>
      </c>
      <c r="L52">
        <f>ROW($A$3)+SUM($K$3:K51)</f>
        <v>202</v>
      </c>
      <c r="M52">
        <f t="shared" si="4"/>
        <v>205</v>
      </c>
      <c r="N52">
        <f t="shared" si="5"/>
        <v>818.75</v>
      </c>
      <c r="O52">
        <f t="shared" ca="1" si="6"/>
        <v>857</v>
      </c>
      <c r="P52">
        <f t="shared" si="1"/>
        <v>1296.75</v>
      </c>
      <c r="Q52">
        <f t="shared" ca="1" si="7"/>
        <v>1342.3333333333333</v>
      </c>
      <c r="R52">
        <f t="shared" si="2"/>
        <v>856.75</v>
      </c>
      <c r="S52">
        <f t="shared" ca="1" si="8"/>
        <v>907.66666666666663</v>
      </c>
      <c r="T52">
        <f t="shared" si="3"/>
        <v>1356.75</v>
      </c>
      <c r="U52">
        <f t="shared" ca="1" si="9"/>
        <v>1409</v>
      </c>
    </row>
    <row r="53" spans="1:21" x14ac:dyDescent="0.25">
      <c r="A53" t="s">
        <v>113</v>
      </c>
      <c r="B53" s="2" t="s">
        <v>573</v>
      </c>
      <c r="C53" t="s">
        <v>120</v>
      </c>
      <c r="D53" s="2" t="s">
        <v>121</v>
      </c>
      <c r="E53">
        <v>774</v>
      </c>
      <c r="F53">
        <v>1208</v>
      </c>
      <c r="G53">
        <v>888</v>
      </c>
      <c r="H53">
        <v>1432</v>
      </c>
      <c r="J53" s="7" t="str">
        <f t="array" ref="J53">IFERROR(INDEX($A$3:$A$238,MATCH(0,COUNTIF($J$2:J52,$A$3:$A$238),0)),"")</f>
        <v>TUK TUK TUK die Eisenbahn</v>
      </c>
      <c r="K53">
        <f t="shared" si="0"/>
        <v>4</v>
      </c>
      <c r="L53">
        <f>ROW($A$3)+SUM($K$3:K52)</f>
        <v>206</v>
      </c>
      <c r="M53">
        <f t="shared" si="4"/>
        <v>209</v>
      </c>
      <c r="N53">
        <f t="shared" si="5"/>
        <v>695</v>
      </c>
      <c r="O53">
        <f t="shared" ca="1" si="6"/>
        <v>738.33333333333337</v>
      </c>
      <c r="P53">
        <f t="shared" si="1"/>
        <v>1255.25</v>
      </c>
      <c r="Q53">
        <f t="shared" ca="1" si="7"/>
        <v>1312.3333333333333</v>
      </c>
      <c r="R53">
        <f t="shared" si="2"/>
        <v>767.25</v>
      </c>
      <c r="S53">
        <f t="shared" ca="1" si="8"/>
        <v>812.66666666666663</v>
      </c>
      <c r="T53">
        <f t="shared" si="3"/>
        <v>1245.75</v>
      </c>
      <c r="U53">
        <f t="shared" ca="1" si="9"/>
        <v>1301</v>
      </c>
    </row>
    <row r="54" spans="1:21" x14ac:dyDescent="0.25">
      <c r="A54" t="s">
        <v>122</v>
      </c>
      <c r="B54" s="2" t="s">
        <v>574</v>
      </c>
      <c r="C54" t="s">
        <v>123</v>
      </c>
      <c r="D54" s="2" t="s">
        <v>124</v>
      </c>
      <c r="E54">
        <v>-3</v>
      </c>
      <c r="F54">
        <v>508</v>
      </c>
      <c r="G54">
        <v>-3</v>
      </c>
      <c r="H54">
        <v>513</v>
      </c>
      <c r="J54" s="7" t="str">
        <f t="array" ref="J54">IFERROR(INDEX($A$3:$A$238,MATCH(0,COUNTIF($J$2:J53,$A$3:$A$238),0)),"")</f>
        <v>UED Stormwolves</v>
      </c>
      <c r="K54">
        <f t="shared" si="0"/>
        <v>3</v>
      </c>
      <c r="L54">
        <f>ROW($A$3)+SUM($K$3:K53)</f>
        <v>210</v>
      </c>
      <c r="M54">
        <f t="shared" si="4"/>
        <v>212</v>
      </c>
      <c r="N54">
        <f t="shared" si="5"/>
        <v>592.66666666666663</v>
      </c>
      <c r="O54">
        <f t="shared" ca="1" si="6"/>
        <v>592.66666666666663</v>
      </c>
      <c r="P54">
        <f t="shared" si="1"/>
        <v>1029.6666666666667</v>
      </c>
      <c r="Q54">
        <f t="shared" ca="1" si="7"/>
        <v>1029.6666666666667</v>
      </c>
      <c r="R54">
        <f t="shared" si="2"/>
        <v>754</v>
      </c>
      <c r="S54">
        <f t="shared" ca="1" si="8"/>
        <v>754</v>
      </c>
      <c r="T54">
        <f t="shared" si="3"/>
        <v>1137</v>
      </c>
      <c r="U54">
        <f t="shared" ca="1" si="9"/>
        <v>1137</v>
      </c>
    </row>
    <row r="55" spans="1:21" x14ac:dyDescent="0.25">
      <c r="A55" t="s">
        <v>122</v>
      </c>
      <c r="B55" s="2" t="s">
        <v>574</v>
      </c>
      <c r="C55" t="s">
        <v>125</v>
      </c>
      <c r="D55" s="2" t="s">
        <v>126</v>
      </c>
      <c r="E55">
        <v>-3</v>
      </c>
      <c r="F55">
        <v>309</v>
      </c>
      <c r="G55">
        <v>-3</v>
      </c>
      <c r="H55">
        <v>432</v>
      </c>
      <c r="J55" s="7" t="str">
        <f t="array" ref="J55">IFERROR(INDEX($A$3:$A$238,MATCH(0,COUNTIF($J$2:J54,$A$3:$A$238),0)),"")</f>
        <v>UED Ultras</v>
      </c>
      <c r="K55">
        <f t="shared" si="0"/>
        <v>3</v>
      </c>
      <c r="L55">
        <f>ROW($A$3)+SUM($K$3:K54)</f>
        <v>213</v>
      </c>
      <c r="M55">
        <f t="shared" si="4"/>
        <v>215</v>
      </c>
      <c r="N55">
        <f t="shared" si="5"/>
        <v>684.33333333333337</v>
      </c>
      <c r="O55">
        <f t="shared" ca="1" si="6"/>
        <v>684.33333333333337</v>
      </c>
      <c r="P55">
        <f t="shared" si="1"/>
        <v>1156.6666666666667</v>
      </c>
      <c r="Q55">
        <f t="shared" ca="1" si="7"/>
        <v>1156.6666666666667</v>
      </c>
      <c r="R55">
        <f t="shared" si="2"/>
        <v>754</v>
      </c>
      <c r="S55">
        <f t="shared" ca="1" si="8"/>
        <v>754</v>
      </c>
      <c r="T55">
        <f t="shared" si="3"/>
        <v>1181.6666666666667</v>
      </c>
      <c r="U55">
        <f t="shared" ca="1" si="9"/>
        <v>1181.6666666666667</v>
      </c>
    </row>
    <row r="56" spans="1:21" x14ac:dyDescent="0.25">
      <c r="A56" t="s">
        <v>122</v>
      </c>
      <c r="B56" s="2" t="s">
        <v>574</v>
      </c>
      <c r="C56" t="s">
        <v>127</v>
      </c>
      <c r="D56" s="2" t="s">
        <v>128</v>
      </c>
      <c r="E56">
        <v>-3</v>
      </c>
      <c r="F56">
        <v>485</v>
      </c>
      <c r="G56">
        <v>-3</v>
      </c>
      <c r="H56">
        <v>480</v>
      </c>
      <c r="J56" s="7" t="str">
        <f t="array" ref="J56">IFERROR(INDEX($A$3:$A$238,MATCH(0,COUNTIF($J$2:J55,$A$3:$A$238),0)),"")</f>
        <v>UED Wolverines</v>
      </c>
      <c r="K56">
        <f t="shared" si="0"/>
        <v>4</v>
      </c>
      <c r="L56">
        <f>ROW($A$3)+SUM($K$3:K55)</f>
        <v>216</v>
      </c>
      <c r="M56">
        <f t="shared" si="4"/>
        <v>219</v>
      </c>
      <c r="N56">
        <f t="shared" si="5"/>
        <v>832.75</v>
      </c>
      <c r="O56">
        <f t="shared" ca="1" si="6"/>
        <v>879</v>
      </c>
      <c r="P56">
        <f t="shared" si="1"/>
        <v>1258.25</v>
      </c>
      <c r="Q56">
        <f t="shared" ca="1" si="7"/>
        <v>1304</v>
      </c>
      <c r="R56">
        <f t="shared" si="2"/>
        <v>865.5</v>
      </c>
      <c r="S56">
        <f t="shared" ca="1" si="8"/>
        <v>873.33333333333337</v>
      </c>
      <c r="T56">
        <f t="shared" si="3"/>
        <v>1204.5</v>
      </c>
      <c r="U56">
        <f t="shared" ca="1" si="9"/>
        <v>1235.6666666666667</v>
      </c>
    </row>
    <row r="57" spans="1:21" x14ac:dyDescent="0.25">
      <c r="A57" t="s">
        <v>129</v>
      </c>
      <c r="B57" s="2" t="s">
        <v>575</v>
      </c>
      <c r="C57" t="s">
        <v>130</v>
      </c>
      <c r="D57" s="2" t="s">
        <v>131</v>
      </c>
      <c r="E57">
        <v>-2</v>
      </c>
      <c r="F57">
        <v>-2</v>
      </c>
      <c r="G57">
        <v>-2</v>
      </c>
      <c r="H57">
        <v>-2</v>
      </c>
      <c r="J57" s="7" t="str">
        <f t="array" ref="J57">IFERROR(INDEX($A$3:$A$238,MATCH(0,COUNTIF($J$2:J56,$A$3:$A$238),0)),"")</f>
        <v>UED Wolves</v>
      </c>
      <c r="K57">
        <f t="shared" si="0"/>
        <v>4</v>
      </c>
      <c r="L57">
        <f>ROW($A$3)+SUM($K$3:K56)</f>
        <v>220</v>
      </c>
      <c r="M57">
        <f t="shared" si="4"/>
        <v>223</v>
      </c>
      <c r="N57">
        <f t="shared" si="5"/>
        <v>908.25</v>
      </c>
      <c r="O57">
        <f t="shared" ca="1" si="6"/>
        <v>970.66666666666663</v>
      </c>
      <c r="P57">
        <f t="shared" si="1"/>
        <v>1274.25</v>
      </c>
      <c r="Q57">
        <f t="shared" ca="1" si="7"/>
        <v>1379.6666666666667</v>
      </c>
      <c r="R57">
        <f t="shared" si="2"/>
        <v>915.5</v>
      </c>
      <c r="S57">
        <f t="shared" ca="1" si="8"/>
        <v>999.66666666666663</v>
      </c>
      <c r="T57">
        <f t="shared" si="3"/>
        <v>1245.5</v>
      </c>
      <c r="U57">
        <f t="shared" ca="1" si="9"/>
        <v>1260</v>
      </c>
    </row>
    <row r="58" spans="1:21" x14ac:dyDescent="0.25">
      <c r="A58" t="s">
        <v>129</v>
      </c>
      <c r="B58" s="2" t="s">
        <v>575</v>
      </c>
      <c r="C58" t="s">
        <v>132</v>
      </c>
      <c r="D58" s="2" t="s">
        <v>133</v>
      </c>
      <c r="E58">
        <v>715</v>
      </c>
      <c r="F58">
        <v>1114</v>
      </c>
      <c r="G58">
        <v>660</v>
      </c>
      <c r="H58">
        <v>1229</v>
      </c>
      <c r="J58" s="7" t="str">
        <f t="array" ref="J58">IFERROR(INDEX($A$3:$A$238,MATCH(0,COUNTIF($J$2:J57,$A$3:$A$238),0)),"")</f>
        <v>UEH Emerald</v>
      </c>
      <c r="K58">
        <f t="shared" si="0"/>
        <v>3</v>
      </c>
      <c r="L58">
        <f>ROW($A$3)+SUM($K$3:K57)</f>
        <v>224</v>
      </c>
      <c r="M58">
        <f t="shared" si="4"/>
        <v>226</v>
      </c>
      <c r="N58">
        <f t="shared" si="5"/>
        <v>849</v>
      </c>
      <c r="O58">
        <f t="shared" ca="1" si="6"/>
        <v>849</v>
      </c>
      <c r="P58">
        <f t="shared" si="1"/>
        <v>1297</v>
      </c>
      <c r="Q58">
        <f t="shared" ca="1" si="7"/>
        <v>1297</v>
      </c>
      <c r="R58">
        <f t="shared" si="2"/>
        <v>901.66666666666663</v>
      </c>
      <c r="S58">
        <f t="shared" ca="1" si="8"/>
        <v>901.66666666666663</v>
      </c>
      <c r="T58">
        <f t="shared" si="3"/>
        <v>1310.3333333333333</v>
      </c>
      <c r="U58">
        <f t="shared" ca="1" si="9"/>
        <v>1310.3333333333333</v>
      </c>
    </row>
    <row r="59" spans="1:21" x14ac:dyDescent="0.25">
      <c r="A59" t="s">
        <v>129</v>
      </c>
      <c r="B59" s="2" t="s">
        <v>575</v>
      </c>
      <c r="C59" t="s">
        <v>134</v>
      </c>
      <c r="D59" s="2" t="s">
        <v>135</v>
      </c>
      <c r="E59">
        <v>738</v>
      </c>
      <c r="F59">
        <v>1145</v>
      </c>
      <c r="G59">
        <v>785</v>
      </c>
      <c r="H59">
        <v>1315</v>
      </c>
      <c r="J59" s="7" t="str">
        <f t="array" ref="J59">IFERROR(INDEX($A$3:$A$238,MATCH(0,COUNTIF($J$2:J58,$A$3:$A$238),0)),"")</f>
        <v>UEH Ruby</v>
      </c>
      <c r="K59">
        <f t="shared" si="0"/>
        <v>3</v>
      </c>
      <c r="L59">
        <f>ROW($A$3)+SUM($K$3:K58)</f>
        <v>227</v>
      </c>
      <c r="M59">
        <f t="shared" si="4"/>
        <v>229</v>
      </c>
      <c r="N59">
        <f t="shared" si="5"/>
        <v>536.66666666666663</v>
      </c>
      <c r="O59">
        <f t="shared" ca="1" si="6"/>
        <v>536.66666666666663</v>
      </c>
      <c r="P59">
        <f t="shared" si="1"/>
        <v>1098.3333333333333</v>
      </c>
      <c r="Q59">
        <f t="shared" ca="1" si="7"/>
        <v>1098.3333333333333</v>
      </c>
      <c r="R59">
        <f t="shared" si="2"/>
        <v>835.33333333333337</v>
      </c>
      <c r="S59">
        <f t="shared" ca="1" si="8"/>
        <v>835.33333333333337</v>
      </c>
      <c r="T59">
        <f t="shared" si="3"/>
        <v>1157.3333333333333</v>
      </c>
      <c r="U59">
        <f t="shared" ca="1" si="9"/>
        <v>1157.3333333333333</v>
      </c>
    </row>
    <row r="60" spans="1:21" x14ac:dyDescent="0.25">
      <c r="A60" t="s">
        <v>129</v>
      </c>
      <c r="B60" s="2" t="s">
        <v>575</v>
      </c>
      <c r="C60" t="s">
        <v>136</v>
      </c>
      <c r="D60" s="2" t="s">
        <v>137</v>
      </c>
      <c r="E60">
        <v>896</v>
      </c>
      <c r="F60">
        <v>1475</v>
      </c>
      <c r="G60">
        <v>838</v>
      </c>
      <c r="H60">
        <v>1551</v>
      </c>
      <c r="J60" s="7" t="str">
        <f t="array" ref="J60">IFERROR(INDEX($A$3:$A$238,MATCH(0,COUNTIF($J$2:J59,$A$3:$A$238),0)),"")</f>
        <v>UEH Sapphire</v>
      </c>
      <c r="K60">
        <f t="shared" si="0"/>
        <v>5</v>
      </c>
      <c r="L60">
        <f>ROW($A$3)+SUM($K$3:K59)</f>
        <v>230</v>
      </c>
      <c r="M60">
        <f t="shared" si="4"/>
        <v>234</v>
      </c>
      <c r="N60">
        <f t="shared" si="5"/>
        <v>680.4</v>
      </c>
      <c r="O60">
        <f t="shared" ca="1" si="6"/>
        <v>760.33333333333337</v>
      </c>
      <c r="P60">
        <f t="shared" si="1"/>
        <v>1202.2</v>
      </c>
      <c r="Q60">
        <f t="shared" ca="1" si="7"/>
        <v>1275</v>
      </c>
      <c r="R60">
        <f t="shared" si="2"/>
        <v>716.4</v>
      </c>
      <c r="S60">
        <f t="shared" ca="1" si="8"/>
        <v>811</v>
      </c>
      <c r="T60">
        <f t="shared" si="3"/>
        <v>1228</v>
      </c>
      <c r="U60">
        <f t="shared" ca="1" si="9"/>
        <v>1285.3333333333333</v>
      </c>
    </row>
    <row r="61" spans="1:21" x14ac:dyDescent="0.25">
      <c r="A61" t="s">
        <v>129</v>
      </c>
      <c r="B61" s="2" t="s">
        <v>575</v>
      </c>
      <c r="C61" t="s">
        <v>138</v>
      </c>
      <c r="D61" s="2" t="s">
        <v>139</v>
      </c>
      <c r="E61">
        <v>634</v>
      </c>
      <c r="F61">
        <v>1402</v>
      </c>
      <c r="G61">
        <v>900</v>
      </c>
      <c r="H61">
        <v>1485</v>
      </c>
      <c r="J61" s="7" t="str">
        <f t="array" ref="J61">IFERROR(INDEX($A$3:$A$238,MATCH(0,COUNTIF($J$2:J60,$A$3:$A$238),0)),"")</f>
        <v>University eSports Mainz</v>
      </c>
      <c r="K61">
        <f t="shared" si="0"/>
        <v>4</v>
      </c>
      <c r="L61">
        <f>ROW($A$3)+SUM($K$3:K60)</f>
        <v>235</v>
      </c>
      <c r="M61">
        <f t="shared" si="4"/>
        <v>238</v>
      </c>
      <c r="N61">
        <f t="shared" si="5"/>
        <v>737</v>
      </c>
      <c r="O61">
        <f t="shared" ca="1" si="6"/>
        <v>761</v>
      </c>
      <c r="P61">
        <f t="shared" si="1"/>
        <v>1205</v>
      </c>
      <c r="Q61">
        <f t="shared" ca="1" si="7"/>
        <v>1237.3333333333333</v>
      </c>
      <c r="R61">
        <f t="shared" si="2"/>
        <v>830.25</v>
      </c>
      <c r="S61">
        <f t="shared" ca="1" si="8"/>
        <v>879</v>
      </c>
      <c r="T61">
        <f t="shared" si="3"/>
        <v>1202</v>
      </c>
      <c r="U61">
        <f t="shared" ca="1" si="9"/>
        <v>1249.3333333333333</v>
      </c>
    </row>
    <row r="62" spans="1:21" x14ac:dyDescent="0.25">
      <c r="A62" t="s">
        <v>140</v>
      </c>
      <c r="B62" s="2" t="s">
        <v>576</v>
      </c>
      <c r="C62" t="s">
        <v>141</v>
      </c>
      <c r="D62" s="2" t="s">
        <v>142</v>
      </c>
      <c r="E62">
        <v>1084</v>
      </c>
      <c r="F62">
        <v>1427</v>
      </c>
      <c r="G62">
        <v>1339</v>
      </c>
      <c r="H62">
        <v>1762</v>
      </c>
      <c r="J62" s="7" t="str">
        <f t="array" ref="J62">IFERROR(INDEX($A$3:$A$238,MATCH(0,COUNTIF($J$2:J61,$A$3:$A$238),0)),"")</f>
        <v/>
      </c>
    </row>
    <row r="63" spans="1:21" x14ac:dyDescent="0.25">
      <c r="A63" t="s">
        <v>140</v>
      </c>
      <c r="B63" s="2" t="s">
        <v>576</v>
      </c>
      <c r="C63" t="s">
        <v>143</v>
      </c>
      <c r="D63" s="2" t="s">
        <v>144</v>
      </c>
      <c r="E63">
        <v>-3</v>
      </c>
      <c r="F63">
        <v>1423</v>
      </c>
      <c r="G63">
        <v>1132</v>
      </c>
      <c r="H63">
        <v>1680</v>
      </c>
    </row>
    <row r="64" spans="1:21" x14ac:dyDescent="0.25">
      <c r="A64" t="s">
        <v>140</v>
      </c>
      <c r="B64" s="2" t="s">
        <v>576</v>
      </c>
      <c r="C64" t="s">
        <v>145</v>
      </c>
      <c r="D64" s="2" t="s">
        <v>146</v>
      </c>
      <c r="E64">
        <v>1082</v>
      </c>
      <c r="F64">
        <v>1579</v>
      </c>
      <c r="G64">
        <v>1201</v>
      </c>
      <c r="H64">
        <v>1602</v>
      </c>
    </row>
    <row r="65" spans="1:8" x14ac:dyDescent="0.25">
      <c r="A65" t="s">
        <v>140</v>
      </c>
      <c r="B65" s="2" t="s">
        <v>576</v>
      </c>
      <c r="C65" t="s">
        <v>147</v>
      </c>
      <c r="D65" s="2" t="s">
        <v>148</v>
      </c>
      <c r="E65">
        <v>1100</v>
      </c>
      <c r="F65">
        <v>1653</v>
      </c>
      <c r="G65">
        <v>1164</v>
      </c>
      <c r="H65">
        <v>1584</v>
      </c>
    </row>
    <row r="66" spans="1:8" x14ac:dyDescent="0.25">
      <c r="A66" t="s">
        <v>140</v>
      </c>
      <c r="B66" s="2" t="s">
        <v>576</v>
      </c>
      <c r="C66" t="s">
        <v>149</v>
      </c>
      <c r="D66" s="2" t="s">
        <v>150</v>
      </c>
      <c r="E66">
        <v>584</v>
      </c>
      <c r="F66">
        <v>1351</v>
      </c>
      <c r="G66">
        <v>1054</v>
      </c>
      <c r="H66">
        <v>1370</v>
      </c>
    </row>
    <row r="67" spans="1:8" x14ac:dyDescent="0.25">
      <c r="A67" t="s">
        <v>151</v>
      </c>
      <c r="B67" s="2" t="s">
        <v>577</v>
      </c>
      <c r="C67" t="s">
        <v>152</v>
      </c>
      <c r="D67" s="2" t="s">
        <v>153</v>
      </c>
      <c r="E67">
        <v>725</v>
      </c>
      <c r="F67">
        <v>1268</v>
      </c>
      <c r="G67">
        <v>785</v>
      </c>
      <c r="H67">
        <v>1215</v>
      </c>
    </row>
    <row r="68" spans="1:8" x14ac:dyDescent="0.25">
      <c r="A68" t="s">
        <v>151</v>
      </c>
      <c r="B68" s="2" t="s">
        <v>577</v>
      </c>
      <c r="C68" t="s">
        <v>154</v>
      </c>
      <c r="D68" s="2" t="s">
        <v>155</v>
      </c>
      <c r="E68">
        <v>841</v>
      </c>
      <c r="F68">
        <v>1317</v>
      </c>
      <c r="G68">
        <v>1092</v>
      </c>
      <c r="H68">
        <v>1458</v>
      </c>
    </row>
    <row r="69" spans="1:8" x14ac:dyDescent="0.25">
      <c r="A69" t="s">
        <v>151</v>
      </c>
      <c r="B69" s="2" t="s">
        <v>577</v>
      </c>
      <c r="C69" t="s">
        <v>156</v>
      </c>
      <c r="D69" s="2" t="s">
        <v>157</v>
      </c>
      <c r="E69">
        <v>639</v>
      </c>
      <c r="F69">
        <v>1207</v>
      </c>
      <c r="G69">
        <v>793</v>
      </c>
      <c r="H69">
        <v>1111</v>
      </c>
    </row>
    <row r="70" spans="1:8" x14ac:dyDescent="0.25">
      <c r="A70" t="s">
        <v>158</v>
      </c>
      <c r="B70" s="2" t="s">
        <v>578</v>
      </c>
      <c r="C70" t="s">
        <v>159</v>
      </c>
      <c r="D70" s="2" t="s">
        <v>160</v>
      </c>
      <c r="E70">
        <v>622</v>
      </c>
      <c r="F70">
        <v>1213</v>
      </c>
      <c r="G70">
        <v>866</v>
      </c>
      <c r="H70">
        <v>1110</v>
      </c>
    </row>
    <row r="71" spans="1:8" x14ac:dyDescent="0.25">
      <c r="A71" t="s">
        <v>158</v>
      </c>
      <c r="B71" s="2" t="s">
        <v>578</v>
      </c>
      <c r="C71" t="s">
        <v>161</v>
      </c>
      <c r="D71" s="2" t="s">
        <v>162</v>
      </c>
      <c r="E71">
        <v>503</v>
      </c>
      <c r="F71">
        <v>1167</v>
      </c>
      <c r="G71">
        <v>695</v>
      </c>
      <c r="H71">
        <v>1078</v>
      </c>
    </row>
    <row r="72" spans="1:8" x14ac:dyDescent="0.25">
      <c r="A72" t="s">
        <v>158</v>
      </c>
      <c r="B72" s="2" t="s">
        <v>578</v>
      </c>
      <c r="C72" t="s">
        <v>163</v>
      </c>
      <c r="D72" s="2" t="s">
        <v>164</v>
      </c>
      <c r="E72">
        <v>921</v>
      </c>
      <c r="F72">
        <v>1266</v>
      </c>
      <c r="G72">
        <v>897</v>
      </c>
      <c r="H72">
        <v>1268</v>
      </c>
    </row>
    <row r="73" spans="1:8" x14ac:dyDescent="0.25">
      <c r="A73" t="s">
        <v>165</v>
      </c>
      <c r="B73" s="2" t="s">
        <v>579</v>
      </c>
      <c r="C73" t="s">
        <v>166</v>
      </c>
      <c r="D73" s="2" t="s">
        <v>167</v>
      </c>
      <c r="E73">
        <v>880</v>
      </c>
      <c r="F73">
        <v>1418</v>
      </c>
      <c r="G73">
        <v>1083</v>
      </c>
      <c r="H73">
        <v>1357</v>
      </c>
    </row>
    <row r="74" spans="1:8" x14ac:dyDescent="0.25">
      <c r="A74" t="s">
        <v>165</v>
      </c>
      <c r="B74" s="2" t="s">
        <v>579</v>
      </c>
      <c r="C74" t="s">
        <v>168</v>
      </c>
      <c r="D74" s="2" t="s">
        <v>169</v>
      </c>
      <c r="E74">
        <v>848</v>
      </c>
      <c r="F74">
        <v>1405</v>
      </c>
      <c r="G74">
        <v>1149</v>
      </c>
      <c r="H74">
        <v>1394</v>
      </c>
    </row>
    <row r="75" spans="1:8" x14ac:dyDescent="0.25">
      <c r="A75" t="s">
        <v>165</v>
      </c>
      <c r="B75" s="2" t="s">
        <v>579</v>
      </c>
      <c r="C75" t="s">
        <v>170</v>
      </c>
      <c r="D75" s="2" t="s">
        <v>171</v>
      </c>
      <c r="E75">
        <v>682</v>
      </c>
      <c r="F75">
        <v>1050</v>
      </c>
      <c r="G75">
        <v>834</v>
      </c>
      <c r="H75">
        <v>1194</v>
      </c>
    </row>
    <row r="76" spans="1:8" x14ac:dyDescent="0.25">
      <c r="A76" t="s">
        <v>172</v>
      </c>
      <c r="B76" s="2" t="s">
        <v>580</v>
      </c>
      <c r="C76" t="s">
        <v>173</v>
      </c>
      <c r="D76" s="2" t="s">
        <v>174</v>
      </c>
      <c r="E76">
        <v>580</v>
      </c>
      <c r="F76">
        <v>1071</v>
      </c>
      <c r="G76">
        <v>832</v>
      </c>
      <c r="H76">
        <v>1234</v>
      </c>
    </row>
    <row r="77" spans="1:8" x14ac:dyDescent="0.25">
      <c r="A77" t="s">
        <v>172</v>
      </c>
      <c r="B77" s="2" t="s">
        <v>580</v>
      </c>
      <c r="C77" t="s">
        <v>175</v>
      </c>
      <c r="D77" s="2" t="s">
        <v>176</v>
      </c>
      <c r="E77">
        <v>535</v>
      </c>
      <c r="F77">
        <v>861</v>
      </c>
      <c r="G77">
        <v>385</v>
      </c>
      <c r="H77">
        <v>999</v>
      </c>
    </row>
    <row r="78" spans="1:8" x14ac:dyDescent="0.25">
      <c r="A78" t="s">
        <v>172</v>
      </c>
      <c r="B78" s="2" t="s">
        <v>580</v>
      </c>
      <c r="C78" t="s">
        <v>177</v>
      </c>
      <c r="D78" s="2" t="s">
        <v>178</v>
      </c>
      <c r="E78">
        <v>448</v>
      </c>
      <c r="F78">
        <v>1207</v>
      </c>
      <c r="G78">
        <v>734</v>
      </c>
      <c r="H78">
        <v>1182</v>
      </c>
    </row>
    <row r="79" spans="1:8" x14ac:dyDescent="0.25">
      <c r="A79" t="s">
        <v>172</v>
      </c>
      <c r="B79" s="2" t="s">
        <v>580</v>
      </c>
      <c r="C79" t="s">
        <v>179</v>
      </c>
      <c r="D79" s="2" t="s">
        <v>180</v>
      </c>
      <c r="E79">
        <v>925</v>
      </c>
      <c r="F79">
        <v>1379</v>
      </c>
      <c r="G79">
        <v>1067</v>
      </c>
      <c r="H79">
        <v>1343</v>
      </c>
    </row>
    <row r="80" spans="1:8" x14ac:dyDescent="0.25">
      <c r="A80" t="s">
        <v>172</v>
      </c>
      <c r="B80" s="2" t="s">
        <v>580</v>
      </c>
      <c r="C80" t="s">
        <v>181</v>
      </c>
      <c r="D80" s="2" t="s">
        <v>182</v>
      </c>
      <c r="E80">
        <v>434</v>
      </c>
      <c r="F80">
        <v>623</v>
      </c>
      <c r="G80">
        <v>506</v>
      </c>
      <c r="H80">
        <v>626</v>
      </c>
    </row>
    <row r="81" spans="1:8" x14ac:dyDescent="0.25">
      <c r="A81" t="s">
        <v>183</v>
      </c>
      <c r="B81" s="2" t="s">
        <v>581</v>
      </c>
      <c r="C81" t="s">
        <v>184</v>
      </c>
      <c r="D81" s="2" t="s">
        <v>185</v>
      </c>
      <c r="E81">
        <v>1174</v>
      </c>
      <c r="F81">
        <v>1583</v>
      </c>
      <c r="G81">
        <v>1233</v>
      </c>
      <c r="H81">
        <v>1653</v>
      </c>
    </row>
    <row r="82" spans="1:8" x14ac:dyDescent="0.25">
      <c r="A82" t="s">
        <v>183</v>
      </c>
      <c r="B82" s="2" t="s">
        <v>581</v>
      </c>
      <c r="C82" t="s">
        <v>186</v>
      </c>
      <c r="D82" s="2" t="s">
        <v>187</v>
      </c>
      <c r="E82">
        <v>1067</v>
      </c>
      <c r="F82">
        <v>1487</v>
      </c>
      <c r="G82">
        <v>1099</v>
      </c>
      <c r="H82">
        <v>1424</v>
      </c>
    </row>
    <row r="83" spans="1:8" x14ac:dyDescent="0.25">
      <c r="A83" t="s">
        <v>183</v>
      </c>
      <c r="B83" s="2" t="s">
        <v>581</v>
      </c>
      <c r="C83" t="s">
        <v>188</v>
      </c>
      <c r="D83" s="2" t="s">
        <v>189</v>
      </c>
      <c r="E83">
        <v>626</v>
      </c>
      <c r="F83">
        <v>1059</v>
      </c>
      <c r="G83">
        <v>651</v>
      </c>
      <c r="H83">
        <v>1178</v>
      </c>
    </row>
    <row r="84" spans="1:8" x14ac:dyDescent="0.25">
      <c r="A84" t="s">
        <v>183</v>
      </c>
      <c r="B84" s="2" t="s">
        <v>581</v>
      </c>
      <c r="C84" t="s">
        <v>190</v>
      </c>
      <c r="D84" s="2" t="s">
        <v>191</v>
      </c>
      <c r="E84">
        <v>653</v>
      </c>
      <c r="F84">
        <v>1067</v>
      </c>
      <c r="G84">
        <v>722</v>
      </c>
      <c r="H84">
        <v>1070</v>
      </c>
    </row>
    <row r="85" spans="1:8" x14ac:dyDescent="0.25">
      <c r="A85" t="s">
        <v>183</v>
      </c>
      <c r="B85" s="2" t="s">
        <v>581</v>
      </c>
      <c r="C85" t="s">
        <v>192</v>
      </c>
      <c r="D85" s="2" t="s">
        <v>193</v>
      </c>
      <c r="E85">
        <v>492</v>
      </c>
      <c r="F85">
        <v>1076</v>
      </c>
      <c r="G85">
        <v>609</v>
      </c>
      <c r="H85">
        <v>1070</v>
      </c>
    </row>
    <row r="86" spans="1:8" x14ac:dyDescent="0.25">
      <c r="A86" t="s">
        <v>194</v>
      </c>
      <c r="B86" s="2" t="s">
        <v>582</v>
      </c>
      <c r="C86" t="s">
        <v>195</v>
      </c>
      <c r="D86" s="2" t="s">
        <v>196</v>
      </c>
      <c r="E86">
        <v>883</v>
      </c>
      <c r="F86">
        <v>1296</v>
      </c>
      <c r="G86">
        <v>1001</v>
      </c>
      <c r="H86">
        <v>1341</v>
      </c>
    </row>
    <row r="87" spans="1:8" x14ac:dyDescent="0.25">
      <c r="A87" t="s">
        <v>194</v>
      </c>
      <c r="B87" s="2" t="s">
        <v>582</v>
      </c>
      <c r="C87" t="s">
        <v>197</v>
      </c>
      <c r="D87" s="2" t="s">
        <v>198</v>
      </c>
      <c r="E87">
        <v>674</v>
      </c>
      <c r="F87">
        <v>1211</v>
      </c>
      <c r="G87">
        <v>851</v>
      </c>
      <c r="H87">
        <v>1356</v>
      </c>
    </row>
    <row r="88" spans="1:8" x14ac:dyDescent="0.25">
      <c r="A88" t="s">
        <v>194</v>
      </c>
      <c r="B88" s="2" t="s">
        <v>582</v>
      </c>
      <c r="C88" t="s">
        <v>199</v>
      </c>
      <c r="D88" s="2" t="s">
        <v>200</v>
      </c>
      <c r="E88">
        <v>1018</v>
      </c>
      <c r="F88">
        <v>1453</v>
      </c>
      <c r="G88">
        <v>1101</v>
      </c>
      <c r="H88">
        <v>1271</v>
      </c>
    </row>
    <row r="89" spans="1:8" x14ac:dyDescent="0.25">
      <c r="A89" t="s">
        <v>194</v>
      </c>
      <c r="B89" s="2" t="s">
        <v>582</v>
      </c>
      <c r="C89" t="s">
        <v>201</v>
      </c>
      <c r="D89" s="2" t="s">
        <v>202</v>
      </c>
      <c r="E89">
        <v>916</v>
      </c>
      <c r="F89">
        <v>1366</v>
      </c>
      <c r="G89">
        <v>910</v>
      </c>
      <c r="H89">
        <v>1304</v>
      </c>
    </row>
    <row r="90" spans="1:8" x14ac:dyDescent="0.25">
      <c r="A90" t="s">
        <v>203</v>
      </c>
      <c r="B90" s="2" t="s">
        <v>583</v>
      </c>
      <c r="C90" t="s">
        <v>204</v>
      </c>
      <c r="D90" s="2" t="s">
        <v>205</v>
      </c>
      <c r="E90">
        <v>429</v>
      </c>
      <c r="F90">
        <v>628</v>
      </c>
      <c r="G90">
        <v>-3</v>
      </c>
      <c r="H90">
        <v>628</v>
      </c>
    </row>
    <row r="91" spans="1:8" x14ac:dyDescent="0.25">
      <c r="A91" t="s">
        <v>203</v>
      </c>
      <c r="B91" s="2" t="s">
        <v>583</v>
      </c>
      <c r="C91" t="s">
        <v>206</v>
      </c>
      <c r="D91" s="2" t="s">
        <v>207</v>
      </c>
      <c r="E91">
        <v>-3</v>
      </c>
      <c r="F91">
        <v>558</v>
      </c>
      <c r="G91">
        <v>-3</v>
      </c>
      <c r="H91">
        <v>666</v>
      </c>
    </row>
    <row r="92" spans="1:8" x14ac:dyDescent="0.25">
      <c r="A92" t="s">
        <v>203</v>
      </c>
      <c r="B92" s="2" t="s">
        <v>583</v>
      </c>
      <c r="C92" t="s">
        <v>208</v>
      </c>
      <c r="D92" s="2" t="s">
        <v>209</v>
      </c>
      <c r="E92">
        <v>-3</v>
      </c>
      <c r="F92">
        <v>541</v>
      </c>
      <c r="G92">
        <v>-3</v>
      </c>
      <c r="H92">
        <v>384</v>
      </c>
    </row>
    <row r="93" spans="1:8" x14ac:dyDescent="0.25">
      <c r="A93" t="s">
        <v>203</v>
      </c>
      <c r="B93" s="2" t="s">
        <v>583</v>
      </c>
      <c r="C93" t="s">
        <v>210</v>
      </c>
      <c r="D93" s="2" t="s">
        <v>211</v>
      </c>
      <c r="E93">
        <v>557</v>
      </c>
      <c r="F93">
        <v>900</v>
      </c>
      <c r="G93">
        <v>677</v>
      </c>
      <c r="H93">
        <v>1125</v>
      </c>
    </row>
    <row r="94" spans="1:8" x14ac:dyDescent="0.25">
      <c r="A94" t="s">
        <v>203</v>
      </c>
      <c r="B94" s="2" t="s">
        <v>583</v>
      </c>
      <c r="C94" t="s">
        <v>212</v>
      </c>
      <c r="D94" s="2" t="s">
        <v>213</v>
      </c>
      <c r="E94">
        <v>489</v>
      </c>
      <c r="F94">
        <v>993</v>
      </c>
      <c r="G94">
        <v>531</v>
      </c>
      <c r="H94">
        <v>1058</v>
      </c>
    </row>
    <row r="95" spans="1:8" x14ac:dyDescent="0.25">
      <c r="A95" t="s">
        <v>214</v>
      </c>
      <c r="B95" s="2" t="s">
        <v>584</v>
      </c>
      <c r="C95" t="s">
        <v>215</v>
      </c>
      <c r="D95" s="2" t="s">
        <v>216</v>
      </c>
      <c r="E95">
        <v>1037</v>
      </c>
      <c r="F95">
        <v>1524</v>
      </c>
      <c r="G95">
        <v>1108</v>
      </c>
      <c r="H95">
        <v>1471</v>
      </c>
    </row>
    <row r="96" spans="1:8" x14ac:dyDescent="0.25">
      <c r="A96" t="s">
        <v>214</v>
      </c>
      <c r="B96" s="2" t="s">
        <v>584</v>
      </c>
      <c r="C96" t="s">
        <v>217</v>
      </c>
      <c r="D96" s="2" t="s">
        <v>218</v>
      </c>
      <c r="E96">
        <v>-3</v>
      </c>
      <c r="F96">
        <v>1328</v>
      </c>
      <c r="G96">
        <v>-3</v>
      </c>
      <c r="H96">
        <v>1609</v>
      </c>
    </row>
    <row r="97" spans="1:8" x14ac:dyDescent="0.25">
      <c r="A97" t="s">
        <v>214</v>
      </c>
      <c r="B97" s="2" t="s">
        <v>584</v>
      </c>
      <c r="C97" t="s">
        <v>219</v>
      </c>
      <c r="D97" s="2" t="s">
        <v>220</v>
      </c>
      <c r="E97">
        <v>1120</v>
      </c>
      <c r="F97">
        <v>1596</v>
      </c>
      <c r="G97">
        <v>907</v>
      </c>
      <c r="H97">
        <v>1527</v>
      </c>
    </row>
    <row r="98" spans="1:8" x14ac:dyDescent="0.25">
      <c r="A98" t="s">
        <v>214</v>
      </c>
      <c r="B98" s="2" t="s">
        <v>584</v>
      </c>
      <c r="C98" t="s">
        <v>221</v>
      </c>
      <c r="D98" s="2" t="s">
        <v>222</v>
      </c>
      <c r="E98">
        <v>1176</v>
      </c>
      <c r="F98">
        <v>1590</v>
      </c>
      <c r="G98">
        <v>1077</v>
      </c>
      <c r="H98">
        <v>1547</v>
      </c>
    </row>
    <row r="99" spans="1:8" x14ac:dyDescent="0.25">
      <c r="A99" t="s">
        <v>214</v>
      </c>
      <c r="B99" s="2" t="s">
        <v>584</v>
      </c>
      <c r="C99" t="s">
        <v>223</v>
      </c>
      <c r="D99" s="2" t="s">
        <v>224</v>
      </c>
      <c r="E99">
        <v>1024</v>
      </c>
      <c r="F99">
        <v>1577</v>
      </c>
      <c r="G99">
        <v>1196</v>
      </c>
      <c r="H99">
        <v>1540</v>
      </c>
    </row>
    <row r="100" spans="1:8" x14ac:dyDescent="0.25">
      <c r="A100" t="s">
        <v>225</v>
      </c>
      <c r="B100" s="2" t="s">
        <v>585</v>
      </c>
      <c r="C100" t="s">
        <v>226</v>
      </c>
      <c r="D100" s="2" t="s">
        <v>227</v>
      </c>
      <c r="E100">
        <v>956</v>
      </c>
      <c r="F100">
        <v>1462</v>
      </c>
      <c r="G100">
        <v>1132</v>
      </c>
      <c r="H100">
        <v>1465</v>
      </c>
    </row>
    <row r="101" spans="1:8" x14ac:dyDescent="0.25">
      <c r="A101" t="s">
        <v>225</v>
      </c>
      <c r="B101" s="2" t="s">
        <v>585</v>
      </c>
      <c r="C101" t="s">
        <v>228</v>
      </c>
      <c r="D101" s="2" t="s">
        <v>229</v>
      </c>
      <c r="E101">
        <v>1023</v>
      </c>
      <c r="F101">
        <v>1532</v>
      </c>
      <c r="G101">
        <v>932</v>
      </c>
      <c r="H101">
        <v>1574</v>
      </c>
    </row>
    <row r="102" spans="1:8" x14ac:dyDescent="0.25">
      <c r="A102" t="s">
        <v>225</v>
      </c>
      <c r="B102" s="2" t="s">
        <v>585</v>
      </c>
      <c r="C102" t="s">
        <v>230</v>
      </c>
      <c r="D102" s="2" t="s">
        <v>231</v>
      </c>
      <c r="E102">
        <v>1165</v>
      </c>
      <c r="F102">
        <v>1548</v>
      </c>
      <c r="G102">
        <v>1324</v>
      </c>
      <c r="H102">
        <v>1536</v>
      </c>
    </row>
    <row r="103" spans="1:8" x14ac:dyDescent="0.25">
      <c r="A103" t="s">
        <v>232</v>
      </c>
      <c r="B103" s="2" t="s">
        <v>586</v>
      </c>
      <c r="C103" t="s">
        <v>233</v>
      </c>
      <c r="D103" s="2" t="s">
        <v>234</v>
      </c>
      <c r="E103">
        <v>606</v>
      </c>
      <c r="F103">
        <v>977</v>
      </c>
      <c r="G103">
        <v>572</v>
      </c>
      <c r="H103">
        <v>1101</v>
      </c>
    </row>
    <row r="104" spans="1:8" x14ac:dyDescent="0.25">
      <c r="A104" t="s">
        <v>232</v>
      </c>
      <c r="B104" s="2" t="s">
        <v>586</v>
      </c>
      <c r="C104" t="s">
        <v>235</v>
      </c>
      <c r="D104" s="2" t="s">
        <v>236</v>
      </c>
      <c r="E104">
        <v>641</v>
      </c>
      <c r="F104">
        <v>937</v>
      </c>
      <c r="G104">
        <v>747</v>
      </c>
      <c r="H104">
        <v>1161</v>
      </c>
    </row>
    <row r="105" spans="1:8" x14ac:dyDescent="0.25">
      <c r="A105" t="s">
        <v>232</v>
      </c>
      <c r="B105" s="2" t="s">
        <v>586</v>
      </c>
      <c r="C105" t="s">
        <v>237</v>
      </c>
      <c r="D105" s="2" t="s">
        <v>238</v>
      </c>
      <c r="E105">
        <v>696</v>
      </c>
      <c r="F105">
        <v>1107</v>
      </c>
      <c r="G105">
        <v>575</v>
      </c>
      <c r="H105">
        <v>1085</v>
      </c>
    </row>
    <row r="106" spans="1:8" x14ac:dyDescent="0.25">
      <c r="A106" t="s">
        <v>239</v>
      </c>
      <c r="B106" s="2" t="s">
        <v>587</v>
      </c>
      <c r="C106" t="s">
        <v>240</v>
      </c>
      <c r="D106" s="2" t="s">
        <v>241</v>
      </c>
      <c r="E106">
        <v>960</v>
      </c>
      <c r="F106">
        <v>1216</v>
      </c>
      <c r="G106">
        <v>1175</v>
      </c>
      <c r="H106">
        <v>1384</v>
      </c>
    </row>
    <row r="107" spans="1:8" x14ac:dyDescent="0.25">
      <c r="A107" t="s">
        <v>239</v>
      </c>
      <c r="B107" s="2" t="s">
        <v>587</v>
      </c>
      <c r="C107" t="s">
        <v>242</v>
      </c>
      <c r="D107" s="2" t="s">
        <v>243</v>
      </c>
      <c r="E107">
        <v>715</v>
      </c>
      <c r="F107">
        <v>1202</v>
      </c>
      <c r="G107">
        <v>677</v>
      </c>
      <c r="H107">
        <v>1224</v>
      </c>
    </row>
    <row r="108" spans="1:8" x14ac:dyDescent="0.25">
      <c r="A108" t="s">
        <v>239</v>
      </c>
      <c r="B108" s="2" t="s">
        <v>587</v>
      </c>
      <c r="C108" t="s">
        <v>244</v>
      </c>
      <c r="D108" s="2" t="s">
        <v>245</v>
      </c>
      <c r="E108">
        <v>652</v>
      </c>
      <c r="F108">
        <v>1155</v>
      </c>
      <c r="G108">
        <v>647</v>
      </c>
      <c r="H108">
        <v>1348</v>
      </c>
    </row>
    <row r="109" spans="1:8" x14ac:dyDescent="0.25">
      <c r="A109" t="s">
        <v>239</v>
      </c>
      <c r="B109" s="2" t="s">
        <v>587</v>
      </c>
      <c r="C109" t="s">
        <v>246</v>
      </c>
      <c r="D109" s="2" t="s">
        <v>247</v>
      </c>
      <c r="E109">
        <v>592</v>
      </c>
      <c r="F109">
        <v>917</v>
      </c>
      <c r="G109">
        <v>544</v>
      </c>
      <c r="H109">
        <v>1065</v>
      </c>
    </row>
    <row r="110" spans="1:8" x14ac:dyDescent="0.25">
      <c r="A110" t="s">
        <v>248</v>
      </c>
      <c r="B110" s="2" t="s">
        <v>588</v>
      </c>
      <c r="C110" t="s">
        <v>249</v>
      </c>
      <c r="D110" s="2" t="s">
        <v>250</v>
      </c>
      <c r="E110">
        <v>912</v>
      </c>
      <c r="F110">
        <v>1391</v>
      </c>
      <c r="G110">
        <v>1126</v>
      </c>
      <c r="H110">
        <v>1291</v>
      </c>
    </row>
    <row r="111" spans="1:8" x14ac:dyDescent="0.25">
      <c r="A111" t="s">
        <v>248</v>
      </c>
      <c r="B111" s="2" t="s">
        <v>588</v>
      </c>
      <c r="C111" t="s">
        <v>251</v>
      </c>
      <c r="D111" s="2" t="s">
        <v>252</v>
      </c>
      <c r="E111">
        <v>525</v>
      </c>
      <c r="F111">
        <v>939</v>
      </c>
      <c r="G111">
        <v>-3</v>
      </c>
      <c r="H111">
        <v>1118</v>
      </c>
    </row>
    <row r="112" spans="1:8" x14ac:dyDescent="0.25">
      <c r="A112" t="s">
        <v>248</v>
      </c>
      <c r="B112" s="2" t="s">
        <v>588</v>
      </c>
      <c r="C112" t="s">
        <v>253</v>
      </c>
      <c r="D112" s="2" t="s">
        <v>254</v>
      </c>
      <c r="E112">
        <v>749</v>
      </c>
      <c r="F112">
        <v>973</v>
      </c>
      <c r="G112">
        <v>840</v>
      </c>
      <c r="H112">
        <v>1355</v>
      </c>
    </row>
    <row r="113" spans="1:8" x14ac:dyDescent="0.25">
      <c r="A113" t="s">
        <v>255</v>
      </c>
      <c r="B113" s="2" t="s">
        <v>589</v>
      </c>
      <c r="C113" t="s">
        <v>256</v>
      </c>
      <c r="D113" s="2" t="s">
        <v>257</v>
      </c>
      <c r="E113">
        <v>1149</v>
      </c>
      <c r="F113">
        <v>1705</v>
      </c>
      <c r="G113">
        <v>1339</v>
      </c>
      <c r="H113">
        <v>1615</v>
      </c>
    </row>
    <row r="114" spans="1:8" x14ac:dyDescent="0.25">
      <c r="A114" t="s">
        <v>255</v>
      </c>
      <c r="B114" s="2" t="s">
        <v>589</v>
      </c>
      <c r="C114" t="s">
        <v>258</v>
      </c>
      <c r="D114" s="2" t="s">
        <v>259</v>
      </c>
      <c r="E114">
        <v>1127</v>
      </c>
      <c r="F114">
        <v>1597</v>
      </c>
      <c r="G114">
        <v>912</v>
      </c>
      <c r="H114">
        <v>1390</v>
      </c>
    </row>
    <row r="115" spans="1:8" x14ac:dyDescent="0.25">
      <c r="A115" t="s">
        <v>255</v>
      </c>
      <c r="B115" s="2" t="s">
        <v>589</v>
      </c>
      <c r="C115" t="s">
        <v>260</v>
      </c>
      <c r="D115" s="2" t="s">
        <v>261</v>
      </c>
      <c r="E115">
        <v>887</v>
      </c>
      <c r="F115">
        <v>1259</v>
      </c>
      <c r="G115">
        <v>780</v>
      </c>
      <c r="H115">
        <v>1344</v>
      </c>
    </row>
    <row r="116" spans="1:8" x14ac:dyDescent="0.25">
      <c r="A116" t="s">
        <v>255</v>
      </c>
      <c r="B116" s="2" t="s">
        <v>589</v>
      </c>
      <c r="C116" t="s">
        <v>262</v>
      </c>
      <c r="D116" s="2" t="s">
        <v>263</v>
      </c>
      <c r="E116">
        <v>841</v>
      </c>
      <c r="F116">
        <v>1305</v>
      </c>
      <c r="G116">
        <v>1043</v>
      </c>
      <c r="H116">
        <v>1328</v>
      </c>
    </row>
    <row r="117" spans="1:8" x14ac:dyDescent="0.25">
      <c r="A117" t="s">
        <v>264</v>
      </c>
      <c r="B117" s="2" t="s">
        <v>590</v>
      </c>
      <c r="C117" t="s">
        <v>265</v>
      </c>
      <c r="D117" s="2" t="s">
        <v>266</v>
      </c>
      <c r="E117">
        <v>1078</v>
      </c>
      <c r="F117">
        <v>1632</v>
      </c>
      <c r="G117">
        <v>1202</v>
      </c>
      <c r="H117">
        <v>1649</v>
      </c>
    </row>
    <row r="118" spans="1:8" x14ac:dyDescent="0.25">
      <c r="A118" t="s">
        <v>264</v>
      </c>
      <c r="B118" s="2" t="s">
        <v>590</v>
      </c>
      <c r="C118" t="s">
        <v>267</v>
      </c>
      <c r="D118" s="2" t="s">
        <v>268</v>
      </c>
      <c r="E118">
        <v>858</v>
      </c>
      <c r="F118">
        <v>1301</v>
      </c>
      <c r="G118">
        <v>1126</v>
      </c>
      <c r="H118">
        <v>1418</v>
      </c>
    </row>
    <row r="119" spans="1:8" x14ac:dyDescent="0.25">
      <c r="A119" t="s">
        <v>264</v>
      </c>
      <c r="B119" s="2" t="s">
        <v>590</v>
      </c>
      <c r="C119" t="s">
        <v>269</v>
      </c>
      <c r="D119" s="2" t="s">
        <v>270</v>
      </c>
      <c r="E119">
        <v>623</v>
      </c>
      <c r="F119">
        <v>1254</v>
      </c>
      <c r="G119">
        <v>777</v>
      </c>
      <c r="H119">
        <v>1219</v>
      </c>
    </row>
    <row r="120" spans="1:8" x14ac:dyDescent="0.25">
      <c r="A120" t="s">
        <v>264</v>
      </c>
      <c r="B120" s="2" t="s">
        <v>590</v>
      </c>
      <c r="C120" t="s">
        <v>271</v>
      </c>
      <c r="D120" s="2" t="s">
        <v>272</v>
      </c>
      <c r="E120">
        <v>671</v>
      </c>
      <c r="F120">
        <v>1254</v>
      </c>
      <c r="G120">
        <v>867</v>
      </c>
      <c r="H120">
        <v>1360</v>
      </c>
    </row>
    <row r="121" spans="1:8" x14ac:dyDescent="0.25">
      <c r="A121" t="s">
        <v>273</v>
      </c>
      <c r="B121" s="2" t="s">
        <v>591</v>
      </c>
      <c r="C121" t="s">
        <v>274</v>
      </c>
      <c r="D121" s="2" t="s">
        <v>275</v>
      </c>
      <c r="E121">
        <v>784</v>
      </c>
      <c r="F121">
        <v>1151</v>
      </c>
      <c r="G121">
        <v>915</v>
      </c>
      <c r="H121">
        <v>1195</v>
      </c>
    </row>
    <row r="122" spans="1:8" x14ac:dyDescent="0.25">
      <c r="A122" t="s">
        <v>273</v>
      </c>
      <c r="B122" s="2" t="s">
        <v>591</v>
      </c>
      <c r="C122" t="s">
        <v>276</v>
      </c>
      <c r="D122" s="2" t="s">
        <v>277</v>
      </c>
      <c r="E122">
        <v>-1</v>
      </c>
      <c r="F122">
        <v>-1</v>
      </c>
      <c r="G122">
        <v>-1</v>
      </c>
      <c r="H122">
        <v>-1</v>
      </c>
    </row>
    <row r="123" spans="1:8" x14ac:dyDescent="0.25">
      <c r="A123" t="s">
        <v>273</v>
      </c>
      <c r="B123" s="2" t="s">
        <v>591</v>
      </c>
      <c r="C123" t="s">
        <v>278</v>
      </c>
      <c r="D123" s="2" t="s">
        <v>279</v>
      </c>
      <c r="E123">
        <v>631</v>
      </c>
      <c r="F123">
        <v>1160</v>
      </c>
      <c r="G123">
        <v>876</v>
      </c>
      <c r="H123">
        <v>1150</v>
      </c>
    </row>
    <row r="124" spans="1:8" x14ac:dyDescent="0.25">
      <c r="A124" t="s">
        <v>273</v>
      </c>
      <c r="B124" s="2" t="s">
        <v>591</v>
      </c>
      <c r="C124" t="s">
        <v>280</v>
      </c>
      <c r="D124" s="2" t="s">
        <v>281</v>
      </c>
      <c r="E124">
        <v>-3</v>
      </c>
      <c r="F124">
        <v>-3</v>
      </c>
      <c r="G124">
        <v>-3</v>
      </c>
      <c r="H124">
        <v>-3</v>
      </c>
    </row>
    <row r="125" spans="1:8" x14ac:dyDescent="0.25">
      <c r="A125" t="s">
        <v>273</v>
      </c>
      <c r="B125" s="2" t="s">
        <v>591</v>
      </c>
      <c r="C125" t="s">
        <v>282</v>
      </c>
      <c r="D125" s="2" t="s">
        <v>283</v>
      </c>
      <c r="E125">
        <v>-3</v>
      </c>
      <c r="F125">
        <v>-3</v>
      </c>
      <c r="G125">
        <v>-3</v>
      </c>
      <c r="H125">
        <v>-3</v>
      </c>
    </row>
    <row r="126" spans="1:8" x14ac:dyDescent="0.25">
      <c r="A126" t="s">
        <v>284</v>
      </c>
      <c r="B126" s="2" t="s">
        <v>592</v>
      </c>
      <c r="C126" t="s">
        <v>285</v>
      </c>
      <c r="D126" s="2" t="s">
        <v>286</v>
      </c>
      <c r="E126">
        <v>839</v>
      </c>
      <c r="F126">
        <v>1449</v>
      </c>
      <c r="G126">
        <v>1054</v>
      </c>
      <c r="H126">
        <v>1473</v>
      </c>
    </row>
    <row r="127" spans="1:8" x14ac:dyDescent="0.25">
      <c r="A127" t="s">
        <v>284</v>
      </c>
      <c r="B127" s="2" t="s">
        <v>592</v>
      </c>
      <c r="C127" t="s">
        <v>287</v>
      </c>
      <c r="D127" s="2" t="s">
        <v>288</v>
      </c>
      <c r="E127">
        <v>1100</v>
      </c>
      <c r="F127">
        <v>1535</v>
      </c>
      <c r="G127">
        <v>1140</v>
      </c>
      <c r="H127">
        <v>1467</v>
      </c>
    </row>
    <row r="128" spans="1:8" x14ac:dyDescent="0.25">
      <c r="A128" t="s">
        <v>284</v>
      </c>
      <c r="B128" s="2" t="s">
        <v>592</v>
      </c>
      <c r="C128" t="s">
        <v>289</v>
      </c>
      <c r="D128" s="2" t="s">
        <v>290</v>
      </c>
      <c r="E128">
        <v>996</v>
      </c>
      <c r="F128">
        <v>1405</v>
      </c>
      <c r="G128">
        <v>1188</v>
      </c>
      <c r="H128">
        <v>1433</v>
      </c>
    </row>
    <row r="129" spans="1:8" x14ac:dyDescent="0.25">
      <c r="A129" t="s">
        <v>284</v>
      </c>
      <c r="B129" s="2" t="s">
        <v>592</v>
      </c>
      <c r="C129" t="s">
        <v>291</v>
      </c>
      <c r="D129" s="2" t="s">
        <v>292</v>
      </c>
      <c r="E129">
        <v>964</v>
      </c>
      <c r="F129">
        <v>1388</v>
      </c>
      <c r="G129">
        <v>1207</v>
      </c>
      <c r="H129">
        <v>1424</v>
      </c>
    </row>
    <row r="130" spans="1:8" x14ac:dyDescent="0.25">
      <c r="A130" t="s">
        <v>284</v>
      </c>
      <c r="B130" s="2" t="s">
        <v>592</v>
      </c>
      <c r="C130" t="s">
        <v>293</v>
      </c>
      <c r="D130" s="2" t="s">
        <v>294</v>
      </c>
      <c r="E130">
        <v>-3</v>
      </c>
      <c r="F130">
        <v>1173</v>
      </c>
      <c r="G130">
        <v>928</v>
      </c>
      <c r="H130">
        <v>1330</v>
      </c>
    </row>
    <row r="131" spans="1:8" x14ac:dyDescent="0.25">
      <c r="A131" t="s">
        <v>295</v>
      </c>
      <c r="B131" s="2" t="s">
        <v>593</v>
      </c>
      <c r="C131" t="s">
        <v>296</v>
      </c>
      <c r="D131" s="2" t="s">
        <v>297</v>
      </c>
      <c r="E131">
        <v>605</v>
      </c>
      <c r="F131">
        <v>963</v>
      </c>
      <c r="G131">
        <v>874</v>
      </c>
      <c r="H131">
        <v>1258</v>
      </c>
    </row>
    <row r="132" spans="1:8" x14ac:dyDescent="0.25">
      <c r="A132" t="s">
        <v>295</v>
      </c>
      <c r="B132" s="2" t="s">
        <v>593</v>
      </c>
      <c r="C132" t="s">
        <v>298</v>
      </c>
      <c r="D132" s="2" t="s">
        <v>299</v>
      </c>
      <c r="E132">
        <v>1010</v>
      </c>
      <c r="F132">
        <v>1318</v>
      </c>
      <c r="G132">
        <v>1157</v>
      </c>
      <c r="H132">
        <v>1526</v>
      </c>
    </row>
    <row r="133" spans="1:8" x14ac:dyDescent="0.25">
      <c r="A133" t="s">
        <v>295</v>
      </c>
      <c r="B133" s="2" t="s">
        <v>593</v>
      </c>
      <c r="C133" t="s">
        <v>300</v>
      </c>
      <c r="D133" s="2" t="s">
        <v>301</v>
      </c>
      <c r="E133">
        <v>767</v>
      </c>
      <c r="F133">
        <v>1199</v>
      </c>
      <c r="G133">
        <v>1014</v>
      </c>
      <c r="H133">
        <v>1250</v>
      </c>
    </row>
    <row r="134" spans="1:8" x14ac:dyDescent="0.25">
      <c r="A134" t="s">
        <v>295</v>
      </c>
      <c r="B134" s="2" t="s">
        <v>593</v>
      </c>
      <c r="C134" t="s">
        <v>302</v>
      </c>
      <c r="D134" s="2" t="s">
        <v>303</v>
      </c>
      <c r="E134">
        <v>701</v>
      </c>
      <c r="F134">
        <v>1097</v>
      </c>
      <c r="G134">
        <v>586</v>
      </c>
      <c r="H134">
        <v>1118</v>
      </c>
    </row>
    <row r="135" spans="1:8" x14ac:dyDescent="0.25">
      <c r="A135" t="s">
        <v>295</v>
      </c>
      <c r="B135" s="2" t="s">
        <v>593</v>
      </c>
      <c r="C135" t="s">
        <v>304</v>
      </c>
      <c r="D135" s="2" t="s">
        <v>305</v>
      </c>
      <c r="E135">
        <v>535</v>
      </c>
      <c r="F135">
        <v>1032</v>
      </c>
      <c r="G135">
        <v>810</v>
      </c>
      <c r="H135">
        <v>1129</v>
      </c>
    </row>
    <row r="136" spans="1:8" x14ac:dyDescent="0.25">
      <c r="A136" t="s">
        <v>306</v>
      </c>
      <c r="B136" s="3" t="s">
        <v>307</v>
      </c>
      <c r="C136" t="s">
        <v>308</v>
      </c>
      <c r="D136" s="3" t="s">
        <v>309</v>
      </c>
      <c r="E136">
        <v>916</v>
      </c>
      <c r="F136">
        <v>1437</v>
      </c>
      <c r="G136">
        <v>1087</v>
      </c>
      <c r="H136">
        <v>1385</v>
      </c>
    </row>
    <row r="137" spans="1:8" x14ac:dyDescent="0.25">
      <c r="A137" t="s">
        <v>306</v>
      </c>
      <c r="B137" s="2" t="s">
        <v>307</v>
      </c>
      <c r="C137" t="s">
        <v>310</v>
      </c>
      <c r="D137" s="2" t="s">
        <v>311</v>
      </c>
      <c r="E137">
        <v>791</v>
      </c>
      <c r="F137">
        <v>1336</v>
      </c>
      <c r="G137">
        <v>1052</v>
      </c>
      <c r="H137">
        <v>1368</v>
      </c>
    </row>
    <row r="138" spans="1:8" x14ac:dyDescent="0.25">
      <c r="A138" t="s">
        <v>306</v>
      </c>
      <c r="B138" s="2" t="s">
        <v>307</v>
      </c>
      <c r="C138" t="s">
        <v>312</v>
      </c>
      <c r="D138" s="2" t="s">
        <v>313</v>
      </c>
      <c r="E138">
        <v>554</v>
      </c>
      <c r="F138">
        <v>964</v>
      </c>
      <c r="G138">
        <v>597</v>
      </c>
      <c r="H138">
        <v>1182</v>
      </c>
    </row>
    <row r="139" spans="1:8" x14ac:dyDescent="0.25">
      <c r="A139" t="s">
        <v>306</v>
      </c>
      <c r="B139" s="2" t="s">
        <v>307</v>
      </c>
      <c r="C139" t="s">
        <v>314</v>
      </c>
      <c r="D139" s="2" t="s">
        <v>315</v>
      </c>
      <c r="E139">
        <v>660</v>
      </c>
      <c r="F139">
        <v>1160</v>
      </c>
      <c r="G139">
        <v>517</v>
      </c>
      <c r="H139">
        <v>1046</v>
      </c>
    </row>
    <row r="140" spans="1:8" x14ac:dyDescent="0.25">
      <c r="A140" t="s">
        <v>306</v>
      </c>
      <c r="B140" s="2" t="s">
        <v>307</v>
      </c>
      <c r="C140" t="s">
        <v>316</v>
      </c>
      <c r="D140" s="2" t="s">
        <v>317</v>
      </c>
      <c r="E140">
        <v>943</v>
      </c>
      <c r="F140">
        <v>1433</v>
      </c>
      <c r="G140">
        <v>875</v>
      </c>
      <c r="H140">
        <v>1373</v>
      </c>
    </row>
    <row r="141" spans="1:8" x14ac:dyDescent="0.25">
      <c r="A141" t="s">
        <v>318</v>
      </c>
      <c r="B141" s="2" t="s">
        <v>319</v>
      </c>
      <c r="C141" t="s">
        <v>320</v>
      </c>
      <c r="D141" s="2" t="s">
        <v>321</v>
      </c>
      <c r="E141">
        <v>1042</v>
      </c>
      <c r="F141">
        <v>1466</v>
      </c>
      <c r="G141">
        <v>1060</v>
      </c>
      <c r="H141">
        <v>1569</v>
      </c>
    </row>
    <row r="142" spans="1:8" x14ac:dyDescent="0.25">
      <c r="A142" t="s">
        <v>318</v>
      </c>
      <c r="B142" s="2" t="s">
        <v>319</v>
      </c>
      <c r="C142" t="s">
        <v>322</v>
      </c>
      <c r="D142" s="2" t="s">
        <v>323</v>
      </c>
      <c r="E142">
        <v>935</v>
      </c>
      <c r="F142">
        <v>1503</v>
      </c>
      <c r="G142">
        <v>964</v>
      </c>
      <c r="H142">
        <v>1311</v>
      </c>
    </row>
    <row r="143" spans="1:8" x14ac:dyDescent="0.25">
      <c r="A143" t="s">
        <v>318</v>
      </c>
      <c r="B143" s="2" t="s">
        <v>319</v>
      </c>
      <c r="C143" t="s">
        <v>324</v>
      </c>
      <c r="D143" s="2" t="s">
        <v>325</v>
      </c>
      <c r="E143">
        <v>1046</v>
      </c>
      <c r="F143">
        <v>1540</v>
      </c>
      <c r="G143">
        <v>1212</v>
      </c>
      <c r="H143">
        <v>1473</v>
      </c>
    </row>
    <row r="144" spans="1:8" x14ac:dyDescent="0.25">
      <c r="A144" t="s">
        <v>318</v>
      </c>
      <c r="B144" s="2" t="s">
        <v>319</v>
      </c>
      <c r="C144" t="s">
        <v>326</v>
      </c>
      <c r="D144" s="2" t="s">
        <v>327</v>
      </c>
      <c r="E144">
        <v>1066</v>
      </c>
      <c r="F144">
        <v>1461</v>
      </c>
      <c r="G144">
        <v>1187</v>
      </c>
      <c r="H144">
        <v>1403</v>
      </c>
    </row>
    <row r="145" spans="1:8" x14ac:dyDescent="0.25">
      <c r="A145" t="s">
        <v>328</v>
      </c>
      <c r="B145" s="2" t="s">
        <v>329</v>
      </c>
      <c r="C145" t="s">
        <v>330</v>
      </c>
      <c r="D145" s="2" t="s">
        <v>331</v>
      </c>
      <c r="E145">
        <v>921</v>
      </c>
      <c r="F145">
        <v>1475</v>
      </c>
      <c r="G145">
        <v>1202</v>
      </c>
      <c r="H145">
        <v>1604</v>
      </c>
    </row>
    <row r="146" spans="1:8" x14ac:dyDescent="0.25">
      <c r="A146" t="s">
        <v>328</v>
      </c>
      <c r="B146" s="2" t="s">
        <v>329</v>
      </c>
      <c r="C146" t="s">
        <v>332</v>
      </c>
      <c r="D146" s="2" t="s">
        <v>333</v>
      </c>
      <c r="E146">
        <v>1271</v>
      </c>
      <c r="F146">
        <v>1788</v>
      </c>
      <c r="G146">
        <v>1303</v>
      </c>
      <c r="H146">
        <v>1802</v>
      </c>
    </row>
    <row r="147" spans="1:8" x14ac:dyDescent="0.25">
      <c r="A147" t="s">
        <v>328</v>
      </c>
      <c r="B147" s="2" t="s">
        <v>329</v>
      </c>
      <c r="C147" t="s">
        <v>334</v>
      </c>
      <c r="D147" s="2" t="s">
        <v>335</v>
      </c>
      <c r="E147">
        <v>-3</v>
      </c>
      <c r="F147">
        <v>1365</v>
      </c>
      <c r="G147">
        <v>-3</v>
      </c>
      <c r="H147">
        <v>1549</v>
      </c>
    </row>
    <row r="148" spans="1:8" x14ac:dyDescent="0.25">
      <c r="A148" t="s">
        <v>328</v>
      </c>
      <c r="B148" s="2" t="s">
        <v>329</v>
      </c>
      <c r="C148" t="s">
        <v>336</v>
      </c>
      <c r="D148" s="2" t="s">
        <v>337</v>
      </c>
      <c r="E148">
        <v>1032</v>
      </c>
      <c r="F148">
        <v>1395</v>
      </c>
      <c r="G148">
        <v>1106</v>
      </c>
      <c r="H148">
        <v>1628</v>
      </c>
    </row>
    <row r="149" spans="1:8" x14ac:dyDescent="0.25">
      <c r="A149" t="s">
        <v>328</v>
      </c>
      <c r="B149" s="2" t="s">
        <v>329</v>
      </c>
      <c r="C149" t="s">
        <v>338</v>
      </c>
      <c r="D149" s="2" t="s">
        <v>339</v>
      </c>
      <c r="E149">
        <v>1221</v>
      </c>
      <c r="F149">
        <v>1772</v>
      </c>
      <c r="G149">
        <v>1315</v>
      </c>
      <c r="H149">
        <v>1816</v>
      </c>
    </row>
    <row r="150" spans="1:8" x14ac:dyDescent="0.25">
      <c r="A150" t="s">
        <v>340</v>
      </c>
      <c r="B150" s="2" t="s">
        <v>341</v>
      </c>
      <c r="C150" t="s">
        <v>342</v>
      </c>
      <c r="D150" s="2" t="s">
        <v>343</v>
      </c>
      <c r="E150">
        <v>754</v>
      </c>
      <c r="F150">
        <v>1133</v>
      </c>
      <c r="G150">
        <v>401</v>
      </c>
      <c r="H150">
        <v>1148</v>
      </c>
    </row>
    <row r="151" spans="1:8" x14ac:dyDescent="0.25">
      <c r="A151" t="s">
        <v>340</v>
      </c>
      <c r="B151" s="2" t="s">
        <v>341</v>
      </c>
      <c r="C151" t="s">
        <v>344</v>
      </c>
      <c r="D151" s="2" t="s">
        <v>345</v>
      </c>
      <c r="E151">
        <v>698</v>
      </c>
      <c r="F151">
        <v>1339</v>
      </c>
      <c r="G151">
        <v>734</v>
      </c>
      <c r="H151">
        <v>1295</v>
      </c>
    </row>
    <row r="152" spans="1:8" x14ac:dyDescent="0.25">
      <c r="A152" t="s">
        <v>340</v>
      </c>
      <c r="B152" s="2" t="s">
        <v>341</v>
      </c>
      <c r="C152" t="s">
        <v>346</v>
      </c>
      <c r="D152" s="2" t="s">
        <v>347</v>
      </c>
      <c r="E152">
        <v>771</v>
      </c>
      <c r="F152">
        <v>1222</v>
      </c>
      <c r="G152">
        <v>926</v>
      </c>
      <c r="H152">
        <v>1366</v>
      </c>
    </row>
    <row r="153" spans="1:8" x14ac:dyDescent="0.25">
      <c r="A153" t="s">
        <v>340</v>
      </c>
      <c r="B153" s="2" t="s">
        <v>341</v>
      </c>
      <c r="C153" t="s">
        <v>348</v>
      </c>
      <c r="D153" s="2" t="s">
        <v>349</v>
      </c>
      <c r="E153">
        <v>674</v>
      </c>
      <c r="F153">
        <v>573</v>
      </c>
      <c r="G153">
        <v>635</v>
      </c>
      <c r="H153">
        <v>1137</v>
      </c>
    </row>
    <row r="154" spans="1:8" x14ac:dyDescent="0.25">
      <c r="A154" t="s">
        <v>340</v>
      </c>
      <c r="B154" s="2" t="s">
        <v>341</v>
      </c>
      <c r="C154" t="s">
        <v>350</v>
      </c>
      <c r="D154" s="2" t="s">
        <v>351</v>
      </c>
      <c r="E154">
        <v>550</v>
      </c>
      <c r="F154">
        <v>993</v>
      </c>
      <c r="G154">
        <v>709</v>
      </c>
      <c r="H154">
        <v>1237</v>
      </c>
    </row>
    <row r="155" spans="1:8" x14ac:dyDescent="0.25">
      <c r="A155" t="s">
        <v>352</v>
      </c>
      <c r="B155" s="2" t="s">
        <v>353</v>
      </c>
      <c r="C155" t="s">
        <v>354</v>
      </c>
      <c r="D155" s="2" t="s">
        <v>355</v>
      </c>
      <c r="E155">
        <v>1129</v>
      </c>
      <c r="F155">
        <v>1630</v>
      </c>
      <c r="G155">
        <v>1004</v>
      </c>
      <c r="H155">
        <v>1656</v>
      </c>
    </row>
    <row r="156" spans="1:8" x14ac:dyDescent="0.25">
      <c r="A156" t="s">
        <v>352</v>
      </c>
      <c r="B156" s="2" t="s">
        <v>353</v>
      </c>
      <c r="C156" t="s">
        <v>356</v>
      </c>
      <c r="D156" s="2" t="s">
        <v>357</v>
      </c>
      <c r="E156">
        <v>1053</v>
      </c>
      <c r="F156">
        <v>1436</v>
      </c>
      <c r="G156">
        <v>1167</v>
      </c>
      <c r="H156">
        <v>1481</v>
      </c>
    </row>
    <row r="157" spans="1:8" x14ac:dyDescent="0.25">
      <c r="A157" t="s">
        <v>352</v>
      </c>
      <c r="B157" s="2" t="s">
        <v>353</v>
      </c>
      <c r="C157" t="s">
        <v>358</v>
      </c>
      <c r="D157" s="2" t="s">
        <v>359</v>
      </c>
      <c r="E157">
        <v>942</v>
      </c>
      <c r="F157">
        <v>1436</v>
      </c>
      <c r="G157">
        <v>1005</v>
      </c>
      <c r="H157">
        <v>1365</v>
      </c>
    </row>
    <row r="158" spans="1:8" x14ac:dyDescent="0.25">
      <c r="A158" t="s">
        <v>352</v>
      </c>
      <c r="B158" s="2" t="s">
        <v>353</v>
      </c>
      <c r="C158" t="s">
        <v>360</v>
      </c>
      <c r="D158" s="2" t="s">
        <v>361</v>
      </c>
      <c r="E158">
        <v>947</v>
      </c>
      <c r="F158">
        <v>1482</v>
      </c>
      <c r="G158">
        <v>1097</v>
      </c>
      <c r="H158">
        <v>1437</v>
      </c>
    </row>
    <row r="159" spans="1:8" x14ac:dyDescent="0.25">
      <c r="A159" t="s">
        <v>362</v>
      </c>
      <c r="B159" s="2" t="s">
        <v>363</v>
      </c>
      <c r="C159" t="s">
        <v>364</v>
      </c>
      <c r="D159" s="2" t="s">
        <v>365</v>
      </c>
      <c r="E159">
        <v>687</v>
      </c>
      <c r="F159">
        <v>1224</v>
      </c>
      <c r="G159">
        <v>-3</v>
      </c>
      <c r="H159">
        <v>1120</v>
      </c>
    </row>
    <row r="160" spans="1:8" x14ac:dyDescent="0.25">
      <c r="A160" t="s">
        <v>362</v>
      </c>
      <c r="B160" s="2" t="s">
        <v>363</v>
      </c>
      <c r="C160" t="s">
        <v>366</v>
      </c>
      <c r="D160" s="2" t="s">
        <v>367</v>
      </c>
      <c r="E160">
        <v>550</v>
      </c>
      <c r="F160">
        <v>1024</v>
      </c>
      <c r="G160">
        <v>514</v>
      </c>
      <c r="H160">
        <v>960</v>
      </c>
    </row>
    <row r="161" spans="1:8" x14ac:dyDescent="0.25">
      <c r="A161" t="s">
        <v>362</v>
      </c>
      <c r="B161" s="2" t="s">
        <v>363</v>
      </c>
      <c r="C161" t="s">
        <v>368</v>
      </c>
      <c r="D161" s="2" t="s">
        <v>369</v>
      </c>
      <c r="E161">
        <v>589</v>
      </c>
      <c r="F161">
        <v>1034</v>
      </c>
      <c r="G161">
        <v>702</v>
      </c>
      <c r="H161">
        <v>1132</v>
      </c>
    </row>
    <row r="162" spans="1:8" x14ac:dyDescent="0.25">
      <c r="A162" t="s">
        <v>362</v>
      </c>
      <c r="B162" s="2" t="s">
        <v>363</v>
      </c>
      <c r="C162" t="s">
        <v>370</v>
      </c>
      <c r="D162" s="2" t="s">
        <v>371</v>
      </c>
      <c r="E162">
        <v>629</v>
      </c>
      <c r="F162">
        <v>1095</v>
      </c>
      <c r="G162">
        <v>388</v>
      </c>
      <c r="H162">
        <v>1143</v>
      </c>
    </row>
    <row r="163" spans="1:8" x14ac:dyDescent="0.25">
      <c r="A163" t="s">
        <v>362</v>
      </c>
      <c r="B163" s="2" t="s">
        <v>363</v>
      </c>
      <c r="C163" t="s">
        <v>372</v>
      </c>
      <c r="D163" s="2" t="s">
        <v>373</v>
      </c>
      <c r="E163">
        <v>-2</v>
      </c>
      <c r="F163">
        <v>-2</v>
      </c>
      <c r="G163">
        <v>-2</v>
      </c>
      <c r="H163">
        <v>-2</v>
      </c>
    </row>
    <row r="164" spans="1:8" x14ac:dyDescent="0.25">
      <c r="A164" t="s">
        <v>374</v>
      </c>
      <c r="B164" s="2" t="s">
        <v>375</v>
      </c>
      <c r="C164" t="s">
        <v>376</v>
      </c>
      <c r="D164" s="2" t="s">
        <v>377</v>
      </c>
      <c r="E164">
        <v>563</v>
      </c>
      <c r="F164">
        <v>983</v>
      </c>
      <c r="G164">
        <v>508</v>
      </c>
      <c r="H164">
        <v>985</v>
      </c>
    </row>
    <row r="165" spans="1:8" x14ac:dyDescent="0.25">
      <c r="A165" t="s">
        <v>374</v>
      </c>
      <c r="B165" s="2" t="s">
        <v>375</v>
      </c>
      <c r="C165" t="s">
        <v>378</v>
      </c>
      <c r="D165" s="2" t="s">
        <v>379</v>
      </c>
      <c r="E165">
        <v>407</v>
      </c>
      <c r="F165">
        <v>988</v>
      </c>
      <c r="G165">
        <v>519</v>
      </c>
      <c r="H165">
        <v>977</v>
      </c>
    </row>
    <row r="166" spans="1:8" x14ac:dyDescent="0.25">
      <c r="A166" t="s">
        <v>374</v>
      </c>
      <c r="B166" s="2" t="s">
        <v>375</v>
      </c>
      <c r="C166" t="s">
        <v>380</v>
      </c>
      <c r="D166" s="2" t="s">
        <v>277</v>
      </c>
      <c r="E166">
        <v>-1</v>
      </c>
      <c r="F166">
        <v>-1</v>
      </c>
      <c r="G166">
        <v>-1</v>
      </c>
      <c r="H166">
        <v>-1</v>
      </c>
    </row>
    <row r="167" spans="1:8" x14ac:dyDescent="0.25">
      <c r="A167" t="s">
        <v>381</v>
      </c>
      <c r="B167" s="2" t="s">
        <v>382</v>
      </c>
      <c r="C167" t="s">
        <v>383</v>
      </c>
      <c r="D167" s="2" t="s">
        <v>384</v>
      </c>
      <c r="E167">
        <v>1038</v>
      </c>
      <c r="F167">
        <v>1464</v>
      </c>
      <c r="G167">
        <v>1045</v>
      </c>
      <c r="H167">
        <v>1415</v>
      </c>
    </row>
    <row r="168" spans="1:8" x14ac:dyDescent="0.25">
      <c r="A168" t="s">
        <v>381</v>
      </c>
      <c r="B168" s="2" t="s">
        <v>382</v>
      </c>
      <c r="C168" t="s">
        <v>385</v>
      </c>
      <c r="D168" s="2" t="s">
        <v>386</v>
      </c>
      <c r="E168">
        <v>717</v>
      </c>
      <c r="F168">
        <v>1100</v>
      </c>
      <c r="G168">
        <v>689</v>
      </c>
      <c r="H168">
        <v>1150</v>
      </c>
    </row>
    <row r="169" spans="1:8" x14ac:dyDescent="0.25">
      <c r="A169" t="s">
        <v>381</v>
      </c>
      <c r="B169" s="2" t="s">
        <v>382</v>
      </c>
      <c r="C169" t="s">
        <v>387</v>
      </c>
      <c r="D169" s="2" t="s">
        <v>388</v>
      </c>
      <c r="E169">
        <v>522</v>
      </c>
      <c r="F169">
        <v>1162</v>
      </c>
      <c r="G169">
        <v>552</v>
      </c>
      <c r="H169">
        <v>1183</v>
      </c>
    </row>
    <row r="170" spans="1:8" x14ac:dyDescent="0.25">
      <c r="A170" t="s">
        <v>389</v>
      </c>
      <c r="B170" s="2" t="s">
        <v>390</v>
      </c>
      <c r="C170" t="s">
        <v>391</v>
      </c>
      <c r="D170" s="2" t="s">
        <v>392</v>
      </c>
      <c r="E170">
        <v>1092</v>
      </c>
      <c r="F170">
        <v>1589</v>
      </c>
      <c r="G170">
        <v>1178</v>
      </c>
      <c r="H170">
        <v>1626</v>
      </c>
    </row>
    <row r="171" spans="1:8" x14ac:dyDescent="0.25">
      <c r="A171" t="s">
        <v>389</v>
      </c>
      <c r="B171" s="2" t="s">
        <v>390</v>
      </c>
      <c r="C171" t="s">
        <v>393</v>
      </c>
      <c r="D171" s="2" t="s">
        <v>394</v>
      </c>
      <c r="E171">
        <v>994</v>
      </c>
      <c r="F171">
        <v>1394</v>
      </c>
      <c r="G171">
        <v>1207</v>
      </c>
      <c r="H171">
        <v>1429</v>
      </c>
    </row>
    <row r="172" spans="1:8" x14ac:dyDescent="0.25">
      <c r="A172" t="s">
        <v>389</v>
      </c>
      <c r="B172" s="2" t="s">
        <v>390</v>
      </c>
      <c r="C172" s="1">
        <v>1618</v>
      </c>
      <c r="D172" s="2" t="s">
        <v>395</v>
      </c>
      <c r="E172">
        <v>828</v>
      </c>
      <c r="F172">
        <v>1459</v>
      </c>
      <c r="G172">
        <v>1138</v>
      </c>
      <c r="H172">
        <v>1418</v>
      </c>
    </row>
    <row r="173" spans="1:8" x14ac:dyDescent="0.25">
      <c r="A173" t="s">
        <v>396</v>
      </c>
      <c r="B173" s="2" t="s">
        <v>397</v>
      </c>
      <c r="C173" t="s">
        <v>398</v>
      </c>
      <c r="D173" s="2" t="s">
        <v>399</v>
      </c>
      <c r="E173">
        <v>889</v>
      </c>
      <c r="F173">
        <v>1325</v>
      </c>
      <c r="G173">
        <v>830</v>
      </c>
      <c r="H173">
        <v>1214</v>
      </c>
    </row>
    <row r="174" spans="1:8" x14ac:dyDescent="0.25">
      <c r="A174" t="s">
        <v>396</v>
      </c>
      <c r="B174" s="2" t="s">
        <v>397</v>
      </c>
      <c r="C174" t="s">
        <v>400</v>
      </c>
      <c r="D174" s="2" t="s">
        <v>401</v>
      </c>
      <c r="E174">
        <v>1037</v>
      </c>
      <c r="F174">
        <v>1345</v>
      </c>
      <c r="G174">
        <v>1092</v>
      </c>
      <c r="H174">
        <v>1371</v>
      </c>
    </row>
    <row r="175" spans="1:8" x14ac:dyDescent="0.25">
      <c r="A175" t="s">
        <v>396</v>
      </c>
      <c r="B175" s="2" t="s">
        <v>397</v>
      </c>
      <c r="C175" t="s">
        <v>402</v>
      </c>
      <c r="D175" s="2" t="s">
        <v>403</v>
      </c>
      <c r="E175">
        <v>760</v>
      </c>
      <c r="F175">
        <v>1284</v>
      </c>
      <c r="G175">
        <v>850</v>
      </c>
      <c r="H175">
        <v>1167</v>
      </c>
    </row>
    <row r="176" spans="1:8" x14ac:dyDescent="0.25">
      <c r="A176" t="s">
        <v>396</v>
      </c>
      <c r="B176" s="2" t="s">
        <v>397</v>
      </c>
      <c r="C176" t="s">
        <v>404</v>
      </c>
      <c r="D176" s="2" t="s">
        <v>405</v>
      </c>
      <c r="E176">
        <v>947</v>
      </c>
      <c r="F176">
        <v>1409</v>
      </c>
      <c r="G176">
        <v>1010</v>
      </c>
      <c r="H176">
        <v>1364</v>
      </c>
    </row>
    <row r="177" spans="1:8" x14ac:dyDescent="0.25">
      <c r="A177" t="s">
        <v>406</v>
      </c>
      <c r="B177" s="2" t="s">
        <v>407</v>
      </c>
      <c r="C177" t="s">
        <v>408</v>
      </c>
      <c r="D177" s="2" t="s">
        <v>409</v>
      </c>
      <c r="E177">
        <v>901</v>
      </c>
      <c r="F177">
        <v>1526</v>
      </c>
      <c r="G177">
        <v>1264</v>
      </c>
      <c r="H177">
        <v>1549</v>
      </c>
    </row>
    <row r="178" spans="1:8" x14ac:dyDescent="0.25">
      <c r="A178" t="s">
        <v>406</v>
      </c>
      <c r="B178" s="2" t="s">
        <v>407</v>
      </c>
      <c r="C178" t="s">
        <v>410</v>
      </c>
      <c r="D178" s="2" t="s">
        <v>411</v>
      </c>
      <c r="E178">
        <v>1054</v>
      </c>
      <c r="F178">
        <v>1475</v>
      </c>
      <c r="G178">
        <v>1162</v>
      </c>
      <c r="H178">
        <v>1561</v>
      </c>
    </row>
    <row r="179" spans="1:8" x14ac:dyDescent="0.25">
      <c r="A179" t="s">
        <v>406</v>
      </c>
      <c r="B179" s="2" t="s">
        <v>407</v>
      </c>
      <c r="C179" t="s">
        <v>412</v>
      </c>
      <c r="D179" s="2" t="s">
        <v>413</v>
      </c>
      <c r="E179">
        <v>1091</v>
      </c>
      <c r="F179">
        <v>1614</v>
      </c>
      <c r="G179">
        <v>1201</v>
      </c>
      <c r="H179">
        <v>1772</v>
      </c>
    </row>
    <row r="180" spans="1:8" x14ac:dyDescent="0.25">
      <c r="A180" t="s">
        <v>414</v>
      </c>
      <c r="B180" s="2" t="s">
        <v>415</v>
      </c>
      <c r="C180" t="s">
        <v>416</v>
      </c>
      <c r="D180" s="2" t="s">
        <v>417</v>
      </c>
      <c r="E180">
        <v>836</v>
      </c>
      <c r="F180">
        <v>1315</v>
      </c>
      <c r="G180">
        <v>1021</v>
      </c>
      <c r="H180">
        <v>1252</v>
      </c>
    </row>
    <row r="181" spans="1:8" x14ac:dyDescent="0.25">
      <c r="A181" t="s">
        <v>414</v>
      </c>
      <c r="B181" s="2" t="s">
        <v>415</v>
      </c>
      <c r="C181" t="s">
        <v>418</v>
      </c>
      <c r="D181" s="2" t="s">
        <v>419</v>
      </c>
      <c r="E181">
        <v>1039</v>
      </c>
      <c r="F181">
        <v>1488</v>
      </c>
      <c r="G181">
        <v>1185</v>
      </c>
      <c r="H181">
        <v>1496</v>
      </c>
    </row>
    <row r="182" spans="1:8" x14ac:dyDescent="0.25">
      <c r="A182" t="s">
        <v>414</v>
      </c>
      <c r="B182" s="2" t="s">
        <v>415</v>
      </c>
      <c r="C182" t="s">
        <v>420</v>
      </c>
      <c r="D182" s="2" t="s">
        <v>421</v>
      </c>
      <c r="E182">
        <v>977</v>
      </c>
      <c r="F182">
        <v>1575</v>
      </c>
      <c r="G182">
        <v>1108</v>
      </c>
      <c r="H182">
        <v>1385</v>
      </c>
    </row>
    <row r="183" spans="1:8" x14ac:dyDescent="0.25">
      <c r="A183" t="s">
        <v>414</v>
      </c>
      <c r="B183" s="2" t="s">
        <v>415</v>
      </c>
      <c r="C183" t="s">
        <v>422</v>
      </c>
      <c r="D183" s="2" t="s">
        <v>423</v>
      </c>
      <c r="E183">
        <v>349</v>
      </c>
      <c r="F183">
        <v>982</v>
      </c>
      <c r="G183">
        <v>667</v>
      </c>
      <c r="H183">
        <v>915</v>
      </c>
    </row>
    <row r="184" spans="1:8" x14ac:dyDescent="0.25">
      <c r="A184" t="s">
        <v>414</v>
      </c>
      <c r="B184" s="2" t="s">
        <v>415</v>
      </c>
      <c r="C184" t="s">
        <v>424</v>
      </c>
      <c r="D184" s="2" t="s">
        <v>425</v>
      </c>
      <c r="E184">
        <v>-3</v>
      </c>
      <c r="F184">
        <v>-3</v>
      </c>
      <c r="G184">
        <v>-3</v>
      </c>
      <c r="H184">
        <v>-3</v>
      </c>
    </row>
    <row r="185" spans="1:8" x14ac:dyDescent="0.25">
      <c r="A185" t="s">
        <v>426</v>
      </c>
      <c r="B185" s="2" t="s">
        <v>427</v>
      </c>
      <c r="C185" t="s">
        <v>428</v>
      </c>
      <c r="D185" s="2" t="s">
        <v>429</v>
      </c>
      <c r="E185">
        <v>-2</v>
      </c>
      <c r="F185">
        <v>-2</v>
      </c>
      <c r="G185">
        <v>-2</v>
      </c>
      <c r="H185">
        <v>-2</v>
      </c>
    </row>
    <row r="186" spans="1:8" x14ac:dyDescent="0.25">
      <c r="A186" t="s">
        <v>426</v>
      </c>
      <c r="B186" s="2" t="s">
        <v>427</v>
      </c>
      <c r="C186" t="s">
        <v>430</v>
      </c>
      <c r="D186" s="2" t="s">
        <v>431</v>
      </c>
      <c r="E186">
        <v>746</v>
      </c>
      <c r="F186">
        <v>1285</v>
      </c>
      <c r="G186">
        <v>974</v>
      </c>
      <c r="H186">
        <v>1162</v>
      </c>
    </row>
    <row r="187" spans="1:8" x14ac:dyDescent="0.25">
      <c r="A187" t="s">
        <v>426</v>
      </c>
      <c r="B187" s="2" t="s">
        <v>427</v>
      </c>
      <c r="C187" t="s">
        <v>432</v>
      </c>
      <c r="D187" s="2" t="s">
        <v>433</v>
      </c>
      <c r="E187">
        <v>676</v>
      </c>
      <c r="F187">
        <v>1331</v>
      </c>
      <c r="G187">
        <v>1129</v>
      </c>
      <c r="H187">
        <v>1398</v>
      </c>
    </row>
    <row r="188" spans="1:8" x14ac:dyDescent="0.25">
      <c r="A188" t="s">
        <v>426</v>
      </c>
      <c r="B188" s="2" t="s">
        <v>427</v>
      </c>
      <c r="C188" t="s">
        <v>434</v>
      </c>
      <c r="D188" s="2" t="s">
        <v>435</v>
      </c>
      <c r="E188">
        <v>704</v>
      </c>
      <c r="F188">
        <v>1223</v>
      </c>
      <c r="G188">
        <v>765</v>
      </c>
      <c r="H188">
        <v>1219</v>
      </c>
    </row>
    <row r="189" spans="1:8" x14ac:dyDescent="0.25">
      <c r="A189" t="s">
        <v>436</v>
      </c>
      <c r="B189" s="2" t="s">
        <v>437</v>
      </c>
      <c r="C189" t="s">
        <v>438</v>
      </c>
      <c r="D189" s="2" t="s">
        <v>439</v>
      </c>
      <c r="E189">
        <v>646</v>
      </c>
      <c r="F189">
        <v>1035</v>
      </c>
      <c r="G189">
        <v>717</v>
      </c>
      <c r="H189">
        <v>1067</v>
      </c>
    </row>
    <row r="190" spans="1:8" x14ac:dyDescent="0.25">
      <c r="A190" t="s">
        <v>436</v>
      </c>
      <c r="B190" s="2" t="s">
        <v>437</v>
      </c>
      <c r="C190" t="s">
        <v>440</v>
      </c>
      <c r="D190" s="2" t="s">
        <v>441</v>
      </c>
      <c r="E190">
        <v>775</v>
      </c>
      <c r="F190">
        <v>1025</v>
      </c>
      <c r="G190">
        <v>751</v>
      </c>
      <c r="H190">
        <v>1157</v>
      </c>
    </row>
    <row r="191" spans="1:8" x14ac:dyDescent="0.25">
      <c r="A191" t="s">
        <v>436</v>
      </c>
      <c r="B191" s="2" t="s">
        <v>437</v>
      </c>
      <c r="C191" t="s">
        <v>442</v>
      </c>
      <c r="D191" s="2" t="s">
        <v>443</v>
      </c>
      <c r="E191">
        <v>695</v>
      </c>
      <c r="F191">
        <v>1057</v>
      </c>
      <c r="G191">
        <v>784</v>
      </c>
      <c r="H191">
        <v>1105</v>
      </c>
    </row>
    <row r="192" spans="1:8" x14ac:dyDescent="0.25">
      <c r="A192" t="s">
        <v>436</v>
      </c>
      <c r="B192" s="2" t="s">
        <v>437</v>
      </c>
      <c r="C192" t="s">
        <v>444</v>
      </c>
      <c r="D192" s="2" t="s">
        <v>445</v>
      </c>
      <c r="E192">
        <v>408</v>
      </c>
      <c r="F192">
        <v>772</v>
      </c>
      <c r="G192">
        <v>790</v>
      </c>
      <c r="H192">
        <v>655</v>
      </c>
    </row>
    <row r="193" spans="1:8" x14ac:dyDescent="0.25">
      <c r="A193" t="s">
        <v>446</v>
      </c>
      <c r="B193" s="2" t="s">
        <v>447</v>
      </c>
      <c r="C193" t="s">
        <v>448</v>
      </c>
      <c r="D193" s="2" t="s">
        <v>449</v>
      </c>
      <c r="E193">
        <v>862</v>
      </c>
      <c r="F193">
        <v>1336</v>
      </c>
      <c r="G193">
        <v>899</v>
      </c>
      <c r="H193">
        <v>1299</v>
      </c>
    </row>
    <row r="194" spans="1:8" x14ac:dyDescent="0.25">
      <c r="A194" t="s">
        <v>450</v>
      </c>
      <c r="B194" s="2" t="s">
        <v>450</v>
      </c>
      <c r="C194" t="s">
        <v>450</v>
      </c>
      <c r="D194" s="2" t="s">
        <v>451</v>
      </c>
      <c r="E194" t="s">
        <v>450</v>
      </c>
      <c r="F194" t="s">
        <v>450</v>
      </c>
      <c r="G194" t="s">
        <v>450</v>
      </c>
      <c r="H194" t="s">
        <v>450</v>
      </c>
    </row>
    <row r="195" spans="1:8" x14ac:dyDescent="0.25">
      <c r="A195" t="s">
        <v>446</v>
      </c>
      <c r="B195" s="2" t="s">
        <v>447</v>
      </c>
      <c r="C195" t="s">
        <v>452</v>
      </c>
      <c r="D195" s="2" t="s">
        <v>453</v>
      </c>
      <c r="E195">
        <v>471</v>
      </c>
      <c r="F195">
        <v>816</v>
      </c>
      <c r="G195">
        <v>415</v>
      </c>
      <c r="H195">
        <v>699</v>
      </c>
    </row>
    <row r="196" spans="1:8" x14ac:dyDescent="0.25">
      <c r="A196" t="s">
        <v>446</v>
      </c>
      <c r="B196" s="2" t="s">
        <v>447</v>
      </c>
      <c r="C196" t="s">
        <v>454</v>
      </c>
      <c r="D196" s="2" t="s">
        <v>455</v>
      </c>
      <c r="E196">
        <v>416</v>
      </c>
      <c r="F196">
        <v>533</v>
      </c>
      <c r="G196">
        <v>451</v>
      </c>
      <c r="H196">
        <v>683</v>
      </c>
    </row>
    <row r="197" spans="1:8" x14ac:dyDescent="0.25">
      <c r="A197" t="s">
        <v>456</v>
      </c>
      <c r="B197" s="2" t="s">
        <v>457</v>
      </c>
      <c r="C197" t="s">
        <v>458</v>
      </c>
      <c r="D197" s="2" t="s">
        <v>459</v>
      </c>
      <c r="E197">
        <v>476</v>
      </c>
      <c r="F197">
        <v>801</v>
      </c>
      <c r="G197">
        <v>541</v>
      </c>
      <c r="H197">
        <v>967</v>
      </c>
    </row>
    <row r="198" spans="1:8" x14ac:dyDescent="0.25">
      <c r="A198" t="s">
        <v>456</v>
      </c>
      <c r="B198" s="2" t="s">
        <v>457</v>
      </c>
      <c r="C198" t="s">
        <v>460</v>
      </c>
      <c r="D198" s="2" t="s">
        <v>461</v>
      </c>
      <c r="E198">
        <v>395</v>
      </c>
      <c r="F198">
        <v>600</v>
      </c>
      <c r="G198">
        <v>647</v>
      </c>
      <c r="H198">
        <v>1019</v>
      </c>
    </row>
    <row r="199" spans="1:8" x14ac:dyDescent="0.25">
      <c r="A199" t="s">
        <v>456</v>
      </c>
      <c r="B199" s="2" t="s">
        <v>457</v>
      </c>
      <c r="C199" t="s">
        <v>462</v>
      </c>
      <c r="D199" s="2" t="s">
        <v>463</v>
      </c>
      <c r="E199">
        <v>-3</v>
      </c>
      <c r="F199">
        <v>-3</v>
      </c>
      <c r="G199">
        <v>-3</v>
      </c>
      <c r="H199">
        <v>-3</v>
      </c>
    </row>
    <row r="200" spans="1:8" x14ac:dyDescent="0.25">
      <c r="A200" t="s">
        <v>456</v>
      </c>
      <c r="B200" s="2" t="s">
        <v>457</v>
      </c>
      <c r="C200" t="s">
        <v>464</v>
      </c>
      <c r="D200" s="2" t="s">
        <v>465</v>
      </c>
      <c r="E200">
        <v>238</v>
      </c>
      <c r="F200">
        <v>397</v>
      </c>
      <c r="G200">
        <v>176</v>
      </c>
      <c r="H200">
        <v>734</v>
      </c>
    </row>
    <row r="201" spans="1:8" x14ac:dyDescent="0.25">
      <c r="A201" t="s">
        <v>456</v>
      </c>
      <c r="B201" s="2" t="s">
        <v>457</v>
      </c>
      <c r="C201" t="s">
        <v>466</v>
      </c>
      <c r="D201" s="2" t="s">
        <v>467</v>
      </c>
      <c r="E201">
        <v>129</v>
      </c>
      <c r="F201">
        <v>1101</v>
      </c>
      <c r="G201">
        <v>544</v>
      </c>
      <c r="H201">
        <v>1329</v>
      </c>
    </row>
    <row r="202" spans="1:8" x14ac:dyDescent="0.25">
      <c r="A202" t="s">
        <v>468</v>
      </c>
      <c r="B202" s="2" t="s">
        <v>469</v>
      </c>
      <c r="C202" t="s">
        <v>470</v>
      </c>
      <c r="D202" s="2" t="s">
        <v>471</v>
      </c>
      <c r="E202">
        <v>757</v>
      </c>
      <c r="F202">
        <v>1342</v>
      </c>
      <c r="G202">
        <v>891</v>
      </c>
      <c r="H202">
        <v>1423</v>
      </c>
    </row>
    <row r="203" spans="1:8" x14ac:dyDescent="0.25">
      <c r="A203" t="s">
        <v>468</v>
      </c>
      <c r="B203" s="2" t="s">
        <v>469</v>
      </c>
      <c r="C203" t="s">
        <v>472</v>
      </c>
      <c r="D203" s="2" t="s">
        <v>473</v>
      </c>
      <c r="E203">
        <v>962</v>
      </c>
      <c r="F203">
        <v>1402</v>
      </c>
      <c r="G203">
        <v>1018</v>
      </c>
      <c r="H203">
        <v>1457</v>
      </c>
    </row>
    <row r="204" spans="1:8" x14ac:dyDescent="0.25">
      <c r="A204" t="s">
        <v>468</v>
      </c>
      <c r="B204" s="2" t="s">
        <v>469</v>
      </c>
      <c r="C204" t="s">
        <v>474</v>
      </c>
      <c r="D204" s="2" t="s">
        <v>475</v>
      </c>
      <c r="E204">
        <v>852</v>
      </c>
      <c r="F204">
        <v>1283</v>
      </c>
      <c r="G204">
        <v>814</v>
      </c>
      <c r="H204">
        <v>1347</v>
      </c>
    </row>
    <row r="205" spans="1:8" x14ac:dyDescent="0.25">
      <c r="A205" t="s">
        <v>468</v>
      </c>
      <c r="B205" s="2" t="s">
        <v>469</v>
      </c>
      <c r="C205" t="s">
        <v>476</v>
      </c>
      <c r="D205" s="2" t="s">
        <v>477</v>
      </c>
      <c r="E205">
        <v>704</v>
      </c>
      <c r="F205">
        <v>1160</v>
      </c>
      <c r="G205">
        <v>704</v>
      </c>
      <c r="H205">
        <v>1200</v>
      </c>
    </row>
    <row r="206" spans="1:8" x14ac:dyDescent="0.25">
      <c r="A206" t="s">
        <v>478</v>
      </c>
      <c r="B206" s="2" t="s">
        <v>479</v>
      </c>
      <c r="C206" t="s">
        <v>480</v>
      </c>
      <c r="D206" s="2" t="s">
        <v>481</v>
      </c>
      <c r="E206">
        <v>725</v>
      </c>
      <c r="F206">
        <v>1406</v>
      </c>
      <c r="G206">
        <v>744</v>
      </c>
      <c r="H206">
        <v>1262</v>
      </c>
    </row>
    <row r="207" spans="1:8" x14ac:dyDescent="0.25">
      <c r="A207" t="s">
        <v>478</v>
      </c>
      <c r="B207" s="2" t="s">
        <v>479</v>
      </c>
      <c r="C207" t="s">
        <v>482</v>
      </c>
      <c r="D207" s="2" t="s">
        <v>483</v>
      </c>
      <c r="E207">
        <v>690</v>
      </c>
      <c r="F207">
        <v>1136</v>
      </c>
      <c r="G207">
        <v>631</v>
      </c>
      <c r="H207">
        <v>1259</v>
      </c>
    </row>
    <row r="208" spans="1:8" x14ac:dyDescent="0.25">
      <c r="A208" t="s">
        <v>478</v>
      </c>
      <c r="B208" s="2" t="s">
        <v>479</v>
      </c>
      <c r="C208" t="s">
        <v>484</v>
      </c>
      <c r="D208" s="2" t="s">
        <v>485</v>
      </c>
      <c r="E208">
        <v>800</v>
      </c>
      <c r="F208">
        <v>1395</v>
      </c>
      <c r="G208">
        <v>1009</v>
      </c>
      <c r="H208">
        <v>1382</v>
      </c>
    </row>
    <row r="209" spans="1:8" x14ac:dyDescent="0.25">
      <c r="A209" t="s">
        <v>478</v>
      </c>
      <c r="B209" s="2" t="s">
        <v>479</v>
      </c>
      <c r="C209" t="s">
        <v>486</v>
      </c>
      <c r="D209" s="2" t="s">
        <v>487</v>
      </c>
      <c r="E209">
        <v>565</v>
      </c>
      <c r="F209">
        <v>1084</v>
      </c>
      <c r="G209">
        <v>685</v>
      </c>
      <c r="H209">
        <v>1080</v>
      </c>
    </row>
    <row r="210" spans="1:8" x14ac:dyDescent="0.25">
      <c r="A210" t="s">
        <v>488</v>
      </c>
      <c r="B210" s="2" t="s">
        <v>489</v>
      </c>
      <c r="C210" t="s">
        <v>490</v>
      </c>
      <c r="D210" s="2" t="s">
        <v>491</v>
      </c>
      <c r="E210">
        <v>545</v>
      </c>
      <c r="F210">
        <v>922</v>
      </c>
      <c r="G210">
        <v>656</v>
      </c>
      <c r="H210">
        <v>1087</v>
      </c>
    </row>
    <row r="211" spans="1:8" x14ac:dyDescent="0.25">
      <c r="A211" t="s">
        <v>488</v>
      </c>
      <c r="B211" s="2" t="s">
        <v>489</v>
      </c>
      <c r="C211" t="s">
        <v>492</v>
      </c>
      <c r="D211" s="2" t="s">
        <v>493</v>
      </c>
      <c r="E211">
        <v>729</v>
      </c>
      <c r="F211">
        <v>1169</v>
      </c>
      <c r="G211">
        <v>1092</v>
      </c>
      <c r="H211">
        <v>1263</v>
      </c>
    </row>
    <row r="212" spans="1:8" x14ac:dyDescent="0.25">
      <c r="A212" t="s">
        <v>488</v>
      </c>
      <c r="B212" s="2" t="s">
        <v>489</v>
      </c>
      <c r="C212" t="s">
        <v>494</v>
      </c>
      <c r="D212" s="2" t="s">
        <v>495</v>
      </c>
      <c r="E212">
        <v>504</v>
      </c>
      <c r="F212">
        <v>998</v>
      </c>
      <c r="G212">
        <v>514</v>
      </c>
      <c r="H212">
        <v>1061</v>
      </c>
    </row>
    <row r="213" spans="1:8" x14ac:dyDescent="0.25">
      <c r="A213" t="s">
        <v>496</v>
      </c>
      <c r="B213" s="2" t="s">
        <v>497</v>
      </c>
      <c r="C213" t="s">
        <v>498</v>
      </c>
      <c r="D213" s="2" t="s">
        <v>499</v>
      </c>
      <c r="E213">
        <v>639</v>
      </c>
      <c r="F213">
        <v>1111</v>
      </c>
      <c r="G213">
        <v>710</v>
      </c>
      <c r="H213">
        <v>1252</v>
      </c>
    </row>
    <row r="214" spans="1:8" x14ac:dyDescent="0.25">
      <c r="A214" t="s">
        <v>496</v>
      </c>
      <c r="B214" s="2" t="s">
        <v>497</v>
      </c>
      <c r="C214" t="s">
        <v>500</v>
      </c>
      <c r="D214" s="2" t="s">
        <v>501</v>
      </c>
      <c r="E214">
        <v>678</v>
      </c>
      <c r="F214">
        <v>1168</v>
      </c>
      <c r="G214">
        <v>829</v>
      </c>
      <c r="H214">
        <v>1143</v>
      </c>
    </row>
    <row r="215" spans="1:8" x14ac:dyDescent="0.25">
      <c r="A215" t="s">
        <v>496</v>
      </c>
      <c r="B215" s="2" t="s">
        <v>497</v>
      </c>
      <c r="C215" t="s">
        <v>502</v>
      </c>
      <c r="D215" s="2" t="s">
        <v>503</v>
      </c>
      <c r="E215">
        <v>736</v>
      </c>
      <c r="F215">
        <v>1191</v>
      </c>
      <c r="G215">
        <v>723</v>
      </c>
      <c r="H215">
        <v>1150</v>
      </c>
    </row>
    <row r="216" spans="1:8" x14ac:dyDescent="0.25">
      <c r="A216" t="s">
        <v>504</v>
      </c>
      <c r="B216" s="2" t="s">
        <v>505</v>
      </c>
      <c r="C216" t="s">
        <v>506</v>
      </c>
      <c r="D216" s="2" t="s">
        <v>507</v>
      </c>
      <c r="E216">
        <v>694</v>
      </c>
      <c r="F216">
        <v>1121</v>
      </c>
      <c r="G216">
        <v>861</v>
      </c>
      <c r="H216">
        <v>1171</v>
      </c>
    </row>
    <row r="217" spans="1:8" x14ac:dyDescent="0.25">
      <c r="A217" t="s">
        <v>504</v>
      </c>
      <c r="B217" s="2" t="s">
        <v>505</v>
      </c>
      <c r="C217" t="s">
        <v>508</v>
      </c>
      <c r="D217" s="2" t="s">
        <v>509</v>
      </c>
      <c r="E217">
        <v>1000</v>
      </c>
      <c r="F217">
        <v>1358</v>
      </c>
      <c r="G217">
        <v>871</v>
      </c>
      <c r="H217">
        <v>1249</v>
      </c>
    </row>
    <row r="218" spans="1:8" x14ac:dyDescent="0.25">
      <c r="A218" t="s">
        <v>504</v>
      </c>
      <c r="B218" s="2" t="s">
        <v>505</v>
      </c>
      <c r="C218" t="s">
        <v>510</v>
      </c>
      <c r="D218" s="2" t="s">
        <v>511</v>
      </c>
      <c r="E218">
        <v>717</v>
      </c>
      <c r="F218">
        <v>1204</v>
      </c>
      <c r="G218">
        <v>888</v>
      </c>
      <c r="H218">
        <v>1111</v>
      </c>
    </row>
    <row r="219" spans="1:8" x14ac:dyDescent="0.25">
      <c r="A219" t="s">
        <v>504</v>
      </c>
      <c r="B219" s="2" t="s">
        <v>505</v>
      </c>
      <c r="C219" t="s">
        <v>512</v>
      </c>
      <c r="D219" s="2" t="s">
        <v>513</v>
      </c>
      <c r="E219">
        <v>920</v>
      </c>
      <c r="F219">
        <v>1350</v>
      </c>
      <c r="G219">
        <v>842</v>
      </c>
      <c r="H219">
        <v>1287</v>
      </c>
    </row>
    <row r="220" spans="1:8" x14ac:dyDescent="0.25">
      <c r="A220" t="s">
        <v>514</v>
      </c>
      <c r="B220" s="2" t="s">
        <v>515</v>
      </c>
      <c r="C220" t="s">
        <v>516</v>
      </c>
      <c r="D220" s="2" t="s">
        <v>517</v>
      </c>
      <c r="E220">
        <v>966</v>
      </c>
      <c r="F220">
        <v>1346</v>
      </c>
      <c r="G220">
        <v>788</v>
      </c>
      <c r="H220">
        <v>1202</v>
      </c>
    </row>
    <row r="221" spans="1:8" x14ac:dyDescent="0.25">
      <c r="A221" t="s">
        <v>514</v>
      </c>
      <c r="B221" s="2" t="s">
        <v>515</v>
      </c>
      <c r="C221" t="s">
        <v>518</v>
      </c>
      <c r="D221" s="2" t="s">
        <v>519</v>
      </c>
      <c r="E221">
        <v>916</v>
      </c>
      <c r="F221">
        <v>1474</v>
      </c>
      <c r="G221">
        <v>1111</v>
      </c>
      <c r="H221">
        <v>1209</v>
      </c>
    </row>
    <row r="222" spans="1:8" x14ac:dyDescent="0.25">
      <c r="A222" t="s">
        <v>514</v>
      </c>
      <c r="B222" s="2" t="s">
        <v>515</v>
      </c>
      <c r="C222" t="s">
        <v>520</v>
      </c>
      <c r="D222" s="2" t="s">
        <v>521</v>
      </c>
      <c r="E222">
        <v>721</v>
      </c>
      <c r="F222">
        <v>1319</v>
      </c>
      <c r="G222">
        <v>663</v>
      </c>
      <c r="H222">
        <v>1367</v>
      </c>
    </row>
    <row r="223" spans="1:8" x14ac:dyDescent="0.25">
      <c r="A223" t="s">
        <v>514</v>
      </c>
      <c r="B223" s="2" t="s">
        <v>515</v>
      </c>
      <c r="C223" t="s">
        <v>522</v>
      </c>
      <c r="D223" s="2" t="s">
        <v>523</v>
      </c>
      <c r="E223">
        <v>1030</v>
      </c>
      <c r="F223">
        <v>958</v>
      </c>
      <c r="G223">
        <v>1100</v>
      </c>
      <c r="H223">
        <v>1204</v>
      </c>
    </row>
    <row r="224" spans="1:8" x14ac:dyDescent="0.25">
      <c r="A224" t="s">
        <v>524</v>
      </c>
      <c r="B224" s="2" t="s">
        <v>525</v>
      </c>
      <c r="C224" t="s">
        <v>526</v>
      </c>
      <c r="D224" s="2" t="s">
        <v>527</v>
      </c>
      <c r="E224">
        <v>834</v>
      </c>
      <c r="F224">
        <v>1365</v>
      </c>
      <c r="G224">
        <v>803</v>
      </c>
      <c r="H224">
        <v>1266</v>
      </c>
    </row>
    <row r="225" spans="1:8" x14ac:dyDescent="0.25">
      <c r="A225" t="s">
        <v>524</v>
      </c>
      <c r="B225" s="2" t="s">
        <v>525</v>
      </c>
      <c r="C225" t="s">
        <v>528</v>
      </c>
      <c r="D225" s="2" t="s">
        <v>529</v>
      </c>
      <c r="E225">
        <v>1078</v>
      </c>
      <c r="F225">
        <v>1406</v>
      </c>
      <c r="G225">
        <v>1026</v>
      </c>
      <c r="H225">
        <v>1360</v>
      </c>
    </row>
    <row r="226" spans="1:8" x14ac:dyDescent="0.25">
      <c r="A226" t="s">
        <v>524</v>
      </c>
      <c r="B226" s="2" t="s">
        <v>525</v>
      </c>
      <c r="C226" t="s">
        <v>530</v>
      </c>
      <c r="D226" s="2" t="s">
        <v>531</v>
      </c>
      <c r="E226">
        <v>635</v>
      </c>
      <c r="F226">
        <v>1120</v>
      </c>
      <c r="G226">
        <v>876</v>
      </c>
      <c r="H226">
        <v>1305</v>
      </c>
    </row>
    <row r="227" spans="1:8" x14ac:dyDescent="0.25">
      <c r="A227" t="s">
        <v>532</v>
      </c>
      <c r="B227" s="2" t="s">
        <v>533</v>
      </c>
      <c r="C227" t="s">
        <v>534</v>
      </c>
      <c r="D227" s="2" t="s">
        <v>535</v>
      </c>
      <c r="E227">
        <v>526</v>
      </c>
      <c r="F227">
        <v>1107</v>
      </c>
      <c r="G227">
        <v>879</v>
      </c>
      <c r="H227">
        <v>1138</v>
      </c>
    </row>
    <row r="228" spans="1:8" x14ac:dyDescent="0.25">
      <c r="A228" t="s">
        <v>532</v>
      </c>
      <c r="B228" s="2" t="s">
        <v>533</v>
      </c>
      <c r="C228" t="s">
        <v>536</v>
      </c>
      <c r="D228" s="2" t="s">
        <v>537</v>
      </c>
      <c r="E228">
        <v>433</v>
      </c>
      <c r="F228">
        <v>1013</v>
      </c>
      <c r="G228">
        <v>867</v>
      </c>
      <c r="H228">
        <v>1170</v>
      </c>
    </row>
    <row r="229" spans="1:8" x14ac:dyDescent="0.25">
      <c r="A229" t="s">
        <v>532</v>
      </c>
      <c r="B229" s="2" t="s">
        <v>533</v>
      </c>
      <c r="C229" t="s">
        <v>538</v>
      </c>
      <c r="D229" s="2" t="s">
        <v>539</v>
      </c>
      <c r="E229">
        <v>651</v>
      </c>
      <c r="F229">
        <v>1175</v>
      </c>
      <c r="G229">
        <v>760</v>
      </c>
      <c r="H229">
        <v>1164</v>
      </c>
    </row>
    <row r="230" spans="1:8" x14ac:dyDescent="0.25">
      <c r="A230" t="s">
        <v>540</v>
      </c>
      <c r="B230" s="2" t="s">
        <v>541</v>
      </c>
      <c r="C230" t="s">
        <v>542</v>
      </c>
      <c r="D230" s="2" t="s">
        <v>543</v>
      </c>
      <c r="E230">
        <v>660</v>
      </c>
      <c r="F230">
        <v>1073</v>
      </c>
      <c r="G230">
        <v>522</v>
      </c>
      <c r="H230">
        <v>1246</v>
      </c>
    </row>
    <row r="231" spans="1:8" x14ac:dyDescent="0.25">
      <c r="A231" t="s">
        <v>540</v>
      </c>
      <c r="B231" s="2" t="s">
        <v>541</v>
      </c>
      <c r="C231" t="s">
        <v>544</v>
      </c>
      <c r="D231" s="2" t="s">
        <v>545</v>
      </c>
      <c r="E231">
        <v>765</v>
      </c>
      <c r="F231">
        <v>1280</v>
      </c>
      <c r="G231">
        <v>1057</v>
      </c>
      <c r="H231">
        <v>1321</v>
      </c>
    </row>
    <row r="232" spans="1:8" x14ac:dyDescent="0.25">
      <c r="A232" t="s">
        <v>540</v>
      </c>
      <c r="B232" s="2" t="s">
        <v>541</v>
      </c>
      <c r="C232" t="s">
        <v>546</v>
      </c>
      <c r="D232" s="2" t="s">
        <v>547</v>
      </c>
      <c r="E232">
        <v>599</v>
      </c>
      <c r="F232">
        <v>1226</v>
      </c>
      <c r="G232">
        <v>627</v>
      </c>
      <c r="H232">
        <v>1186</v>
      </c>
    </row>
    <row r="233" spans="1:8" x14ac:dyDescent="0.25">
      <c r="A233" t="s">
        <v>540</v>
      </c>
      <c r="B233" s="2" t="s">
        <v>541</v>
      </c>
      <c r="C233" t="s">
        <v>548</v>
      </c>
      <c r="D233" s="2" t="s">
        <v>549</v>
      </c>
      <c r="E233">
        <v>522</v>
      </c>
      <c r="F233">
        <v>1113</v>
      </c>
      <c r="G233">
        <v>716</v>
      </c>
      <c r="H233">
        <v>1098</v>
      </c>
    </row>
    <row r="234" spans="1:8" x14ac:dyDescent="0.25">
      <c r="A234" t="s">
        <v>540</v>
      </c>
      <c r="B234" s="2" t="s">
        <v>541</v>
      </c>
      <c r="C234" t="s">
        <v>550</v>
      </c>
      <c r="D234" s="2" t="s">
        <v>551</v>
      </c>
      <c r="E234">
        <v>856</v>
      </c>
      <c r="F234">
        <v>1319</v>
      </c>
      <c r="G234">
        <v>660</v>
      </c>
      <c r="H234">
        <v>1289</v>
      </c>
    </row>
    <row r="235" spans="1:8" x14ac:dyDescent="0.25">
      <c r="A235" t="s">
        <v>552</v>
      </c>
      <c r="B235" s="2" t="s">
        <v>553</v>
      </c>
      <c r="C235" t="s">
        <v>554</v>
      </c>
      <c r="D235" s="2" t="s">
        <v>555</v>
      </c>
      <c r="E235">
        <v>829</v>
      </c>
      <c r="F235">
        <v>1342</v>
      </c>
      <c r="G235">
        <v>684</v>
      </c>
      <c r="H235">
        <v>1229</v>
      </c>
    </row>
    <row r="236" spans="1:8" x14ac:dyDescent="0.25">
      <c r="A236" t="s">
        <v>552</v>
      </c>
      <c r="B236" s="2" t="s">
        <v>553</v>
      </c>
      <c r="C236" t="s">
        <v>556</v>
      </c>
      <c r="D236" s="2" t="s">
        <v>557</v>
      </c>
      <c r="E236">
        <v>689</v>
      </c>
      <c r="F236">
        <v>1180</v>
      </c>
      <c r="G236">
        <v>922</v>
      </c>
      <c r="H236">
        <v>1060</v>
      </c>
    </row>
    <row r="237" spans="1:8" x14ac:dyDescent="0.25">
      <c r="A237" t="s">
        <v>552</v>
      </c>
      <c r="B237" s="2" t="s">
        <v>553</v>
      </c>
      <c r="C237" t="s">
        <v>558</v>
      </c>
      <c r="D237" s="2" t="s">
        <v>559</v>
      </c>
      <c r="E237">
        <v>765</v>
      </c>
      <c r="F237">
        <v>1190</v>
      </c>
      <c r="G237">
        <v>987</v>
      </c>
      <c r="H237">
        <v>1194</v>
      </c>
    </row>
    <row r="238" spans="1:8" x14ac:dyDescent="0.25">
      <c r="A238" t="s">
        <v>552</v>
      </c>
      <c r="B238" s="2" t="s">
        <v>553</v>
      </c>
      <c r="C238" t="s">
        <v>560</v>
      </c>
      <c r="D238" s="2" t="s">
        <v>561</v>
      </c>
      <c r="E238">
        <v>665</v>
      </c>
      <c r="F238">
        <v>1108</v>
      </c>
      <c r="G238">
        <v>728</v>
      </c>
      <c r="H238">
        <v>1325</v>
      </c>
    </row>
  </sheetData>
  <hyperlinks>
    <hyperlink ref="B136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2020-01-17T09:02:35Z</dcterms:modified>
</cp:coreProperties>
</file>