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Tournament" sheetId="1" state="visible" r:id="rId1"/>
    <sheet name="Roster" sheetId="2" state="visible" r:id="rId2"/>
    <sheet name="By Board" sheetId="3" state="visible" r:id="rId3"/>
    <sheet name="By Round" sheetId="4" state="visible" r:id="rId4"/>
    <sheet name="By Table" sheetId="5" state="visible" r:id="rId5"/>
    <sheet name="By Pair" sheetId="6" state="visible" r:id="rId6"/>
    <sheet name="Traveler Template" sheetId="7" state="visible" r:id="rId7"/>
    <sheet name="IMP Table" sheetId="8" state="visible" r:id="rId8"/>
    <sheet name="Scoring Table" sheetId="9" state="visible" r:id="rId9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#0.00"/>
    <numFmt numFmtId="165" formatCode="+#0;-#0;0"/>
    <numFmt numFmtId="166" formatCode="#0"/>
  </numFmts>
  <fonts count="6">
    <font>
      <name val="Calibri"/>
      <family val="2"/>
      <color theme="1"/>
      <sz val="11"/>
      <scheme val="minor"/>
    </font>
    <font>
      <i val="1"/>
      <color rgb="005DADE2"/>
      <sz val="10"/>
    </font>
    <font>
      <b val="1"/>
      <sz val="14"/>
    </font>
    <font>
      <b val="1"/>
      <color rgb="00FF0000"/>
    </font>
    <font>
      <b val="1"/>
      <i val="1"/>
      <color rgb="00FF0000"/>
    </font>
    <font>
      <b val="1"/>
      <sz val="22"/>
    </font>
  </fonts>
  <fills count="2">
    <fill>
      <patternFill/>
    </fill>
    <fill>
      <patternFill patternType="gray125"/>
    </fill>
  </fills>
  <borders count="5">
    <border>
      <left/>
      <right/>
      <top/>
      <bottom/>
      <diagonal/>
    </border>
    <border>
      <top style="thin">
        <color rgb="00FF0000"/>
      </top>
    </border>
    <border>
      <left style="thick">
        <color rgb="00000000"/>
      </left>
    </border>
    <border>
      <left style="thick">
        <color rgb="00000000"/>
      </left>
      <right/>
      <bottom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17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2" fillId="0" borderId="0" applyAlignment="1" pivotButton="0" quotePrefix="0" xfId="0">
      <alignment horizontal="center"/>
    </xf>
    <xf numFmtId="164" fontId="0" fillId="0" borderId="0" pivotButton="0" quotePrefix="0" xfId="0"/>
    <xf numFmtId="0" fontId="3" fillId="0" borderId="1" pivotButton="0" quotePrefix="0" xfId="0"/>
    <xf numFmtId="164" fontId="3" fillId="0" borderId="1" pivotButton="0" quotePrefix="0" xfId="0"/>
    <xf numFmtId="0" fontId="4" fillId="0" borderId="3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2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164" fontId="0" fillId="0" borderId="2" pivotButton="0" quotePrefix="0" xfId="0"/>
    <xf numFmtId="0" fontId="5" fillId="0" borderId="0" pivotButton="0" quotePrefix="0" xfId="0"/>
    <xf numFmtId="0" fontId="2" fillId="0" borderId="4" applyAlignment="1" pivotButton="0" quotePrefix="0" xfId="0">
      <alignment horizontal="center"/>
    </xf>
    <xf numFmtId="0" fontId="0" fillId="0" borderId="4" pivotButton="0" quotePrefix="0" xfId="0"/>
    <xf numFmtId="165" fontId="0" fillId="0" borderId="0" pivotButton="0" quotePrefix="0" xfId="0"/>
    <xf numFmtId="166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5"/>
  <sheetViews>
    <sheetView workbookViewId="0">
      <selection activeCell="A1" sqref="A1"/>
    </sheetView>
  </sheetViews>
  <sheetFormatPr baseColWidth="8" defaultRowHeight="15"/>
  <cols>
    <col width="30" customWidth="1" min="1" max="1"/>
  </cols>
  <sheetData>
    <row r="1">
      <c r="A1" s="1" t="inlineStr">
        <is>
          <t>For public domain. No rights reserved. Generated on Sep 03, 2025.</t>
        </is>
      </c>
    </row>
    <row r="2">
      <c r="A2" s="2" t="inlineStr">
        <is>
          <t>Howell Arrangement (IMP)</t>
        </is>
      </c>
    </row>
    <row r="3">
      <c r="A3" s="2" t="inlineStr">
        <is>
          <t>Pairs</t>
        </is>
      </c>
      <c r="B3" s="2" t="n">
        <v>7</v>
      </c>
    </row>
    <row r="4">
      <c r="A4" s="2" t="inlineStr">
        <is>
          <t>Tables</t>
        </is>
      </c>
      <c r="B4" s="2" t="n">
        <v>4</v>
      </c>
    </row>
    <row r="5">
      <c r="A5" s="2" t="inlineStr">
        <is>
          <t>Rounds</t>
        </is>
      </c>
      <c r="B5" s="2" t="n">
        <v>7</v>
      </c>
    </row>
    <row r="6">
      <c r="A6" s="2" t="inlineStr">
        <is>
          <t>Boards per round</t>
        </is>
      </c>
      <c r="B6" s="2" t="n">
        <v>2</v>
      </c>
    </row>
    <row r="7">
      <c r="A7" s="2" t="inlineStr">
        <is>
          <t>Total Boards to play</t>
        </is>
      </c>
      <c r="B7" s="2" t="n">
        <v>14</v>
      </c>
    </row>
    <row r="17">
      <c r="A17" s="2" t="inlineStr">
        <is>
          <t>For Tournament Director/Organizer</t>
        </is>
      </c>
    </row>
    <row r="18">
      <c r="A18" s="2" t="inlineStr">
        <is>
          <t>1. There is a matching PDF file for this spreadsheet.  Take a look of that first.</t>
        </is>
      </c>
    </row>
    <row r="19">
      <c r="A19" s="2" t="inlineStr">
        <is>
          <t>2. The PDF file has better traveler and movement instrucdtion sheet.  This is for plan B.</t>
        </is>
      </c>
    </row>
    <row r="20">
      <c r="A20" s="2" t="inlineStr">
        <is>
          <t>3. Shuffle and deal number of boards based on the Board sheet.  Insert cards into slots.</t>
        </is>
      </c>
    </row>
    <row r="21">
      <c r="A21" s="2" t="inlineStr">
        <is>
          <t>4. Make sure traveler sheet has board # written/printed on.  Fold with score side hidden.  Tuck it into the North slot for the corresponding board.</t>
        </is>
      </c>
    </row>
    <row r="22">
      <c r="A22" s="2" t="inlineStr">
        <is>
          <t>5. Assign pair # to each participating pairs.  Usually by drawing.</t>
        </is>
      </c>
    </row>
    <row r="23">
      <c r="A23" s="2" t="inlineStr">
        <is>
          <t>6. Seat each pair based on the Table sheet</t>
        </is>
      </c>
    </row>
    <row r="24">
      <c r="A24" s="2" t="inlineStr">
        <is>
          <t>7. Assign North to be score keeper and South as the board caddy.</t>
        </is>
      </c>
    </row>
    <row r="25">
      <c r="A25" s="2" t="inlineStr">
        <is>
          <t>8. At the end of the ternament, collect traveler and record into the spreadsheet.  Everything else has been automated.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9"/>
  <sheetViews>
    <sheetView workbookViewId="0">
      <selection activeCell="A1" sqref="A1"/>
    </sheetView>
  </sheetViews>
  <sheetFormatPr baseColWidth="8" defaultRowHeight="15"/>
  <cols>
    <col width="25" customWidth="1" min="2" max="2"/>
    <col width="25" customWidth="1" min="3" max="3"/>
  </cols>
  <sheetData>
    <row r="1">
      <c r="A1" s="3" t="inlineStr">
        <is>
          <t>Pair #</t>
        </is>
      </c>
      <c r="B1" s="3" t="inlineStr">
        <is>
          <t>Player 1</t>
        </is>
      </c>
      <c r="C1" s="3" t="inlineStr">
        <is>
          <t>Player 2</t>
        </is>
      </c>
      <c r="D1" s="3" t="inlineStr">
        <is>
          <t>IMP</t>
        </is>
      </c>
    </row>
    <row r="2">
      <c r="A2" t="n">
        <v>1</v>
      </c>
      <c r="B2" t="inlineStr">
        <is>
          <t>PH47</t>
        </is>
      </c>
      <c r="C2" t="inlineStr">
        <is>
          <t>PH46</t>
        </is>
      </c>
      <c r="D2" s="4">
        <f>SUMIF('By Board'!$D$3:$D$50,"=1",'By Board'!$L$3:$L$50)+SUMIF('By Board'!$E$3:$E$50,"=1",'By Board'!$M$3:$M$50)</f>
        <v/>
      </c>
    </row>
    <row r="3">
      <c r="A3" t="n">
        <v>2</v>
      </c>
      <c r="B3" t="inlineStr">
        <is>
          <t>PH18</t>
        </is>
      </c>
      <c r="C3" t="inlineStr">
        <is>
          <t>PH39</t>
        </is>
      </c>
      <c r="D3" s="4">
        <f>SUMIF('By Board'!$D$3:$D$50,"=2",'By Board'!$L$3:$L$50)+SUMIF('By Board'!$E$3:$E$50,"=2",'By Board'!$M$3:$M$50)</f>
        <v/>
      </c>
    </row>
    <row r="4">
      <c r="A4" t="n">
        <v>3</v>
      </c>
      <c r="B4" t="inlineStr">
        <is>
          <t>PH42</t>
        </is>
      </c>
      <c r="C4" t="inlineStr">
        <is>
          <t>PH30</t>
        </is>
      </c>
      <c r="D4" s="4">
        <f>SUMIF('By Board'!$D$3:$D$50,"=3",'By Board'!$L$3:$L$50)+SUMIF('By Board'!$E$3:$E$50,"=3",'By Board'!$M$3:$M$50)</f>
        <v/>
      </c>
    </row>
    <row r="5">
      <c r="A5" t="n">
        <v>4</v>
      </c>
      <c r="B5" t="inlineStr">
        <is>
          <t>PH91</t>
        </is>
      </c>
      <c r="C5" t="inlineStr">
        <is>
          <t>PH66</t>
        </is>
      </c>
      <c r="D5" s="4">
        <f>SUMIF('By Board'!$D$3:$D$50,"=4",'By Board'!$L$3:$L$50)+SUMIF('By Board'!$E$3:$E$50,"=4",'By Board'!$M$3:$M$50)</f>
        <v/>
      </c>
    </row>
    <row r="6">
      <c r="A6" t="n">
        <v>5</v>
      </c>
      <c r="B6" t="inlineStr">
        <is>
          <t>PH96</t>
        </is>
      </c>
      <c r="C6" t="inlineStr">
        <is>
          <t>PH44</t>
        </is>
      </c>
      <c r="D6" s="4">
        <f>SUMIF('By Board'!$D$3:$D$50,"=5",'By Board'!$L$3:$L$50)+SUMIF('By Board'!$E$3:$E$50,"=5",'By Board'!$M$3:$M$50)</f>
        <v/>
      </c>
    </row>
    <row r="7">
      <c r="A7" t="n">
        <v>6</v>
      </c>
      <c r="B7" t="inlineStr">
        <is>
          <t>PH55</t>
        </is>
      </c>
      <c r="C7" t="inlineStr">
        <is>
          <t>PH62</t>
        </is>
      </c>
      <c r="D7" s="4">
        <f>SUMIF('By Board'!$D$3:$D$50,"=6",'By Board'!$L$3:$L$50)+SUMIF('By Board'!$E$3:$E$50,"=6",'By Board'!$M$3:$M$50)</f>
        <v/>
      </c>
    </row>
    <row r="8">
      <c r="A8" t="n">
        <v>7</v>
      </c>
      <c r="B8" t="inlineStr">
        <is>
          <t>PH54</t>
        </is>
      </c>
      <c r="C8" t="inlineStr">
        <is>
          <t>PH91</t>
        </is>
      </c>
      <c r="D8" s="4">
        <f>SUMIF('By Board'!$D$3:$D$50,"=7",'By Board'!$L$3:$L$50)+SUMIF('By Board'!$E$3:$E$50,"=7",'By Board'!$M$3:$M$50)</f>
        <v/>
      </c>
    </row>
    <row r="9">
      <c r="C9" s="5" t="inlineStr">
        <is>
          <t>Sum to Zero</t>
        </is>
      </c>
      <c r="D9" s="6">
        <f>SUM(D2:D8)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U58"/>
  <sheetViews>
    <sheetView workbookViewId="0">
      <selection activeCell="A1" sqref="A1"/>
    </sheetView>
  </sheetViews>
  <sheetFormatPr baseColWidth="8" defaultRowHeight="15"/>
  <cols>
    <col width="30" customWidth="1" min="7" max="7"/>
  </cols>
  <sheetData>
    <row r="1">
      <c r="J1" s="3" t="inlineStr">
        <is>
          <t>Contract Pt</t>
        </is>
      </c>
      <c r="L1" s="7" t="inlineStr">
        <is>
          <t>IMP</t>
        </is>
      </c>
      <c r="N1" s="8" t="inlineStr">
        <is>
          <t>IMP Calculation</t>
        </is>
      </c>
    </row>
    <row r="2">
      <c r="A2" s="3" t="inlineStr">
        <is>
          <t>Board</t>
        </is>
      </c>
      <c r="B2" s="3" t="inlineStr">
        <is>
          <t>Round</t>
        </is>
      </c>
      <c r="C2" s="3" t="inlineStr">
        <is>
          <t>Table</t>
        </is>
      </c>
      <c r="D2" s="3" t="inlineStr">
        <is>
          <t>NS</t>
        </is>
      </c>
      <c r="E2" s="3" t="inlineStr">
        <is>
          <t>EW</t>
        </is>
      </c>
      <c r="F2" s="3" t="inlineStr">
        <is>
          <t>Vul</t>
        </is>
      </c>
      <c r="G2" s="3" t="inlineStr">
        <is>
          <t>Contract</t>
        </is>
      </c>
      <c r="H2" s="3" t="inlineStr">
        <is>
          <t>By</t>
        </is>
      </c>
      <c r="I2" s="3" t="inlineStr">
        <is>
          <t>Result</t>
        </is>
      </c>
      <c r="J2" s="3" t="inlineStr">
        <is>
          <t>NS</t>
        </is>
      </c>
      <c r="K2" s="3" t="inlineStr">
        <is>
          <t>EW</t>
        </is>
      </c>
      <c r="L2" s="9" t="inlineStr">
        <is>
          <t>NS</t>
        </is>
      </c>
      <c r="M2" s="8" t="inlineStr">
        <is>
          <t>EW</t>
        </is>
      </c>
      <c r="N2" s="8" t="inlineStr">
        <is>
          <t>NS Net</t>
        </is>
      </c>
      <c r="O2" s="8" t="inlineStr">
        <is>
          <t>EW Net</t>
        </is>
      </c>
      <c r="P2" s="8" t="inlineStr">
        <is>
          <t>NS Pair-Wise</t>
        </is>
      </c>
      <c r="S2" s="8" t="inlineStr">
        <is>
          <t>EW Pair-Wise</t>
        </is>
      </c>
    </row>
    <row r="3">
      <c r="A3" t="n">
        <v>1</v>
      </c>
      <c r="B3">
        <f>'By Round'!A2</f>
        <v/>
      </c>
      <c r="C3">
        <f>'By Round'!B2</f>
        <v/>
      </c>
      <c r="D3">
        <f>'By Round'!C2</f>
        <v/>
      </c>
      <c r="E3">
        <f>'By Round'!D2</f>
        <v/>
      </c>
      <c r="F3" s="10" t="inlineStr">
        <is>
          <t>None</t>
        </is>
      </c>
      <c r="L3" s="11">
        <f>IFERROR(AVERAGE(P3:R3),"")</f>
        <v/>
      </c>
      <c r="M3" s="4">
        <f>IFERROR(AVERAGE(S3:U3),"")</f>
        <v/>
      </c>
      <c r="N3">
        <f>IF(ISNUMBER(J3),J3,IF(ISNUMBER(K3),-K3,""))</f>
        <v/>
      </c>
      <c r="O3">
        <f>IF(ISNUMBER(K3),K3,IF(ISNUMBER(J3),-J3,""))</f>
        <v/>
      </c>
      <c r="P3">
        <f>IF(AND(ISNUMBER(N3),ISNUMBER(N4)),VLOOKUP(ABS(N3-N4),'IMP Table'!$A$2:$C$26,3)*SIGN(N3-N4),"")</f>
        <v/>
      </c>
      <c r="Q3">
        <f>IF(AND(ISNUMBER(N3),ISNUMBER(N5)),VLOOKUP(ABS(N3-N5),'IMP Table'!$A$2:$C$26,3)*SIGN(N3-N5),"")</f>
        <v/>
      </c>
      <c r="R3">
        <f>IF(AND(ISNUMBER(N3),ISNUMBER(N6)),VLOOKUP(ABS(N3-N6),'IMP Table'!$A$2:$C$26,3)*SIGN(N3-N6),"")</f>
        <v/>
      </c>
      <c r="S3">
        <f>IF(AND(ISNUMBER(O3),ISNUMBER(O4)),VLOOKUP(ABS(O3-O4),'IMP Table'!$A$2:$C$26,3)*SIGN(O3-O4),"")</f>
        <v/>
      </c>
      <c r="T3">
        <f>IF(AND(ISNUMBER(O3),ISNUMBER(O5)),VLOOKUP(ABS(O3-O5),'IMP Table'!$A$2:$C$26,3)*SIGN(O3-O5),"")</f>
        <v/>
      </c>
      <c r="U3">
        <f>IF(AND(ISNUMBER(O3),ISNUMBER(O6)),VLOOKUP(ABS(O3-O6),'IMP Table'!$A$2:$C$26,3)*SIGN(O3-O6),"")</f>
        <v/>
      </c>
    </row>
    <row r="4">
      <c r="B4">
        <f>'By Round'!A14</f>
        <v/>
      </c>
      <c r="C4">
        <f>'By Round'!B17</f>
        <v/>
      </c>
      <c r="D4">
        <f>'By Round'!C17</f>
        <v/>
      </c>
      <c r="E4">
        <f>'By Round'!D17</f>
        <v/>
      </c>
      <c r="F4" s="10" t="inlineStr">
        <is>
          <t>None</t>
        </is>
      </c>
      <c r="L4" s="11">
        <f>IFERROR(AVERAGE(P4:R4),"")</f>
        <v/>
      </c>
      <c r="M4" s="4">
        <f>IFERROR(AVERAGE(S4:U4),"")</f>
        <v/>
      </c>
      <c r="N4">
        <f>IF(ISNUMBER(J4),J4,IF(ISNUMBER(K4),-K4,""))</f>
        <v/>
      </c>
      <c r="O4">
        <f>IF(ISNUMBER(K4),K4,IF(ISNUMBER(J4),-J4,""))</f>
        <v/>
      </c>
      <c r="P4">
        <f>IF(AND(ISNUMBER(N4),ISNUMBER(N3)),VLOOKUP(ABS(N4-N3),'IMP Table'!$A$2:$C$26,3)*SIGN(N4-N3),"")</f>
        <v/>
      </c>
      <c r="Q4">
        <f>IF(AND(ISNUMBER(N4),ISNUMBER(N5)),VLOOKUP(ABS(N4-N5),'IMP Table'!$A$2:$C$26,3)*SIGN(N4-N5),"")</f>
        <v/>
      </c>
      <c r="R4">
        <f>IF(AND(ISNUMBER(N4),ISNUMBER(N6)),VLOOKUP(ABS(N4-N6),'IMP Table'!$A$2:$C$26,3)*SIGN(N4-N6),"")</f>
        <v/>
      </c>
      <c r="S4">
        <f>IF(AND(ISNUMBER(O4),ISNUMBER(O3)),VLOOKUP(ABS(O4-O3),'IMP Table'!$A$2:$C$26,3)*SIGN(O4-O3),"")</f>
        <v/>
      </c>
      <c r="T4">
        <f>IF(AND(ISNUMBER(O4),ISNUMBER(O5)),VLOOKUP(ABS(O4-O5),'IMP Table'!$A$2:$C$26,3)*SIGN(O4-O5),"")</f>
        <v/>
      </c>
      <c r="U4">
        <f>IF(AND(ISNUMBER(O4),ISNUMBER(O6)),VLOOKUP(ABS(O4-O6),'IMP Table'!$A$2:$C$26,3)*SIGN(O4-O6),"")</f>
        <v/>
      </c>
    </row>
    <row r="5">
      <c r="B5">
        <f>'By Round'!A22</f>
        <v/>
      </c>
      <c r="C5">
        <f>'By Round'!B24</f>
        <v/>
      </c>
      <c r="D5">
        <f>'By Round'!C24</f>
        <v/>
      </c>
      <c r="E5">
        <f>'By Round'!D24</f>
        <v/>
      </c>
      <c r="F5" s="10" t="inlineStr">
        <is>
          <t>None</t>
        </is>
      </c>
      <c r="L5" s="11">
        <f>IFERROR(AVERAGE(P5:R5),"")</f>
        <v/>
      </c>
      <c r="M5" s="4">
        <f>IFERROR(AVERAGE(S5:U5),"")</f>
        <v/>
      </c>
      <c r="N5">
        <f>IF(ISNUMBER(J5),J5,IF(ISNUMBER(K5),-K5,""))</f>
        <v/>
      </c>
      <c r="O5">
        <f>IF(ISNUMBER(K5),K5,IF(ISNUMBER(J5),-J5,""))</f>
        <v/>
      </c>
      <c r="P5">
        <f>IF(AND(ISNUMBER(N5),ISNUMBER(N3)),VLOOKUP(ABS(N5-N3),'IMP Table'!$A$2:$C$26,3)*SIGN(N5-N3),"")</f>
        <v/>
      </c>
      <c r="Q5">
        <f>IF(AND(ISNUMBER(N5),ISNUMBER(N4)),VLOOKUP(ABS(N5-N4),'IMP Table'!$A$2:$C$26,3)*SIGN(N5-N4),"")</f>
        <v/>
      </c>
      <c r="R5">
        <f>IF(AND(ISNUMBER(N5),ISNUMBER(N6)),VLOOKUP(ABS(N5-N6),'IMP Table'!$A$2:$C$26,3)*SIGN(N5-N6),"")</f>
        <v/>
      </c>
      <c r="S5">
        <f>IF(AND(ISNUMBER(O5),ISNUMBER(O3)),VLOOKUP(ABS(O5-O3),'IMP Table'!$A$2:$C$26,3)*SIGN(O5-O3),"")</f>
        <v/>
      </c>
      <c r="T5">
        <f>IF(AND(ISNUMBER(O5),ISNUMBER(O4)),VLOOKUP(ABS(O5-O4),'IMP Table'!$A$2:$C$26,3)*SIGN(O5-O4),"")</f>
        <v/>
      </c>
      <c r="U5">
        <f>IF(AND(ISNUMBER(O5),ISNUMBER(O6)),VLOOKUP(ABS(O5-O6),'IMP Table'!$A$2:$C$26,3)*SIGN(O5-O6),"")</f>
        <v/>
      </c>
    </row>
    <row r="6">
      <c r="B6">
        <f>'By Round'!A26</f>
        <v/>
      </c>
      <c r="C6">
        <f>'By Round'!B27</f>
        <v/>
      </c>
      <c r="D6">
        <f>'By Round'!C27</f>
        <v/>
      </c>
      <c r="E6">
        <f>'By Round'!D27</f>
        <v/>
      </c>
      <c r="F6" s="10" t="inlineStr">
        <is>
          <t>None</t>
        </is>
      </c>
      <c r="L6" s="11">
        <f>IFERROR(AVERAGE(P6:R6),"")</f>
        <v/>
      </c>
      <c r="M6" s="4">
        <f>IFERROR(AVERAGE(S6:U6),"")</f>
        <v/>
      </c>
      <c r="N6">
        <f>IF(ISNUMBER(J6),J6,IF(ISNUMBER(K6),-K6,""))</f>
        <v/>
      </c>
      <c r="O6">
        <f>IF(ISNUMBER(K6),K6,IF(ISNUMBER(J6),-J6,""))</f>
        <v/>
      </c>
      <c r="P6">
        <f>IF(AND(ISNUMBER(N6),ISNUMBER(N3)),VLOOKUP(ABS(N6-N3),'IMP Table'!$A$2:$C$26,3)*SIGN(N6-N3),"")</f>
        <v/>
      </c>
      <c r="Q6">
        <f>IF(AND(ISNUMBER(N6),ISNUMBER(N4)),VLOOKUP(ABS(N6-N4),'IMP Table'!$A$2:$C$26,3)*SIGN(N6-N4),"")</f>
        <v/>
      </c>
      <c r="R6">
        <f>IF(AND(ISNUMBER(N6),ISNUMBER(N5)),VLOOKUP(ABS(N6-N5),'IMP Table'!$A$2:$C$26,3)*SIGN(N6-N5),"")</f>
        <v/>
      </c>
      <c r="S6">
        <f>IF(AND(ISNUMBER(O6),ISNUMBER(O3)),VLOOKUP(ABS(O6-O3),'IMP Table'!$A$2:$C$26,3)*SIGN(O6-O3),"")</f>
        <v/>
      </c>
      <c r="T6">
        <f>IF(AND(ISNUMBER(O6),ISNUMBER(O4)),VLOOKUP(ABS(O6-O4),'IMP Table'!$A$2:$C$26,3)*SIGN(O6-O4),"")</f>
        <v/>
      </c>
      <c r="U6">
        <f>IF(AND(ISNUMBER(O6),ISNUMBER(O5)),VLOOKUP(ABS(O6-O5),'IMP Table'!$A$2:$C$26,3)*SIGN(O6-O5),"")</f>
        <v/>
      </c>
    </row>
    <row r="7">
      <c r="A7" t="n">
        <v>2</v>
      </c>
      <c r="B7">
        <f>'By Round'!A2</f>
        <v/>
      </c>
      <c r="C7">
        <f>'By Round'!B2</f>
        <v/>
      </c>
      <c r="D7">
        <f>'By Round'!C2</f>
        <v/>
      </c>
      <c r="E7">
        <f>'By Round'!D2</f>
        <v/>
      </c>
      <c r="F7" s="10" t="inlineStr">
        <is>
          <t>NS</t>
        </is>
      </c>
      <c r="L7" s="11">
        <f>IFERROR(AVERAGE(P7:R7),"")</f>
        <v/>
      </c>
      <c r="M7" s="4">
        <f>IFERROR(AVERAGE(S7:U7),"")</f>
        <v/>
      </c>
      <c r="N7">
        <f>IF(ISNUMBER(J7),J7,IF(ISNUMBER(K7),-K7,""))</f>
        <v/>
      </c>
      <c r="O7">
        <f>IF(ISNUMBER(K7),K7,IF(ISNUMBER(J7),-J7,""))</f>
        <v/>
      </c>
      <c r="P7">
        <f>IF(AND(ISNUMBER(N7),ISNUMBER(N8)),VLOOKUP(ABS(N7-N8),'IMP Table'!$A$2:$C$26,3)*SIGN(N7-N8),"")</f>
        <v/>
      </c>
      <c r="Q7">
        <f>IF(AND(ISNUMBER(N7),ISNUMBER(N9)),VLOOKUP(ABS(N7-N9),'IMP Table'!$A$2:$C$26,3)*SIGN(N7-N9),"")</f>
        <v/>
      </c>
      <c r="R7">
        <f>IF(AND(ISNUMBER(N7),ISNUMBER(N10)),VLOOKUP(ABS(N7-N10),'IMP Table'!$A$2:$C$26,3)*SIGN(N7-N10),"")</f>
        <v/>
      </c>
      <c r="S7">
        <f>IF(AND(ISNUMBER(O7),ISNUMBER(O8)),VLOOKUP(ABS(O7-O8),'IMP Table'!$A$2:$C$26,3)*SIGN(O7-O8),"")</f>
        <v/>
      </c>
      <c r="T7">
        <f>IF(AND(ISNUMBER(O7),ISNUMBER(O9)),VLOOKUP(ABS(O7-O9),'IMP Table'!$A$2:$C$26,3)*SIGN(O7-O9),"")</f>
        <v/>
      </c>
      <c r="U7">
        <f>IF(AND(ISNUMBER(O7),ISNUMBER(O10)),VLOOKUP(ABS(O7-O10),'IMP Table'!$A$2:$C$26,3)*SIGN(O7-O10),"")</f>
        <v/>
      </c>
    </row>
    <row r="8">
      <c r="B8">
        <f>'By Round'!A14</f>
        <v/>
      </c>
      <c r="C8">
        <f>'By Round'!B17</f>
        <v/>
      </c>
      <c r="D8">
        <f>'By Round'!C17</f>
        <v/>
      </c>
      <c r="E8">
        <f>'By Round'!D17</f>
        <v/>
      </c>
      <c r="F8" s="10" t="inlineStr">
        <is>
          <t>NS</t>
        </is>
      </c>
      <c r="L8" s="11">
        <f>IFERROR(AVERAGE(P8:R8),"")</f>
        <v/>
      </c>
      <c r="M8" s="4">
        <f>IFERROR(AVERAGE(S8:U8),"")</f>
        <v/>
      </c>
      <c r="N8">
        <f>IF(ISNUMBER(J8),J8,IF(ISNUMBER(K8),-K8,""))</f>
        <v/>
      </c>
      <c r="O8">
        <f>IF(ISNUMBER(K8),K8,IF(ISNUMBER(J8),-J8,""))</f>
        <v/>
      </c>
      <c r="P8">
        <f>IF(AND(ISNUMBER(N8),ISNUMBER(N7)),VLOOKUP(ABS(N8-N7),'IMP Table'!$A$2:$C$26,3)*SIGN(N8-N7),"")</f>
        <v/>
      </c>
      <c r="Q8">
        <f>IF(AND(ISNUMBER(N8),ISNUMBER(N9)),VLOOKUP(ABS(N8-N9),'IMP Table'!$A$2:$C$26,3)*SIGN(N8-N9),"")</f>
        <v/>
      </c>
      <c r="R8">
        <f>IF(AND(ISNUMBER(N8),ISNUMBER(N10)),VLOOKUP(ABS(N8-N10),'IMP Table'!$A$2:$C$26,3)*SIGN(N8-N10),"")</f>
        <v/>
      </c>
      <c r="S8">
        <f>IF(AND(ISNUMBER(O8),ISNUMBER(O7)),VLOOKUP(ABS(O8-O7),'IMP Table'!$A$2:$C$26,3)*SIGN(O8-O7),"")</f>
        <v/>
      </c>
      <c r="T8">
        <f>IF(AND(ISNUMBER(O8),ISNUMBER(O9)),VLOOKUP(ABS(O8-O9),'IMP Table'!$A$2:$C$26,3)*SIGN(O8-O9),"")</f>
        <v/>
      </c>
      <c r="U8">
        <f>IF(AND(ISNUMBER(O8),ISNUMBER(O10)),VLOOKUP(ABS(O8-O10),'IMP Table'!$A$2:$C$26,3)*SIGN(O8-O10),"")</f>
        <v/>
      </c>
    </row>
    <row r="9">
      <c r="B9">
        <f>'By Round'!A22</f>
        <v/>
      </c>
      <c r="C9">
        <f>'By Round'!B24</f>
        <v/>
      </c>
      <c r="D9">
        <f>'By Round'!C24</f>
        <v/>
      </c>
      <c r="E9">
        <f>'By Round'!D24</f>
        <v/>
      </c>
      <c r="F9" s="10" t="inlineStr">
        <is>
          <t>NS</t>
        </is>
      </c>
      <c r="L9" s="11">
        <f>IFERROR(AVERAGE(P9:R9),"")</f>
        <v/>
      </c>
      <c r="M9" s="4">
        <f>IFERROR(AVERAGE(S9:U9),"")</f>
        <v/>
      </c>
      <c r="N9">
        <f>IF(ISNUMBER(J9),J9,IF(ISNUMBER(K9),-K9,""))</f>
        <v/>
      </c>
      <c r="O9">
        <f>IF(ISNUMBER(K9),K9,IF(ISNUMBER(J9),-J9,""))</f>
        <v/>
      </c>
      <c r="P9">
        <f>IF(AND(ISNUMBER(N9),ISNUMBER(N7)),VLOOKUP(ABS(N9-N7),'IMP Table'!$A$2:$C$26,3)*SIGN(N9-N7),"")</f>
        <v/>
      </c>
      <c r="Q9">
        <f>IF(AND(ISNUMBER(N9),ISNUMBER(N8)),VLOOKUP(ABS(N9-N8),'IMP Table'!$A$2:$C$26,3)*SIGN(N9-N8),"")</f>
        <v/>
      </c>
      <c r="R9">
        <f>IF(AND(ISNUMBER(N9),ISNUMBER(N10)),VLOOKUP(ABS(N9-N10),'IMP Table'!$A$2:$C$26,3)*SIGN(N9-N10),"")</f>
        <v/>
      </c>
      <c r="S9">
        <f>IF(AND(ISNUMBER(O9),ISNUMBER(O7)),VLOOKUP(ABS(O9-O7),'IMP Table'!$A$2:$C$26,3)*SIGN(O9-O7),"")</f>
        <v/>
      </c>
      <c r="T9">
        <f>IF(AND(ISNUMBER(O9),ISNUMBER(O8)),VLOOKUP(ABS(O9-O8),'IMP Table'!$A$2:$C$26,3)*SIGN(O9-O8),"")</f>
        <v/>
      </c>
      <c r="U9">
        <f>IF(AND(ISNUMBER(O9),ISNUMBER(O10)),VLOOKUP(ABS(O9-O10),'IMP Table'!$A$2:$C$26,3)*SIGN(O9-O10),"")</f>
        <v/>
      </c>
    </row>
    <row r="10">
      <c r="B10">
        <f>'By Round'!A26</f>
        <v/>
      </c>
      <c r="C10">
        <f>'By Round'!B27</f>
        <v/>
      </c>
      <c r="D10">
        <f>'By Round'!C27</f>
        <v/>
      </c>
      <c r="E10">
        <f>'By Round'!D27</f>
        <v/>
      </c>
      <c r="F10" s="10" t="inlineStr">
        <is>
          <t>NS</t>
        </is>
      </c>
      <c r="L10" s="11">
        <f>IFERROR(AVERAGE(P10:R10),"")</f>
        <v/>
      </c>
      <c r="M10" s="4">
        <f>IFERROR(AVERAGE(S10:U10),"")</f>
        <v/>
      </c>
      <c r="N10">
        <f>IF(ISNUMBER(J10),J10,IF(ISNUMBER(K10),-K10,""))</f>
        <v/>
      </c>
      <c r="O10">
        <f>IF(ISNUMBER(K10),K10,IF(ISNUMBER(J10),-J10,""))</f>
        <v/>
      </c>
      <c r="P10">
        <f>IF(AND(ISNUMBER(N10),ISNUMBER(N7)),VLOOKUP(ABS(N10-N7),'IMP Table'!$A$2:$C$26,3)*SIGN(N10-N7),"")</f>
        <v/>
      </c>
      <c r="Q10">
        <f>IF(AND(ISNUMBER(N10),ISNUMBER(N8)),VLOOKUP(ABS(N10-N8),'IMP Table'!$A$2:$C$26,3)*SIGN(N10-N8),"")</f>
        <v/>
      </c>
      <c r="R10">
        <f>IF(AND(ISNUMBER(N10),ISNUMBER(N9)),VLOOKUP(ABS(N10-N9),'IMP Table'!$A$2:$C$26,3)*SIGN(N10-N9),"")</f>
        <v/>
      </c>
      <c r="S10">
        <f>IF(AND(ISNUMBER(O10),ISNUMBER(O7)),VLOOKUP(ABS(O10-O7),'IMP Table'!$A$2:$C$26,3)*SIGN(O10-O7),"")</f>
        <v/>
      </c>
      <c r="T10">
        <f>IF(AND(ISNUMBER(O10),ISNUMBER(O8)),VLOOKUP(ABS(O10-O8),'IMP Table'!$A$2:$C$26,3)*SIGN(O10-O8),"")</f>
        <v/>
      </c>
      <c r="U10">
        <f>IF(AND(ISNUMBER(O10),ISNUMBER(O9)),VLOOKUP(ABS(O10-O9),'IMP Table'!$A$2:$C$26,3)*SIGN(O10-O9),"")</f>
        <v/>
      </c>
    </row>
    <row r="11">
      <c r="A11" t="n">
        <v>3</v>
      </c>
      <c r="B11">
        <f>'By Round'!A2</f>
        <v/>
      </c>
      <c r="C11">
        <f>'By Round'!B3</f>
        <v/>
      </c>
      <c r="D11">
        <f>'By Round'!C3</f>
        <v/>
      </c>
      <c r="E11">
        <f>'By Round'!D3</f>
        <v/>
      </c>
      <c r="F11" s="10" t="inlineStr">
        <is>
          <t>EW</t>
        </is>
      </c>
      <c r="L11" s="11">
        <f>IFERROR(AVERAGE(P11:R11),"")</f>
        <v/>
      </c>
      <c r="M11" s="4">
        <f>IFERROR(AVERAGE(S11:U11),"")</f>
        <v/>
      </c>
      <c r="N11">
        <f>IF(ISNUMBER(J11),J11,IF(ISNUMBER(K11),-K11,""))</f>
        <v/>
      </c>
      <c r="O11">
        <f>IF(ISNUMBER(K11),K11,IF(ISNUMBER(J11),-J11,""))</f>
        <v/>
      </c>
      <c r="P11">
        <f>IF(AND(ISNUMBER(N11),ISNUMBER(N12)),VLOOKUP(ABS(N11-N12),'IMP Table'!$A$2:$C$26,3)*SIGN(N11-N12),"")</f>
        <v/>
      </c>
      <c r="Q11">
        <f>IF(AND(ISNUMBER(N11),ISNUMBER(N13)),VLOOKUP(ABS(N11-N13),'IMP Table'!$A$2:$C$26,3)*SIGN(N11-N13),"")</f>
        <v/>
      </c>
      <c r="R11">
        <f>IF(AND(ISNUMBER(N11),ISNUMBER(N14)),VLOOKUP(ABS(N11-N14),'IMP Table'!$A$2:$C$26,3)*SIGN(N11-N14),"")</f>
        <v/>
      </c>
      <c r="S11">
        <f>IF(AND(ISNUMBER(O11),ISNUMBER(O12)),VLOOKUP(ABS(O11-O12),'IMP Table'!$A$2:$C$26,3)*SIGN(O11-O12),"")</f>
        <v/>
      </c>
      <c r="T11">
        <f>IF(AND(ISNUMBER(O11),ISNUMBER(O13)),VLOOKUP(ABS(O11-O13),'IMP Table'!$A$2:$C$26,3)*SIGN(O11-O13),"")</f>
        <v/>
      </c>
      <c r="U11">
        <f>IF(AND(ISNUMBER(O11),ISNUMBER(O14)),VLOOKUP(ABS(O11-O14),'IMP Table'!$A$2:$C$26,3)*SIGN(O11-O14),"")</f>
        <v/>
      </c>
    </row>
    <row r="12">
      <c r="B12">
        <f>'By Round'!A6</f>
        <v/>
      </c>
      <c r="C12">
        <f>'By Round'!B6</f>
        <v/>
      </c>
      <c r="D12">
        <f>'By Round'!C6</f>
        <v/>
      </c>
      <c r="E12">
        <f>'By Round'!D6</f>
        <v/>
      </c>
      <c r="F12" s="10" t="inlineStr">
        <is>
          <t>EW</t>
        </is>
      </c>
      <c r="L12" s="11">
        <f>IFERROR(AVERAGE(P12:R12),"")</f>
        <v/>
      </c>
      <c r="M12" s="4">
        <f>IFERROR(AVERAGE(S12:U12),"")</f>
        <v/>
      </c>
      <c r="N12">
        <f>IF(ISNUMBER(J12),J12,IF(ISNUMBER(K12),-K12,""))</f>
        <v/>
      </c>
      <c r="O12">
        <f>IF(ISNUMBER(K12),K12,IF(ISNUMBER(J12),-J12,""))</f>
        <v/>
      </c>
      <c r="P12">
        <f>IF(AND(ISNUMBER(N12),ISNUMBER(N11)),VLOOKUP(ABS(N12-N11),'IMP Table'!$A$2:$C$26,3)*SIGN(N12-N11),"")</f>
        <v/>
      </c>
      <c r="Q12">
        <f>IF(AND(ISNUMBER(N12),ISNUMBER(N13)),VLOOKUP(ABS(N12-N13),'IMP Table'!$A$2:$C$26,3)*SIGN(N12-N13),"")</f>
        <v/>
      </c>
      <c r="R12">
        <f>IF(AND(ISNUMBER(N12),ISNUMBER(N14)),VLOOKUP(ABS(N12-N14),'IMP Table'!$A$2:$C$26,3)*SIGN(N12-N14),"")</f>
        <v/>
      </c>
      <c r="S12">
        <f>IF(AND(ISNUMBER(O12),ISNUMBER(O11)),VLOOKUP(ABS(O12-O11),'IMP Table'!$A$2:$C$26,3)*SIGN(O12-O11),"")</f>
        <v/>
      </c>
      <c r="T12">
        <f>IF(AND(ISNUMBER(O12),ISNUMBER(O13)),VLOOKUP(ABS(O12-O13),'IMP Table'!$A$2:$C$26,3)*SIGN(O12-O13),"")</f>
        <v/>
      </c>
      <c r="U12">
        <f>IF(AND(ISNUMBER(O12),ISNUMBER(O14)),VLOOKUP(ABS(O12-O14),'IMP Table'!$A$2:$C$26,3)*SIGN(O12-O14),"")</f>
        <v/>
      </c>
    </row>
    <row r="13">
      <c r="B13">
        <f>'By Round'!A18</f>
        <v/>
      </c>
      <c r="C13">
        <f>'By Round'!B21</f>
        <v/>
      </c>
      <c r="D13">
        <f>'By Round'!C21</f>
        <v/>
      </c>
      <c r="E13">
        <f>'By Round'!D21</f>
        <v/>
      </c>
      <c r="F13" s="10" t="inlineStr">
        <is>
          <t>EW</t>
        </is>
      </c>
      <c r="L13" s="11">
        <f>IFERROR(AVERAGE(P13:R13),"")</f>
        <v/>
      </c>
      <c r="M13" s="4">
        <f>IFERROR(AVERAGE(S13:U13),"")</f>
        <v/>
      </c>
      <c r="N13">
        <f>IF(ISNUMBER(J13),J13,IF(ISNUMBER(K13),-K13,""))</f>
        <v/>
      </c>
      <c r="O13">
        <f>IF(ISNUMBER(K13),K13,IF(ISNUMBER(J13),-J13,""))</f>
        <v/>
      </c>
      <c r="P13">
        <f>IF(AND(ISNUMBER(N13),ISNUMBER(N11)),VLOOKUP(ABS(N13-N11),'IMP Table'!$A$2:$C$26,3)*SIGN(N13-N11),"")</f>
        <v/>
      </c>
      <c r="Q13">
        <f>IF(AND(ISNUMBER(N13),ISNUMBER(N12)),VLOOKUP(ABS(N13-N12),'IMP Table'!$A$2:$C$26,3)*SIGN(N13-N12),"")</f>
        <v/>
      </c>
      <c r="R13">
        <f>IF(AND(ISNUMBER(N13),ISNUMBER(N14)),VLOOKUP(ABS(N13-N14),'IMP Table'!$A$2:$C$26,3)*SIGN(N13-N14),"")</f>
        <v/>
      </c>
      <c r="S13">
        <f>IF(AND(ISNUMBER(O13),ISNUMBER(O11)),VLOOKUP(ABS(O13-O11),'IMP Table'!$A$2:$C$26,3)*SIGN(O13-O11),"")</f>
        <v/>
      </c>
      <c r="T13">
        <f>IF(AND(ISNUMBER(O13),ISNUMBER(O12)),VLOOKUP(ABS(O13-O12),'IMP Table'!$A$2:$C$26,3)*SIGN(O13-O12),"")</f>
        <v/>
      </c>
      <c r="U13">
        <f>IF(AND(ISNUMBER(O13),ISNUMBER(O14)),VLOOKUP(ABS(O13-O14),'IMP Table'!$A$2:$C$26,3)*SIGN(O13-O14),"")</f>
        <v/>
      </c>
    </row>
    <row r="14">
      <c r="B14">
        <f>'By Round'!A26</f>
        <v/>
      </c>
      <c r="C14">
        <f>'By Round'!B28</f>
        <v/>
      </c>
      <c r="D14">
        <f>'By Round'!C28</f>
        <v/>
      </c>
      <c r="E14">
        <f>'By Round'!D28</f>
        <v/>
      </c>
      <c r="F14" s="10" t="inlineStr">
        <is>
          <t>EW</t>
        </is>
      </c>
      <c r="L14" s="11">
        <f>IFERROR(AVERAGE(P14:R14),"")</f>
        <v/>
      </c>
      <c r="M14" s="4">
        <f>IFERROR(AVERAGE(S14:U14),"")</f>
        <v/>
      </c>
      <c r="N14">
        <f>IF(ISNUMBER(J14),J14,IF(ISNUMBER(K14),-K14,""))</f>
        <v/>
      </c>
      <c r="O14">
        <f>IF(ISNUMBER(K14),K14,IF(ISNUMBER(J14),-J14,""))</f>
        <v/>
      </c>
      <c r="P14">
        <f>IF(AND(ISNUMBER(N14),ISNUMBER(N11)),VLOOKUP(ABS(N14-N11),'IMP Table'!$A$2:$C$26,3)*SIGN(N14-N11),"")</f>
        <v/>
      </c>
      <c r="Q14">
        <f>IF(AND(ISNUMBER(N14),ISNUMBER(N12)),VLOOKUP(ABS(N14-N12),'IMP Table'!$A$2:$C$26,3)*SIGN(N14-N12),"")</f>
        <v/>
      </c>
      <c r="R14">
        <f>IF(AND(ISNUMBER(N14),ISNUMBER(N13)),VLOOKUP(ABS(N14-N13),'IMP Table'!$A$2:$C$26,3)*SIGN(N14-N13),"")</f>
        <v/>
      </c>
      <c r="S14">
        <f>IF(AND(ISNUMBER(O14),ISNUMBER(O11)),VLOOKUP(ABS(O14-O11),'IMP Table'!$A$2:$C$26,3)*SIGN(O14-O11),"")</f>
        <v/>
      </c>
      <c r="T14">
        <f>IF(AND(ISNUMBER(O14),ISNUMBER(O12)),VLOOKUP(ABS(O14-O12),'IMP Table'!$A$2:$C$26,3)*SIGN(O14-O12),"")</f>
        <v/>
      </c>
      <c r="U14">
        <f>IF(AND(ISNUMBER(O14),ISNUMBER(O13)),VLOOKUP(ABS(O14-O13),'IMP Table'!$A$2:$C$26,3)*SIGN(O14-O13),"")</f>
        <v/>
      </c>
    </row>
    <row r="15">
      <c r="A15" t="n">
        <v>4</v>
      </c>
      <c r="B15">
        <f>'By Round'!A2</f>
        <v/>
      </c>
      <c r="C15">
        <f>'By Round'!B3</f>
        <v/>
      </c>
      <c r="D15">
        <f>'By Round'!C3</f>
        <v/>
      </c>
      <c r="E15">
        <f>'By Round'!D3</f>
        <v/>
      </c>
      <c r="F15" s="10" t="inlineStr">
        <is>
          <t>Both</t>
        </is>
      </c>
      <c r="L15" s="11">
        <f>IFERROR(AVERAGE(P15:R15),"")</f>
        <v/>
      </c>
      <c r="M15" s="4">
        <f>IFERROR(AVERAGE(S15:U15),"")</f>
        <v/>
      </c>
      <c r="N15">
        <f>IF(ISNUMBER(J15),J15,IF(ISNUMBER(K15),-K15,""))</f>
        <v/>
      </c>
      <c r="O15">
        <f>IF(ISNUMBER(K15),K15,IF(ISNUMBER(J15),-J15,""))</f>
        <v/>
      </c>
      <c r="P15">
        <f>IF(AND(ISNUMBER(N15),ISNUMBER(N16)),VLOOKUP(ABS(N15-N16),'IMP Table'!$A$2:$C$26,3)*SIGN(N15-N16),"")</f>
        <v/>
      </c>
      <c r="Q15">
        <f>IF(AND(ISNUMBER(N15),ISNUMBER(N17)),VLOOKUP(ABS(N15-N17),'IMP Table'!$A$2:$C$26,3)*SIGN(N15-N17),"")</f>
        <v/>
      </c>
      <c r="R15">
        <f>IF(AND(ISNUMBER(N15),ISNUMBER(N18)),VLOOKUP(ABS(N15-N18),'IMP Table'!$A$2:$C$26,3)*SIGN(N15-N18),"")</f>
        <v/>
      </c>
      <c r="S15">
        <f>IF(AND(ISNUMBER(O15),ISNUMBER(O16)),VLOOKUP(ABS(O15-O16),'IMP Table'!$A$2:$C$26,3)*SIGN(O15-O16),"")</f>
        <v/>
      </c>
      <c r="T15">
        <f>IF(AND(ISNUMBER(O15),ISNUMBER(O17)),VLOOKUP(ABS(O15-O17),'IMP Table'!$A$2:$C$26,3)*SIGN(O15-O17),"")</f>
        <v/>
      </c>
      <c r="U15">
        <f>IF(AND(ISNUMBER(O15),ISNUMBER(O18)),VLOOKUP(ABS(O15-O18),'IMP Table'!$A$2:$C$26,3)*SIGN(O15-O18),"")</f>
        <v/>
      </c>
    </row>
    <row r="16">
      <c r="B16">
        <f>'By Round'!A6</f>
        <v/>
      </c>
      <c r="C16">
        <f>'By Round'!B6</f>
        <v/>
      </c>
      <c r="D16">
        <f>'By Round'!C6</f>
        <v/>
      </c>
      <c r="E16">
        <f>'By Round'!D6</f>
        <v/>
      </c>
      <c r="F16" s="10" t="inlineStr">
        <is>
          <t>Both</t>
        </is>
      </c>
      <c r="L16" s="11">
        <f>IFERROR(AVERAGE(P16:R16),"")</f>
        <v/>
      </c>
      <c r="M16" s="4">
        <f>IFERROR(AVERAGE(S16:U16),"")</f>
        <v/>
      </c>
      <c r="N16">
        <f>IF(ISNUMBER(J16),J16,IF(ISNUMBER(K16),-K16,""))</f>
        <v/>
      </c>
      <c r="O16">
        <f>IF(ISNUMBER(K16),K16,IF(ISNUMBER(J16),-J16,""))</f>
        <v/>
      </c>
      <c r="P16">
        <f>IF(AND(ISNUMBER(N16),ISNUMBER(N15)),VLOOKUP(ABS(N16-N15),'IMP Table'!$A$2:$C$26,3)*SIGN(N16-N15),"")</f>
        <v/>
      </c>
      <c r="Q16">
        <f>IF(AND(ISNUMBER(N16),ISNUMBER(N17)),VLOOKUP(ABS(N16-N17),'IMP Table'!$A$2:$C$26,3)*SIGN(N16-N17),"")</f>
        <v/>
      </c>
      <c r="R16">
        <f>IF(AND(ISNUMBER(N16),ISNUMBER(N18)),VLOOKUP(ABS(N16-N18),'IMP Table'!$A$2:$C$26,3)*SIGN(N16-N18),"")</f>
        <v/>
      </c>
      <c r="S16">
        <f>IF(AND(ISNUMBER(O16),ISNUMBER(O15)),VLOOKUP(ABS(O16-O15),'IMP Table'!$A$2:$C$26,3)*SIGN(O16-O15),"")</f>
        <v/>
      </c>
      <c r="T16">
        <f>IF(AND(ISNUMBER(O16),ISNUMBER(O17)),VLOOKUP(ABS(O16-O17),'IMP Table'!$A$2:$C$26,3)*SIGN(O16-O17),"")</f>
        <v/>
      </c>
      <c r="U16">
        <f>IF(AND(ISNUMBER(O16),ISNUMBER(O18)),VLOOKUP(ABS(O16-O18),'IMP Table'!$A$2:$C$26,3)*SIGN(O16-O18),"")</f>
        <v/>
      </c>
    </row>
    <row r="17">
      <c r="B17">
        <f>'By Round'!A18</f>
        <v/>
      </c>
      <c r="C17">
        <f>'By Round'!B21</f>
        <v/>
      </c>
      <c r="D17">
        <f>'By Round'!C21</f>
        <v/>
      </c>
      <c r="E17">
        <f>'By Round'!D21</f>
        <v/>
      </c>
      <c r="F17" s="10" t="inlineStr">
        <is>
          <t>Both</t>
        </is>
      </c>
      <c r="L17" s="11">
        <f>IFERROR(AVERAGE(P17:R17),"")</f>
        <v/>
      </c>
      <c r="M17" s="4">
        <f>IFERROR(AVERAGE(S17:U17),"")</f>
        <v/>
      </c>
      <c r="N17">
        <f>IF(ISNUMBER(J17),J17,IF(ISNUMBER(K17),-K17,""))</f>
        <v/>
      </c>
      <c r="O17">
        <f>IF(ISNUMBER(K17),K17,IF(ISNUMBER(J17),-J17,""))</f>
        <v/>
      </c>
      <c r="P17">
        <f>IF(AND(ISNUMBER(N17),ISNUMBER(N15)),VLOOKUP(ABS(N17-N15),'IMP Table'!$A$2:$C$26,3)*SIGN(N17-N15),"")</f>
        <v/>
      </c>
      <c r="Q17">
        <f>IF(AND(ISNUMBER(N17),ISNUMBER(N16)),VLOOKUP(ABS(N17-N16),'IMP Table'!$A$2:$C$26,3)*SIGN(N17-N16),"")</f>
        <v/>
      </c>
      <c r="R17">
        <f>IF(AND(ISNUMBER(N17),ISNUMBER(N18)),VLOOKUP(ABS(N17-N18),'IMP Table'!$A$2:$C$26,3)*SIGN(N17-N18),"")</f>
        <v/>
      </c>
      <c r="S17">
        <f>IF(AND(ISNUMBER(O17),ISNUMBER(O15)),VLOOKUP(ABS(O17-O15),'IMP Table'!$A$2:$C$26,3)*SIGN(O17-O15),"")</f>
        <v/>
      </c>
      <c r="T17">
        <f>IF(AND(ISNUMBER(O17),ISNUMBER(O16)),VLOOKUP(ABS(O17-O16),'IMP Table'!$A$2:$C$26,3)*SIGN(O17-O16),"")</f>
        <v/>
      </c>
      <c r="U17">
        <f>IF(AND(ISNUMBER(O17),ISNUMBER(O18)),VLOOKUP(ABS(O17-O18),'IMP Table'!$A$2:$C$26,3)*SIGN(O17-O18),"")</f>
        <v/>
      </c>
    </row>
    <row r="18">
      <c r="B18">
        <f>'By Round'!A26</f>
        <v/>
      </c>
      <c r="C18">
        <f>'By Round'!B28</f>
        <v/>
      </c>
      <c r="D18">
        <f>'By Round'!C28</f>
        <v/>
      </c>
      <c r="E18">
        <f>'By Round'!D28</f>
        <v/>
      </c>
      <c r="F18" s="10" t="inlineStr">
        <is>
          <t>Both</t>
        </is>
      </c>
      <c r="L18" s="11">
        <f>IFERROR(AVERAGE(P18:R18),"")</f>
        <v/>
      </c>
      <c r="M18" s="4">
        <f>IFERROR(AVERAGE(S18:U18),"")</f>
        <v/>
      </c>
      <c r="N18">
        <f>IF(ISNUMBER(J18),J18,IF(ISNUMBER(K18),-K18,""))</f>
        <v/>
      </c>
      <c r="O18">
        <f>IF(ISNUMBER(K18),K18,IF(ISNUMBER(J18),-J18,""))</f>
        <v/>
      </c>
      <c r="P18">
        <f>IF(AND(ISNUMBER(N18),ISNUMBER(N15)),VLOOKUP(ABS(N18-N15),'IMP Table'!$A$2:$C$26,3)*SIGN(N18-N15),"")</f>
        <v/>
      </c>
      <c r="Q18">
        <f>IF(AND(ISNUMBER(N18),ISNUMBER(N16)),VLOOKUP(ABS(N18-N16),'IMP Table'!$A$2:$C$26,3)*SIGN(N18-N16),"")</f>
        <v/>
      </c>
      <c r="R18">
        <f>IF(AND(ISNUMBER(N18),ISNUMBER(N17)),VLOOKUP(ABS(N18-N17),'IMP Table'!$A$2:$C$26,3)*SIGN(N18-N17),"")</f>
        <v/>
      </c>
      <c r="S18">
        <f>IF(AND(ISNUMBER(O18),ISNUMBER(O15)),VLOOKUP(ABS(O18-O15),'IMP Table'!$A$2:$C$26,3)*SIGN(O18-O15),"")</f>
        <v/>
      </c>
      <c r="T18">
        <f>IF(AND(ISNUMBER(O18),ISNUMBER(O16)),VLOOKUP(ABS(O18-O16),'IMP Table'!$A$2:$C$26,3)*SIGN(O18-O16),"")</f>
        <v/>
      </c>
      <c r="U18">
        <f>IF(AND(ISNUMBER(O18),ISNUMBER(O17)),VLOOKUP(ABS(O18-O17),'IMP Table'!$A$2:$C$26,3)*SIGN(O18-O17),"")</f>
        <v/>
      </c>
    </row>
    <row r="19">
      <c r="A19" t="n">
        <v>5</v>
      </c>
      <c r="B19">
        <f>'By Round'!A2</f>
        <v/>
      </c>
      <c r="C19">
        <f>'By Round'!B4</f>
        <v/>
      </c>
      <c r="D19">
        <f>'By Round'!C4</f>
        <v/>
      </c>
      <c r="E19">
        <f>'By Round'!D4</f>
        <v/>
      </c>
      <c r="F19" s="10" t="inlineStr">
        <is>
          <t>NS</t>
        </is>
      </c>
      <c r="L19" s="11">
        <f>IFERROR(AVERAGE(P19:R19),"")</f>
        <v/>
      </c>
      <c r="M19" s="4">
        <f>IFERROR(AVERAGE(S19:U19),"")</f>
        <v/>
      </c>
      <c r="N19">
        <f>IF(ISNUMBER(J19),J19,IF(ISNUMBER(K19),-K19,""))</f>
        <v/>
      </c>
      <c r="O19">
        <f>IF(ISNUMBER(K19),K19,IF(ISNUMBER(J19),-J19,""))</f>
        <v/>
      </c>
      <c r="P19">
        <f>IF(AND(ISNUMBER(N19),ISNUMBER(N20)),VLOOKUP(ABS(N19-N20),'IMP Table'!$A$2:$C$26,3)*SIGN(N19-N20),"")</f>
        <v/>
      </c>
      <c r="Q19">
        <f>IF(AND(ISNUMBER(N19),ISNUMBER(N21)),VLOOKUP(ABS(N19-N21),'IMP Table'!$A$2:$C$26,3)*SIGN(N19-N21),"")</f>
        <v/>
      </c>
      <c r="R19">
        <f>IF(AND(ISNUMBER(N19),ISNUMBER(N22)),VLOOKUP(ABS(N19-N22),'IMP Table'!$A$2:$C$26,3)*SIGN(N19-N22),"")</f>
        <v/>
      </c>
      <c r="S19">
        <f>IF(AND(ISNUMBER(O19),ISNUMBER(O20)),VLOOKUP(ABS(O19-O20),'IMP Table'!$A$2:$C$26,3)*SIGN(O19-O20),"")</f>
        <v/>
      </c>
      <c r="T19">
        <f>IF(AND(ISNUMBER(O19),ISNUMBER(O21)),VLOOKUP(ABS(O19-O21),'IMP Table'!$A$2:$C$26,3)*SIGN(O19-O21),"")</f>
        <v/>
      </c>
      <c r="U19">
        <f>IF(AND(ISNUMBER(O19),ISNUMBER(O22)),VLOOKUP(ABS(O19-O22),'IMP Table'!$A$2:$C$26,3)*SIGN(O19-O22),"")</f>
        <v/>
      </c>
    </row>
    <row r="20">
      <c r="B20">
        <f>'By Round'!A6</f>
        <v/>
      </c>
      <c r="C20">
        <f>'By Round'!B7</f>
        <v/>
      </c>
      <c r="D20">
        <f>'By Round'!C7</f>
        <v/>
      </c>
      <c r="E20">
        <f>'By Round'!D7</f>
        <v/>
      </c>
      <c r="F20" s="10" t="inlineStr">
        <is>
          <t>NS</t>
        </is>
      </c>
      <c r="L20" s="11">
        <f>IFERROR(AVERAGE(P20:R20),"")</f>
        <v/>
      </c>
      <c r="M20" s="4">
        <f>IFERROR(AVERAGE(S20:U20),"")</f>
        <v/>
      </c>
      <c r="N20">
        <f>IF(ISNUMBER(J20),J20,IF(ISNUMBER(K20),-K20,""))</f>
        <v/>
      </c>
      <c r="O20">
        <f>IF(ISNUMBER(K20),K20,IF(ISNUMBER(J20),-J20,""))</f>
        <v/>
      </c>
      <c r="P20">
        <f>IF(AND(ISNUMBER(N20),ISNUMBER(N19)),VLOOKUP(ABS(N20-N19),'IMP Table'!$A$2:$C$26,3)*SIGN(N20-N19),"")</f>
        <v/>
      </c>
      <c r="Q20">
        <f>IF(AND(ISNUMBER(N20),ISNUMBER(N21)),VLOOKUP(ABS(N20-N21),'IMP Table'!$A$2:$C$26,3)*SIGN(N20-N21),"")</f>
        <v/>
      </c>
      <c r="R20">
        <f>IF(AND(ISNUMBER(N20),ISNUMBER(N22)),VLOOKUP(ABS(N20-N22),'IMP Table'!$A$2:$C$26,3)*SIGN(N20-N22),"")</f>
        <v/>
      </c>
      <c r="S20">
        <f>IF(AND(ISNUMBER(O20),ISNUMBER(O19)),VLOOKUP(ABS(O20-O19),'IMP Table'!$A$2:$C$26,3)*SIGN(O20-O19),"")</f>
        <v/>
      </c>
      <c r="T20">
        <f>IF(AND(ISNUMBER(O20),ISNUMBER(O21)),VLOOKUP(ABS(O20-O21),'IMP Table'!$A$2:$C$26,3)*SIGN(O20-O21),"")</f>
        <v/>
      </c>
      <c r="U20">
        <f>IF(AND(ISNUMBER(O20),ISNUMBER(O22)),VLOOKUP(ABS(O20-O22),'IMP Table'!$A$2:$C$26,3)*SIGN(O20-O22),"")</f>
        <v/>
      </c>
    </row>
    <row r="21">
      <c r="B21">
        <f>'By Round'!A10</f>
        <v/>
      </c>
      <c r="C21">
        <f>'By Round'!B10</f>
        <v/>
      </c>
      <c r="D21">
        <f>'By Round'!C10</f>
        <v/>
      </c>
      <c r="E21">
        <f>'By Round'!D10</f>
        <v/>
      </c>
      <c r="F21" s="10" t="inlineStr">
        <is>
          <t>NS</t>
        </is>
      </c>
      <c r="L21" s="11">
        <f>IFERROR(AVERAGE(P21:R21),"")</f>
        <v/>
      </c>
      <c r="M21" s="4">
        <f>IFERROR(AVERAGE(S21:U21),"")</f>
        <v/>
      </c>
      <c r="N21">
        <f>IF(ISNUMBER(J21),J21,IF(ISNUMBER(K21),-K21,""))</f>
        <v/>
      </c>
      <c r="O21">
        <f>IF(ISNUMBER(K21),K21,IF(ISNUMBER(J21),-J21,""))</f>
        <v/>
      </c>
      <c r="P21">
        <f>IF(AND(ISNUMBER(N21),ISNUMBER(N19)),VLOOKUP(ABS(N21-N19),'IMP Table'!$A$2:$C$26,3)*SIGN(N21-N19),"")</f>
        <v/>
      </c>
      <c r="Q21">
        <f>IF(AND(ISNUMBER(N21),ISNUMBER(N20)),VLOOKUP(ABS(N21-N20),'IMP Table'!$A$2:$C$26,3)*SIGN(N21-N20),"")</f>
        <v/>
      </c>
      <c r="R21">
        <f>IF(AND(ISNUMBER(N21),ISNUMBER(N22)),VLOOKUP(ABS(N21-N22),'IMP Table'!$A$2:$C$26,3)*SIGN(N21-N22),"")</f>
        <v/>
      </c>
      <c r="S21">
        <f>IF(AND(ISNUMBER(O21),ISNUMBER(O19)),VLOOKUP(ABS(O21-O19),'IMP Table'!$A$2:$C$26,3)*SIGN(O21-O19),"")</f>
        <v/>
      </c>
      <c r="T21">
        <f>IF(AND(ISNUMBER(O21),ISNUMBER(O20)),VLOOKUP(ABS(O21-O20),'IMP Table'!$A$2:$C$26,3)*SIGN(O21-O20),"")</f>
        <v/>
      </c>
      <c r="U21">
        <f>IF(AND(ISNUMBER(O21),ISNUMBER(O22)),VLOOKUP(ABS(O21-O22),'IMP Table'!$A$2:$C$26,3)*SIGN(O21-O22),"")</f>
        <v/>
      </c>
    </row>
    <row r="22">
      <c r="B22">
        <f>'By Round'!A22</f>
        <v/>
      </c>
      <c r="C22">
        <f>'By Round'!B25</f>
        <v/>
      </c>
      <c r="D22">
        <f>'By Round'!C25</f>
        <v/>
      </c>
      <c r="E22">
        <f>'By Round'!D25</f>
        <v/>
      </c>
      <c r="F22" s="10" t="inlineStr">
        <is>
          <t>NS</t>
        </is>
      </c>
      <c r="L22" s="11">
        <f>IFERROR(AVERAGE(P22:R22),"")</f>
        <v/>
      </c>
      <c r="M22" s="4">
        <f>IFERROR(AVERAGE(S22:U22),"")</f>
        <v/>
      </c>
      <c r="N22">
        <f>IF(ISNUMBER(J22),J22,IF(ISNUMBER(K22),-K22,""))</f>
        <v/>
      </c>
      <c r="O22">
        <f>IF(ISNUMBER(K22),K22,IF(ISNUMBER(J22),-J22,""))</f>
        <v/>
      </c>
      <c r="P22">
        <f>IF(AND(ISNUMBER(N22),ISNUMBER(N19)),VLOOKUP(ABS(N22-N19),'IMP Table'!$A$2:$C$26,3)*SIGN(N22-N19),"")</f>
        <v/>
      </c>
      <c r="Q22">
        <f>IF(AND(ISNUMBER(N22),ISNUMBER(N20)),VLOOKUP(ABS(N22-N20),'IMP Table'!$A$2:$C$26,3)*SIGN(N22-N20),"")</f>
        <v/>
      </c>
      <c r="R22">
        <f>IF(AND(ISNUMBER(N22),ISNUMBER(N21)),VLOOKUP(ABS(N22-N21),'IMP Table'!$A$2:$C$26,3)*SIGN(N22-N21),"")</f>
        <v/>
      </c>
      <c r="S22">
        <f>IF(AND(ISNUMBER(O22),ISNUMBER(O19)),VLOOKUP(ABS(O22-O19),'IMP Table'!$A$2:$C$26,3)*SIGN(O22-O19),"")</f>
        <v/>
      </c>
      <c r="T22">
        <f>IF(AND(ISNUMBER(O22),ISNUMBER(O20)),VLOOKUP(ABS(O22-O20),'IMP Table'!$A$2:$C$26,3)*SIGN(O22-O20),"")</f>
        <v/>
      </c>
      <c r="U22">
        <f>IF(AND(ISNUMBER(O22),ISNUMBER(O21)),VLOOKUP(ABS(O22-O21),'IMP Table'!$A$2:$C$26,3)*SIGN(O22-O21),"")</f>
        <v/>
      </c>
    </row>
    <row r="23">
      <c r="A23" t="n">
        <v>6</v>
      </c>
      <c r="B23">
        <f>'By Round'!A2</f>
        <v/>
      </c>
      <c r="C23">
        <f>'By Round'!B4</f>
        <v/>
      </c>
      <c r="D23">
        <f>'By Round'!C4</f>
        <v/>
      </c>
      <c r="E23">
        <f>'By Round'!D4</f>
        <v/>
      </c>
      <c r="F23" s="10" t="inlineStr">
        <is>
          <t>EW</t>
        </is>
      </c>
      <c r="L23" s="11">
        <f>IFERROR(AVERAGE(P23:R23),"")</f>
        <v/>
      </c>
      <c r="M23" s="4">
        <f>IFERROR(AVERAGE(S23:U23),"")</f>
        <v/>
      </c>
      <c r="N23">
        <f>IF(ISNUMBER(J23),J23,IF(ISNUMBER(K23),-K23,""))</f>
        <v/>
      </c>
      <c r="O23">
        <f>IF(ISNUMBER(K23),K23,IF(ISNUMBER(J23),-J23,""))</f>
        <v/>
      </c>
      <c r="P23">
        <f>IF(AND(ISNUMBER(N23),ISNUMBER(N24)),VLOOKUP(ABS(N23-N24),'IMP Table'!$A$2:$C$26,3)*SIGN(N23-N24),"")</f>
        <v/>
      </c>
      <c r="Q23">
        <f>IF(AND(ISNUMBER(N23),ISNUMBER(N25)),VLOOKUP(ABS(N23-N25),'IMP Table'!$A$2:$C$26,3)*SIGN(N23-N25),"")</f>
        <v/>
      </c>
      <c r="R23">
        <f>IF(AND(ISNUMBER(N23),ISNUMBER(N26)),VLOOKUP(ABS(N23-N26),'IMP Table'!$A$2:$C$26,3)*SIGN(N23-N26),"")</f>
        <v/>
      </c>
      <c r="S23">
        <f>IF(AND(ISNUMBER(O23),ISNUMBER(O24)),VLOOKUP(ABS(O23-O24),'IMP Table'!$A$2:$C$26,3)*SIGN(O23-O24),"")</f>
        <v/>
      </c>
      <c r="T23">
        <f>IF(AND(ISNUMBER(O23),ISNUMBER(O25)),VLOOKUP(ABS(O23-O25),'IMP Table'!$A$2:$C$26,3)*SIGN(O23-O25),"")</f>
        <v/>
      </c>
      <c r="U23">
        <f>IF(AND(ISNUMBER(O23),ISNUMBER(O26)),VLOOKUP(ABS(O23-O26),'IMP Table'!$A$2:$C$26,3)*SIGN(O23-O26),"")</f>
        <v/>
      </c>
    </row>
    <row r="24">
      <c r="B24">
        <f>'By Round'!A6</f>
        <v/>
      </c>
      <c r="C24">
        <f>'By Round'!B7</f>
        <v/>
      </c>
      <c r="D24">
        <f>'By Round'!C7</f>
        <v/>
      </c>
      <c r="E24">
        <f>'By Round'!D7</f>
        <v/>
      </c>
      <c r="F24" s="10" t="inlineStr">
        <is>
          <t>EW</t>
        </is>
      </c>
      <c r="L24" s="11">
        <f>IFERROR(AVERAGE(P24:R24),"")</f>
        <v/>
      </c>
      <c r="M24" s="4">
        <f>IFERROR(AVERAGE(S24:U24),"")</f>
        <v/>
      </c>
      <c r="N24">
        <f>IF(ISNUMBER(J24),J24,IF(ISNUMBER(K24),-K24,""))</f>
        <v/>
      </c>
      <c r="O24">
        <f>IF(ISNUMBER(K24),K24,IF(ISNUMBER(J24),-J24,""))</f>
        <v/>
      </c>
      <c r="P24">
        <f>IF(AND(ISNUMBER(N24),ISNUMBER(N23)),VLOOKUP(ABS(N24-N23),'IMP Table'!$A$2:$C$26,3)*SIGN(N24-N23),"")</f>
        <v/>
      </c>
      <c r="Q24">
        <f>IF(AND(ISNUMBER(N24),ISNUMBER(N25)),VLOOKUP(ABS(N24-N25),'IMP Table'!$A$2:$C$26,3)*SIGN(N24-N25),"")</f>
        <v/>
      </c>
      <c r="R24">
        <f>IF(AND(ISNUMBER(N24),ISNUMBER(N26)),VLOOKUP(ABS(N24-N26),'IMP Table'!$A$2:$C$26,3)*SIGN(N24-N26),"")</f>
        <v/>
      </c>
      <c r="S24">
        <f>IF(AND(ISNUMBER(O24),ISNUMBER(O23)),VLOOKUP(ABS(O24-O23),'IMP Table'!$A$2:$C$26,3)*SIGN(O24-O23),"")</f>
        <v/>
      </c>
      <c r="T24">
        <f>IF(AND(ISNUMBER(O24),ISNUMBER(O25)),VLOOKUP(ABS(O24-O25),'IMP Table'!$A$2:$C$26,3)*SIGN(O24-O25),"")</f>
        <v/>
      </c>
      <c r="U24">
        <f>IF(AND(ISNUMBER(O24),ISNUMBER(O26)),VLOOKUP(ABS(O24-O26),'IMP Table'!$A$2:$C$26,3)*SIGN(O24-O26),"")</f>
        <v/>
      </c>
    </row>
    <row r="25">
      <c r="B25">
        <f>'By Round'!A10</f>
        <v/>
      </c>
      <c r="C25">
        <f>'By Round'!B10</f>
        <v/>
      </c>
      <c r="D25">
        <f>'By Round'!C10</f>
        <v/>
      </c>
      <c r="E25">
        <f>'By Round'!D10</f>
        <v/>
      </c>
      <c r="F25" s="10" t="inlineStr">
        <is>
          <t>EW</t>
        </is>
      </c>
      <c r="L25" s="11">
        <f>IFERROR(AVERAGE(P25:R25),"")</f>
        <v/>
      </c>
      <c r="M25" s="4">
        <f>IFERROR(AVERAGE(S25:U25),"")</f>
        <v/>
      </c>
      <c r="N25">
        <f>IF(ISNUMBER(J25),J25,IF(ISNUMBER(K25),-K25,""))</f>
        <v/>
      </c>
      <c r="O25">
        <f>IF(ISNUMBER(K25),K25,IF(ISNUMBER(J25),-J25,""))</f>
        <v/>
      </c>
      <c r="P25">
        <f>IF(AND(ISNUMBER(N25),ISNUMBER(N23)),VLOOKUP(ABS(N25-N23),'IMP Table'!$A$2:$C$26,3)*SIGN(N25-N23),"")</f>
        <v/>
      </c>
      <c r="Q25">
        <f>IF(AND(ISNUMBER(N25),ISNUMBER(N24)),VLOOKUP(ABS(N25-N24),'IMP Table'!$A$2:$C$26,3)*SIGN(N25-N24),"")</f>
        <v/>
      </c>
      <c r="R25">
        <f>IF(AND(ISNUMBER(N25),ISNUMBER(N26)),VLOOKUP(ABS(N25-N26),'IMP Table'!$A$2:$C$26,3)*SIGN(N25-N26),"")</f>
        <v/>
      </c>
      <c r="S25">
        <f>IF(AND(ISNUMBER(O25),ISNUMBER(O23)),VLOOKUP(ABS(O25-O23),'IMP Table'!$A$2:$C$26,3)*SIGN(O25-O23),"")</f>
        <v/>
      </c>
      <c r="T25">
        <f>IF(AND(ISNUMBER(O25),ISNUMBER(O24)),VLOOKUP(ABS(O25-O24),'IMP Table'!$A$2:$C$26,3)*SIGN(O25-O24),"")</f>
        <v/>
      </c>
      <c r="U25">
        <f>IF(AND(ISNUMBER(O25),ISNUMBER(O26)),VLOOKUP(ABS(O25-O26),'IMP Table'!$A$2:$C$26,3)*SIGN(O25-O26),"")</f>
        <v/>
      </c>
    </row>
    <row r="26">
      <c r="B26">
        <f>'By Round'!A22</f>
        <v/>
      </c>
      <c r="C26">
        <f>'By Round'!B25</f>
        <v/>
      </c>
      <c r="D26">
        <f>'By Round'!C25</f>
        <v/>
      </c>
      <c r="E26">
        <f>'By Round'!D25</f>
        <v/>
      </c>
      <c r="F26" s="10" t="inlineStr">
        <is>
          <t>EW</t>
        </is>
      </c>
      <c r="L26" s="11">
        <f>IFERROR(AVERAGE(P26:R26),"")</f>
        <v/>
      </c>
      <c r="M26" s="4">
        <f>IFERROR(AVERAGE(S26:U26),"")</f>
        <v/>
      </c>
      <c r="N26">
        <f>IF(ISNUMBER(J26),J26,IF(ISNUMBER(K26),-K26,""))</f>
        <v/>
      </c>
      <c r="O26">
        <f>IF(ISNUMBER(K26),K26,IF(ISNUMBER(J26),-J26,""))</f>
        <v/>
      </c>
      <c r="P26">
        <f>IF(AND(ISNUMBER(N26),ISNUMBER(N23)),VLOOKUP(ABS(N26-N23),'IMP Table'!$A$2:$C$26,3)*SIGN(N26-N23),"")</f>
        <v/>
      </c>
      <c r="Q26">
        <f>IF(AND(ISNUMBER(N26),ISNUMBER(N24)),VLOOKUP(ABS(N26-N24),'IMP Table'!$A$2:$C$26,3)*SIGN(N26-N24),"")</f>
        <v/>
      </c>
      <c r="R26">
        <f>IF(AND(ISNUMBER(N26),ISNUMBER(N25)),VLOOKUP(ABS(N26-N25),'IMP Table'!$A$2:$C$26,3)*SIGN(N26-N25),"")</f>
        <v/>
      </c>
      <c r="S26">
        <f>IF(AND(ISNUMBER(O26),ISNUMBER(O23)),VLOOKUP(ABS(O26-O23),'IMP Table'!$A$2:$C$26,3)*SIGN(O26-O23),"")</f>
        <v/>
      </c>
      <c r="T26">
        <f>IF(AND(ISNUMBER(O26),ISNUMBER(O24)),VLOOKUP(ABS(O26-O24),'IMP Table'!$A$2:$C$26,3)*SIGN(O26-O24),"")</f>
        <v/>
      </c>
      <c r="U26">
        <f>IF(AND(ISNUMBER(O26),ISNUMBER(O25)),VLOOKUP(ABS(O26-O25),'IMP Table'!$A$2:$C$26,3)*SIGN(O26-O25),"")</f>
        <v/>
      </c>
    </row>
    <row r="27">
      <c r="A27" t="n">
        <v>7</v>
      </c>
      <c r="B27">
        <f>'By Round'!A6</f>
        <v/>
      </c>
      <c r="C27">
        <f>'By Round'!B8</f>
        <v/>
      </c>
      <c r="D27">
        <f>'By Round'!C8</f>
        <v/>
      </c>
      <c r="E27">
        <f>'By Round'!D8</f>
        <v/>
      </c>
      <c r="F27" s="10" t="inlineStr">
        <is>
          <t>Both</t>
        </is>
      </c>
      <c r="L27" s="11">
        <f>IFERROR(AVERAGE(P27:R27),"")</f>
        <v/>
      </c>
      <c r="M27" s="4">
        <f>IFERROR(AVERAGE(S27:U27),"")</f>
        <v/>
      </c>
      <c r="N27">
        <f>IF(ISNUMBER(J27),J27,IF(ISNUMBER(K27),-K27,""))</f>
        <v/>
      </c>
      <c r="O27">
        <f>IF(ISNUMBER(K27),K27,IF(ISNUMBER(J27),-J27,""))</f>
        <v/>
      </c>
      <c r="P27">
        <f>IF(AND(ISNUMBER(N27),ISNUMBER(N28)),VLOOKUP(ABS(N27-N28),'IMP Table'!$A$2:$C$26,3)*SIGN(N27-N28),"")</f>
        <v/>
      </c>
      <c r="Q27">
        <f>IF(AND(ISNUMBER(N27),ISNUMBER(N29)),VLOOKUP(ABS(N27-N29),'IMP Table'!$A$2:$C$26,3)*SIGN(N27-N29),"")</f>
        <v/>
      </c>
      <c r="R27">
        <f>IF(AND(ISNUMBER(N27),ISNUMBER(N30)),VLOOKUP(ABS(N27-N30),'IMP Table'!$A$2:$C$26,3)*SIGN(N27-N30),"")</f>
        <v/>
      </c>
      <c r="S27">
        <f>IF(AND(ISNUMBER(O27),ISNUMBER(O28)),VLOOKUP(ABS(O27-O28),'IMP Table'!$A$2:$C$26,3)*SIGN(O27-O28),"")</f>
        <v/>
      </c>
      <c r="T27">
        <f>IF(AND(ISNUMBER(O27),ISNUMBER(O29)),VLOOKUP(ABS(O27-O29),'IMP Table'!$A$2:$C$26,3)*SIGN(O27-O29),"")</f>
        <v/>
      </c>
      <c r="U27">
        <f>IF(AND(ISNUMBER(O27),ISNUMBER(O30)),VLOOKUP(ABS(O27-O30),'IMP Table'!$A$2:$C$26,3)*SIGN(O27-O30),"")</f>
        <v/>
      </c>
    </row>
    <row r="28">
      <c r="B28">
        <f>'By Round'!A10</f>
        <v/>
      </c>
      <c r="C28">
        <f>'By Round'!B11</f>
        <v/>
      </c>
      <c r="D28">
        <f>'By Round'!C11</f>
        <v/>
      </c>
      <c r="E28">
        <f>'By Round'!D11</f>
        <v/>
      </c>
      <c r="F28" s="10" t="inlineStr">
        <is>
          <t>Both</t>
        </is>
      </c>
      <c r="L28" s="11">
        <f>IFERROR(AVERAGE(P28:R28),"")</f>
        <v/>
      </c>
      <c r="M28" s="4">
        <f>IFERROR(AVERAGE(S28:U28),"")</f>
        <v/>
      </c>
      <c r="N28">
        <f>IF(ISNUMBER(J28),J28,IF(ISNUMBER(K28),-K28,""))</f>
        <v/>
      </c>
      <c r="O28">
        <f>IF(ISNUMBER(K28),K28,IF(ISNUMBER(J28),-J28,""))</f>
        <v/>
      </c>
      <c r="P28">
        <f>IF(AND(ISNUMBER(N28),ISNUMBER(N27)),VLOOKUP(ABS(N28-N27),'IMP Table'!$A$2:$C$26,3)*SIGN(N28-N27),"")</f>
        <v/>
      </c>
      <c r="Q28">
        <f>IF(AND(ISNUMBER(N28),ISNUMBER(N29)),VLOOKUP(ABS(N28-N29),'IMP Table'!$A$2:$C$26,3)*SIGN(N28-N29),"")</f>
        <v/>
      </c>
      <c r="R28">
        <f>IF(AND(ISNUMBER(N28),ISNUMBER(N30)),VLOOKUP(ABS(N28-N30),'IMP Table'!$A$2:$C$26,3)*SIGN(N28-N30),"")</f>
        <v/>
      </c>
      <c r="S28">
        <f>IF(AND(ISNUMBER(O28),ISNUMBER(O27)),VLOOKUP(ABS(O28-O27),'IMP Table'!$A$2:$C$26,3)*SIGN(O28-O27),"")</f>
        <v/>
      </c>
      <c r="T28">
        <f>IF(AND(ISNUMBER(O28),ISNUMBER(O29)),VLOOKUP(ABS(O28-O29),'IMP Table'!$A$2:$C$26,3)*SIGN(O28-O29),"")</f>
        <v/>
      </c>
      <c r="U28">
        <f>IF(AND(ISNUMBER(O28),ISNUMBER(O30)),VLOOKUP(ABS(O28-O30),'IMP Table'!$A$2:$C$26,3)*SIGN(O28-O30),"")</f>
        <v/>
      </c>
    </row>
    <row r="29">
      <c r="B29">
        <f>'By Round'!A14</f>
        <v/>
      </c>
      <c r="C29">
        <f>'By Round'!B14</f>
        <v/>
      </c>
      <c r="D29">
        <f>'By Round'!C14</f>
        <v/>
      </c>
      <c r="E29">
        <f>'By Round'!D14</f>
        <v/>
      </c>
      <c r="F29" s="10" t="inlineStr">
        <is>
          <t>Both</t>
        </is>
      </c>
      <c r="L29" s="11">
        <f>IFERROR(AVERAGE(P29:R29),"")</f>
        <v/>
      </c>
      <c r="M29" s="4">
        <f>IFERROR(AVERAGE(S29:U29),"")</f>
        <v/>
      </c>
      <c r="N29">
        <f>IF(ISNUMBER(J29),J29,IF(ISNUMBER(K29),-K29,""))</f>
        <v/>
      </c>
      <c r="O29">
        <f>IF(ISNUMBER(K29),K29,IF(ISNUMBER(J29),-J29,""))</f>
        <v/>
      </c>
      <c r="P29">
        <f>IF(AND(ISNUMBER(N29),ISNUMBER(N27)),VLOOKUP(ABS(N29-N27),'IMP Table'!$A$2:$C$26,3)*SIGN(N29-N27),"")</f>
        <v/>
      </c>
      <c r="Q29">
        <f>IF(AND(ISNUMBER(N29),ISNUMBER(N28)),VLOOKUP(ABS(N29-N28),'IMP Table'!$A$2:$C$26,3)*SIGN(N29-N28),"")</f>
        <v/>
      </c>
      <c r="R29">
        <f>IF(AND(ISNUMBER(N29),ISNUMBER(N30)),VLOOKUP(ABS(N29-N30),'IMP Table'!$A$2:$C$26,3)*SIGN(N29-N30),"")</f>
        <v/>
      </c>
      <c r="S29">
        <f>IF(AND(ISNUMBER(O29),ISNUMBER(O27)),VLOOKUP(ABS(O29-O27),'IMP Table'!$A$2:$C$26,3)*SIGN(O29-O27),"")</f>
        <v/>
      </c>
      <c r="T29">
        <f>IF(AND(ISNUMBER(O29),ISNUMBER(O28)),VLOOKUP(ABS(O29-O28),'IMP Table'!$A$2:$C$26,3)*SIGN(O29-O28),"")</f>
        <v/>
      </c>
      <c r="U29">
        <f>IF(AND(ISNUMBER(O29),ISNUMBER(O30)),VLOOKUP(ABS(O29-O30),'IMP Table'!$A$2:$C$26,3)*SIGN(O29-O30),"")</f>
        <v/>
      </c>
    </row>
    <row r="30">
      <c r="B30">
        <f>'By Round'!A26</f>
        <v/>
      </c>
      <c r="C30">
        <f>'By Round'!B29</f>
        <v/>
      </c>
      <c r="D30">
        <f>'By Round'!C29</f>
        <v/>
      </c>
      <c r="E30">
        <f>'By Round'!D29</f>
        <v/>
      </c>
      <c r="F30" s="10" t="inlineStr">
        <is>
          <t>Both</t>
        </is>
      </c>
      <c r="L30" s="11">
        <f>IFERROR(AVERAGE(P30:R30),"")</f>
        <v/>
      </c>
      <c r="M30" s="4">
        <f>IFERROR(AVERAGE(S30:U30),"")</f>
        <v/>
      </c>
      <c r="N30">
        <f>IF(ISNUMBER(J30),J30,IF(ISNUMBER(K30),-K30,""))</f>
        <v/>
      </c>
      <c r="O30">
        <f>IF(ISNUMBER(K30),K30,IF(ISNUMBER(J30),-J30,""))</f>
        <v/>
      </c>
      <c r="P30">
        <f>IF(AND(ISNUMBER(N30),ISNUMBER(N27)),VLOOKUP(ABS(N30-N27),'IMP Table'!$A$2:$C$26,3)*SIGN(N30-N27),"")</f>
        <v/>
      </c>
      <c r="Q30">
        <f>IF(AND(ISNUMBER(N30),ISNUMBER(N28)),VLOOKUP(ABS(N30-N28),'IMP Table'!$A$2:$C$26,3)*SIGN(N30-N28),"")</f>
        <v/>
      </c>
      <c r="R30">
        <f>IF(AND(ISNUMBER(N30),ISNUMBER(N29)),VLOOKUP(ABS(N30-N29),'IMP Table'!$A$2:$C$26,3)*SIGN(N30-N29),"")</f>
        <v/>
      </c>
      <c r="S30">
        <f>IF(AND(ISNUMBER(O30),ISNUMBER(O27)),VLOOKUP(ABS(O30-O27),'IMP Table'!$A$2:$C$26,3)*SIGN(O30-O27),"")</f>
        <v/>
      </c>
      <c r="T30">
        <f>IF(AND(ISNUMBER(O30),ISNUMBER(O28)),VLOOKUP(ABS(O30-O28),'IMP Table'!$A$2:$C$26,3)*SIGN(O30-O28),"")</f>
        <v/>
      </c>
      <c r="U30">
        <f>IF(AND(ISNUMBER(O30),ISNUMBER(O29)),VLOOKUP(ABS(O30-O29),'IMP Table'!$A$2:$C$26,3)*SIGN(O30-O29),"")</f>
        <v/>
      </c>
    </row>
    <row r="31">
      <c r="A31" t="n">
        <v>8</v>
      </c>
      <c r="B31">
        <f>'By Round'!A6</f>
        <v/>
      </c>
      <c r="C31">
        <f>'By Round'!B8</f>
        <v/>
      </c>
      <c r="D31">
        <f>'By Round'!C8</f>
        <v/>
      </c>
      <c r="E31">
        <f>'By Round'!D8</f>
        <v/>
      </c>
      <c r="F31" s="10" t="inlineStr">
        <is>
          <t>None</t>
        </is>
      </c>
      <c r="L31" s="11">
        <f>IFERROR(AVERAGE(P31:R31),"")</f>
        <v/>
      </c>
      <c r="M31" s="4">
        <f>IFERROR(AVERAGE(S31:U31),"")</f>
        <v/>
      </c>
      <c r="N31">
        <f>IF(ISNUMBER(J31),J31,IF(ISNUMBER(K31),-K31,""))</f>
        <v/>
      </c>
      <c r="O31">
        <f>IF(ISNUMBER(K31),K31,IF(ISNUMBER(J31),-J31,""))</f>
        <v/>
      </c>
      <c r="P31">
        <f>IF(AND(ISNUMBER(N31),ISNUMBER(N32)),VLOOKUP(ABS(N31-N32),'IMP Table'!$A$2:$C$26,3)*SIGN(N31-N32),"")</f>
        <v/>
      </c>
      <c r="Q31">
        <f>IF(AND(ISNUMBER(N31),ISNUMBER(N33)),VLOOKUP(ABS(N31-N33),'IMP Table'!$A$2:$C$26,3)*SIGN(N31-N33),"")</f>
        <v/>
      </c>
      <c r="R31">
        <f>IF(AND(ISNUMBER(N31),ISNUMBER(N34)),VLOOKUP(ABS(N31-N34),'IMP Table'!$A$2:$C$26,3)*SIGN(N31-N34),"")</f>
        <v/>
      </c>
      <c r="S31">
        <f>IF(AND(ISNUMBER(O31),ISNUMBER(O32)),VLOOKUP(ABS(O31-O32),'IMP Table'!$A$2:$C$26,3)*SIGN(O31-O32),"")</f>
        <v/>
      </c>
      <c r="T31">
        <f>IF(AND(ISNUMBER(O31),ISNUMBER(O33)),VLOOKUP(ABS(O31-O33),'IMP Table'!$A$2:$C$26,3)*SIGN(O31-O33),"")</f>
        <v/>
      </c>
      <c r="U31">
        <f>IF(AND(ISNUMBER(O31),ISNUMBER(O34)),VLOOKUP(ABS(O31-O34),'IMP Table'!$A$2:$C$26,3)*SIGN(O31-O34),"")</f>
        <v/>
      </c>
    </row>
    <row r="32">
      <c r="B32">
        <f>'By Round'!A10</f>
        <v/>
      </c>
      <c r="C32">
        <f>'By Round'!B11</f>
        <v/>
      </c>
      <c r="D32">
        <f>'By Round'!C11</f>
        <v/>
      </c>
      <c r="E32">
        <f>'By Round'!D11</f>
        <v/>
      </c>
      <c r="F32" s="10" t="inlineStr">
        <is>
          <t>None</t>
        </is>
      </c>
      <c r="L32" s="11">
        <f>IFERROR(AVERAGE(P32:R32),"")</f>
        <v/>
      </c>
      <c r="M32" s="4">
        <f>IFERROR(AVERAGE(S32:U32),"")</f>
        <v/>
      </c>
      <c r="N32">
        <f>IF(ISNUMBER(J32),J32,IF(ISNUMBER(K32),-K32,""))</f>
        <v/>
      </c>
      <c r="O32">
        <f>IF(ISNUMBER(K32),K32,IF(ISNUMBER(J32),-J32,""))</f>
        <v/>
      </c>
      <c r="P32">
        <f>IF(AND(ISNUMBER(N32),ISNUMBER(N31)),VLOOKUP(ABS(N32-N31),'IMP Table'!$A$2:$C$26,3)*SIGN(N32-N31),"")</f>
        <v/>
      </c>
      <c r="Q32">
        <f>IF(AND(ISNUMBER(N32),ISNUMBER(N33)),VLOOKUP(ABS(N32-N33),'IMP Table'!$A$2:$C$26,3)*SIGN(N32-N33),"")</f>
        <v/>
      </c>
      <c r="R32">
        <f>IF(AND(ISNUMBER(N32),ISNUMBER(N34)),VLOOKUP(ABS(N32-N34),'IMP Table'!$A$2:$C$26,3)*SIGN(N32-N34),"")</f>
        <v/>
      </c>
      <c r="S32">
        <f>IF(AND(ISNUMBER(O32),ISNUMBER(O31)),VLOOKUP(ABS(O32-O31),'IMP Table'!$A$2:$C$26,3)*SIGN(O32-O31),"")</f>
        <v/>
      </c>
      <c r="T32">
        <f>IF(AND(ISNUMBER(O32),ISNUMBER(O33)),VLOOKUP(ABS(O32-O33),'IMP Table'!$A$2:$C$26,3)*SIGN(O32-O33),"")</f>
        <v/>
      </c>
      <c r="U32">
        <f>IF(AND(ISNUMBER(O32),ISNUMBER(O34)),VLOOKUP(ABS(O32-O34),'IMP Table'!$A$2:$C$26,3)*SIGN(O32-O34),"")</f>
        <v/>
      </c>
    </row>
    <row r="33">
      <c r="B33">
        <f>'By Round'!A14</f>
        <v/>
      </c>
      <c r="C33">
        <f>'By Round'!B14</f>
        <v/>
      </c>
      <c r="D33">
        <f>'By Round'!C14</f>
        <v/>
      </c>
      <c r="E33">
        <f>'By Round'!D14</f>
        <v/>
      </c>
      <c r="F33" s="10" t="inlineStr">
        <is>
          <t>None</t>
        </is>
      </c>
      <c r="L33" s="11">
        <f>IFERROR(AVERAGE(P33:R33),"")</f>
        <v/>
      </c>
      <c r="M33" s="4">
        <f>IFERROR(AVERAGE(S33:U33),"")</f>
        <v/>
      </c>
      <c r="N33">
        <f>IF(ISNUMBER(J33),J33,IF(ISNUMBER(K33),-K33,""))</f>
        <v/>
      </c>
      <c r="O33">
        <f>IF(ISNUMBER(K33),K33,IF(ISNUMBER(J33),-J33,""))</f>
        <v/>
      </c>
      <c r="P33">
        <f>IF(AND(ISNUMBER(N33),ISNUMBER(N31)),VLOOKUP(ABS(N33-N31),'IMP Table'!$A$2:$C$26,3)*SIGN(N33-N31),"")</f>
        <v/>
      </c>
      <c r="Q33">
        <f>IF(AND(ISNUMBER(N33),ISNUMBER(N32)),VLOOKUP(ABS(N33-N32),'IMP Table'!$A$2:$C$26,3)*SIGN(N33-N32),"")</f>
        <v/>
      </c>
      <c r="R33">
        <f>IF(AND(ISNUMBER(N33),ISNUMBER(N34)),VLOOKUP(ABS(N33-N34),'IMP Table'!$A$2:$C$26,3)*SIGN(N33-N34),"")</f>
        <v/>
      </c>
      <c r="S33">
        <f>IF(AND(ISNUMBER(O33),ISNUMBER(O31)),VLOOKUP(ABS(O33-O31),'IMP Table'!$A$2:$C$26,3)*SIGN(O33-O31),"")</f>
        <v/>
      </c>
      <c r="T33">
        <f>IF(AND(ISNUMBER(O33),ISNUMBER(O32)),VLOOKUP(ABS(O33-O32),'IMP Table'!$A$2:$C$26,3)*SIGN(O33-O32),"")</f>
        <v/>
      </c>
      <c r="U33">
        <f>IF(AND(ISNUMBER(O33),ISNUMBER(O34)),VLOOKUP(ABS(O33-O34),'IMP Table'!$A$2:$C$26,3)*SIGN(O33-O34),"")</f>
        <v/>
      </c>
    </row>
    <row r="34">
      <c r="B34">
        <f>'By Round'!A26</f>
        <v/>
      </c>
      <c r="C34">
        <f>'By Round'!B29</f>
        <v/>
      </c>
      <c r="D34">
        <f>'By Round'!C29</f>
        <v/>
      </c>
      <c r="E34">
        <f>'By Round'!D29</f>
        <v/>
      </c>
      <c r="F34" s="10" t="inlineStr">
        <is>
          <t>None</t>
        </is>
      </c>
      <c r="L34" s="11">
        <f>IFERROR(AVERAGE(P34:R34),"")</f>
        <v/>
      </c>
      <c r="M34" s="4">
        <f>IFERROR(AVERAGE(S34:U34),"")</f>
        <v/>
      </c>
      <c r="N34">
        <f>IF(ISNUMBER(J34),J34,IF(ISNUMBER(K34),-K34,""))</f>
        <v/>
      </c>
      <c r="O34">
        <f>IF(ISNUMBER(K34),K34,IF(ISNUMBER(J34),-J34,""))</f>
        <v/>
      </c>
      <c r="P34">
        <f>IF(AND(ISNUMBER(N34),ISNUMBER(N31)),VLOOKUP(ABS(N34-N31),'IMP Table'!$A$2:$C$26,3)*SIGN(N34-N31),"")</f>
        <v/>
      </c>
      <c r="Q34">
        <f>IF(AND(ISNUMBER(N34),ISNUMBER(N32)),VLOOKUP(ABS(N34-N32),'IMP Table'!$A$2:$C$26,3)*SIGN(N34-N32),"")</f>
        <v/>
      </c>
      <c r="R34">
        <f>IF(AND(ISNUMBER(N34),ISNUMBER(N33)),VLOOKUP(ABS(N34-N33),'IMP Table'!$A$2:$C$26,3)*SIGN(N34-N33),"")</f>
        <v/>
      </c>
      <c r="S34">
        <f>IF(AND(ISNUMBER(O34),ISNUMBER(O31)),VLOOKUP(ABS(O34-O31),'IMP Table'!$A$2:$C$26,3)*SIGN(O34-O31),"")</f>
        <v/>
      </c>
      <c r="T34">
        <f>IF(AND(ISNUMBER(O34),ISNUMBER(O32)),VLOOKUP(ABS(O34-O32),'IMP Table'!$A$2:$C$26,3)*SIGN(O34-O32),"")</f>
        <v/>
      </c>
      <c r="U34">
        <f>IF(AND(ISNUMBER(O34),ISNUMBER(O33)),VLOOKUP(ABS(O34-O33),'IMP Table'!$A$2:$C$26,3)*SIGN(O34-O33),"")</f>
        <v/>
      </c>
    </row>
    <row r="35">
      <c r="A35" t="n">
        <v>9</v>
      </c>
      <c r="B35">
        <f>'By Round'!A2</f>
        <v/>
      </c>
      <c r="C35">
        <f>'By Round'!B5</f>
        <v/>
      </c>
      <c r="D35">
        <f>'By Round'!C5</f>
        <v/>
      </c>
      <c r="E35">
        <f>'By Round'!D5</f>
        <v/>
      </c>
      <c r="F35" s="10" t="inlineStr">
        <is>
          <t>EW</t>
        </is>
      </c>
      <c r="L35" s="11">
        <f>IFERROR(AVERAGE(P35:R35),"")</f>
        <v/>
      </c>
      <c r="M35" s="4">
        <f>IFERROR(AVERAGE(S35:U35),"")</f>
        <v/>
      </c>
      <c r="N35">
        <f>IF(ISNUMBER(J35),J35,IF(ISNUMBER(K35),-K35,""))</f>
        <v/>
      </c>
      <c r="O35">
        <f>IF(ISNUMBER(K35),K35,IF(ISNUMBER(J35),-J35,""))</f>
        <v/>
      </c>
      <c r="P35">
        <f>IF(AND(ISNUMBER(N35),ISNUMBER(N36)),VLOOKUP(ABS(N35-N36),'IMP Table'!$A$2:$C$26,3)*SIGN(N35-N36),"")</f>
        <v/>
      </c>
      <c r="Q35">
        <f>IF(AND(ISNUMBER(N35),ISNUMBER(N37)),VLOOKUP(ABS(N35-N37),'IMP Table'!$A$2:$C$26,3)*SIGN(N35-N37),"")</f>
        <v/>
      </c>
      <c r="R35">
        <f>IF(AND(ISNUMBER(N35),ISNUMBER(N38)),VLOOKUP(ABS(N35-N38),'IMP Table'!$A$2:$C$26,3)*SIGN(N35-N38),"")</f>
        <v/>
      </c>
      <c r="S35">
        <f>IF(AND(ISNUMBER(O35),ISNUMBER(O36)),VLOOKUP(ABS(O35-O36),'IMP Table'!$A$2:$C$26,3)*SIGN(O35-O36),"")</f>
        <v/>
      </c>
      <c r="T35">
        <f>IF(AND(ISNUMBER(O35),ISNUMBER(O37)),VLOOKUP(ABS(O35-O37),'IMP Table'!$A$2:$C$26,3)*SIGN(O35-O37),"")</f>
        <v/>
      </c>
      <c r="U35">
        <f>IF(AND(ISNUMBER(O35),ISNUMBER(O38)),VLOOKUP(ABS(O35-O38),'IMP Table'!$A$2:$C$26,3)*SIGN(O35-O38),"")</f>
        <v/>
      </c>
    </row>
    <row r="36">
      <c r="B36">
        <f>'By Round'!A10</f>
        <v/>
      </c>
      <c r="C36">
        <f>'By Round'!B12</f>
        <v/>
      </c>
      <c r="D36">
        <f>'By Round'!C12</f>
        <v/>
      </c>
      <c r="E36">
        <f>'By Round'!D12</f>
        <v/>
      </c>
      <c r="F36" s="10" t="inlineStr">
        <is>
          <t>EW</t>
        </is>
      </c>
      <c r="L36" s="11">
        <f>IFERROR(AVERAGE(P36:R36),"")</f>
        <v/>
      </c>
      <c r="M36" s="4">
        <f>IFERROR(AVERAGE(S36:U36),"")</f>
        <v/>
      </c>
      <c r="N36">
        <f>IF(ISNUMBER(J36),J36,IF(ISNUMBER(K36),-K36,""))</f>
        <v/>
      </c>
      <c r="O36">
        <f>IF(ISNUMBER(K36),K36,IF(ISNUMBER(J36),-J36,""))</f>
        <v/>
      </c>
      <c r="P36">
        <f>IF(AND(ISNUMBER(N36),ISNUMBER(N35)),VLOOKUP(ABS(N36-N35),'IMP Table'!$A$2:$C$26,3)*SIGN(N36-N35),"")</f>
        <v/>
      </c>
      <c r="Q36">
        <f>IF(AND(ISNUMBER(N36),ISNUMBER(N37)),VLOOKUP(ABS(N36-N37),'IMP Table'!$A$2:$C$26,3)*SIGN(N36-N37),"")</f>
        <v/>
      </c>
      <c r="R36">
        <f>IF(AND(ISNUMBER(N36),ISNUMBER(N38)),VLOOKUP(ABS(N36-N38),'IMP Table'!$A$2:$C$26,3)*SIGN(N36-N38),"")</f>
        <v/>
      </c>
      <c r="S36">
        <f>IF(AND(ISNUMBER(O36),ISNUMBER(O35)),VLOOKUP(ABS(O36-O35),'IMP Table'!$A$2:$C$26,3)*SIGN(O36-O35),"")</f>
        <v/>
      </c>
      <c r="T36">
        <f>IF(AND(ISNUMBER(O36),ISNUMBER(O37)),VLOOKUP(ABS(O36-O37),'IMP Table'!$A$2:$C$26,3)*SIGN(O36-O37),"")</f>
        <v/>
      </c>
      <c r="U36">
        <f>IF(AND(ISNUMBER(O36),ISNUMBER(O38)),VLOOKUP(ABS(O36-O38),'IMP Table'!$A$2:$C$26,3)*SIGN(O36-O38),"")</f>
        <v/>
      </c>
    </row>
    <row r="37">
      <c r="B37">
        <f>'By Round'!A14</f>
        <v/>
      </c>
      <c r="C37">
        <f>'By Round'!B15</f>
        <v/>
      </c>
      <c r="D37">
        <f>'By Round'!C15</f>
        <v/>
      </c>
      <c r="E37">
        <f>'By Round'!D15</f>
        <v/>
      </c>
      <c r="F37" s="10" t="inlineStr">
        <is>
          <t>EW</t>
        </is>
      </c>
      <c r="L37" s="11">
        <f>IFERROR(AVERAGE(P37:R37),"")</f>
        <v/>
      </c>
      <c r="M37" s="4">
        <f>IFERROR(AVERAGE(S37:U37),"")</f>
        <v/>
      </c>
      <c r="N37">
        <f>IF(ISNUMBER(J37),J37,IF(ISNUMBER(K37),-K37,""))</f>
        <v/>
      </c>
      <c r="O37">
        <f>IF(ISNUMBER(K37),K37,IF(ISNUMBER(J37),-J37,""))</f>
        <v/>
      </c>
      <c r="P37">
        <f>IF(AND(ISNUMBER(N37),ISNUMBER(N35)),VLOOKUP(ABS(N37-N35),'IMP Table'!$A$2:$C$26,3)*SIGN(N37-N35),"")</f>
        <v/>
      </c>
      <c r="Q37">
        <f>IF(AND(ISNUMBER(N37),ISNUMBER(N36)),VLOOKUP(ABS(N37-N36),'IMP Table'!$A$2:$C$26,3)*SIGN(N37-N36),"")</f>
        <v/>
      </c>
      <c r="R37">
        <f>IF(AND(ISNUMBER(N37),ISNUMBER(N38)),VLOOKUP(ABS(N37-N38),'IMP Table'!$A$2:$C$26,3)*SIGN(N37-N38),"")</f>
        <v/>
      </c>
      <c r="S37">
        <f>IF(AND(ISNUMBER(O37),ISNUMBER(O35)),VLOOKUP(ABS(O37-O35),'IMP Table'!$A$2:$C$26,3)*SIGN(O37-O35),"")</f>
        <v/>
      </c>
      <c r="T37">
        <f>IF(AND(ISNUMBER(O37),ISNUMBER(O36)),VLOOKUP(ABS(O37-O36),'IMP Table'!$A$2:$C$26,3)*SIGN(O37-O36),"")</f>
        <v/>
      </c>
      <c r="U37">
        <f>IF(AND(ISNUMBER(O37),ISNUMBER(O38)),VLOOKUP(ABS(O37-O38),'IMP Table'!$A$2:$C$26,3)*SIGN(O37-O38),"")</f>
        <v/>
      </c>
    </row>
    <row r="38">
      <c r="B38">
        <f>'By Round'!A18</f>
        <v/>
      </c>
      <c r="C38">
        <f>'By Round'!B18</f>
        <v/>
      </c>
      <c r="D38">
        <f>'By Round'!C18</f>
        <v/>
      </c>
      <c r="E38">
        <f>'By Round'!D18</f>
        <v/>
      </c>
      <c r="F38" s="10" t="inlineStr">
        <is>
          <t>EW</t>
        </is>
      </c>
      <c r="L38" s="11">
        <f>IFERROR(AVERAGE(P38:R38),"")</f>
        <v/>
      </c>
      <c r="M38" s="4">
        <f>IFERROR(AVERAGE(S38:U38),"")</f>
        <v/>
      </c>
      <c r="N38">
        <f>IF(ISNUMBER(J38),J38,IF(ISNUMBER(K38),-K38,""))</f>
        <v/>
      </c>
      <c r="O38">
        <f>IF(ISNUMBER(K38),K38,IF(ISNUMBER(J38),-J38,""))</f>
        <v/>
      </c>
      <c r="P38">
        <f>IF(AND(ISNUMBER(N38),ISNUMBER(N35)),VLOOKUP(ABS(N38-N35),'IMP Table'!$A$2:$C$26,3)*SIGN(N38-N35),"")</f>
        <v/>
      </c>
      <c r="Q38">
        <f>IF(AND(ISNUMBER(N38),ISNUMBER(N36)),VLOOKUP(ABS(N38-N36),'IMP Table'!$A$2:$C$26,3)*SIGN(N38-N36),"")</f>
        <v/>
      </c>
      <c r="R38">
        <f>IF(AND(ISNUMBER(N38),ISNUMBER(N37)),VLOOKUP(ABS(N38-N37),'IMP Table'!$A$2:$C$26,3)*SIGN(N38-N37),"")</f>
        <v/>
      </c>
      <c r="S38">
        <f>IF(AND(ISNUMBER(O38),ISNUMBER(O35)),VLOOKUP(ABS(O38-O35),'IMP Table'!$A$2:$C$26,3)*SIGN(O38-O35),"")</f>
        <v/>
      </c>
      <c r="T38">
        <f>IF(AND(ISNUMBER(O38),ISNUMBER(O36)),VLOOKUP(ABS(O38-O36),'IMP Table'!$A$2:$C$26,3)*SIGN(O38-O36),"")</f>
        <v/>
      </c>
      <c r="U38">
        <f>IF(AND(ISNUMBER(O38),ISNUMBER(O37)),VLOOKUP(ABS(O38-O37),'IMP Table'!$A$2:$C$26,3)*SIGN(O38-O37),"")</f>
        <v/>
      </c>
    </row>
    <row r="39">
      <c r="A39" t="n">
        <v>10</v>
      </c>
      <c r="B39">
        <f>'By Round'!A2</f>
        <v/>
      </c>
      <c r="C39">
        <f>'By Round'!B5</f>
        <v/>
      </c>
      <c r="D39">
        <f>'By Round'!C5</f>
        <v/>
      </c>
      <c r="E39">
        <f>'By Round'!D5</f>
        <v/>
      </c>
      <c r="F39" s="10" t="inlineStr">
        <is>
          <t>Both</t>
        </is>
      </c>
      <c r="L39" s="11">
        <f>IFERROR(AVERAGE(P39:R39),"")</f>
        <v/>
      </c>
      <c r="M39" s="4">
        <f>IFERROR(AVERAGE(S39:U39),"")</f>
        <v/>
      </c>
      <c r="N39">
        <f>IF(ISNUMBER(J39),J39,IF(ISNUMBER(K39),-K39,""))</f>
        <v/>
      </c>
      <c r="O39">
        <f>IF(ISNUMBER(K39),K39,IF(ISNUMBER(J39),-J39,""))</f>
        <v/>
      </c>
      <c r="P39">
        <f>IF(AND(ISNUMBER(N39),ISNUMBER(N40)),VLOOKUP(ABS(N39-N40),'IMP Table'!$A$2:$C$26,3)*SIGN(N39-N40),"")</f>
        <v/>
      </c>
      <c r="Q39">
        <f>IF(AND(ISNUMBER(N39),ISNUMBER(N41)),VLOOKUP(ABS(N39-N41),'IMP Table'!$A$2:$C$26,3)*SIGN(N39-N41),"")</f>
        <v/>
      </c>
      <c r="R39">
        <f>IF(AND(ISNUMBER(N39),ISNUMBER(N42)),VLOOKUP(ABS(N39-N42),'IMP Table'!$A$2:$C$26,3)*SIGN(N39-N42),"")</f>
        <v/>
      </c>
      <c r="S39">
        <f>IF(AND(ISNUMBER(O39),ISNUMBER(O40)),VLOOKUP(ABS(O39-O40),'IMP Table'!$A$2:$C$26,3)*SIGN(O39-O40),"")</f>
        <v/>
      </c>
      <c r="T39">
        <f>IF(AND(ISNUMBER(O39),ISNUMBER(O41)),VLOOKUP(ABS(O39-O41),'IMP Table'!$A$2:$C$26,3)*SIGN(O39-O41),"")</f>
        <v/>
      </c>
      <c r="U39">
        <f>IF(AND(ISNUMBER(O39),ISNUMBER(O42)),VLOOKUP(ABS(O39-O42),'IMP Table'!$A$2:$C$26,3)*SIGN(O39-O42),"")</f>
        <v/>
      </c>
    </row>
    <row r="40">
      <c r="B40">
        <f>'By Round'!A10</f>
        <v/>
      </c>
      <c r="C40">
        <f>'By Round'!B12</f>
        <v/>
      </c>
      <c r="D40">
        <f>'By Round'!C12</f>
        <v/>
      </c>
      <c r="E40">
        <f>'By Round'!D12</f>
        <v/>
      </c>
      <c r="F40" s="10" t="inlineStr">
        <is>
          <t>Both</t>
        </is>
      </c>
      <c r="L40" s="11">
        <f>IFERROR(AVERAGE(P40:R40),"")</f>
        <v/>
      </c>
      <c r="M40" s="4">
        <f>IFERROR(AVERAGE(S40:U40),"")</f>
        <v/>
      </c>
      <c r="N40">
        <f>IF(ISNUMBER(J40),J40,IF(ISNUMBER(K40),-K40,""))</f>
        <v/>
      </c>
      <c r="O40">
        <f>IF(ISNUMBER(K40),K40,IF(ISNUMBER(J40),-J40,""))</f>
        <v/>
      </c>
      <c r="P40">
        <f>IF(AND(ISNUMBER(N40),ISNUMBER(N39)),VLOOKUP(ABS(N40-N39),'IMP Table'!$A$2:$C$26,3)*SIGN(N40-N39),"")</f>
        <v/>
      </c>
      <c r="Q40">
        <f>IF(AND(ISNUMBER(N40),ISNUMBER(N41)),VLOOKUP(ABS(N40-N41),'IMP Table'!$A$2:$C$26,3)*SIGN(N40-N41),"")</f>
        <v/>
      </c>
      <c r="R40">
        <f>IF(AND(ISNUMBER(N40),ISNUMBER(N42)),VLOOKUP(ABS(N40-N42),'IMP Table'!$A$2:$C$26,3)*SIGN(N40-N42),"")</f>
        <v/>
      </c>
      <c r="S40">
        <f>IF(AND(ISNUMBER(O40),ISNUMBER(O39)),VLOOKUP(ABS(O40-O39),'IMP Table'!$A$2:$C$26,3)*SIGN(O40-O39),"")</f>
        <v/>
      </c>
      <c r="T40">
        <f>IF(AND(ISNUMBER(O40),ISNUMBER(O41)),VLOOKUP(ABS(O40-O41),'IMP Table'!$A$2:$C$26,3)*SIGN(O40-O41),"")</f>
        <v/>
      </c>
      <c r="U40">
        <f>IF(AND(ISNUMBER(O40),ISNUMBER(O42)),VLOOKUP(ABS(O40-O42),'IMP Table'!$A$2:$C$26,3)*SIGN(O40-O42),"")</f>
        <v/>
      </c>
    </row>
    <row r="41">
      <c r="B41">
        <f>'By Round'!A14</f>
        <v/>
      </c>
      <c r="C41">
        <f>'By Round'!B15</f>
        <v/>
      </c>
      <c r="D41">
        <f>'By Round'!C15</f>
        <v/>
      </c>
      <c r="E41">
        <f>'By Round'!D15</f>
        <v/>
      </c>
      <c r="F41" s="10" t="inlineStr">
        <is>
          <t>Both</t>
        </is>
      </c>
      <c r="L41" s="11">
        <f>IFERROR(AVERAGE(P41:R41),"")</f>
        <v/>
      </c>
      <c r="M41" s="4">
        <f>IFERROR(AVERAGE(S41:U41),"")</f>
        <v/>
      </c>
      <c r="N41">
        <f>IF(ISNUMBER(J41),J41,IF(ISNUMBER(K41),-K41,""))</f>
        <v/>
      </c>
      <c r="O41">
        <f>IF(ISNUMBER(K41),K41,IF(ISNUMBER(J41),-J41,""))</f>
        <v/>
      </c>
      <c r="P41">
        <f>IF(AND(ISNUMBER(N41),ISNUMBER(N39)),VLOOKUP(ABS(N41-N39),'IMP Table'!$A$2:$C$26,3)*SIGN(N41-N39),"")</f>
        <v/>
      </c>
      <c r="Q41">
        <f>IF(AND(ISNUMBER(N41),ISNUMBER(N40)),VLOOKUP(ABS(N41-N40),'IMP Table'!$A$2:$C$26,3)*SIGN(N41-N40),"")</f>
        <v/>
      </c>
      <c r="R41">
        <f>IF(AND(ISNUMBER(N41),ISNUMBER(N42)),VLOOKUP(ABS(N41-N42),'IMP Table'!$A$2:$C$26,3)*SIGN(N41-N42),"")</f>
        <v/>
      </c>
      <c r="S41">
        <f>IF(AND(ISNUMBER(O41),ISNUMBER(O39)),VLOOKUP(ABS(O41-O39),'IMP Table'!$A$2:$C$26,3)*SIGN(O41-O39),"")</f>
        <v/>
      </c>
      <c r="T41">
        <f>IF(AND(ISNUMBER(O41),ISNUMBER(O40)),VLOOKUP(ABS(O41-O40),'IMP Table'!$A$2:$C$26,3)*SIGN(O41-O40),"")</f>
        <v/>
      </c>
      <c r="U41">
        <f>IF(AND(ISNUMBER(O41),ISNUMBER(O42)),VLOOKUP(ABS(O41-O42),'IMP Table'!$A$2:$C$26,3)*SIGN(O41-O42),"")</f>
        <v/>
      </c>
    </row>
    <row r="42">
      <c r="B42">
        <f>'By Round'!A18</f>
        <v/>
      </c>
      <c r="C42">
        <f>'By Round'!B18</f>
        <v/>
      </c>
      <c r="D42">
        <f>'By Round'!C18</f>
        <v/>
      </c>
      <c r="E42">
        <f>'By Round'!D18</f>
        <v/>
      </c>
      <c r="F42" s="10" t="inlineStr">
        <is>
          <t>Both</t>
        </is>
      </c>
      <c r="L42" s="11">
        <f>IFERROR(AVERAGE(P42:R42),"")</f>
        <v/>
      </c>
      <c r="M42" s="4">
        <f>IFERROR(AVERAGE(S42:U42),"")</f>
        <v/>
      </c>
      <c r="N42">
        <f>IF(ISNUMBER(J42),J42,IF(ISNUMBER(K42),-K42,""))</f>
        <v/>
      </c>
      <c r="O42">
        <f>IF(ISNUMBER(K42),K42,IF(ISNUMBER(J42),-J42,""))</f>
        <v/>
      </c>
      <c r="P42">
        <f>IF(AND(ISNUMBER(N42),ISNUMBER(N39)),VLOOKUP(ABS(N42-N39),'IMP Table'!$A$2:$C$26,3)*SIGN(N42-N39),"")</f>
        <v/>
      </c>
      <c r="Q42">
        <f>IF(AND(ISNUMBER(N42),ISNUMBER(N40)),VLOOKUP(ABS(N42-N40),'IMP Table'!$A$2:$C$26,3)*SIGN(N42-N40),"")</f>
        <v/>
      </c>
      <c r="R42">
        <f>IF(AND(ISNUMBER(N42),ISNUMBER(N41)),VLOOKUP(ABS(N42-N41),'IMP Table'!$A$2:$C$26,3)*SIGN(N42-N41),"")</f>
        <v/>
      </c>
      <c r="S42">
        <f>IF(AND(ISNUMBER(O42),ISNUMBER(O39)),VLOOKUP(ABS(O42-O39),'IMP Table'!$A$2:$C$26,3)*SIGN(O42-O39),"")</f>
        <v/>
      </c>
      <c r="T42">
        <f>IF(AND(ISNUMBER(O42),ISNUMBER(O40)),VLOOKUP(ABS(O42-O40),'IMP Table'!$A$2:$C$26,3)*SIGN(O42-O40),"")</f>
        <v/>
      </c>
      <c r="U42">
        <f>IF(AND(ISNUMBER(O42),ISNUMBER(O41)),VLOOKUP(ABS(O42-O41),'IMP Table'!$A$2:$C$26,3)*SIGN(O42-O41),"")</f>
        <v/>
      </c>
    </row>
    <row r="43">
      <c r="A43" t="n">
        <v>11</v>
      </c>
      <c r="B43">
        <f>'By Round'!A6</f>
        <v/>
      </c>
      <c r="C43">
        <f>'By Round'!B9</f>
        <v/>
      </c>
      <c r="D43">
        <f>'By Round'!C9</f>
        <v/>
      </c>
      <c r="E43">
        <f>'By Round'!D9</f>
        <v/>
      </c>
      <c r="F43" s="10" t="inlineStr">
        <is>
          <t>None</t>
        </is>
      </c>
      <c r="L43" s="11">
        <f>IFERROR(AVERAGE(P43:R43),"")</f>
        <v/>
      </c>
      <c r="M43" s="4">
        <f>IFERROR(AVERAGE(S43:U43),"")</f>
        <v/>
      </c>
      <c r="N43">
        <f>IF(ISNUMBER(J43),J43,IF(ISNUMBER(K43),-K43,""))</f>
        <v/>
      </c>
      <c r="O43">
        <f>IF(ISNUMBER(K43),K43,IF(ISNUMBER(J43),-J43,""))</f>
        <v/>
      </c>
      <c r="P43">
        <f>IF(AND(ISNUMBER(N43),ISNUMBER(N44)),VLOOKUP(ABS(N43-N44),'IMP Table'!$A$2:$C$26,3)*SIGN(N43-N44),"")</f>
        <v/>
      </c>
      <c r="Q43">
        <f>IF(AND(ISNUMBER(N43),ISNUMBER(N45)),VLOOKUP(ABS(N43-N45),'IMP Table'!$A$2:$C$26,3)*SIGN(N43-N45),"")</f>
        <v/>
      </c>
      <c r="R43">
        <f>IF(AND(ISNUMBER(N43),ISNUMBER(N46)),VLOOKUP(ABS(N43-N46),'IMP Table'!$A$2:$C$26,3)*SIGN(N43-N46),"")</f>
        <v/>
      </c>
      <c r="S43">
        <f>IF(AND(ISNUMBER(O43),ISNUMBER(O44)),VLOOKUP(ABS(O43-O44),'IMP Table'!$A$2:$C$26,3)*SIGN(O43-O44),"")</f>
        <v/>
      </c>
      <c r="T43">
        <f>IF(AND(ISNUMBER(O43),ISNUMBER(O45)),VLOOKUP(ABS(O43-O45),'IMP Table'!$A$2:$C$26,3)*SIGN(O43-O45),"")</f>
        <v/>
      </c>
      <c r="U43">
        <f>IF(AND(ISNUMBER(O43),ISNUMBER(O46)),VLOOKUP(ABS(O43-O46),'IMP Table'!$A$2:$C$26,3)*SIGN(O43-O46),"")</f>
        <v/>
      </c>
    </row>
    <row r="44">
      <c r="B44">
        <f>'By Round'!A14</f>
        <v/>
      </c>
      <c r="C44">
        <f>'By Round'!B16</f>
        <v/>
      </c>
      <c r="D44">
        <f>'By Round'!C16</f>
        <v/>
      </c>
      <c r="E44">
        <f>'By Round'!D16</f>
        <v/>
      </c>
      <c r="F44" s="10" t="inlineStr">
        <is>
          <t>None</t>
        </is>
      </c>
      <c r="L44" s="11">
        <f>IFERROR(AVERAGE(P44:R44),"")</f>
        <v/>
      </c>
      <c r="M44" s="4">
        <f>IFERROR(AVERAGE(S44:U44),"")</f>
        <v/>
      </c>
      <c r="N44">
        <f>IF(ISNUMBER(J44),J44,IF(ISNUMBER(K44),-K44,""))</f>
        <v/>
      </c>
      <c r="O44">
        <f>IF(ISNUMBER(K44),K44,IF(ISNUMBER(J44),-J44,""))</f>
        <v/>
      </c>
      <c r="P44">
        <f>IF(AND(ISNUMBER(N44),ISNUMBER(N43)),VLOOKUP(ABS(N44-N43),'IMP Table'!$A$2:$C$26,3)*SIGN(N44-N43),"")</f>
        <v/>
      </c>
      <c r="Q44">
        <f>IF(AND(ISNUMBER(N44),ISNUMBER(N45)),VLOOKUP(ABS(N44-N45),'IMP Table'!$A$2:$C$26,3)*SIGN(N44-N45),"")</f>
        <v/>
      </c>
      <c r="R44">
        <f>IF(AND(ISNUMBER(N44),ISNUMBER(N46)),VLOOKUP(ABS(N44-N46),'IMP Table'!$A$2:$C$26,3)*SIGN(N44-N46),"")</f>
        <v/>
      </c>
      <c r="S44">
        <f>IF(AND(ISNUMBER(O44),ISNUMBER(O43)),VLOOKUP(ABS(O44-O43),'IMP Table'!$A$2:$C$26,3)*SIGN(O44-O43),"")</f>
        <v/>
      </c>
      <c r="T44">
        <f>IF(AND(ISNUMBER(O44),ISNUMBER(O45)),VLOOKUP(ABS(O44-O45),'IMP Table'!$A$2:$C$26,3)*SIGN(O44-O45),"")</f>
        <v/>
      </c>
      <c r="U44">
        <f>IF(AND(ISNUMBER(O44),ISNUMBER(O46)),VLOOKUP(ABS(O44-O46),'IMP Table'!$A$2:$C$26,3)*SIGN(O44-O46),"")</f>
        <v/>
      </c>
    </row>
    <row r="45">
      <c r="B45">
        <f>'By Round'!A18</f>
        <v/>
      </c>
      <c r="C45">
        <f>'By Round'!B19</f>
        <v/>
      </c>
      <c r="D45">
        <f>'By Round'!C19</f>
        <v/>
      </c>
      <c r="E45">
        <f>'By Round'!D19</f>
        <v/>
      </c>
      <c r="F45" s="10" t="inlineStr">
        <is>
          <t>None</t>
        </is>
      </c>
      <c r="L45" s="11">
        <f>IFERROR(AVERAGE(P45:R45),"")</f>
        <v/>
      </c>
      <c r="M45" s="4">
        <f>IFERROR(AVERAGE(S45:U45),"")</f>
        <v/>
      </c>
      <c r="N45">
        <f>IF(ISNUMBER(J45),J45,IF(ISNUMBER(K45),-K45,""))</f>
        <v/>
      </c>
      <c r="O45">
        <f>IF(ISNUMBER(K45),K45,IF(ISNUMBER(J45),-J45,""))</f>
        <v/>
      </c>
      <c r="P45">
        <f>IF(AND(ISNUMBER(N45),ISNUMBER(N43)),VLOOKUP(ABS(N45-N43),'IMP Table'!$A$2:$C$26,3)*SIGN(N45-N43),"")</f>
        <v/>
      </c>
      <c r="Q45">
        <f>IF(AND(ISNUMBER(N45),ISNUMBER(N44)),VLOOKUP(ABS(N45-N44),'IMP Table'!$A$2:$C$26,3)*SIGN(N45-N44),"")</f>
        <v/>
      </c>
      <c r="R45">
        <f>IF(AND(ISNUMBER(N45),ISNUMBER(N46)),VLOOKUP(ABS(N45-N46),'IMP Table'!$A$2:$C$26,3)*SIGN(N45-N46),"")</f>
        <v/>
      </c>
      <c r="S45">
        <f>IF(AND(ISNUMBER(O45),ISNUMBER(O43)),VLOOKUP(ABS(O45-O43),'IMP Table'!$A$2:$C$26,3)*SIGN(O45-O43),"")</f>
        <v/>
      </c>
      <c r="T45">
        <f>IF(AND(ISNUMBER(O45),ISNUMBER(O44)),VLOOKUP(ABS(O45-O44),'IMP Table'!$A$2:$C$26,3)*SIGN(O45-O44),"")</f>
        <v/>
      </c>
      <c r="U45">
        <f>IF(AND(ISNUMBER(O45),ISNUMBER(O46)),VLOOKUP(ABS(O45-O46),'IMP Table'!$A$2:$C$26,3)*SIGN(O45-O46),"")</f>
        <v/>
      </c>
    </row>
    <row r="46">
      <c r="B46">
        <f>'By Round'!A22</f>
        <v/>
      </c>
      <c r="C46">
        <f>'By Round'!B22</f>
        <v/>
      </c>
      <c r="D46">
        <f>'By Round'!C22</f>
        <v/>
      </c>
      <c r="E46">
        <f>'By Round'!D22</f>
        <v/>
      </c>
      <c r="F46" s="10" t="inlineStr">
        <is>
          <t>None</t>
        </is>
      </c>
      <c r="L46" s="11">
        <f>IFERROR(AVERAGE(P46:R46),"")</f>
        <v/>
      </c>
      <c r="M46" s="4">
        <f>IFERROR(AVERAGE(S46:U46),"")</f>
        <v/>
      </c>
      <c r="N46">
        <f>IF(ISNUMBER(J46),J46,IF(ISNUMBER(K46),-K46,""))</f>
        <v/>
      </c>
      <c r="O46">
        <f>IF(ISNUMBER(K46),K46,IF(ISNUMBER(J46),-J46,""))</f>
        <v/>
      </c>
      <c r="P46">
        <f>IF(AND(ISNUMBER(N46),ISNUMBER(N43)),VLOOKUP(ABS(N46-N43),'IMP Table'!$A$2:$C$26,3)*SIGN(N46-N43),"")</f>
        <v/>
      </c>
      <c r="Q46">
        <f>IF(AND(ISNUMBER(N46),ISNUMBER(N44)),VLOOKUP(ABS(N46-N44),'IMP Table'!$A$2:$C$26,3)*SIGN(N46-N44),"")</f>
        <v/>
      </c>
      <c r="R46">
        <f>IF(AND(ISNUMBER(N46),ISNUMBER(N45)),VLOOKUP(ABS(N46-N45),'IMP Table'!$A$2:$C$26,3)*SIGN(N46-N45),"")</f>
        <v/>
      </c>
      <c r="S46">
        <f>IF(AND(ISNUMBER(O46),ISNUMBER(O43)),VLOOKUP(ABS(O46-O43),'IMP Table'!$A$2:$C$26,3)*SIGN(O46-O43),"")</f>
        <v/>
      </c>
      <c r="T46">
        <f>IF(AND(ISNUMBER(O46),ISNUMBER(O44)),VLOOKUP(ABS(O46-O44),'IMP Table'!$A$2:$C$26,3)*SIGN(O46-O44),"")</f>
        <v/>
      </c>
      <c r="U46">
        <f>IF(AND(ISNUMBER(O46),ISNUMBER(O45)),VLOOKUP(ABS(O46-O45),'IMP Table'!$A$2:$C$26,3)*SIGN(O46-O45),"")</f>
        <v/>
      </c>
    </row>
    <row r="47">
      <c r="A47" t="n">
        <v>12</v>
      </c>
      <c r="B47">
        <f>'By Round'!A6</f>
        <v/>
      </c>
      <c r="C47">
        <f>'By Round'!B9</f>
        <v/>
      </c>
      <c r="D47">
        <f>'By Round'!C9</f>
        <v/>
      </c>
      <c r="E47">
        <f>'By Round'!D9</f>
        <v/>
      </c>
      <c r="F47" s="10" t="inlineStr">
        <is>
          <t>NS</t>
        </is>
      </c>
      <c r="L47" s="11">
        <f>IFERROR(AVERAGE(P47:R47),"")</f>
        <v/>
      </c>
      <c r="M47" s="4">
        <f>IFERROR(AVERAGE(S47:U47),"")</f>
        <v/>
      </c>
      <c r="N47">
        <f>IF(ISNUMBER(J47),J47,IF(ISNUMBER(K47),-K47,""))</f>
        <v/>
      </c>
      <c r="O47">
        <f>IF(ISNUMBER(K47),K47,IF(ISNUMBER(J47),-J47,""))</f>
        <v/>
      </c>
      <c r="P47">
        <f>IF(AND(ISNUMBER(N47),ISNUMBER(N48)),VLOOKUP(ABS(N47-N48),'IMP Table'!$A$2:$C$26,3)*SIGN(N47-N48),"")</f>
        <v/>
      </c>
      <c r="Q47">
        <f>IF(AND(ISNUMBER(N47),ISNUMBER(N49)),VLOOKUP(ABS(N47-N49),'IMP Table'!$A$2:$C$26,3)*SIGN(N47-N49),"")</f>
        <v/>
      </c>
      <c r="R47">
        <f>IF(AND(ISNUMBER(N47),ISNUMBER(N50)),VLOOKUP(ABS(N47-N50),'IMP Table'!$A$2:$C$26,3)*SIGN(N47-N50),"")</f>
        <v/>
      </c>
      <c r="S47">
        <f>IF(AND(ISNUMBER(O47),ISNUMBER(O48)),VLOOKUP(ABS(O47-O48),'IMP Table'!$A$2:$C$26,3)*SIGN(O47-O48),"")</f>
        <v/>
      </c>
      <c r="T47">
        <f>IF(AND(ISNUMBER(O47),ISNUMBER(O49)),VLOOKUP(ABS(O47-O49),'IMP Table'!$A$2:$C$26,3)*SIGN(O47-O49),"")</f>
        <v/>
      </c>
      <c r="U47">
        <f>IF(AND(ISNUMBER(O47),ISNUMBER(O50)),VLOOKUP(ABS(O47-O50),'IMP Table'!$A$2:$C$26,3)*SIGN(O47-O50),"")</f>
        <v/>
      </c>
    </row>
    <row r="48">
      <c r="B48">
        <f>'By Round'!A14</f>
        <v/>
      </c>
      <c r="C48">
        <f>'By Round'!B16</f>
        <v/>
      </c>
      <c r="D48">
        <f>'By Round'!C16</f>
        <v/>
      </c>
      <c r="E48">
        <f>'By Round'!D16</f>
        <v/>
      </c>
      <c r="F48" s="10" t="inlineStr">
        <is>
          <t>NS</t>
        </is>
      </c>
      <c r="L48" s="11">
        <f>IFERROR(AVERAGE(P48:R48),"")</f>
        <v/>
      </c>
      <c r="M48" s="4">
        <f>IFERROR(AVERAGE(S48:U48),"")</f>
        <v/>
      </c>
      <c r="N48">
        <f>IF(ISNUMBER(J48),J48,IF(ISNUMBER(K48),-K48,""))</f>
        <v/>
      </c>
      <c r="O48">
        <f>IF(ISNUMBER(K48),K48,IF(ISNUMBER(J48),-J48,""))</f>
        <v/>
      </c>
      <c r="P48">
        <f>IF(AND(ISNUMBER(N48),ISNUMBER(N47)),VLOOKUP(ABS(N48-N47),'IMP Table'!$A$2:$C$26,3)*SIGN(N48-N47),"")</f>
        <v/>
      </c>
      <c r="Q48">
        <f>IF(AND(ISNUMBER(N48),ISNUMBER(N49)),VLOOKUP(ABS(N48-N49),'IMP Table'!$A$2:$C$26,3)*SIGN(N48-N49),"")</f>
        <v/>
      </c>
      <c r="R48">
        <f>IF(AND(ISNUMBER(N48),ISNUMBER(N50)),VLOOKUP(ABS(N48-N50),'IMP Table'!$A$2:$C$26,3)*SIGN(N48-N50),"")</f>
        <v/>
      </c>
      <c r="S48">
        <f>IF(AND(ISNUMBER(O48),ISNUMBER(O47)),VLOOKUP(ABS(O48-O47),'IMP Table'!$A$2:$C$26,3)*SIGN(O48-O47),"")</f>
        <v/>
      </c>
      <c r="T48">
        <f>IF(AND(ISNUMBER(O48),ISNUMBER(O49)),VLOOKUP(ABS(O48-O49),'IMP Table'!$A$2:$C$26,3)*SIGN(O48-O49),"")</f>
        <v/>
      </c>
      <c r="U48">
        <f>IF(AND(ISNUMBER(O48),ISNUMBER(O50)),VLOOKUP(ABS(O48-O50),'IMP Table'!$A$2:$C$26,3)*SIGN(O48-O50),"")</f>
        <v/>
      </c>
    </row>
    <row r="49">
      <c r="B49">
        <f>'By Round'!A18</f>
        <v/>
      </c>
      <c r="C49">
        <f>'By Round'!B19</f>
        <v/>
      </c>
      <c r="D49">
        <f>'By Round'!C19</f>
        <v/>
      </c>
      <c r="E49">
        <f>'By Round'!D19</f>
        <v/>
      </c>
      <c r="F49" s="10" t="inlineStr">
        <is>
          <t>NS</t>
        </is>
      </c>
      <c r="L49" s="11">
        <f>IFERROR(AVERAGE(P49:R49),"")</f>
        <v/>
      </c>
      <c r="M49" s="4">
        <f>IFERROR(AVERAGE(S49:U49),"")</f>
        <v/>
      </c>
      <c r="N49">
        <f>IF(ISNUMBER(J49),J49,IF(ISNUMBER(K49),-K49,""))</f>
        <v/>
      </c>
      <c r="O49">
        <f>IF(ISNUMBER(K49),K49,IF(ISNUMBER(J49),-J49,""))</f>
        <v/>
      </c>
      <c r="P49">
        <f>IF(AND(ISNUMBER(N49),ISNUMBER(N47)),VLOOKUP(ABS(N49-N47),'IMP Table'!$A$2:$C$26,3)*SIGN(N49-N47),"")</f>
        <v/>
      </c>
      <c r="Q49">
        <f>IF(AND(ISNUMBER(N49),ISNUMBER(N48)),VLOOKUP(ABS(N49-N48),'IMP Table'!$A$2:$C$26,3)*SIGN(N49-N48),"")</f>
        <v/>
      </c>
      <c r="R49">
        <f>IF(AND(ISNUMBER(N49),ISNUMBER(N50)),VLOOKUP(ABS(N49-N50),'IMP Table'!$A$2:$C$26,3)*SIGN(N49-N50),"")</f>
        <v/>
      </c>
      <c r="S49">
        <f>IF(AND(ISNUMBER(O49),ISNUMBER(O47)),VLOOKUP(ABS(O49-O47),'IMP Table'!$A$2:$C$26,3)*SIGN(O49-O47),"")</f>
        <v/>
      </c>
      <c r="T49">
        <f>IF(AND(ISNUMBER(O49),ISNUMBER(O48)),VLOOKUP(ABS(O49-O48),'IMP Table'!$A$2:$C$26,3)*SIGN(O49-O48),"")</f>
        <v/>
      </c>
      <c r="U49">
        <f>IF(AND(ISNUMBER(O49),ISNUMBER(O50)),VLOOKUP(ABS(O49-O50),'IMP Table'!$A$2:$C$26,3)*SIGN(O49-O50),"")</f>
        <v/>
      </c>
    </row>
    <row r="50">
      <c r="B50">
        <f>'By Round'!A22</f>
        <v/>
      </c>
      <c r="C50">
        <f>'By Round'!B22</f>
        <v/>
      </c>
      <c r="D50">
        <f>'By Round'!C22</f>
        <v/>
      </c>
      <c r="E50">
        <f>'By Round'!D22</f>
        <v/>
      </c>
      <c r="F50" s="10" t="inlineStr">
        <is>
          <t>NS</t>
        </is>
      </c>
      <c r="L50" s="11">
        <f>IFERROR(AVERAGE(P50:R50),"")</f>
        <v/>
      </c>
      <c r="M50" s="4">
        <f>IFERROR(AVERAGE(S50:U50),"")</f>
        <v/>
      </c>
      <c r="N50">
        <f>IF(ISNUMBER(J50),J50,IF(ISNUMBER(K50),-K50,""))</f>
        <v/>
      </c>
      <c r="O50">
        <f>IF(ISNUMBER(K50),K50,IF(ISNUMBER(J50),-J50,""))</f>
        <v/>
      </c>
      <c r="P50">
        <f>IF(AND(ISNUMBER(N50),ISNUMBER(N47)),VLOOKUP(ABS(N50-N47),'IMP Table'!$A$2:$C$26,3)*SIGN(N50-N47),"")</f>
        <v/>
      </c>
      <c r="Q50">
        <f>IF(AND(ISNUMBER(N50),ISNUMBER(N48)),VLOOKUP(ABS(N50-N48),'IMP Table'!$A$2:$C$26,3)*SIGN(N50-N48),"")</f>
        <v/>
      </c>
      <c r="R50">
        <f>IF(AND(ISNUMBER(N50),ISNUMBER(N49)),VLOOKUP(ABS(N50-N49),'IMP Table'!$A$2:$C$26,3)*SIGN(N50-N49),"")</f>
        <v/>
      </c>
      <c r="S50">
        <f>IF(AND(ISNUMBER(O50),ISNUMBER(O47)),VLOOKUP(ABS(O50-O47),'IMP Table'!$A$2:$C$26,3)*SIGN(O50-O47),"")</f>
        <v/>
      </c>
      <c r="T50">
        <f>IF(AND(ISNUMBER(O50),ISNUMBER(O48)),VLOOKUP(ABS(O50-O48),'IMP Table'!$A$2:$C$26,3)*SIGN(O50-O48),"")</f>
        <v/>
      </c>
      <c r="U50">
        <f>IF(AND(ISNUMBER(O50),ISNUMBER(O49)),VLOOKUP(ABS(O50-O49),'IMP Table'!$A$2:$C$26,3)*SIGN(O50-O49),"")</f>
        <v/>
      </c>
    </row>
    <row r="51">
      <c r="A51" t="n">
        <v>13</v>
      </c>
      <c r="B51">
        <f>'By Round'!A10</f>
        <v/>
      </c>
      <c r="C51">
        <f>'By Round'!B13</f>
        <v/>
      </c>
      <c r="D51">
        <f>'By Round'!C13</f>
        <v/>
      </c>
      <c r="E51">
        <f>'By Round'!D13</f>
        <v/>
      </c>
      <c r="F51" s="10" t="inlineStr">
        <is>
          <t>Both</t>
        </is>
      </c>
      <c r="L51" s="11">
        <f>IFERROR(AVERAGE(P51:R51),"")</f>
        <v/>
      </c>
      <c r="M51" s="4">
        <f>IFERROR(AVERAGE(S51:U51),"")</f>
        <v/>
      </c>
      <c r="N51">
        <f>IF(ISNUMBER(J51),J51,IF(ISNUMBER(K51),-K51,""))</f>
        <v/>
      </c>
      <c r="O51">
        <f>IF(ISNUMBER(K51),K51,IF(ISNUMBER(J51),-J51,""))</f>
        <v/>
      </c>
      <c r="P51">
        <f>IF(AND(ISNUMBER(N51),ISNUMBER(N52)),VLOOKUP(ABS(N51-N52),'IMP Table'!$A$2:$C$26,3)*SIGN(N51-N52),"")</f>
        <v/>
      </c>
      <c r="Q51">
        <f>IF(AND(ISNUMBER(N51),ISNUMBER(N53)),VLOOKUP(ABS(N51-N53),'IMP Table'!$A$2:$C$26,3)*SIGN(N51-N53),"")</f>
        <v/>
      </c>
      <c r="R51">
        <f>IF(AND(ISNUMBER(N51),ISNUMBER(N54)),VLOOKUP(ABS(N51-N54),'IMP Table'!$A$2:$C$26,3)*SIGN(N51-N54),"")</f>
        <v/>
      </c>
      <c r="S51">
        <f>IF(AND(ISNUMBER(O51),ISNUMBER(O52)),VLOOKUP(ABS(O51-O52),'IMP Table'!$A$2:$C$26,3)*SIGN(O51-O52),"")</f>
        <v/>
      </c>
      <c r="T51">
        <f>IF(AND(ISNUMBER(O51),ISNUMBER(O53)),VLOOKUP(ABS(O51-O53),'IMP Table'!$A$2:$C$26,3)*SIGN(O51-O53),"")</f>
        <v/>
      </c>
      <c r="U51">
        <f>IF(AND(ISNUMBER(O51),ISNUMBER(O54)),VLOOKUP(ABS(O51-O54),'IMP Table'!$A$2:$C$26,3)*SIGN(O51-O54),"")</f>
        <v/>
      </c>
    </row>
    <row r="52">
      <c r="B52">
        <f>'By Round'!A18</f>
        <v/>
      </c>
      <c r="C52">
        <f>'By Round'!B20</f>
        <v/>
      </c>
      <c r="D52">
        <f>'By Round'!C20</f>
        <v/>
      </c>
      <c r="E52">
        <f>'By Round'!D20</f>
        <v/>
      </c>
      <c r="F52" s="10" t="inlineStr">
        <is>
          <t>Both</t>
        </is>
      </c>
      <c r="L52" s="11">
        <f>IFERROR(AVERAGE(P52:R52),"")</f>
        <v/>
      </c>
      <c r="M52" s="4">
        <f>IFERROR(AVERAGE(S52:U52),"")</f>
        <v/>
      </c>
      <c r="N52">
        <f>IF(ISNUMBER(J52),J52,IF(ISNUMBER(K52),-K52,""))</f>
        <v/>
      </c>
      <c r="O52">
        <f>IF(ISNUMBER(K52),K52,IF(ISNUMBER(J52),-J52,""))</f>
        <v/>
      </c>
      <c r="P52">
        <f>IF(AND(ISNUMBER(N52),ISNUMBER(N51)),VLOOKUP(ABS(N52-N51),'IMP Table'!$A$2:$C$26,3)*SIGN(N52-N51),"")</f>
        <v/>
      </c>
      <c r="Q52">
        <f>IF(AND(ISNUMBER(N52),ISNUMBER(N53)),VLOOKUP(ABS(N52-N53),'IMP Table'!$A$2:$C$26,3)*SIGN(N52-N53),"")</f>
        <v/>
      </c>
      <c r="R52">
        <f>IF(AND(ISNUMBER(N52),ISNUMBER(N54)),VLOOKUP(ABS(N52-N54),'IMP Table'!$A$2:$C$26,3)*SIGN(N52-N54),"")</f>
        <v/>
      </c>
      <c r="S52">
        <f>IF(AND(ISNUMBER(O52),ISNUMBER(O51)),VLOOKUP(ABS(O52-O51),'IMP Table'!$A$2:$C$26,3)*SIGN(O52-O51),"")</f>
        <v/>
      </c>
      <c r="T52">
        <f>IF(AND(ISNUMBER(O52),ISNUMBER(O53)),VLOOKUP(ABS(O52-O53),'IMP Table'!$A$2:$C$26,3)*SIGN(O52-O53),"")</f>
        <v/>
      </c>
      <c r="U52">
        <f>IF(AND(ISNUMBER(O52),ISNUMBER(O54)),VLOOKUP(ABS(O52-O54),'IMP Table'!$A$2:$C$26,3)*SIGN(O52-O54),"")</f>
        <v/>
      </c>
    </row>
    <row r="53">
      <c r="B53">
        <f>'By Round'!A22</f>
        <v/>
      </c>
      <c r="C53">
        <f>'By Round'!B23</f>
        <v/>
      </c>
      <c r="D53">
        <f>'By Round'!C23</f>
        <v/>
      </c>
      <c r="E53">
        <f>'By Round'!D23</f>
        <v/>
      </c>
      <c r="F53" s="10" t="inlineStr">
        <is>
          <t>Both</t>
        </is>
      </c>
      <c r="L53" s="11">
        <f>IFERROR(AVERAGE(P53:R53),"")</f>
        <v/>
      </c>
      <c r="M53" s="4">
        <f>IFERROR(AVERAGE(S53:U53),"")</f>
        <v/>
      </c>
      <c r="N53">
        <f>IF(ISNUMBER(J53),J53,IF(ISNUMBER(K53),-K53,""))</f>
        <v/>
      </c>
      <c r="O53">
        <f>IF(ISNUMBER(K53),K53,IF(ISNUMBER(J53),-J53,""))</f>
        <v/>
      </c>
      <c r="P53">
        <f>IF(AND(ISNUMBER(N53),ISNUMBER(N51)),VLOOKUP(ABS(N53-N51),'IMP Table'!$A$2:$C$26,3)*SIGN(N53-N51),"")</f>
        <v/>
      </c>
      <c r="Q53">
        <f>IF(AND(ISNUMBER(N53),ISNUMBER(N52)),VLOOKUP(ABS(N53-N52),'IMP Table'!$A$2:$C$26,3)*SIGN(N53-N52),"")</f>
        <v/>
      </c>
      <c r="R53">
        <f>IF(AND(ISNUMBER(N53),ISNUMBER(N54)),VLOOKUP(ABS(N53-N54),'IMP Table'!$A$2:$C$26,3)*SIGN(N53-N54),"")</f>
        <v/>
      </c>
      <c r="S53">
        <f>IF(AND(ISNUMBER(O53),ISNUMBER(O51)),VLOOKUP(ABS(O53-O51),'IMP Table'!$A$2:$C$26,3)*SIGN(O53-O51),"")</f>
        <v/>
      </c>
      <c r="T53">
        <f>IF(AND(ISNUMBER(O53),ISNUMBER(O52)),VLOOKUP(ABS(O53-O52),'IMP Table'!$A$2:$C$26,3)*SIGN(O53-O52),"")</f>
        <v/>
      </c>
      <c r="U53">
        <f>IF(AND(ISNUMBER(O53),ISNUMBER(O54)),VLOOKUP(ABS(O53-O54),'IMP Table'!$A$2:$C$26,3)*SIGN(O53-O54),"")</f>
        <v/>
      </c>
    </row>
    <row r="54">
      <c r="B54">
        <f>'By Round'!A26</f>
        <v/>
      </c>
      <c r="C54">
        <f>'By Round'!B26</f>
        <v/>
      </c>
      <c r="D54">
        <f>'By Round'!C26</f>
        <v/>
      </c>
      <c r="E54">
        <f>'By Round'!D26</f>
        <v/>
      </c>
      <c r="F54" s="10" t="inlineStr">
        <is>
          <t>Both</t>
        </is>
      </c>
      <c r="L54" s="11">
        <f>IFERROR(AVERAGE(P54:R54),"")</f>
        <v/>
      </c>
      <c r="M54" s="4">
        <f>IFERROR(AVERAGE(S54:U54),"")</f>
        <v/>
      </c>
      <c r="N54">
        <f>IF(ISNUMBER(J54),J54,IF(ISNUMBER(K54),-K54,""))</f>
        <v/>
      </c>
      <c r="O54">
        <f>IF(ISNUMBER(K54),K54,IF(ISNUMBER(J54),-J54,""))</f>
        <v/>
      </c>
      <c r="P54">
        <f>IF(AND(ISNUMBER(N54),ISNUMBER(N51)),VLOOKUP(ABS(N54-N51),'IMP Table'!$A$2:$C$26,3)*SIGN(N54-N51),"")</f>
        <v/>
      </c>
      <c r="Q54">
        <f>IF(AND(ISNUMBER(N54),ISNUMBER(N52)),VLOOKUP(ABS(N54-N52),'IMP Table'!$A$2:$C$26,3)*SIGN(N54-N52),"")</f>
        <v/>
      </c>
      <c r="R54">
        <f>IF(AND(ISNUMBER(N54),ISNUMBER(N53)),VLOOKUP(ABS(N54-N53),'IMP Table'!$A$2:$C$26,3)*SIGN(N54-N53),"")</f>
        <v/>
      </c>
      <c r="S54">
        <f>IF(AND(ISNUMBER(O54),ISNUMBER(O51)),VLOOKUP(ABS(O54-O51),'IMP Table'!$A$2:$C$26,3)*SIGN(O54-O51),"")</f>
        <v/>
      </c>
      <c r="T54">
        <f>IF(AND(ISNUMBER(O54),ISNUMBER(O52)),VLOOKUP(ABS(O54-O52),'IMP Table'!$A$2:$C$26,3)*SIGN(O54-O52),"")</f>
        <v/>
      </c>
      <c r="U54">
        <f>IF(AND(ISNUMBER(O54),ISNUMBER(O53)),VLOOKUP(ABS(O54-O53),'IMP Table'!$A$2:$C$26,3)*SIGN(O54-O53),"")</f>
        <v/>
      </c>
    </row>
    <row r="55">
      <c r="A55" t="n">
        <v>14</v>
      </c>
      <c r="B55">
        <f>'By Round'!A10</f>
        <v/>
      </c>
      <c r="C55">
        <f>'By Round'!B13</f>
        <v/>
      </c>
      <c r="D55">
        <f>'By Round'!C13</f>
        <v/>
      </c>
      <c r="E55">
        <f>'By Round'!D13</f>
        <v/>
      </c>
      <c r="F55" s="10" t="inlineStr">
        <is>
          <t>None</t>
        </is>
      </c>
      <c r="L55" s="11">
        <f>IFERROR(AVERAGE(P55:R55),"")</f>
        <v/>
      </c>
      <c r="M55" s="4">
        <f>IFERROR(AVERAGE(S55:U55),"")</f>
        <v/>
      </c>
      <c r="N55">
        <f>IF(ISNUMBER(J55),J55,IF(ISNUMBER(K55),-K55,""))</f>
        <v/>
      </c>
      <c r="O55">
        <f>IF(ISNUMBER(K55),K55,IF(ISNUMBER(J55),-J55,""))</f>
        <v/>
      </c>
      <c r="P55">
        <f>IF(AND(ISNUMBER(N55),ISNUMBER(N56)),VLOOKUP(ABS(N55-N56),'IMP Table'!$A$2:$C$26,3)*SIGN(N55-N56),"")</f>
        <v/>
      </c>
      <c r="Q55">
        <f>IF(AND(ISNUMBER(N55),ISNUMBER(N57)),VLOOKUP(ABS(N55-N57),'IMP Table'!$A$2:$C$26,3)*SIGN(N55-N57),"")</f>
        <v/>
      </c>
      <c r="R55">
        <f>IF(AND(ISNUMBER(N55),ISNUMBER(N58)),VLOOKUP(ABS(N55-N58),'IMP Table'!$A$2:$C$26,3)*SIGN(N55-N58),"")</f>
        <v/>
      </c>
      <c r="S55">
        <f>IF(AND(ISNUMBER(O55),ISNUMBER(O56)),VLOOKUP(ABS(O55-O56),'IMP Table'!$A$2:$C$26,3)*SIGN(O55-O56),"")</f>
        <v/>
      </c>
      <c r="T55">
        <f>IF(AND(ISNUMBER(O55),ISNUMBER(O57)),VLOOKUP(ABS(O55-O57),'IMP Table'!$A$2:$C$26,3)*SIGN(O55-O57),"")</f>
        <v/>
      </c>
      <c r="U55">
        <f>IF(AND(ISNUMBER(O55),ISNUMBER(O58)),VLOOKUP(ABS(O55-O58),'IMP Table'!$A$2:$C$26,3)*SIGN(O55-O58),"")</f>
        <v/>
      </c>
    </row>
    <row r="56">
      <c r="B56">
        <f>'By Round'!A18</f>
        <v/>
      </c>
      <c r="C56">
        <f>'By Round'!B20</f>
        <v/>
      </c>
      <c r="D56">
        <f>'By Round'!C20</f>
        <v/>
      </c>
      <c r="E56">
        <f>'By Round'!D20</f>
        <v/>
      </c>
      <c r="F56" s="10" t="inlineStr">
        <is>
          <t>None</t>
        </is>
      </c>
      <c r="L56" s="11">
        <f>IFERROR(AVERAGE(P56:R56),"")</f>
        <v/>
      </c>
      <c r="M56" s="4">
        <f>IFERROR(AVERAGE(S56:U56),"")</f>
        <v/>
      </c>
      <c r="N56">
        <f>IF(ISNUMBER(J56),J56,IF(ISNUMBER(K56),-K56,""))</f>
        <v/>
      </c>
      <c r="O56">
        <f>IF(ISNUMBER(K56),K56,IF(ISNUMBER(J56),-J56,""))</f>
        <v/>
      </c>
      <c r="P56">
        <f>IF(AND(ISNUMBER(N56),ISNUMBER(N55)),VLOOKUP(ABS(N56-N55),'IMP Table'!$A$2:$C$26,3)*SIGN(N56-N55),"")</f>
        <v/>
      </c>
      <c r="Q56">
        <f>IF(AND(ISNUMBER(N56),ISNUMBER(N57)),VLOOKUP(ABS(N56-N57),'IMP Table'!$A$2:$C$26,3)*SIGN(N56-N57),"")</f>
        <v/>
      </c>
      <c r="R56">
        <f>IF(AND(ISNUMBER(N56),ISNUMBER(N58)),VLOOKUP(ABS(N56-N58),'IMP Table'!$A$2:$C$26,3)*SIGN(N56-N58),"")</f>
        <v/>
      </c>
      <c r="S56">
        <f>IF(AND(ISNUMBER(O56),ISNUMBER(O55)),VLOOKUP(ABS(O56-O55),'IMP Table'!$A$2:$C$26,3)*SIGN(O56-O55),"")</f>
        <v/>
      </c>
      <c r="T56">
        <f>IF(AND(ISNUMBER(O56),ISNUMBER(O57)),VLOOKUP(ABS(O56-O57),'IMP Table'!$A$2:$C$26,3)*SIGN(O56-O57),"")</f>
        <v/>
      </c>
      <c r="U56">
        <f>IF(AND(ISNUMBER(O56),ISNUMBER(O58)),VLOOKUP(ABS(O56-O58),'IMP Table'!$A$2:$C$26,3)*SIGN(O56-O58),"")</f>
        <v/>
      </c>
    </row>
    <row r="57">
      <c r="B57">
        <f>'By Round'!A22</f>
        <v/>
      </c>
      <c r="C57">
        <f>'By Round'!B23</f>
        <v/>
      </c>
      <c r="D57">
        <f>'By Round'!C23</f>
        <v/>
      </c>
      <c r="E57">
        <f>'By Round'!D23</f>
        <v/>
      </c>
      <c r="F57" s="10" t="inlineStr">
        <is>
          <t>None</t>
        </is>
      </c>
      <c r="L57" s="11">
        <f>IFERROR(AVERAGE(P57:R57),"")</f>
        <v/>
      </c>
      <c r="M57" s="4">
        <f>IFERROR(AVERAGE(S57:U57),"")</f>
        <v/>
      </c>
      <c r="N57">
        <f>IF(ISNUMBER(J57),J57,IF(ISNUMBER(K57),-K57,""))</f>
        <v/>
      </c>
      <c r="O57">
        <f>IF(ISNUMBER(K57),K57,IF(ISNUMBER(J57),-J57,""))</f>
        <v/>
      </c>
      <c r="P57">
        <f>IF(AND(ISNUMBER(N57),ISNUMBER(N55)),VLOOKUP(ABS(N57-N55),'IMP Table'!$A$2:$C$26,3)*SIGN(N57-N55),"")</f>
        <v/>
      </c>
      <c r="Q57">
        <f>IF(AND(ISNUMBER(N57),ISNUMBER(N56)),VLOOKUP(ABS(N57-N56),'IMP Table'!$A$2:$C$26,3)*SIGN(N57-N56),"")</f>
        <v/>
      </c>
      <c r="R57">
        <f>IF(AND(ISNUMBER(N57),ISNUMBER(N58)),VLOOKUP(ABS(N57-N58),'IMP Table'!$A$2:$C$26,3)*SIGN(N57-N58),"")</f>
        <v/>
      </c>
      <c r="S57">
        <f>IF(AND(ISNUMBER(O57),ISNUMBER(O55)),VLOOKUP(ABS(O57-O55),'IMP Table'!$A$2:$C$26,3)*SIGN(O57-O55),"")</f>
        <v/>
      </c>
      <c r="T57">
        <f>IF(AND(ISNUMBER(O57),ISNUMBER(O56)),VLOOKUP(ABS(O57-O56),'IMP Table'!$A$2:$C$26,3)*SIGN(O57-O56),"")</f>
        <v/>
      </c>
      <c r="U57">
        <f>IF(AND(ISNUMBER(O57),ISNUMBER(O58)),VLOOKUP(ABS(O57-O58),'IMP Table'!$A$2:$C$26,3)*SIGN(O57-O58),"")</f>
        <v/>
      </c>
    </row>
    <row r="58">
      <c r="B58">
        <f>'By Round'!A26</f>
        <v/>
      </c>
      <c r="C58">
        <f>'By Round'!B26</f>
        <v/>
      </c>
      <c r="D58">
        <f>'By Round'!C26</f>
        <v/>
      </c>
      <c r="E58">
        <f>'By Round'!D26</f>
        <v/>
      </c>
      <c r="F58" s="10" t="inlineStr">
        <is>
          <t>None</t>
        </is>
      </c>
      <c r="L58" s="11">
        <f>IFERROR(AVERAGE(P58:R58),"")</f>
        <v/>
      </c>
      <c r="M58" s="4">
        <f>IFERROR(AVERAGE(S58:U58),"")</f>
        <v/>
      </c>
      <c r="N58">
        <f>IF(ISNUMBER(J58),J58,IF(ISNUMBER(K58),-K58,""))</f>
        <v/>
      </c>
      <c r="O58">
        <f>IF(ISNUMBER(K58),K58,IF(ISNUMBER(J58),-J58,""))</f>
        <v/>
      </c>
      <c r="P58">
        <f>IF(AND(ISNUMBER(N58),ISNUMBER(N55)),VLOOKUP(ABS(N58-N55),'IMP Table'!$A$2:$C$26,3)*SIGN(N58-N55),"")</f>
        <v/>
      </c>
      <c r="Q58">
        <f>IF(AND(ISNUMBER(N58),ISNUMBER(N56)),VLOOKUP(ABS(N58-N56),'IMP Table'!$A$2:$C$26,3)*SIGN(N58-N56),"")</f>
        <v/>
      </c>
      <c r="R58">
        <f>IF(AND(ISNUMBER(N58),ISNUMBER(N57)),VLOOKUP(ABS(N58-N57),'IMP Table'!$A$2:$C$26,3)*SIGN(N58-N57),"")</f>
        <v/>
      </c>
      <c r="S58">
        <f>IF(AND(ISNUMBER(O58),ISNUMBER(O55)),VLOOKUP(ABS(O58-O55),'IMP Table'!$A$2:$C$26,3)*SIGN(O58-O55),"")</f>
        <v/>
      </c>
      <c r="T58">
        <f>IF(AND(ISNUMBER(O58),ISNUMBER(O56)),VLOOKUP(ABS(O58-O56),'IMP Table'!$A$2:$C$26,3)*SIGN(O58-O56),"")</f>
        <v/>
      </c>
      <c r="U58">
        <f>IF(AND(ISNUMBER(O58),ISNUMBER(O57)),VLOOKUP(ABS(O58-O57),'IMP Table'!$A$2:$C$26,3)*SIGN(O58-O57),"")</f>
        <v/>
      </c>
    </row>
  </sheetData>
  <mergeCells count="5">
    <mergeCell ref="N1:U1"/>
    <mergeCell ref="P2:R2"/>
    <mergeCell ref="L1:M1"/>
    <mergeCell ref="J1:K1"/>
    <mergeCell ref="S2:U2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29"/>
  <sheetViews>
    <sheetView workbookViewId="0">
      <selection activeCell="A1" sqref="A1"/>
    </sheetView>
  </sheetViews>
  <sheetFormatPr baseColWidth="8" defaultRowHeight="15"/>
  <cols>
    <col width="20" customWidth="1" min="5" max="5"/>
  </cols>
  <sheetData>
    <row r="1">
      <c r="A1" s="3" t="inlineStr">
        <is>
          <t>Round</t>
        </is>
      </c>
      <c r="B1" s="3" t="inlineStr">
        <is>
          <t>Table</t>
        </is>
      </c>
      <c r="C1" s="3" t="inlineStr">
        <is>
          <t>NS</t>
        </is>
      </c>
      <c r="D1" s="3" t="inlineStr">
        <is>
          <t>EW</t>
        </is>
      </c>
      <c r="E1" s="3" t="inlineStr">
        <is>
          <t>Board</t>
        </is>
      </c>
    </row>
    <row r="2">
      <c r="A2" t="n">
        <v>1</v>
      </c>
      <c r="B2" t="n">
        <v>1</v>
      </c>
      <c r="C2" t="inlineStr">
        <is>
          <t>Sit-Out</t>
        </is>
      </c>
      <c r="D2" t="n">
        <v>1</v>
      </c>
      <c r="E2" t="inlineStr">
        <is>
          <t>1 &amp; 2</t>
        </is>
      </c>
    </row>
    <row r="3">
      <c r="B3" t="n">
        <v>2</v>
      </c>
      <c r="C3" t="n">
        <v>6</v>
      </c>
      <c r="D3" t="n">
        <v>5</v>
      </c>
      <c r="E3" t="inlineStr">
        <is>
          <t>3 &amp; 4</t>
        </is>
      </c>
    </row>
    <row r="4">
      <c r="B4" t="n">
        <v>3</v>
      </c>
      <c r="C4" t="n">
        <v>4</v>
      </c>
      <c r="D4" t="n">
        <v>2</v>
      </c>
      <c r="E4" t="inlineStr">
        <is>
          <t>5 &amp; 6</t>
        </is>
      </c>
    </row>
    <row r="5">
      <c r="B5" t="n">
        <v>4</v>
      </c>
      <c r="C5" t="n">
        <v>7</v>
      </c>
      <c r="D5" t="n">
        <v>3</v>
      </c>
      <c r="E5" t="inlineStr">
        <is>
          <t>9 &amp; 10</t>
        </is>
      </c>
    </row>
    <row r="6">
      <c r="A6" t="n">
        <v>2</v>
      </c>
      <c r="B6" t="n">
        <v>1</v>
      </c>
      <c r="C6" t="inlineStr">
        <is>
          <t>Sit-Out</t>
        </is>
      </c>
      <c r="D6" t="n">
        <v>2</v>
      </c>
      <c r="E6" t="inlineStr">
        <is>
          <t>3 &amp; 4</t>
        </is>
      </c>
    </row>
    <row r="7">
      <c r="B7" t="n">
        <v>2</v>
      </c>
      <c r="C7" t="n">
        <v>7</v>
      </c>
      <c r="D7" t="n">
        <v>6</v>
      </c>
      <c r="E7" t="inlineStr">
        <is>
          <t>5 &amp; 6</t>
        </is>
      </c>
    </row>
    <row r="8">
      <c r="B8" t="n">
        <v>3</v>
      </c>
      <c r="C8" t="n">
        <v>5</v>
      </c>
      <c r="D8" t="n">
        <v>3</v>
      </c>
      <c r="E8" t="inlineStr">
        <is>
          <t>7 &amp; 8</t>
        </is>
      </c>
    </row>
    <row r="9">
      <c r="B9" t="n">
        <v>4</v>
      </c>
      <c r="C9" t="n">
        <v>1</v>
      </c>
      <c r="D9" t="n">
        <v>4</v>
      </c>
      <c r="E9" t="inlineStr">
        <is>
          <t>11 &amp; 12</t>
        </is>
      </c>
    </row>
    <row r="10">
      <c r="A10" t="n">
        <v>3</v>
      </c>
      <c r="B10" t="n">
        <v>1</v>
      </c>
      <c r="C10" t="inlineStr">
        <is>
          <t>Sit-Out</t>
        </is>
      </c>
      <c r="D10" t="n">
        <v>3</v>
      </c>
      <c r="E10" t="inlineStr">
        <is>
          <t>5 &amp; 6</t>
        </is>
      </c>
    </row>
    <row r="11">
      <c r="B11" t="n">
        <v>2</v>
      </c>
      <c r="C11" t="n">
        <v>1</v>
      </c>
      <c r="D11" t="n">
        <v>7</v>
      </c>
      <c r="E11" t="inlineStr">
        <is>
          <t>7 &amp; 8</t>
        </is>
      </c>
    </row>
    <row r="12">
      <c r="B12" t="n">
        <v>3</v>
      </c>
      <c r="C12" t="n">
        <v>6</v>
      </c>
      <c r="D12" t="n">
        <v>4</v>
      </c>
      <c r="E12" t="inlineStr">
        <is>
          <t>9 &amp; 10</t>
        </is>
      </c>
    </row>
    <row r="13">
      <c r="B13" t="n">
        <v>4</v>
      </c>
      <c r="C13" t="n">
        <v>2</v>
      </c>
      <c r="D13" t="n">
        <v>5</v>
      </c>
      <c r="E13" t="inlineStr">
        <is>
          <t>13 &amp; 14</t>
        </is>
      </c>
    </row>
    <row r="14">
      <c r="A14" t="n">
        <v>4</v>
      </c>
      <c r="B14" t="n">
        <v>1</v>
      </c>
      <c r="C14" t="inlineStr">
        <is>
          <t>Sit-Out</t>
        </is>
      </c>
      <c r="D14" t="n">
        <v>4</v>
      </c>
      <c r="E14" t="inlineStr">
        <is>
          <t>7 &amp; 8</t>
        </is>
      </c>
    </row>
    <row r="15">
      <c r="B15" t="n">
        <v>2</v>
      </c>
      <c r="C15" t="n">
        <v>2</v>
      </c>
      <c r="D15" t="n">
        <v>1</v>
      </c>
      <c r="E15" t="inlineStr">
        <is>
          <t>9 &amp; 10</t>
        </is>
      </c>
    </row>
    <row r="16">
      <c r="B16" t="n">
        <v>3</v>
      </c>
      <c r="C16" t="n">
        <v>7</v>
      </c>
      <c r="D16" t="n">
        <v>5</v>
      </c>
      <c r="E16" t="inlineStr">
        <is>
          <t>11 &amp; 12</t>
        </is>
      </c>
    </row>
    <row r="17">
      <c r="B17" t="n">
        <v>4</v>
      </c>
      <c r="C17" t="n">
        <v>3</v>
      </c>
      <c r="D17" t="n">
        <v>6</v>
      </c>
      <c r="E17" t="inlineStr">
        <is>
          <t>1 &amp; 2</t>
        </is>
      </c>
    </row>
    <row r="18">
      <c r="A18" t="n">
        <v>5</v>
      </c>
      <c r="B18" t="n">
        <v>1</v>
      </c>
      <c r="C18" t="inlineStr">
        <is>
          <t>Sit-Out</t>
        </is>
      </c>
      <c r="D18" t="n">
        <v>5</v>
      </c>
      <c r="E18" t="inlineStr">
        <is>
          <t>9 &amp; 10</t>
        </is>
      </c>
    </row>
    <row r="19">
      <c r="B19" t="n">
        <v>2</v>
      </c>
      <c r="C19" t="n">
        <v>3</v>
      </c>
      <c r="D19" t="n">
        <v>2</v>
      </c>
      <c r="E19" t="inlineStr">
        <is>
          <t>11 &amp; 12</t>
        </is>
      </c>
    </row>
    <row r="20">
      <c r="B20" t="n">
        <v>3</v>
      </c>
      <c r="C20" t="n">
        <v>1</v>
      </c>
      <c r="D20" t="n">
        <v>6</v>
      </c>
      <c r="E20" t="inlineStr">
        <is>
          <t>13 &amp; 14</t>
        </is>
      </c>
    </row>
    <row r="21">
      <c r="B21" t="n">
        <v>4</v>
      </c>
      <c r="C21" t="n">
        <v>4</v>
      </c>
      <c r="D21" t="n">
        <v>7</v>
      </c>
      <c r="E21" t="inlineStr">
        <is>
          <t>3 &amp; 4</t>
        </is>
      </c>
    </row>
    <row r="22">
      <c r="A22" t="n">
        <v>6</v>
      </c>
      <c r="B22" t="n">
        <v>1</v>
      </c>
      <c r="C22" t="inlineStr">
        <is>
          <t>Sit-Out</t>
        </is>
      </c>
      <c r="D22" t="n">
        <v>6</v>
      </c>
      <c r="E22" t="inlineStr">
        <is>
          <t>11 &amp; 12</t>
        </is>
      </c>
    </row>
    <row r="23">
      <c r="B23" t="n">
        <v>2</v>
      </c>
      <c r="C23" t="n">
        <v>4</v>
      </c>
      <c r="D23" t="n">
        <v>3</v>
      </c>
      <c r="E23" t="inlineStr">
        <is>
          <t>13 &amp; 14</t>
        </is>
      </c>
    </row>
    <row r="24">
      <c r="B24" t="n">
        <v>3</v>
      </c>
      <c r="C24" t="n">
        <v>2</v>
      </c>
      <c r="D24" t="n">
        <v>7</v>
      </c>
      <c r="E24" t="inlineStr">
        <is>
          <t>1 &amp; 2</t>
        </is>
      </c>
    </row>
    <row r="25">
      <c r="B25" t="n">
        <v>4</v>
      </c>
      <c r="C25" t="n">
        <v>5</v>
      </c>
      <c r="D25" t="n">
        <v>1</v>
      </c>
      <c r="E25" t="inlineStr">
        <is>
          <t>5 &amp; 6</t>
        </is>
      </c>
    </row>
    <row r="26">
      <c r="A26" t="n">
        <v>7</v>
      </c>
      <c r="B26" t="n">
        <v>1</v>
      </c>
      <c r="C26" t="inlineStr">
        <is>
          <t>Sit-Out</t>
        </is>
      </c>
      <c r="D26" t="n">
        <v>7</v>
      </c>
      <c r="E26" t="inlineStr">
        <is>
          <t>13 &amp; 14</t>
        </is>
      </c>
    </row>
    <row r="27">
      <c r="B27" t="n">
        <v>2</v>
      </c>
      <c r="C27" t="n">
        <v>5</v>
      </c>
      <c r="D27" t="n">
        <v>4</v>
      </c>
      <c r="E27" t="inlineStr">
        <is>
          <t>1 &amp; 2</t>
        </is>
      </c>
    </row>
    <row r="28">
      <c r="B28" t="n">
        <v>3</v>
      </c>
      <c r="C28" t="n">
        <v>3</v>
      </c>
      <c r="D28" t="n">
        <v>1</v>
      </c>
      <c r="E28" t="inlineStr">
        <is>
          <t>3 &amp; 4</t>
        </is>
      </c>
    </row>
    <row r="29">
      <c r="B29" t="n">
        <v>4</v>
      </c>
      <c r="C29" t="n">
        <v>6</v>
      </c>
      <c r="D29" t="n">
        <v>2</v>
      </c>
      <c r="E29" t="inlineStr">
        <is>
          <t>7 &amp; 8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A1" sqref="A1"/>
    </sheetView>
  </sheetViews>
  <sheetFormatPr baseColWidth="8" defaultRowHeight="15"/>
  <cols>
    <col width="20" customWidth="1" min="5" max="5"/>
    <col width="15" customWidth="1" min="6" max="6"/>
    <col width="15" customWidth="1" min="7" max="7"/>
  </cols>
  <sheetData>
    <row r="1">
      <c r="A1" s="3" t="inlineStr">
        <is>
          <t>Table</t>
        </is>
      </c>
      <c r="B1" s="3" t="inlineStr">
        <is>
          <t>Round</t>
        </is>
      </c>
      <c r="C1" s="3" t="inlineStr">
        <is>
          <t>NS</t>
        </is>
      </c>
      <c r="D1" s="3" t="inlineStr">
        <is>
          <t>EW</t>
        </is>
      </c>
      <c r="E1" s="3" t="inlineStr">
        <is>
          <t>Board</t>
        </is>
      </c>
      <c r="F1" s="3" t="inlineStr">
        <is>
          <t>NS Next</t>
        </is>
      </c>
      <c r="G1" s="3" t="inlineStr">
        <is>
          <t>EW Next</t>
        </is>
      </c>
    </row>
    <row r="2">
      <c r="A2" t="n">
        <v>1</v>
      </c>
      <c r="B2">
        <f>'By Round'!A2</f>
        <v/>
      </c>
      <c r="C2">
        <f>'By Round'!C2</f>
        <v/>
      </c>
      <c r="D2">
        <f>'By Round'!D2</f>
        <v/>
      </c>
      <c r="E2">
        <f>'By Round'!E2</f>
        <v/>
      </c>
      <c r="F2" t="inlineStr">
        <is>
          <t>Table 1 NS</t>
        </is>
      </c>
      <c r="G2" t="inlineStr">
        <is>
          <t>Table 4 NS</t>
        </is>
      </c>
    </row>
    <row r="3">
      <c r="B3">
        <f>'By Round'!A6</f>
        <v/>
      </c>
      <c r="C3">
        <f>'By Round'!C6</f>
        <v/>
      </c>
      <c r="D3">
        <f>'By Round'!D6</f>
        <v/>
      </c>
      <c r="E3">
        <f>'By Round'!E6</f>
        <v/>
      </c>
      <c r="F3" t="inlineStr">
        <is>
          <t>Table 1 NS</t>
        </is>
      </c>
      <c r="G3" t="inlineStr">
        <is>
          <t>Table 4 NS</t>
        </is>
      </c>
    </row>
    <row r="4">
      <c r="B4">
        <f>'By Round'!A10</f>
        <v/>
      </c>
      <c r="C4">
        <f>'By Round'!C10</f>
        <v/>
      </c>
      <c r="D4">
        <f>'By Round'!D10</f>
        <v/>
      </c>
      <c r="E4">
        <f>'By Round'!E10</f>
        <v/>
      </c>
      <c r="F4" t="inlineStr">
        <is>
          <t>Table 1 NS</t>
        </is>
      </c>
      <c r="G4" t="inlineStr">
        <is>
          <t>Table 4 NS</t>
        </is>
      </c>
    </row>
    <row r="5">
      <c r="B5">
        <f>'By Round'!A14</f>
        <v/>
      </c>
      <c r="C5">
        <f>'By Round'!C14</f>
        <v/>
      </c>
      <c r="D5">
        <f>'By Round'!D14</f>
        <v/>
      </c>
      <c r="E5">
        <f>'By Round'!E14</f>
        <v/>
      </c>
      <c r="F5" t="inlineStr">
        <is>
          <t>Table 1 NS</t>
        </is>
      </c>
      <c r="G5" t="inlineStr">
        <is>
          <t>Table 4 NS</t>
        </is>
      </c>
    </row>
    <row r="6">
      <c r="B6">
        <f>'By Round'!A18</f>
        <v/>
      </c>
      <c r="C6">
        <f>'By Round'!C18</f>
        <v/>
      </c>
      <c r="D6">
        <f>'By Round'!D18</f>
        <v/>
      </c>
      <c r="E6">
        <f>'By Round'!E18</f>
        <v/>
      </c>
      <c r="F6" t="inlineStr">
        <is>
          <t>Table 1 NS</t>
        </is>
      </c>
      <c r="G6" t="inlineStr">
        <is>
          <t>Table 4 NS</t>
        </is>
      </c>
    </row>
    <row r="7">
      <c r="B7">
        <f>'By Round'!A22</f>
        <v/>
      </c>
      <c r="C7">
        <f>'By Round'!C22</f>
        <v/>
      </c>
      <c r="D7">
        <f>'By Round'!D22</f>
        <v/>
      </c>
      <c r="E7">
        <f>'By Round'!E22</f>
        <v/>
      </c>
      <c r="F7" t="inlineStr">
        <is>
          <t>Table 1 NS</t>
        </is>
      </c>
      <c r="G7" t="inlineStr">
        <is>
          <t>Table 4 NS</t>
        </is>
      </c>
    </row>
    <row r="8">
      <c r="B8">
        <f>'By Round'!A26</f>
        <v/>
      </c>
      <c r="C8">
        <f>'By Round'!C26</f>
        <v/>
      </c>
      <c r="D8">
        <f>'By Round'!D26</f>
        <v/>
      </c>
      <c r="E8">
        <f>'By Round'!E26</f>
        <v/>
      </c>
    </row>
    <row r="9">
      <c r="A9" t="n">
        <v>2</v>
      </c>
      <c r="B9">
        <f>'By Round'!A2</f>
        <v/>
      </c>
      <c r="C9">
        <f>'By Round'!C3</f>
        <v/>
      </c>
      <c r="D9">
        <f>'By Round'!D3</f>
        <v/>
      </c>
      <c r="E9">
        <f>'By Round'!E3</f>
        <v/>
      </c>
      <c r="F9" t="inlineStr">
        <is>
          <t>Table 2 EW</t>
        </is>
      </c>
      <c r="G9" t="inlineStr">
        <is>
          <t>Table 3 NS</t>
        </is>
      </c>
    </row>
    <row r="10">
      <c r="B10">
        <f>'By Round'!A6</f>
        <v/>
      </c>
      <c r="C10">
        <f>'By Round'!C7</f>
        <v/>
      </c>
      <c r="D10">
        <f>'By Round'!D7</f>
        <v/>
      </c>
      <c r="E10">
        <f>'By Round'!E7</f>
        <v/>
      </c>
      <c r="F10" t="inlineStr">
        <is>
          <t>Table 2 EW</t>
        </is>
      </c>
      <c r="G10" t="inlineStr">
        <is>
          <t>Table 3 NS</t>
        </is>
      </c>
    </row>
    <row r="11">
      <c r="B11">
        <f>'By Round'!A10</f>
        <v/>
      </c>
      <c r="C11">
        <f>'By Round'!C11</f>
        <v/>
      </c>
      <c r="D11">
        <f>'By Round'!D11</f>
        <v/>
      </c>
      <c r="E11">
        <f>'By Round'!E11</f>
        <v/>
      </c>
      <c r="F11" t="inlineStr">
        <is>
          <t>Table 2 EW</t>
        </is>
      </c>
      <c r="G11" t="inlineStr">
        <is>
          <t>Table 3 NS</t>
        </is>
      </c>
    </row>
    <row r="12">
      <c r="B12">
        <f>'By Round'!A14</f>
        <v/>
      </c>
      <c r="C12">
        <f>'By Round'!C15</f>
        <v/>
      </c>
      <c r="D12">
        <f>'By Round'!D15</f>
        <v/>
      </c>
      <c r="E12">
        <f>'By Round'!E15</f>
        <v/>
      </c>
      <c r="F12" t="inlineStr">
        <is>
          <t>Table 2 EW</t>
        </is>
      </c>
      <c r="G12" t="inlineStr">
        <is>
          <t>Table 3 NS</t>
        </is>
      </c>
    </row>
    <row r="13">
      <c r="B13">
        <f>'By Round'!A18</f>
        <v/>
      </c>
      <c r="C13">
        <f>'By Round'!C19</f>
        <v/>
      </c>
      <c r="D13">
        <f>'By Round'!D19</f>
        <v/>
      </c>
      <c r="E13">
        <f>'By Round'!E19</f>
        <v/>
      </c>
      <c r="F13" t="inlineStr">
        <is>
          <t>Table 2 EW</t>
        </is>
      </c>
      <c r="G13" t="inlineStr">
        <is>
          <t>Table 3 NS</t>
        </is>
      </c>
    </row>
    <row r="14">
      <c r="B14">
        <f>'By Round'!A22</f>
        <v/>
      </c>
      <c r="C14">
        <f>'By Round'!C23</f>
        <v/>
      </c>
      <c r="D14">
        <f>'By Round'!D23</f>
        <v/>
      </c>
      <c r="E14">
        <f>'By Round'!E23</f>
        <v/>
      </c>
      <c r="F14" t="inlineStr">
        <is>
          <t>Table 2 EW</t>
        </is>
      </c>
      <c r="G14" t="inlineStr">
        <is>
          <t>Table 3 NS</t>
        </is>
      </c>
    </row>
    <row r="15">
      <c r="B15">
        <f>'By Round'!A26</f>
        <v/>
      </c>
      <c r="C15">
        <f>'By Round'!C27</f>
        <v/>
      </c>
      <c r="D15">
        <f>'By Round'!D27</f>
        <v/>
      </c>
      <c r="E15">
        <f>'By Round'!E27</f>
        <v/>
      </c>
    </row>
    <row r="16">
      <c r="A16" t="n">
        <v>3</v>
      </c>
      <c r="B16">
        <f>'By Round'!A2</f>
        <v/>
      </c>
      <c r="C16">
        <f>'By Round'!C4</f>
        <v/>
      </c>
      <c r="D16">
        <f>'By Round'!D4</f>
        <v/>
      </c>
      <c r="E16">
        <f>'By Round'!E4</f>
        <v/>
      </c>
      <c r="F16" t="inlineStr">
        <is>
          <t>Table 4 EW</t>
        </is>
      </c>
      <c r="G16" t="inlineStr">
        <is>
          <t>Table 1 EW</t>
        </is>
      </c>
    </row>
    <row r="17">
      <c r="B17">
        <f>'By Round'!A6</f>
        <v/>
      </c>
      <c r="C17">
        <f>'By Round'!C8</f>
        <v/>
      </c>
      <c r="D17">
        <f>'By Round'!D8</f>
        <v/>
      </c>
      <c r="E17">
        <f>'By Round'!E8</f>
        <v/>
      </c>
      <c r="F17" t="inlineStr">
        <is>
          <t>Table 4 EW</t>
        </is>
      </c>
      <c r="G17" t="inlineStr">
        <is>
          <t>Table 1 EW</t>
        </is>
      </c>
    </row>
    <row r="18">
      <c r="B18">
        <f>'By Round'!A10</f>
        <v/>
      </c>
      <c r="C18">
        <f>'By Round'!C12</f>
        <v/>
      </c>
      <c r="D18">
        <f>'By Round'!D12</f>
        <v/>
      </c>
      <c r="E18">
        <f>'By Round'!E12</f>
        <v/>
      </c>
      <c r="F18" t="inlineStr">
        <is>
          <t>Table 4 EW</t>
        </is>
      </c>
      <c r="G18" t="inlineStr">
        <is>
          <t>Table 1 EW</t>
        </is>
      </c>
    </row>
    <row r="19">
      <c r="B19">
        <f>'By Round'!A14</f>
        <v/>
      </c>
      <c r="C19">
        <f>'By Round'!C16</f>
        <v/>
      </c>
      <c r="D19">
        <f>'By Round'!D16</f>
        <v/>
      </c>
      <c r="E19">
        <f>'By Round'!E16</f>
        <v/>
      </c>
      <c r="F19" t="inlineStr">
        <is>
          <t>Table 4 EW</t>
        </is>
      </c>
      <c r="G19" t="inlineStr">
        <is>
          <t>Table 1 EW</t>
        </is>
      </c>
    </row>
    <row r="20">
      <c r="B20">
        <f>'By Round'!A18</f>
        <v/>
      </c>
      <c r="C20">
        <f>'By Round'!C20</f>
        <v/>
      </c>
      <c r="D20">
        <f>'By Round'!D20</f>
        <v/>
      </c>
      <c r="E20">
        <f>'By Round'!E20</f>
        <v/>
      </c>
      <c r="F20" t="inlineStr">
        <is>
          <t>Table 4 EW</t>
        </is>
      </c>
      <c r="G20" t="inlineStr">
        <is>
          <t>Table 1 EW</t>
        </is>
      </c>
    </row>
    <row r="21">
      <c r="B21">
        <f>'By Round'!A22</f>
        <v/>
      </c>
      <c r="C21">
        <f>'By Round'!C24</f>
        <v/>
      </c>
      <c r="D21">
        <f>'By Round'!D24</f>
        <v/>
      </c>
      <c r="E21">
        <f>'By Round'!E24</f>
        <v/>
      </c>
      <c r="F21" t="inlineStr">
        <is>
          <t>Table 4 EW</t>
        </is>
      </c>
      <c r="G21" t="inlineStr">
        <is>
          <t>Table 1 EW</t>
        </is>
      </c>
    </row>
    <row r="22">
      <c r="B22">
        <f>'By Round'!A26</f>
        <v/>
      </c>
      <c r="C22">
        <f>'By Round'!C28</f>
        <v/>
      </c>
      <c r="D22">
        <f>'By Round'!D28</f>
        <v/>
      </c>
      <c r="E22">
        <f>'By Round'!E28</f>
        <v/>
      </c>
    </row>
    <row r="23">
      <c r="A23" t="n">
        <v>4</v>
      </c>
      <c r="B23">
        <f>'By Round'!A2</f>
        <v/>
      </c>
      <c r="C23">
        <f>'By Round'!C5</f>
        <v/>
      </c>
      <c r="D23">
        <f>'By Round'!D5</f>
        <v/>
      </c>
      <c r="E23">
        <f>'By Round'!E5</f>
        <v/>
      </c>
      <c r="F23" t="inlineStr">
        <is>
          <t>Table 2 NS</t>
        </is>
      </c>
      <c r="G23" t="inlineStr">
        <is>
          <t>Table 3 EW</t>
        </is>
      </c>
    </row>
    <row r="24">
      <c r="B24">
        <f>'By Round'!A6</f>
        <v/>
      </c>
      <c r="C24">
        <f>'By Round'!C9</f>
        <v/>
      </c>
      <c r="D24">
        <f>'By Round'!D9</f>
        <v/>
      </c>
      <c r="E24">
        <f>'By Round'!E9</f>
        <v/>
      </c>
      <c r="F24" t="inlineStr">
        <is>
          <t>Table 2 NS</t>
        </is>
      </c>
      <c r="G24" t="inlineStr">
        <is>
          <t>Table 3 EW</t>
        </is>
      </c>
    </row>
    <row r="25">
      <c r="B25">
        <f>'By Round'!A10</f>
        <v/>
      </c>
      <c r="C25">
        <f>'By Round'!C13</f>
        <v/>
      </c>
      <c r="D25">
        <f>'By Round'!D13</f>
        <v/>
      </c>
      <c r="E25">
        <f>'By Round'!E13</f>
        <v/>
      </c>
      <c r="F25" t="inlineStr">
        <is>
          <t>Table 2 NS</t>
        </is>
      </c>
      <c r="G25" t="inlineStr">
        <is>
          <t>Table 3 EW</t>
        </is>
      </c>
    </row>
    <row r="26">
      <c r="B26">
        <f>'By Round'!A14</f>
        <v/>
      </c>
      <c r="C26">
        <f>'By Round'!C17</f>
        <v/>
      </c>
      <c r="D26">
        <f>'By Round'!D17</f>
        <v/>
      </c>
      <c r="E26">
        <f>'By Round'!E17</f>
        <v/>
      </c>
      <c r="F26" t="inlineStr">
        <is>
          <t>Table 2 NS</t>
        </is>
      </c>
      <c r="G26" t="inlineStr">
        <is>
          <t>Table 3 EW</t>
        </is>
      </c>
    </row>
    <row r="27">
      <c r="B27">
        <f>'By Round'!A18</f>
        <v/>
      </c>
      <c r="C27">
        <f>'By Round'!C21</f>
        <v/>
      </c>
      <c r="D27">
        <f>'By Round'!D21</f>
        <v/>
      </c>
      <c r="E27">
        <f>'By Round'!E21</f>
        <v/>
      </c>
      <c r="F27" t="inlineStr">
        <is>
          <t>Table 2 NS</t>
        </is>
      </c>
      <c r="G27" t="inlineStr">
        <is>
          <t>Table 3 EW</t>
        </is>
      </c>
    </row>
    <row r="28">
      <c r="B28">
        <f>'By Round'!A22</f>
        <v/>
      </c>
      <c r="C28">
        <f>'By Round'!C25</f>
        <v/>
      </c>
      <c r="D28">
        <f>'By Round'!D25</f>
        <v/>
      </c>
      <c r="E28">
        <f>'By Round'!E25</f>
        <v/>
      </c>
      <c r="F28" t="inlineStr">
        <is>
          <t>Table 2 NS</t>
        </is>
      </c>
      <c r="G28" t="inlineStr">
        <is>
          <t>Table 3 EW</t>
        </is>
      </c>
    </row>
    <row r="29">
      <c r="B29">
        <f>'By Round'!A26</f>
        <v/>
      </c>
      <c r="C29">
        <f>'By Round'!C29</f>
        <v/>
      </c>
      <c r="D29">
        <f>'By Round'!D29</f>
        <v/>
      </c>
      <c r="E29">
        <f>'By Round'!E29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F50"/>
  <sheetViews>
    <sheetView workbookViewId="0">
      <selection activeCell="A1" sqref="A1"/>
    </sheetView>
  </sheetViews>
  <sheetFormatPr baseColWidth="8" defaultRowHeight="15"/>
  <cols>
    <col width="20" customWidth="1" min="6" max="6"/>
  </cols>
  <sheetData>
    <row r="1">
      <c r="A1" s="3" t="inlineStr">
        <is>
          <t>Pair</t>
        </is>
      </c>
      <c r="B1" s="3" t="inlineStr">
        <is>
          <t>Round</t>
        </is>
      </c>
      <c r="C1" s="3" t="inlineStr">
        <is>
          <t>Table</t>
        </is>
      </c>
      <c r="D1" s="3" t="inlineStr">
        <is>
          <t>Seats</t>
        </is>
      </c>
      <c r="E1" s="3" t="inlineStr">
        <is>
          <t>Against</t>
        </is>
      </c>
      <c r="F1" s="3" t="inlineStr">
        <is>
          <t>Board</t>
        </is>
      </c>
    </row>
    <row r="2">
      <c r="A2" t="n">
        <v>1</v>
      </c>
      <c r="B2" s="10">
        <f>'By Round'!A2</f>
        <v/>
      </c>
      <c r="C2" s="10">
        <f>'By Round'!B2</f>
        <v/>
      </c>
      <c r="D2" s="10" t="inlineStr">
        <is>
          <t>EW</t>
        </is>
      </c>
      <c r="E2" s="10">
        <f>'By Round'!C2</f>
        <v/>
      </c>
      <c r="F2" s="10">
        <f>'By Round'!E2</f>
        <v/>
      </c>
    </row>
    <row r="3">
      <c r="B3" s="10">
        <f>'By Round'!A6</f>
        <v/>
      </c>
      <c r="C3" s="10">
        <f>'By Round'!B9</f>
        <v/>
      </c>
      <c r="D3" s="10" t="inlineStr">
        <is>
          <t>NS</t>
        </is>
      </c>
      <c r="E3" s="10">
        <f>'By Round'!D9</f>
        <v/>
      </c>
      <c r="F3" s="10">
        <f>'By Round'!E9</f>
        <v/>
      </c>
    </row>
    <row r="4">
      <c r="B4" s="10">
        <f>'By Round'!A10</f>
        <v/>
      </c>
      <c r="C4" s="10">
        <f>'By Round'!B11</f>
        <v/>
      </c>
      <c r="D4" s="10" t="inlineStr">
        <is>
          <t>NS</t>
        </is>
      </c>
      <c r="E4" s="10">
        <f>'By Round'!D11</f>
        <v/>
      </c>
      <c r="F4" s="10">
        <f>'By Round'!E11</f>
        <v/>
      </c>
    </row>
    <row r="5">
      <c r="B5" s="10">
        <f>'By Round'!A14</f>
        <v/>
      </c>
      <c r="C5" s="10">
        <f>'By Round'!B15</f>
        <v/>
      </c>
      <c r="D5" s="10" t="inlineStr">
        <is>
          <t>EW</t>
        </is>
      </c>
      <c r="E5" s="10">
        <f>'By Round'!C15</f>
        <v/>
      </c>
      <c r="F5" s="10">
        <f>'By Round'!E15</f>
        <v/>
      </c>
    </row>
    <row r="6">
      <c r="B6" s="10">
        <f>'By Round'!A18</f>
        <v/>
      </c>
      <c r="C6" s="10">
        <f>'By Round'!B20</f>
        <v/>
      </c>
      <c r="D6" s="10" t="inlineStr">
        <is>
          <t>NS</t>
        </is>
      </c>
      <c r="E6" s="10">
        <f>'By Round'!D20</f>
        <v/>
      </c>
      <c r="F6" s="10">
        <f>'By Round'!E20</f>
        <v/>
      </c>
    </row>
    <row r="7">
      <c r="B7" s="10">
        <f>'By Round'!A22</f>
        <v/>
      </c>
      <c r="C7" s="10">
        <f>'By Round'!B25</f>
        <v/>
      </c>
      <c r="D7" s="10" t="inlineStr">
        <is>
          <t>EW</t>
        </is>
      </c>
      <c r="E7" s="10">
        <f>'By Round'!C25</f>
        <v/>
      </c>
      <c r="F7" s="10">
        <f>'By Round'!E25</f>
        <v/>
      </c>
    </row>
    <row r="8">
      <c r="B8" s="10">
        <f>'By Round'!A26</f>
        <v/>
      </c>
      <c r="C8" s="10">
        <f>'By Round'!B28</f>
        <v/>
      </c>
      <c r="D8" s="10" t="inlineStr">
        <is>
          <t>EW</t>
        </is>
      </c>
      <c r="E8" s="10">
        <f>'By Round'!C28</f>
        <v/>
      </c>
      <c r="F8" s="10">
        <f>'By Round'!E28</f>
        <v/>
      </c>
    </row>
    <row r="9">
      <c r="A9" t="n">
        <v>2</v>
      </c>
      <c r="B9" s="10">
        <f>'By Round'!A2</f>
        <v/>
      </c>
      <c r="C9" s="10">
        <f>'By Round'!B4</f>
        <v/>
      </c>
      <c r="D9" s="10" t="inlineStr">
        <is>
          <t>EW</t>
        </is>
      </c>
      <c r="E9" s="10">
        <f>'By Round'!C4</f>
        <v/>
      </c>
      <c r="F9" s="10">
        <f>'By Round'!E4</f>
        <v/>
      </c>
    </row>
    <row r="10">
      <c r="B10" s="10">
        <f>'By Round'!A6</f>
        <v/>
      </c>
      <c r="C10" s="10">
        <f>'By Round'!B6</f>
        <v/>
      </c>
      <c r="D10" s="10" t="inlineStr">
        <is>
          <t>EW</t>
        </is>
      </c>
      <c r="E10" s="10">
        <f>'By Round'!C6</f>
        <v/>
      </c>
      <c r="F10" s="10">
        <f>'By Round'!E6</f>
        <v/>
      </c>
    </row>
    <row r="11">
      <c r="B11" s="10">
        <f>'By Round'!A10</f>
        <v/>
      </c>
      <c r="C11" s="10">
        <f>'By Round'!B13</f>
        <v/>
      </c>
      <c r="D11" s="10" t="inlineStr">
        <is>
          <t>NS</t>
        </is>
      </c>
      <c r="E11" s="10">
        <f>'By Round'!D13</f>
        <v/>
      </c>
      <c r="F11" s="10">
        <f>'By Round'!E13</f>
        <v/>
      </c>
    </row>
    <row r="12">
      <c r="B12" s="10">
        <f>'By Round'!A14</f>
        <v/>
      </c>
      <c r="C12" s="10">
        <f>'By Round'!B15</f>
        <v/>
      </c>
      <c r="D12" s="10" t="inlineStr">
        <is>
          <t>NS</t>
        </is>
      </c>
      <c r="E12" s="10">
        <f>'By Round'!D15</f>
        <v/>
      </c>
      <c r="F12" s="10">
        <f>'By Round'!E15</f>
        <v/>
      </c>
    </row>
    <row r="13">
      <c r="B13" s="10">
        <f>'By Round'!A18</f>
        <v/>
      </c>
      <c r="C13" s="10">
        <f>'By Round'!B19</f>
        <v/>
      </c>
      <c r="D13" s="10" t="inlineStr">
        <is>
          <t>EW</t>
        </is>
      </c>
      <c r="E13" s="10">
        <f>'By Round'!C19</f>
        <v/>
      </c>
      <c r="F13" s="10">
        <f>'By Round'!E19</f>
        <v/>
      </c>
    </row>
    <row r="14">
      <c r="B14" s="10">
        <f>'By Round'!A22</f>
        <v/>
      </c>
      <c r="C14" s="10">
        <f>'By Round'!B24</f>
        <v/>
      </c>
      <c r="D14" s="10" t="inlineStr">
        <is>
          <t>NS</t>
        </is>
      </c>
      <c r="E14" s="10">
        <f>'By Round'!D24</f>
        <v/>
      </c>
      <c r="F14" s="10">
        <f>'By Round'!E24</f>
        <v/>
      </c>
    </row>
    <row r="15">
      <c r="B15" s="10">
        <f>'By Round'!A26</f>
        <v/>
      </c>
      <c r="C15" s="10">
        <f>'By Round'!B29</f>
        <v/>
      </c>
      <c r="D15" s="10" t="inlineStr">
        <is>
          <t>EW</t>
        </is>
      </c>
      <c r="E15" s="10">
        <f>'By Round'!C29</f>
        <v/>
      </c>
      <c r="F15" s="10">
        <f>'By Round'!E29</f>
        <v/>
      </c>
    </row>
    <row r="16">
      <c r="A16" t="n">
        <v>3</v>
      </c>
      <c r="B16" s="10">
        <f>'By Round'!A2</f>
        <v/>
      </c>
      <c r="C16" s="10">
        <f>'By Round'!B5</f>
        <v/>
      </c>
      <c r="D16" s="10" t="inlineStr">
        <is>
          <t>EW</t>
        </is>
      </c>
      <c r="E16" s="10">
        <f>'By Round'!C5</f>
        <v/>
      </c>
      <c r="F16" s="10">
        <f>'By Round'!E5</f>
        <v/>
      </c>
    </row>
    <row r="17">
      <c r="B17" s="10">
        <f>'By Round'!A6</f>
        <v/>
      </c>
      <c r="C17" s="10">
        <f>'By Round'!B8</f>
        <v/>
      </c>
      <c r="D17" s="10" t="inlineStr">
        <is>
          <t>EW</t>
        </is>
      </c>
      <c r="E17" s="10">
        <f>'By Round'!C8</f>
        <v/>
      </c>
      <c r="F17" s="10">
        <f>'By Round'!E8</f>
        <v/>
      </c>
    </row>
    <row r="18">
      <c r="B18" s="10">
        <f>'By Round'!A10</f>
        <v/>
      </c>
      <c r="C18" s="10">
        <f>'By Round'!B10</f>
        <v/>
      </c>
      <c r="D18" s="10" t="inlineStr">
        <is>
          <t>EW</t>
        </is>
      </c>
      <c r="E18" s="10">
        <f>'By Round'!C10</f>
        <v/>
      </c>
      <c r="F18" s="10">
        <f>'By Round'!E10</f>
        <v/>
      </c>
    </row>
    <row r="19">
      <c r="B19" s="10">
        <f>'By Round'!A14</f>
        <v/>
      </c>
      <c r="C19" s="10">
        <f>'By Round'!B17</f>
        <v/>
      </c>
      <c r="D19" s="10" t="inlineStr">
        <is>
          <t>NS</t>
        </is>
      </c>
      <c r="E19" s="10">
        <f>'By Round'!D17</f>
        <v/>
      </c>
      <c r="F19" s="10">
        <f>'By Round'!E17</f>
        <v/>
      </c>
    </row>
    <row r="20">
      <c r="B20" s="10">
        <f>'By Round'!A18</f>
        <v/>
      </c>
      <c r="C20" s="10">
        <f>'By Round'!B19</f>
        <v/>
      </c>
      <c r="D20" s="10" t="inlineStr">
        <is>
          <t>NS</t>
        </is>
      </c>
      <c r="E20" s="10">
        <f>'By Round'!D19</f>
        <v/>
      </c>
      <c r="F20" s="10">
        <f>'By Round'!E19</f>
        <v/>
      </c>
    </row>
    <row r="21">
      <c r="B21" s="10">
        <f>'By Round'!A22</f>
        <v/>
      </c>
      <c r="C21" s="10">
        <f>'By Round'!B23</f>
        <v/>
      </c>
      <c r="D21" s="10" t="inlineStr">
        <is>
          <t>EW</t>
        </is>
      </c>
      <c r="E21" s="10">
        <f>'By Round'!C23</f>
        <v/>
      </c>
      <c r="F21" s="10">
        <f>'By Round'!E23</f>
        <v/>
      </c>
    </row>
    <row r="22">
      <c r="B22" s="10">
        <f>'By Round'!A26</f>
        <v/>
      </c>
      <c r="C22" s="10">
        <f>'By Round'!B28</f>
        <v/>
      </c>
      <c r="D22" s="10" t="inlineStr">
        <is>
          <t>NS</t>
        </is>
      </c>
      <c r="E22" s="10">
        <f>'By Round'!D28</f>
        <v/>
      </c>
      <c r="F22" s="10">
        <f>'By Round'!E28</f>
        <v/>
      </c>
    </row>
    <row r="23">
      <c r="A23" t="n">
        <v>4</v>
      </c>
      <c r="B23" s="10">
        <f>'By Round'!A2</f>
        <v/>
      </c>
      <c r="C23" s="10">
        <f>'By Round'!B4</f>
        <v/>
      </c>
      <c r="D23" s="10" t="inlineStr">
        <is>
          <t>NS</t>
        </is>
      </c>
      <c r="E23" s="10">
        <f>'By Round'!D4</f>
        <v/>
      </c>
      <c r="F23" s="10">
        <f>'By Round'!E4</f>
        <v/>
      </c>
    </row>
    <row r="24">
      <c r="B24" s="10">
        <f>'By Round'!A6</f>
        <v/>
      </c>
      <c r="C24" s="10">
        <f>'By Round'!B9</f>
        <v/>
      </c>
      <c r="D24" s="10" t="inlineStr">
        <is>
          <t>EW</t>
        </is>
      </c>
      <c r="E24" s="10">
        <f>'By Round'!C9</f>
        <v/>
      </c>
      <c r="F24" s="10">
        <f>'By Round'!E9</f>
        <v/>
      </c>
    </row>
    <row r="25">
      <c r="B25" s="10">
        <f>'By Round'!A10</f>
        <v/>
      </c>
      <c r="C25" s="10">
        <f>'By Round'!B12</f>
        <v/>
      </c>
      <c r="D25" s="10" t="inlineStr">
        <is>
          <t>EW</t>
        </is>
      </c>
      <c r="E25" s="10">
        <f>'By Round'!C12</f>
        <v/>
      </c>
      <c r="F25" s="10">
        <f>'By Round'!E12</f>
        <v/>
      </c>
    </row>
    <row r="26">
      <c r="B26" s="10">
        <f>'By Round'!A14</f>
        <v/>
      </c>
      <c r="C26" s="10">
        <f>'By Round'!B14</f>
        <v/>
      </c>
      <c r="D26" s="10" t="inlineStr">
        <is>
          <t>EW</t>
        </is>
      </c>
      <c r="E26" s="10">
        <f>'By Round'!C14</f>
        <v/>
      </c>
      <c r="F26" s="10">
        <f>'By Round'!E14</f>
        <v/>
      </c>
    </row>
    <row r="27">
      <c r="B27" s="10">
        <f>'By Round'!A18</f>
        <v/>
      </c>
      <c r="C27" s="10">
        <f>'By Round'!B21</f>
        <v/>
      </c>
      <c r="D27" s="10" t="inlineStr">
        <is>
          <t>NS</t>
        </is>
      </c>
      <c r="E27" s="10">
        <f>'By Round'!D21</f>
        <v/>
      </c>
      <c r="F27" s="10">
        <f>'By Round'!E21</f>
        <v/>
      </c>
    </row>
    <row r="28">
      <c r="B28" s="10">
        <f>'By Round'!A22</f>
        <v/>
      </c>
      <c r="C28" s="10">
        <f>'By Round'!B23</f>
        <v/>
      </c>
      <c r="D28" s="10" t="inlineStr">
        <is>
          <t>NS</t>
        </is>
      </c>
      <c r="E28" s="10">
        <f>'By Round'!D23</f>
        <v/>
      </c>
      <c r="F28" s="10">
        <f>'By Round'!E23</f>
        <v/>
      </c>
    </row>
    <row r="29">
      <c r="B29" s="10">
        <f>'By Round'!A26</f>
        <v/>
      </c>
      <c r="C29" s="10">
        <f>'By Round'!B27</f>
        <v/>
      </c>
      <c r="D29" s="10" t="inlineStr">
        <is>
          <t>EW</t>
        </is>
      </c>
      <c r="E29" s="10">
        <f>'By Round'!C27</f>
        <v/>
      </c>
      <c r="F29" s="10">
        <f>'By Round'!E27</f>
        <v/>
      </c>
    </row>
    <row r="30">
      <c r="A30" t="n">
        <v>5</v>
      </c>
      <c r="B30" s="10">
        <f>'By Round'!A2</f>
        <v/>
      </c>
      <c r="C30" s="10">
        <f>'By Round'!B3</f>
        <v/>
      </c>
      <c r="D30" s="10" t="inlineStr">
        <is>
          <t>EW</t>
        </is>
      </c>
      <c r="E30" s="10">
        <f>'By Round'!C3</f>
        <v/>
      </c>
      <c r="F30" s="10">
        <f>'By Round'!E3</f>
        <v/>
      </c>
    </row>
    <row r="31">
      <c r="B31" s="10">
        <f>'By Round'!A6</f>
        <v/>
      </c>
      <c r="C31" s="10">
        <f>'By Round'!B8</f>
        <v/>
      </c>
      <c r="D31" s="10" t="inlineStr">
        <is>
          <t>NS</t>
        </is>
      </c>
      <c r="E31" s="10">
        <f>'By Round'!D8</f>
        <v/>
      </c>
      <c r="F31" s="10">
        <f>'By Round'!E8</f>
        <v/>
      </c>
    </row>
    <row r="32">
      <c r="B32" s="10">
        <f>'By Round'!A10</f>
        <v/>
      </c>
      <c r="C32" s="10">
        <f>'By Round'!B13</f>
        <v/>
      </c>
      <c r="D32" s="10" t="inlineStr">
        <is>
          <t>EW</t>
        </is>
      </c>
      <c r="E32" s="10">
        <f>'By Round'!C13</f>
        <v/>
      </c>
      <c r="F32" s="10">
        <f>'By Round'!E13</f>
        <v/>
      </c>
    </row>
    <row r="33">
      <c r="B33" s="10">
        <f>'By Round'!A14</f>
        <v/>
      </c>
      <c r="C33" s="10">
        <f>'By Round'!B16</f>
        <v/>
      </c>
      <c r="D33" s="10" t="inlineStr">
        <is>
          <t>EW</t>
        </is>
      </c>
      <c r="E33" s="10">
        <f>'By Round'!C16</f>
        <v/>
      </c>
      <c r="F33" s="10">
        <f>'By Round'!E16</f>
        <v/>
      </c>
    </row>
    <row r="34">
      <c r="B34" s="10">
        <f>'By Round'!A18</f>
        <v/>
      </c>
      <c r="C34" s="10">
        <f>'By Round'!B18</f>
        <v/>
      </c>
      <c r="D34" s="10" t="inlineStr">
        <is>
          <t>EW</t>
        </is>
      </c>
      <c r="E34" s="10">
        <f>'By Round'!C18</f>
        <v/>
      </c>
      <c r="F34" s="10">
        <f>'By Round'!E18</f>
        <v/>
      </c>
    </row>
    <row r="35">
      <c r="B35" s="10">
        <f>'By Round'!A22</f>
        <v/>
      </c>
      <c r="C35" s="10">
        <f>'By Round'!B25</f>
        <v/>
      </c>
      <c r="D35" s="10" t="inlineStr">
        <is>
          <t>NS</t>
        </is>
      </c>
      <c r="E35" s="10">
        <f>'By Round'!D25</f>
        <v/>
      </c>
      <c r="F35" s="10">
        <f>'By Round'!E25</f>
        <v/>
      </c>
    </row>
    <row r="36">
      <c r="B36" s="10">
        <f>'By Round'!A26</f>
        <v/>
      </c>
      <c r="C36" s="10">
        <f>'By Round'!B27</f>
        <v/>
      </c>
      <c r="D36" s="10" t="inlineStr">
        <is>
          <t>NS</t>
        </is>
      </c>
      <c r="E36" s="10">
        <f>'By Round'!D27</f>
        <v/>
      </c>
      <c r="F36" s="10">
        <f>'By Round'!E27</f>
        <v/>
      </c>
    </row>
    <row r="37">
      <c r="A37" t="n">
        <v>6</v>
      </c>
      <c r="B37" s="10">
        <f>'By Round'!A2</f>
        <v/>
      </c>
      <c r="C37" s="10">
        <f>'By Round'!B3</f>
        <v/>
      </c>
      <c r="D37" s="10" t="inlineStr">
        <is>
          <t>NS</t>
        </is>
      </c>
      <c r="E37" s="10">
        <f>'By Round'!D3</f>
        <v/>
      </c>
      <c r="F37" s="10">
        <f>'By Round'!E3</f>
        <v/>
      </c>
    </row>
    <row r="38">
      <c r="B38" s="10">
        <f>'By Round'!A6</f>
        <v/>
      </c>
      <c r="C38" s="10">
        <f>'By Round'!B7</f>
        <v/>
      </c>
      <c r="D38" s="10" t="inlineStr">
        <is>
          <t>EW</t>
        </is>
      </c>
      <c r="E38" s="10">
        <f>'By Round'!C7</f>
        <v/>
      </c>
      <c r="F38" s="10">
        <f>'By Round'!E7</f>
        <v/>
      </c>
    </row>
    <row r="39">
      <c r="B39" s="10">
        <f>'By Round'!A10</f>
        <v/>
      </c>
      <c r="C39" s="10">
        <f>'By Round'!B12</f>
        <v/>
      </c>
      <c r="D39" s="10" t="inlineStr">
        <is>
          <t>NS</t>
        </is>
      </c>
      <c r="E39" s="10">
        <f>'By Round'!D12</f>
        <v/>
      </c>
      <c r="F39" s="10">
        <f>'By Round'!E12</f>
        <v/>
      </c>
    </row>
    <row r="40">
      <c r="B40" s="10">
        <f>'By Round'!A14</f>
        <v/>
      </c>
      <c r="C40" s="10">
        <f>'By Round'!B17</f>
        <v/>
      </c>
      <c r="D40" s="10" t="inlineStr">
        <is>
          <t>EW</t>
        </is>
      </c>
      <c r="E40" s="10">
        <f>'By Round'!C17</f>
        <v/>
      </c>
      <c r="F40" s="10">
        <f>'By Round'!E17</f>
        <v/>
      </c>
    </row>
    <row r="41">
      <c r="B41" s="10">
        <f>'By Round'!A18</f>
        <v/>
      </c>
      <c r="C41" s="10">
        <f>'By Round'!B20</f>
        <v/>
      </c>
      <c r="D41" s="10" t="inlineStr">
        <is>
          <t>EW</t>
        </is>
      </c>
      <c r="E41" s="10">
        <f>'By Round'!C20</f>
        <v/>
      </c>
      <c r="F41" s="10">
        <f>'By Round'!E20</f>
        <v/>
      </c>
    </row>
    <row r="42">
      <c r="B42" s="10">
        <f>'By Round'!A22</f>
        <v/>
      </c>
      <c r="C42" s="10">
        <f>'By Round'!B22</f>
        <v/>
      </c>
      <c r="D42" s="10" t="inlineStr">
        <is>
          <t>EW</t>
        </is>
      </c>
      <c r="E42" s="10">
        <f>'By Round'!C22</f>
        <v/>
      </c>
      <c r="F42" s="10">
        <f>'By Round'!E22</f>
        <v/>
      </c>
    </row>
    <row r="43">
      <c r="B43" s="10">
        <f>'By Round'!A26</f>
        <v/>
      </c>
      <c r="C43" s="10">
        <f>'By Round'!B29</f>
        <v/>
      </c>
      <c r="D43" s="10" t="inlineStr">
        <is>
          <t>NS</t>
        </is>
      </c>
      <c r="E43" s="10">
        <f>'By Round'!D29</f>
        <v/>
      </c>
      <c r="F43" s="10">
        <f>'By Round'!E29</f>
        <v/>
      </c>
    </row>
    <row r="44">
      <c r="A44" t="n">
        <v>7</v>
      </c>
      <c r="B44" s="10">
        <f>'By Round'!A2</f>
        <v/>
      </c>
      <c r="C44" s="10">
        <f>'By Round'!B5</f>
        <v/>
      </c>
      <c r="D44" s="10" t="inlineStr">
        <is>
          <t>NS</t>
        </is>
      </c>
      <c r="E44" s="10">
        <f>'By Round'!D5</f>
        <v/>
      </c>
      <c r="F44" s="10">
        <f>'By Round'!E5</f>
        <v/>
      </c>
    </row>
    <row r="45">
      <c r="B45" s="10">
        <f>'By Round'!A6</f>
        <v/>
      </c>
      <c r="C45" s="10">
        <f>'By Round'!B7</f>
        <v/>
      </c>
      <c r="D45" s="10" t="inlineStr">
        <is>
          <t>NS</t>
        </is>
      </c>
      <c r="E45" s="10">
        <f>'By Round'!D7</f>
        <v/>
      </c>
      <c r="F45" s="10">
        <f>'By Round'!E7</f>
        <v/>
      </c>
    </row>
    <row r="46">
      <c r="B46" s="10">
        <f>'By Round'!A10</f>
        <v/>
      </c>
      <c r="C46" s="10">
        <f>'By Round'!B11</f>
        <v/>
      </c>
      <c r="D46" s="10" t="inlineStr">
        <is>
          <t>EW</t>
        </is>
      </c>
      <c r="E46" s="10">
        <f>'By Round'!C11</f>
        <v/>
      </c>
      <c r="F46" s="10">
        <f>'By Round'!E11</f>
        <v/>
      </c>
    </row>
    <row r="47">
      <c r="B47" s="10">
        <f>'By Round'!A14</f>
        <v/>
      </c>
      <c r="C47" s="10">
        <f>'By Round'!B16</f>
        <v/>
      </c>
      <c r="D47" s="10" t="inlineStr">
        <is>
          <t>NS</t>
        </is>
      </c>
      <c r="E47" s="10">
        <f>'By Round'!D16</f>
        <v/>
      </c>
      <c r="F47" s="10">
        <f>'By Round'!E16</f>
        <v/>
      </c>
    </row>
    <row r="48">
      <c r="B48" s="10">
        <f>'By Round'!A18</f>
        <v/>
      </c>
      <c r="C48" s="10">
        <f>'By Round'!B21</f>
        <v/>
      </c>
      <c r="D48" s="10" t="inlineStr">
        <is>
          <t>EW</t>
        </is>
      </c>
      <c r="E48" s="10">
        <f>'By Round'!C21</f>
        <v/>
      </c>
      <c r="F48" s="10">
        <f>'By Round'!E21</f>
        <v/>
      </c>
    </row>
    <row r="49">
      <c r="B49" s="10">
        <f>'By Round'!A22</f>
        <v/>
      </c>
      <c r="C49" s="10">
        <f>'By Round'!B24</f>
        <v/>
      </c>
      <c r="D49" s="10" t="inlineStr">
        <is>
          <t>EW</t>
        </is>
      </c>
      <c r="E49" s="10">
        <f>'By Round'!C24</f>
        <v/>
      </c>
      <c r="F49" s="10">
        <f>'By Round'!E24</f>
        <v/>
      </c>
    </row>
    <row r="50">
      <c r="B50" s="10">
        <f>'By Round'!A26</f>
        <v/>
      </c>
      <c r="C50" s="10">
        <f>'By Round'!B26</f>
        <v/>
      </c>
      <c r="D50" s="10" t="inlineStr">
        <is>
          <t>EW</t>
        </is>
      </c>
      <c r="E50" s="10">
        <f>'By Round'!C26</f>
        <v/>
      </c>
      <c r="F50" s="10">
        <f>'By Round'!E26</f>
        <v/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F9"/>
  <sheetViews>
    <sheetView workbookViewId="0">
      <selection activeCell="A1" sqref="A1"/>
    </sheetView>
  </sheetViews>
  <sheetFormatPr baseColWidth="8" defaultRowHeight="15"/>
  <cols>
    <col width="8" customWidth="1" min="1" max="1"/>
    <col width="8" customWidth="1" min="2" max="2"/>
    <col width="8" customWidth="1" min="3" max="3"/>
    <col width="30" customWidth="1" min="4" max="4"/>
    <col width="8" customWidth="1" min="5" max="5"/>
    <col width="10" customWidth="1" min="6" max="6"/>
  </cols>
  <sheetData>
    <row r="1">
      <c r="A1" s="12" t="inlineStr">
        <is>
          <t>Board #</t>
        </is>
      </c>
      <c r="C1" s="12" t="n"/>
      <c r="D1" t="inlineStr">
        <is>
          <t>0 for contract made, "Avg" for incomplete</t>
        </is>
      </c>
    </row>
    <row r="3">
      <c r="A3" s="3" t="inlineStr">
        <is>
          <t>Round</t>
        </is>
      </c>
      <c r="B3" s="3" t="inlineStr">
        <is>
          <t>NS</t>
        </is>
      </c>
      <c r="C3" s="3" t="inlineStr">
        <is>
          <t>EW</t>
        </is>
      </c>
      <c r="D3" s="3" t="inlineStr">
        <is>
          <t>Contract</t>
        </is>
      </c>
      <c r="E3" s="3" t="inlineStr">
        <is>
          <t>By</t>
        </is>
      </c>
      <c r="F3" s="3" t="inlineStr">
        <is>
          <t>Result</t>
        </is>
      </c>
    </row>
    <row r="4">
      <c r="A4" s="13" t="n">
        <v>1</v>
      </c>
      <c r="B4" s="14" t="n"/>
      <c r="C4" s="14" t="n"/>
      <c r="D4" s="14" t="n"/>
      <c r="E4" s="14" t="n"/>
      <c r="F4" s="14" t="n"/>
    </row>
    <row r="5">
      <c r="A5" s="13" t="n">
        <v>2</v>
      </c>
      <c r="B5" s="14" t="n"/>
      <c r="C5" s="14" t="n"/>
      <c r="D5" s="14" t="n"/>
      <c r="E5" s="14" t="n"/>
      <c r="F5" s="14" t="n"/>
    </row>
    <row r="6">
      <c r="A6" s="13" t="n">
        <v>3</v>
      </c>
      <c r="B6" s="14" t="n"/>
      <c r="C6" s="14" t="n"/>
      <c r="D6" s="14" t="n"/>
      <c r="E6" s="14" t="n"/>
      <c r="F6" s="14" t="n"/>
    </row>
    <row r="7">
      <c r="A7" s="13" t="n">
        <v>4</v>
      </c>
      <c r="B7" s="14" t="n"/>
      <c r="C7" s="14" t="n"/>
      <c r="D7" s="14" t="n"/>
      <c r="E7" s="14" t="n"/>
      <c r="F7" s="14" t="n"/>
    </row>
    <row r="8">
      <c r="A8" s="13" t="n">
        <v>5</v>
      </c>
      <c r="B8" s="14" t="n"/>
      <c r="C8" s="14" t="n"/>
      <c r="D8" s="14" t="n"/>
      <c r="E8" s="14" t="n"/>
      <c r="F8" s="14" t="n"/>
    </row>
    <row r="9">
      <c r="A9" s="13" t="n">
        <v>6</v>
      </c>
      <c r="B9" s="14" t="n"/>
      <c r="C9" s="14" t="n"/>
      <c r="D9" s="14" t="n"/>
      <c r="E9" s="14" t="n"/>
      <c r="F9" s="14" t="n"/>
    </row>
  </sheetData>
  <mergeCells count="1">
    <mergeCell ref="A1:B1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C26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From</t>
        </is>
      </c>
      <c r="B1" s="3" t="inlineStr">
        <is>
          <t>To</t>
        </is>
      </c>
      <c r="C1" s="3" t="inlineStr">
        <is>
          <t>IMP</t>
        </is>
      </c>
    </row>
    <row r="2">
      <c r="A2" t="n">
        <v>0</v>
      </c>
      <c r="B2" t="n">
        <v>10</v>
      </c>
      <c r="C2" t="n">
        <v>0</v>
      </c>
    </row>
    <row r="3">
      <c r="A3" t="n">
        <v>20</v>
      </c>
      <c r="B3" t="n">
        <v>40</v>
      </c>
      <c r="C3" t="n">
        <v>1</v>
      </c>
    </row>
    <row r="4">
      <c r="A4" t="n">
        <v>50</v>
      </c>
      <c r="B4" t="n">
        <v>80</v>
      </c>
      <c r="C4" t="n">
        <v>2</v>
      </c>
    </row>
    <row r="5">
      <c r="A5" t="n">
        <v>90</v>
      </c>
      <c r="B5" t="n">
        <v>120</v>
      </c>
      <c r="C5" t="n">
        <v>3</v>
      </c>
    </row>
    <row r="6">
      <c r="A6" t="n">
        <v>130</v>
      </c>
      <c r="B6" t="n">
        <v>160</v>
      </c>
      <c r="C6" t="n">
        <v>4</v>
      </c>
    </row>
    <row r="7">
      <c r="A7" t="n">
        <v>170</v>
      </c>
      <c r="B7" t="n">
        <v>210</v>
      </c>
      <c r="C7" t="n">
        <v>5</v>
      </c>
    </row>
    <row r="8">
      <c r="A8" t="n">
        <v>220</v>
      </c>
      <c r="B8" t="n">
        <v>260</v>
      </c>
      <c r="C8" t="n">
        <v>6</v>
      </c>
    </row>
    <row r="9">
      <c r="A9" t="n">
        <v>270</v>
      </c>
      <c r="B9" t="n">
        <v>310</v>
      </c>
      <c r="C9" t="n">
        <v>7</v>
      </c>
    </row>
    <row r="10">
      <c r="A10" t="n">
        <v>320</v>
      </c>
      <c r="B10" t="n">
        <v>360</v>
      </c>
      <c r="C10" t="n">
        <v>8</v>
      </c>
    </row>
    <row r="11">
      <c r="A11" t="n">
        <v>370</v>
      </c>
      <c r="B11" t="n">
        <v>420</v>
      </c>
      <c r="C11" t="n">
        <v>9</v>
      </c>
    </row>
    <row r="12">
      <c r="A12" t="n">
        <v>430</v>
      </c>
      <c r="B12" t="n">
        <v>490</v>
      </c>
      <c r="C12" t="n">
        <v>10</v>
      </c>
    </row>
    <row r="13">
      <c r="A13" t="n">
        <v>500</v>
      </c>
      <c r="B13" t="n">
        <v>590</v>
      </c>
      <c r="C13" t="n">
        <v>11</v>
      </c>
    </row>
    <row r="14">
      <c r="A14" t="n">
        <v>600</v>
      </c>
      <c r="B14" t="n">
        <v>740</v>
      </c>
      <c r="C14" t="n">
        <v>12</v>
      </c>
    </row>
    <row r="15">
      <c r="A15" t="n">
        <v>750</v>
      </c>
      <c r="B15" t="n">
        <v>890</v>
      </c>
      <c r="C15" t="n">
        <v>13</v>
      </c>
    </row>
    <row r="16">
      <c r="A16" t="n">
        <v>900</v>
      </c>
      <c r="B16" t="n">
        <v>1090</v>
      </c>
      <c r="C16" t="n">
        <v>14</v>
      </c>
    </row>
    <row r="17">
      <c r="A17" t="n">
        <v>1100</v>
      </c>
      <c r="B17" t="n">
        <v>1290</v>
      </c>
      <c r="C17" t="n">
        <v>15</v>
      </c>
    </row>
    <row r="18">
      <c r="A18" t="n">
        <v>1300</v>
      </c>
      <c r="B18" t="n">
        <v>1490</v>
      </c>
      <c r="C18" t="n">
        <v>16</v>
      </c>
    </row>
    <row r="19">
      <c r="A19" t="n">
        <v>1500</v>
      </c>
      <c r="B19" t="n">
        <v>1740</v>
      </c>
      <c r="C19" t="n">
        <v>17</v>
      </c>
    </row>
    <row r="20">
      <c r="A20" t="n">
        <v>1750</v>
      </c>
      <c r="B20" t="n">
        <v>1990</v>
      </c>
      <c r="C20" t="n">
        <v>18</v>
      </c>
    </row>
    <row r="21">
      <c r="A21" t="n">
        <v>2000</v>
      </c>
      <c r="B21" t="n">
        <v>2240</v>
      </c>
      <c r="C21" t="n">
        <v>19</v>
      </c>
    </row>
    <row r="22">
      <c r="A22" t="n">
        <v>2250</v>
      </c>
      <c r="B22" t="n">
        <v>2490</v>
      </c>
      <c r="C22" t="n">
        <v>20</v>
      </c>
    </row>
    <row r="23">
      <c r="A23" t="n">
        <v>2500</v>
      </c>
      <c r="B23" t="n">
        <v>2990</v>
      </c>
      <c r="C23" t="n">
        <v>21</v>
      </c>
    </row>
    <row r="24">
      <c r="A24" t="n">
        <v>3000</v>
      </c>
      <c r="B24" t="n">
        <v>3490</v>
      </c>
      <c r="C24" t="n">
        <v>22</v>
      </c>
    </row>
    <row r="25">
      <c r="A25" t="n">
        <v>3500</v>
      </c>
      <c r="B25" t="n">
        <v>3990</v>
      </c>
      <c r="C25" t="n">
        <v>23</v>
      </c>
    </row>
    <row r="26">
      <c r="A26" t="n">
        <v>4000</v>
      </c>
      <c r="B26" t="n">
        <v>10000</v>
      </c>
      <c r="C26" t="n">
        <v>24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P86"/>
  <sheetViews>
    <sheetView workbookViewId="0">
      <selection activeCell="A1" sqref="A1"/>
    </sheetView>
  </sheetViews>
  <sheetFormatPr baseColWidth="8" defaultRowHeight="15"/>
  <sheetData>
    <row r="1">
      <c r="C1" s="3" t="inlineStr">
        <is>
          <t>Not Vulnerable</t>
        </is>
      </c>
      <c r="F1" s="3" t="inlineStr">
        <is>
          <t>Vulnerable</t>
        </is>
      </c>
      <c r="K1" s="3" t="inlineStr">
        <is>
          <t>Not Vulnerable</t>
        </is>
      </c>
      <c r="N1" s="3" t="inlineStr">
        <is>
          <t>Vulnerable</t>
        </is>
      </c>
    </row>
    <row r="2">
      <c r="A2" s="3" t="inlineStr">
        <is>
          <t>Contract</t>
        </is>
      </c>
      <c r="B2" s="3" t="inlineStr">
        <is>
          <t>Result</t>
        </is>
      </c>
      <c r="C2" s="3" t="inlineStr"/>
      <c r="D2" s="3" t="inlineStr">
        <is>
          <t>X</t>
        </is>
      </c>
      <c r="E2" s="3" t="inlineStr">
        <is>
          <t>XX</t>
        </is>
      </c>
      <c r="F2" s="3" t="inlineStr"/>
      <c r="G2" s="3" t="inlineStr">
        <is>
          <t>X</t>
        </is>
      </c>
      <c r="H2" s="3" t="inlineStr">
        <is>
          <t>XX</t>
        </is>
      </c>
      <c r="J2" s="3" t="inlineStr">
        <is>
          <t>Down by</t>
        </is>
      </c>
      <c r="K2" s="3" t="inlineStr"/>
      <c r="L2" s="3" t="inlineStr">
        <is>
          <t>X</t>
        </is>
      </c>
      <c r="M2" s="3" t="inlineStr">
        <is>
          <t>XX</t>
        </is>
      </c>
      <c r="N2" s="3" t="inlineStr"/>
      <c r="O2" s="3" t="inlineStr">
        <is>
          <t>X</t>
        </is>
      </c>
      <c r="P2" s="3" t="inlineStr">
        <is>
          <t>XX</t>
        </is>
      </c>
    </row>
    <row r="3">
      <c r="A3" t="inlineStr">
        <is>
          <t>1 D/C</t>
        </is>
      </c>
      <c r="B3" s="15" t="n">
        <v>0</v>
      </c>
      <c r="C3" s="16" t="n">
        <v>70</v>
      </c>
      <c r="D3" s="16" t="n">
        <v>140</v>
      </c>
      <c r="E3" s="16" t="n">
        <v>230</v>
      </c>
      <c r="F3" s="16" t="n">
        <v>70</v>
      </c>
      <c r="G3" s="16" t="n">
        <v>140</v>
      </c>
      <c r="H3" s="16" t="n">
        <v>230</v>
      </c>
      <c r="J3" t="n">
        <v>-1</v>
      </c>
      <c r="K3" t="n">
        <v>-50</v>
      </c>
      <c r="L3" t="n">
        <v>-100</v>
      </c>
      <c r="M3">
        <f>L3*2</f>
        <v/>
      </c>
      <c r="N3" t="n">
        <v>-100</v>
      </c>
      <c r="O3" t="n">
        <v>-200</v>
      </c>
      <c r="P3">
        <f>O3*2</f>
        <v/>
      </c>
    </row>
    <row r="4">
      <c r="B4" s="15" t="n">
        <v>1</v>
      </c>
      <c r="C4" s="16" t="n">
        <v>90</v>
      </c>
      <c r="D4" s="16" t="n">
        <v>240</v>
      </c>
      <c r="E4" s="16" t="n">
        <v>430</v>
      </c>
      <c r="F4" s="16" t="n">
        <v>90</v>
      </c>
      <c r="G4" s="16" t="n">
        <v>340</v>
      </c>
      <c r="H4" s="16" t="n">
        <v>630</v>
      </c>
      <c r="J4" t="n">
        <v>-2</v>
      </c>
      <c r="K4">
        <f>K3-50</f>
        <v/>
      </c>
      <c r="L4">
        <f>L3-200</f>
        <v/>
      </c>
      <c r="M4">
        <f>L4*2</f>
        <v/>
      </c>
      <c r="N4">
        <f>K3-100</f>
        <v/>
      </c>
      <c r="O4">
        <f>L3-300</f>
        <v/>
      </c>
      <c r="P4">
        <f>L4*2</f>
        <v/>
      </c>
    </row>
    <row r="5">
      <c r="B5" s="15" t="n">
        <v>2</v>
      </c>
      <c r="C5" s="16" t="n">
        <v>110</v>
      </c>
      <c r="D5" s="16" t="n">
        <v>340</v>
      </c>
      <c r="E5" s="16" t="n">
        <v>630</v>
      </c>
      <c r="F5" s="16" t="n">
        <v>110</v>
      </c>
      <c r="G5" s="16" t="n">
        <v>540</v>
      </c>
      <c r="H5" s="16" t="n">
        <v>1030</v>
      </c>
      <c r="J5" t="n">
        <v>-3</v>
      </c>
      <c r="K5">
        <f>K4-50</f>
        <v/>
      </c>
      <c r="L5">
        <f>L4-200</f>
        <v/>
      </c>
      <c r="M5">
        <f>L5*2</f>
        <v/>
      </c>
      <c r="N5">
        <f>K4-100</f>
        <v/>
      </c>
      <c r="O5">
        <f>L4-300</f>
        <v/>
      </c>
      <c r="P5">
        <f>L5*2</f>
        <v/>
      </c>
    </row>
    <row r="6">
      <c r="B6" s="15" t="n">
        <v>3</v>
      </c>
      <c r="C6" s="16" t="n">
        <v>130</v>
      </c>
      <c r="D6" s="16" t="n">
        <v>440</v>
      </c>
      <c r="E6" s="16" t="n">
        <v>830</v>
      </c>
      <c r="F6" s="16" t="n">
        <v>130</v>
      </c>
      <c r="G6" s="16" t="n">
        <v>740</v>
      </c>
      <c r="H6" s="16" t="n">
        <v>1430</v>
      </c>
      <c r="J6" t="n">
        <v>-4</v>
      </c>
      <c r="K6">
        <f>K5-50</f>
        <v/>
      </c>
      <c r="L6">
        <f>L5-300</f>
        <v/>
      </c>
      <c r="M6">
        <f>L6*2</f>
        <v/>
      </c>
      <c r="N6">
        <f>K5-100</f>
        <v/>
      </c>
      <c r="O6">
        <f>L5-300</f>
        <v/>
      </c>
      <c r="P6">
        <f>L6*2</f>
        <v/>
      </c>
    </row>
    <row r="7">
      <c r="B7" s="15" t="n">
        <v>4</v>
      </c>
      <c r="C7" s="16" t="n">
        <v>150</v>
      </c>
      <c r="D7" s="16" t="n">
        <v>540</v>
      </c>
      <c r="E7" s="16" t="n">
        <v>1030</v>
      </c>
      <c r="F7" s="16" t="n">
        <v>150</v>
      </c>
      <c r="G7" s="16" t="n">
        <v>940</v>
      </c>
      <c r="H7" s="16" t="n">
        <v>1830</v>
      </c>
      <c r="J7" t="n">
        <v>-5</v>
      </c>
      <c r="K7">
        <f>K6-50</f>
        <v/>
      </c>
      <c r="L7">
        <f>L6-300</f>
        <v/>
      </c>
      <c r="M7">
        <f>L7*2</f>
        <v/>
      </c>
      <c r="N7">
        <f>K6-100</f>
        <v/>
      </c>
      <c r="O7">
        <f>L6-300</f>
        <v/>
      </c>
      <c r="P7">
        <f>L7*2</f>
        <v/>
      </c>
    </row>
    <row r="8">
      <c r="B8" s="15" t="n">
        <v>5</v>
      </c>
      <c r="C8" s="16" t="n">
        <v>170</v>
      </c>
      <c r="D8" s="16" t="n">
        <v>640</v>
      </c>
      <c r="E8" s="16" t="n">
        <v>1230</v>
      </c>
      <c r="F8" s="16" t="n">
        <v>170</v>
      </c>
      <c r="G8" s="16" t="n">
        <v>1140</v>
      </c>
      <c r="H8" s="16" t="n">
        <v>2230</v>
      </c>
      <c r="J8" t="n">
        <v>-6</v>
      </c>
      <c r="K8">
        <f>K7-50</f>
        <v/>
      </c>
      <c r="L8">
        <f>L7-300</f>
        <v/>
      </c>
      <c r="M8">
        <f>L8*2</f>
        <v/>
      </c>
      <c r="N8">
        <f>K7-100</f>
        <v/>
      </c>
      <c r="O8">
        <f>L7-300</f>
        <v/>
      </c>
      <c r="P8">
        <f>L8*2</f>
        <v/>
      </c>
    </row>
    <row r="9">
      <c r="B9" s="15" t="n">
        <v>6</v>
      </c>
      <c r="C9" s="16" t="n">
        <v>190</v>
      </c>
      <c r="D9" s="16" t="n">
        <v>740</v>
      </c>
      <c r="E9" s="16" t="n">
        <v>1430</v>
      </c>
      <c r="F9" s="16" t="n">
        <v>190</v>
      </c>
      <c r="G9" s="16" t="n">
        <v>1340</v>
      </c>
      <c r="H9" s="16" t="n">
        <v>2630</v>
      </c>
      <c r="J9" t="n">
        <v>-7</v>
      </c>
      <c r="K9">
        <f>K8-50</f>
        <v/>
      </c>
      <c r="L9">
        <f>L8-300</f>
        <v/>
      </c>
      <c r="M9">
        <f>L9*2</f>
        <v/>
      </c>
      <c r="N9">
        <f>K8-100</f>
        <v/>
      </c>
      <c r="O9">
        <f>L8-300</f>
        <v/>
      </c>
      <c r="P9">
        <f>L9*2</f>
        <v/>
      </c>
    </row>
    <row r="10">
      <c r="A10" t="inlineStr">
        <is>
          <t>1 H/S</t>
        </is>
      </c>
      <c r="B10" s="15" t="n">
        <v>0</v>
      </c>
      <c r="C10" s="16" t="n">
        <v>80</v>
      </c>
      <c r="D10" s="16" t="n">
        <v>160</v>
      </c>
      <c r="E10" s="16" t="n">
        <v>520</v>
      </c>
      <c r="F10" s="16" t="n">
        <v>80</v>
      </c>
      <c r="G10" s="16" t="n">
        <v>160</v>
      </c>
      <c r="H10" s="16" t="n">
        <v>720</v>
      </c>
      <c r="J10" t="n">
        <v>-8</v>
      </c>
      <c r="K10">
        <f>K9-50</f>
        <v/>
      </c>
      <c r="L10">
        <f>L9-300</f>
        <v/>
      </c>
      <c r="M10">
        <f>L10*2</f>
        <v/>
      </c>
      <c r="N10">
        <f>K9-100</f>
        <v/>
      </c>
      <c r="O10">
        <f>L9-300</f>
        <v/>
      </c>
      <c r="P10">
        <f>L10*2</f>
        <v/>
      </c>
    </row>
    <row r="11">
      <c r="B11" s="15" t="n">
        <v>1</v>
      </c>
      <c r="C11" s="16" t="n">
        <v>110</v>
      </c>
      <c r="D11" s="16" t="n">
        <v>260</v>
      </c>
      <c r="E11" s="16" t="n">
        <v>720</v>
      </c>
      <c r="F11" s="16" t="n">
        <v>110</v>
      </c>
      <c r="G11" s="16" t="n">
        <v>360</v>
      </c>
      <c r="H11" s="16" t="n">
        <v>1120</v>
      </c>
      <c r="J11" t="n">
        <v>-9</v>
      </c>
      <c r="K11">
        <f>K10-50</f>
        <v/>
      </c>
      <c r="L11">
        <f>L10-300</f>
        <v/>
      </c>
      <c r="M11">
        <f>L11*2</f>
        <v/>
      </c>
      <c r="N11">
        <f>K10-100</f>
        <v/>
      </c>
      <c r="O11">
        <f>L10-300</f>
        <v/>
      </c>
      <c r="P11">
        <f>L11*2</f>
        <v/>
      </c>
    </row>
    <row r="12">
      <c r="B12" s="15" t="n">
        <v>2</v>
      </c>
      <c r="C12" s="16" t="n">
        <v>140</v>
      </c>
      <c r="D12" s="16" t="n">
        <v>360</v>
      </c>
      <c r="E12" s="16" t="n">
        <v>920</v>
      </c>
      <c r="F12" s="16" t="n">
        <v>140</v>
      </c>
      <c r="G12" s="16" t="n">
        <v>560</v>
      </c>
      <c r="H12" s="16" t="n">
        <v>1520</v>
      </c>
      <c r="J12" t="n">
        <v>-10</v>
      </c>
      <c r="K12">
        <f>K11-50</f>
        <v/>
      </c>
      <c r="L12">
        <f>L11-300</f>
        <v/>
      </c>
      <c r="M12">
        <f>L12*2</f>
        <v/>
      </c>
      <c r="N12">
        <f>K11-100</f>
        <v/>
      </c>
      <c r="O12">
        <f>L11-300</f>
        <v/>
      </c>
      <c r="P12">
        <f>L12*2</f>
        <v/>
      </c>
    </row>
    <row r="13">
      <c r="B13" s="15" t="n">
        <v>3</v>
      </c>
      <c r="C13" s="16" t="n">
        <v>170</v>
      </c>
      <c r="D13" s="16" t="n">
        <v>460</v>
      </c>
      <c r="E13" s="16" t="n">
        <v>1120</v>
      </c>
      <c r="F13" s="16" t="n">
        <v>170</v>
      </c>
      <c r="G13" s="16" t="n">
        <v>760</v>
      </c>
      <c r="H13" s="16" t="n">
        <v>1920</v>
      </c>
      <c r="J13" t="n">
        <v>-11</v>
      </c>
      <c r="K13">
        <f>K12-50</f>
        <v/>
      </c>
      <c r="L13">
        <f>L12-300</f>
        <v/>
      </c>
      <c r="M13">
        <f>L13*2</f>
        <v/>
      </c>
      <c r="N13">
        <f>K12-100</f>
        <v/>
      </c>
      <c r="O13">
        <f>L12-300</f>
        <v/>
      </c>
      <c r="P13">
        <f>L13*2</f>
        <v/>
      </c>
    </row>
    <row r="14">
      <c r="B14" s="15" t="n">
        <v>4</v>
      </c>
      <c r="C14" s="16" t="n">
        <v>200</v>
      </c>
      <c r="D14" s="16" t="n">
        <v>560</v>
      </c>
      <c r="E14" s="16" t="n">
        <v>1320</v>
      </c>
      <c r="F14" s="16" t="n">
        <v>200</v>
      </c>
      <c r="G14" s="16" t="n">
        <v>960</v>
      </c>
      <c r="H14" s="16" t="n">
        <v>2320</v>
      </c>
      <c r="J14" t="n">
        <v>-12</v>
      </c>
      <c r="K14">
        <f>K13-50</f>
        <v/>
      </c>
      <c r="L14">
        <f>L13-300</f>
        <v/>
      </c>
      <c r="M14">
        <f>L14*2</f>
        <v/>
      </c>
      <c r="N14">
        <f>K13-100</f>
        <v/>
      </c>
      <c r="O14">
        <f>L13-300</f>
        <v/>
      </c>
      <c r="P14">
        <f>L14*2</f>
        <v/>
      </c>
    </row>
    <row r="15">
      <c r="B15" s="15" t="n">
        <v>5</v>
      </c>
      <c r="C15" s="16" t="n">
        <v>230</v>
      </c>
      <c r="D15" s="16" t="n">
        <v>660</v>
      </c>
      <c r="E15" s="16" t="n">
        <v>1520</v>
      </c>
      <c r="F15" s="16" t="n">
        <v>230</v>
      </c>
      <c r="G15" s="16" t="n">
        <v>1160</v>
      </c>
      <c r="H15" s="16" t="n">
        <v>2720</v>
      </c>
      <c r="J15" t="n">
        <v>-13</v>
      </c>
      <c r="K15">
        <f>K14-50</f>
        <v/>
      </c>
      <c r="L15">
        <f>L14-300</f>
        <v/>
      </c>
      <c r="M15">
        <f>L15*2</f>
        <v/>
      </c>
      <c r="N15">
        <f>K14-100</f>
        <v/>
      </c>
      <c r="O15">
        <f>L14-300</f>
        <v/>
      </c>
      <c r="P15">
        <f>L15*2</f>
        <v/>
      </c>
    </row>
    <row r="16">
      <c r="B16" s="15" t="n">
        <v>6</v>
      </c>
      <c r="C16" s="16" t="n">
        <v>260</v>
      </c>
      <c r="D16" s="16" t="n">
        <v>760</v>
      </c>
      <c r="E16" s="16" t="n">
        <v>1720</v>
      </c>
      <c r="F16" s="16" t="n">
        <v>260</v>
      </c>
      <c r="G16" s="16" t="n">
        <v>1360</v>
      </c>
      <c r="H16" s="16" t="n">
        <v>3120</v>
      </c>
    </row>
    <row r="17">
      <c r="A17" t="inlineStr">
        <is>
          <t>1 NT</t>
        </is>
      </c>
      <c r="B17" s="15" t="n">
        <v>0</v>
      </c>
      <c r="C17" s="16" t="n">
        <v>90</v>
      </c>
      <c r="D17" s="16" t="n">
        <v>180</v>
      </c>
      <c r="E17" s="16" t="n">
        <v>560</v>
      </c>
      <c r="F17" s="16" t="n">
        <v>90</v>
      </c>
      <c r="G17" s="16" t="n">
        <v>180</v>
      </c>
      <c r="H17" s="16" t="n">
        <v>760</v>
      </c>
    </row>
    <row r="18">
      <c r="B18" s="15" t="n">
        <v>1</v>
      </c>
      <c r="C18" s="16" t="n">
        <v>120</v>
      </c>
      <c r="D18" s="16" t="n">
        <v>280</v>
      </c>
      <c r="E18" s="16" t="n">
        <v>760</v>
      </c>
      <c r="F18" s="16" t="n">
        <v>120</v>
      </c>
      <c r="G18" s="16" t="n">
        <v>380</v>
      </c>
      <c r="H18" s="16" t="n">
        <v>1160</v>
      </c>
    </row>
    <row r="19">
      <c r="B19" s="15" t="n">
        <v>2</v>
      </c>
      <c r="C19" s="16" t="n">
        <v>150</v>
      </c>
      <c r="D19" s="16" t="n">
        <v>380</v>
      </c>
      <c r="E19" s="16" t="n">
        <v>960</v>
      </c>
      <c r="F19" s="16" t="n">
        <v>150</v>
      </c>
      <c r="G19" s="16" t="n">
        <v>580</v>
      </c>
      <c r="H19" s="16" t="n">
        <v>1560</v>
      </c>
    </row>
    <row r="20">
      <c r="B20" s="15" t="n">
        <v>3</v>
      </c>
      <c r="C20" s="16" t="n">
        <v>180</v>
      </c>
      <c r="D20" s="16" t="n">
        <v>480</v>
      </c>
      <c r="E20" s="16" t="n">
        <v>1160</v>
      </c>
      <c r="F20" s="16" t="n">
        <v>180</v>
      </c>
      <c r="G20" s="16" t="n">
        <v>780</v>
      </c>
      <c r="H20" s="16" t="n">
        <v>1960</v>
      </c>
    </row>
    <row r="21">
      <c r="B21" s="15" t="n">
        <v>4</v>
      </c>
      <c r="C21" s="16" t="n">
        <v>210</v>
      </c>
      <c r="D21" s="16" t="n">
        <v>580</v>
      </c>
      <c r="E21" s="16" t="n">
        <v>1360</v>
      </c>
      <c r="F21" s="16" t="n">
        <v>210</v>
      </c>
      <c r="G21" s="16" t="n">
        <v>980</v>
      </c>
      <c r="H21" s="16" t="n">
        <v>2360</v>
      </c>
    </row>
    <row r="22">
      <c r="B22" s="15" t="n">
        <v>5</v>
      </c>
      <c r="C22" s="16" t="n">
        <v>240</v>
      </c>
      <c r="D22" s="16" t="n">
        <v>680</v>
      </c>
      <c r="E22" s="16" t="n">
        <v>1560</v>
      </c>
      <c r="F22" s="16" t="n">
        <v>240</v>
      </c>
      <c r="G22" s="16" t="n">
        <v>1180</v>
      </c>
      <c r="H22" s="16" t="n">
        <v>2760</v>
      </c>
    </row>
    <row r="23">
      <c r="B23" s="15" t="n">
        <v>6</v>
      </c>
      <c r="C23" s="16" t="n">
        <v>270</v>
      </c>
      <c r="D23" s="16" t="n">
        <v>780</v>
      </c>
      <c r="E23" s="16" t="n">
        <v>1760</v>
      </c>
      <c r="F23" s="16" t="n">
        <v>270</v>
      </c>
      <c r="G23" s="16" t="n">
        <v>1380</v>
      </c>
      <c r="H23" s="16" t="n">
        <v>3160</v>
      </c>
    </row>
    <row r="24">
      <c r="A24" t="inlineStr">
        <is>
          <t>2 D/C</t>
        </is>
      </c>
      <c r="B24" s="15" t="n">
        <v>0</v>
      </c>
      <c r="C24" s="16" t="n">
        <v>90</v>
      </c>
      <c r="D24" s="16" t="n">
        <v>180</v>
      </c>
      <c r="E24" s="16" t="n">
        <v>560</v>
      </c>
      <c r="F24" s="16" t="n">
        <v>90</v>
      </c>
      <c r="G24" s="16" t="n">
        <v>180</v>
      </c>
      <c r="H24" s="16" t="n">
        <v>760</v>
      </c>
    </row>
    <row r="25">
      <c r="B25" s="15" t="n">
        <v>1</v>
      </c>
      <c r="C25" s="16" t="n">
        <v>110</v>
      </c>
      <c r="D25" s="16" t="n">
        <v>280</v>
      </c>
      <c r="E25" s="16" t="n">
        <v>760</v>
      </c>
      <c r="F25" s="16" t="n">
        <v>110</v>
      </c>
      <c r="G25" s="16" t="n">
        <v>380</v>
      </c>
      <c r="H25" s="16" t="n">
        <v>1160</v>
      </c>
    </row>
    <row r="26">
      <c r="B26" s="15" t="n">
        <v>2</v>
      </c>
      <c r="C26" s="16" t="n">
        <v>130</v>
      </c>
      <c r="D26" s="16" t="n">
        <v>380</v>
      </c>
      <c r="E26" s="16" t="n">
        <v>960</v>
      </c>
      <c r="F26" s="16" t="n">
        <v>130</v>
      </c>
      <c r="G26" s="16" t="n">
        <v>580</v>
      </c>
      <c r="H26" s="16" t="n">
        <v>1560</v>
      </c>
    </row>
    <row r="27">
      <c r="B27" s="15" t="n">
        <v>3</v>
      </c>
      <c r="C27" s="16" t="n">
        <v>150</v>
      </c>
      <c r="D27" s="16" t="n">
        <v>480</v>
      </c>
      <c r="E27" s="16" t="n">
        <v>1160</v>
      </c>
      <c r="F27" s="16" t="n">
        <v>150</v>
      </c>
      <c r="G27" s="16" t="n">
        <v>780</v>
      </c>
      <c r="H27" s="16" t="n">
        <v>1960</v>
      </c>
    </row>
    <row r="28">
      <c r="B28" s="15" t="n">
        <v>4</v>
      </c>
      <c r="C28" s="16" t="n">
        <v>170</v>
      </c>
      <c r="D28" s="16" t="n">
        <v>580</v>
      </c>
      <c r="E28" s="16" t="n">
        <v>1360</v>
      </c>
      <c r="F28" s="16" t="n">
        <v>170</v>
      </c>
      <c r="G28" s="16" t="n">
        <v>980</v>
      </c>
      <c r="H28" s="16" t="n">
        <v>2360</v>
      </c>
    </row>
    <row r="29">
      <c r="B29" s="15" t="n">
        <v>5</v>
      </c>
      <c r="C29" s="16" t="n">
        <v>190</v>
      </c>
      <c r="D29" s="16" t="n">
        <v>680</v>
      </c>
      <c r="E29" s="16" t="n">
        <v>1560</v>
      </c>
      <c r="F29" s="16" t="n">
        <v>190</v>
      </c>
      <c r="G29" s="16" t="n">
        <v>1180</v>
      </c>
      <c r="H29" s="16" t="n">
        <v>2760</v>
      </c>
    </row>
    <row r="30">
      <c r="A30" t="inlineStr">
        <is>
          <t>2 H/S</t>
        </is>
      </c>
      <c r="B30" s="15" t="n">
        <v>0</v>
      </c>
      <c r="C30" s="16" t="n">
        <v>110</v>
      </c>
      <c r="D30" s="16" t="n">
        <v>470</v>
      </c>
      <c r="E30" s="16" t="n">
        <v>640</v>
      </c>
      <c r="F30" s="16" t="n">
        <v>110</v>
      </c>
      <c r="G30" s="16" t="n">
        <v>670</v>
      </c>
      <c r="H30" s="16" t="n">
        <v>840</v>
      </c>
    </row>
    <row r="31">
      <c r="B31" s="15" t="n">
        <v>1</v>
      </c>
      <c r="C31" s="16" t="n">
        <v>140</v>
      </c>
      <c r="D31" s="16" t="n">
        <v>570</v>
      </c>
      <c r="E31" s="16" t="n">
        <v>840</v>
      </c>
      <c r="F31" s="16" t="n">
        <v>140</v>
      </c>
      <c r="G31" s="16" t="n">
        <v>870</v>
      </c>
      <c r="H31" s="16" t="n">
        <v>1240</v>
      </c>
    </row>
    <row r="32">
      <c r="B32" s="15" t="n">
        <v>2</v>
      </c>
      <c r="C32" s="16" t="n">
        <v>170</v>
      </c>
      <c r="D32" s="16" t="n">
        <v>670</v>
      </c>
      <c r="E32" s="16" t="n">
        <v>1040</v>
      </c>
      <c r="F32" s="16" t="n">
        <v>170</v>
      </c>
      <c r="G32" s="16" t="n">
        <v>1070</v>
      </c>
      <c r="H32" s="16" t="n">
        <v>1640</v>
      </c>
    </row>
    <row r="33">
      <c r="B33" s="15" t="n">
        <v>3</v>
      </c>
      <c r="C33" s="16" t="n">
        <v>200</v>
      </c>
      <c r="D33" s="16" t="n">
        <v>770</v>
      </c>
      <c r="E33" s="16" t="n">
        <v>1240</v>
      </c>
      <c r="F33" s="16" t="n">
        <v>200</v>
      </c>
      <c r="G33" s="16" t="n">
        <v>1270</v>
      </c>
      <c r="H33" s="16" t="n">
        <v>2040</v>
      </c>
    </row>
    <row r="34">
      <c r="B34" s="15" t="n">
        <v>4</v>
      </c>
      <c r="C34" s="16" t="n">
        <v>230</v>
      </c>
      <c r="D34" s="16" t="n">
        <v>870</v>
      </c>
      <c r="E34" s="16" t="n">
        <v>1440</v>
      </c>
      <c r="F34" s="16" t="n">
        <v>230</v>
      </c>
      <c r="G34" s="16" t="n">
        <v>1470</v>
      </c>
      <c r="H34" s="16" t="n">
        <v>2440</v>
      </c>
    </row>
    <row r="35">
      <c r="B35" s="15" t="n">
        <v>5</v>
      </c>
      <c r="C35" s="16" t="n">
        <v>260</v>
      </c>
      <c r="D35" s="16" t="n">
        <v>970</v>
      </c>
      <c r="E35" s="16" t="n">
        <v>1640</v>
      </c>
      <c r="F35" s="16" t="n">
        <v>260</v>
      </c>
      <c r="G35" s="16" t="n">
        <v>1670</v>
      </c>
      <c r="H35" s="16" t="n">
        <v>2840</v>
      </c>
    </row>
    <row r="36">
      <c r="A36" t="inlineStr">
        <is>
          <t>2 NT</t>
        </is>
      </c>
      <c r="B36" s="15" t="n">
        <v>0</v>
      </c>
      <c r="C36" s="16" t="n">
        <v>120</v>
      </c>
      <c r="D36" s="16" t="n">
        <v>490</v>
      </c>
      <c r="E36" s="16" t="n">
        <v>680</v>
      </c>
      <c r="F36" s="16" t="n">
        <v>120</v>
      </c>
      <c r="G36" s="16" t="n">
        <v>690</v>
      </c>
      <c r="H36" s="16" t="n">
        <v>880</v>
      </c>
    </row>
    <row r="37">
      <c r="B37" s="15" t="n">
        <v>1</v>
      </c>
      <c r="C37" s="16" t="n">
        <v>150</v>
      </c>
      <c r="D37" s="16" t="n">
        <v>590</v>
      </c>
      <c r="E37" s="16" t="n">
        <v>880</v>
      </c>
      <c r="F37" s="16" t="n">
        <v>150</v>
      </c>
      <c r="G37" s="16" t="n">
        <v>890</v>
      </c>
      <c r="H37" s="16" t="n">
        <v>1280</v>
      </c>
    </row>
    <row r="38">
      <c r="B38" s="15" t="n">
        <v>2</v>
      </c>
      <c r="C38" s="16" t="n">
        <v>180</v>
      </c>
      <c r="D38" s="16" t="n">
        <v>690</v>
      </c>
      <c r="E38" s="16" t="n">
        <v>1080</v>
      </c>
      <c r="F38" s="16" t="n">
        <v>180</v>
      </c>
      <c r="G38" s="16" t="n">
        <v>1090</v>
      </c>
      <c r="H38" s="16" t="n">
        <v>1680</v>
      </c>
    </row>
    <row r="39">
      <c r="B39" s="15" t="n">
        <v>3</v>
      </c>
      <c r="C39" s="16" t="n">
        <v>210</v>
      </c>
      <c r="D39" s="16" t="n">
        <v>790</v>
      </c>
      <c r="E39" s="16" t="n">
        <v>1280</v>
      </c>
      <c r="F39" s="16" t="n">
        <v>210</v>
      </c>
      <c r="G39" s="16" t="n">
        <v>1290</v>
      </c>
      <c r="H39" s="16" t="n">
        <v>2080</v>
      </c>
    </row>
    <row r="40">
      <c r="B40" s="15" t="n">
        <v>4</v>
      </c>
      <c r="C40" s="16" t="n">
        <v>240</v>
      </c>
      <c r="D40" s="16" t="n">
        <v>890</v>
      </c>
      <c r="E40" s="16" t="n">
        <v>1480</v>
      </c>
      <c r="F40" s="16" t="n">
        <v>240</v>
      </c>
      <c r="G40" s="16" t="n">
        <v>1490</v>
      </c>
      <c r="H40" s="16" t="n">
        <v>2480</v>
      </c>
    </row>
    <row r="41">
      <c r="B41" s="15" t="n">
        <v>5</v>
      </c>
      <c r="C41" s="16" t="n">
        <v>270</v>
      </c>
      <c r="D41" s="16" t="n">
        <v>990</v>
      </c>
      <c r="E41" s="16" t="n">
        <v>1680</v>
      </c>
      <c r="F41" s="16" t="n">
        <v>270</v>
      </c>
      <c r="G41" s="16" t="n">
        <v>1690</v>
      </c>
      <c r="H41" s="16" t="n">
        <v>2880</v>
      </c>
    </row>
    <row r="42">
      <c r="A42" t="inlineStr">
        <is>
          <t>3 D/C</t>
        </is>
      </c>
      <c r="B42" s="15" t="n">
        <v>0</v>
      </c>
      <c r="C42" s="16" t="n">
        <v>110</v>
      </c>
      <c r="D42" s="16" t="n">
        <v>470</v>
      </c>
      <c r="E42" s="16" t="n">
        <v>640</v>
      </c>
      <c r="F42" s="16" t="n">
        <v>110</v>
      </c>
      <c r="G42" s="16" t="n">
        <v>670</v>
      </c>
      <c r="H42" s="16" t="n">
        <v>840</v>
      </c>
    </row>
    <row r="43">
      <c r="B43" s="15" t="n">
        <v>1</v>
      </c>
      <c r="C43" s="16" t="n">
        <v>130</v>
      </c>
      <c r="D43" s="16" t="n">
        <v>570</v>
      </c>
      <c r="E43" s="16" t="n">
        <v>840</v>
      </c>
      <c r="F43" s="16" t="n">
        <v>130</v>
      </c>
      <c r="G43" s="16" t="n">
        <v>870</v>
      </c>
      <c r="H43" s="16" t="n">
        <v>1240</v>
      </c>
    </row>
    <row r="44">
      <c r="B44" s="15" t="n">
        <v>2</v>
      </c>
      <c r="C44" s="16" t="n">
        <v>150</v>
      </c>
      <c r="D44" s="16" t="n">
        <v>670</v>
      </c>
      <c r="E44" s="16" t="n">
        <v>1040</v>
      </c>
      <c r="F44" s="16" t="n">
        <v>150</v>
      </c>
      <c r="G44" s="16" t="n">
        <v>1070</v>
      </c>
      <c r="H44" s="16" t="n">
        <v>1640</v>
      </c>
    </row>
    <row r="45">
      <c r="B45" s="15" t="n">
        <v>3</v>
      </c>
      <c r="C45" s="16" t="n">
        <v>170</v>
      </c>
      <c r="D45" s="16" t="n">
        <v>770</v>
      </c>
      <c r="E45" s="16" t="n">
        <v>1240</v>
      </c>
      <c r="F45" s="16" t="n">
        <v>170</v>
      </c>
      <c r="G45" s="16" t="n">
        <v>1270</v>
      </c>
      <c r="H45" s="16" t="n">
        <v>2040</v>
      </c>
    </row>
    <row r="46">
      <c r="B46" s="15" t="n">
        <v>4</v>
      </c>
      <c r="C46" s="16" t="n">
        <v>190</v>
      </c>
      <c r="D46" s="16" t="n">
        <v>870</v>
      </c>
      <c r="E46" s="16" t="n">
        <v>1440</v>
      </c>
      <c r="F46" s="16" t="n">
        <v>190</v>
      </c>
      <c r="G46" s="16" t="n">
        <v>1470</v>
      </c>
      <c r="H46" s="16" t="n">
        <v>2440</v>
      </c>
    </row>
    <row r="47">
      <c r="A47" t="inlineStr">
        <is>
          <t>3 H/S</t>
        </is>
      </c>
      <c r="B47" s="15" t="n">
        <v>0</v>
      </c>
      <c r="C47" s="16" t="n">
        <v>140</v>
      </c>
      <c r="D47" s="16" t="n">
        <v>530</v>
      </c>
      <c r="E47" s="16" t="n">
        <v>760</v>
      </c>
      <c r="F47" s="16" t="n">
        <v>140</v>
      </c>
      <c r="G47" s="16" t="n">
        <v>730</v>
      </c>
      <c r="H47" s="16" t="n">
        <v>960</v>
      </c>
    </row>
    <row r="48">
      <c r="B48" s="15" t="n">
        <v>1</v>
      </c>
      <c r="C48" s="16" t="n">
        <v>170</v>
      </c>
      <c r="D48" s="16" t="n">
        <v>630</v>
      </c>
      <c r="E48" s="16" t="n">
        <v>960</v>
      </c>
      <c r="F48" s="16" t="n">
        <v>170</v>
      </c>
      <c r="G48" s="16" t="n">
        <v>930</v>
      </c>
      <c r="H48" s="16" t="n">
        <v>1360</v>
      </c>
    </row>
    <row r="49">
      <c r="B49" s="15" t="n">
        <v>2</v>
      </c>
      <c r="C49" s="16" t="n">
        <v>200</v>
      </c>
      <c r="D49" s="16" t="n">
        <v>730</v>
      </c>
      <c r="E49" s="16" t="n">
        <v>1160</v>
      </c>
      <c r="F49" s="16" t="n">
        <v>200</v>
      </c>
      <c r="G49" s="16" t="n">
        <v>1130</v>
      </c>
      <c r="H49" s="16" t="n">
        <v>1760</v>
      </c>
    </row>
    <row r="50">
      <c r="B50" s="15" t="n">
        <v>3</v>
      </c>
      <c r="C50" s="16" t="n">
        <v>230</v>
      </c>
      <c r="D50" s="16" t="n">
        <v>830</v>
      </c>
      <c r="E50" s="16" t="n">
        <v>1360</v>
      </c>
      <c r="F50" s="16" t="n">
        <v>230</v>
      </c>
      <c r="G50" s="16" t="n">
        <v>1330</v>
      </c>
      <c r="H50" s="16" t="n">
        <v>2160</v>
      </c>
    </row>
    <row r="51">
      <c r="B51" s="15" t="n">
        <v>4</v>
      </c>
      <c r="C51" s="16" t="n">
        <v>260</v>
      </c>
      <c r="D51" s="16" t="n">
        <v>930</v>
      </c>
      <c r="E51" s="16" t="n">
        <v>1560</v>
      </c>
      <c r="F51" s="16" t="n">
        <v>260</v>
      </c>
      <c r="G51" s="16" t="n">
        <v>1530</v>
      </c>
      <c r="H51" s="16" t="n">
        <v>2560</v>
      </c>
    </row>
    <row r="52">
      <c r="A52" t="inlineStr">
        <is>
          <t>3 NT</t>
        </is>
      </c>
      <c r="B52" s="15" t="n">
        <v>0</v>
      </c>
      <c r="C52" s="16" t="n">
        <v>400</v>
      </c>
      <c r="D52" s="16" t="n">
        <v>550</v>
      </c>
      <c r="E52" s="16" t="n">
        <v>800</v>
      </c>
      <c r="F52" s="16" t="n">
        <v>600</v>
      </c>
      <c r="G52" s="16" t="n">
        <v>750</v>
      </c>
      <c r="H52" s="16" t="n">
        <v>1000</v>
      </c>
    </row>
    <row r="53">
      <c r="B53" s="15" t="n">
        <v>1</v>
      </c>
      <c r="C53" s="16" t="n">
        <v>430</v>
      </c>
      <c r="D53" s="16" t="n">
        <v>650</v>
      </c>
      <c r="E53" s="16" t="n">
        <v>1000</v>
      </c>
      <c r="F53" s="16" t="n">
        <v>630</v>
      </c>
      <c r="G53" s="16" t="n">
        <v>950</v>
      </c>
      <c r="H53" s="16" t="n">
        <v>1400</v>
      </c>
    </row>
    <row r="54">
      <c r="B54" s="15" t="n">
        <v>2</v>
      </c>
      <c r="C54" s="16" t="n">
        <v>460</v>
      </c>
      <c r="D54" s="16" t="n">
        <v>750</v>
      </c>
      <c r="E54" s="16" t="n">
        <v>1200</v>
      </c>
      <c r="F54" s="16" t="n">
        <v>660</v>
      </c>
      <c r="G54" s="16" t="n">
        <v>1150</v>
      </c>
      <c r="H54" s="16" t="n">
        <v>1800</v>
      </c>
    </row>
    <row r="55">
      <c r="B55" s="15" t="n">
        <v>3</v>
      </c>
      <c r="C55" s="16" t="n">
        <v>490</v>
      </c>
      <c r="D55" s="16" t="n">
        <v>850</v>
      </c>
      <c r="E55" s="16" t="n">
        <v>1400</v>
      </c>
      <c r="F55" s="16" t="n">
        <v>690</v>
      </c>
      <c r="G55" s="16" t="n">
        <v>1350</v>
      </c>
      <c r="H55" s="16" t="n">
        <v>2200</v>
      </c>
    </row>
    <row r="56">
      <c r="B56" s="15" t="n">
        <v>4</v>
      </c>
      <c r="C56" s="16" t="n">
        <v>520</v>
      </c>
      <c r="D56" s="16" t="n">
        <v>950</v>
      </c>
      <c r="E56" s="16" t="n">
        <v>1600</v>
      </c>
      <c r="F56" s="16" t="n">
        <v>720</v>
      </c>
      <c r="G56" s="16" t="n">
        <v>1550</v>
      </c>
      <c r="H56" s="16" t="n">
        <v>2600</v>
      </c>
    </row>
    <row r="57">
      <c r="A57" t="inlineStr">
        <is>
          <t>4 D/C</t>
        </is>
      </c>
      <c r="B57" s="15" t="n">
        <v>0</v>
      </c>
      <c r="C57" s="16" t="n">
        <v>130</v>
      </c>
      <c r="D57" s="16" t="n">
        <v>510</v>
      </c>
      <c r="E57" s="16" t="n">
        <v>720</v>
      </c>
      <c r="F57" s="16" t="n">
        <v>130</v>
      </c>
      <c r="G57" s="16" t="n">
        <v>710</v>
      </c>
      <c r="H57" s="16" t="n">
        <v>920</v>
      </c>
    </row>
    <row r="58">
      <c r="B58" s="15" t="n">
        <v>1</v>
      </c>
      <c r="C58" s="16" t="n">
        <v>150</v>
      </c>
      <c r="D58" s="16" t="n">
        <v>610</v>
      </c>
      <c r="E58" s="16" t="n">
        <v>920</v>
      </c>
      <c r="F58" s="16" t="n">
        <v>150</v>
      </c>
      <c r="G58" s="16" t="n">
        <v>910</v>
      </c>
      <c r="H58" s="16" t="n">
        <v>1320</v>
      </c>
    </row>
    <row r="59">
      <c r="B59" s="15" t="n">
        <v>2</v>
      </c>
      <c r="C59" s="16" t="n">
        <v>170</v>
      </c>
      <c r="D59" s="16" t="n">
        <v>710</v>
      </c>
      <c r="E59" s="16" t="n">
        <v>1120</v>
      </c>
      <c r="F59" s="16" t="n">
        <v>170</v>
      </c>
      <c r="G59" s="16" t="n">
        <v>1110</v>
      </c>
      <c r="H59" s="16" t="n">
        <v>1720</v>
      </c>
    </row>
    <row r="60">
      <c r="B60" s="15" t="n">
        <v>3</v>
      </c>
      <c r="C60" s="16" t="n">
        <v>190</v>
      </c>
      <c r="D60" s="16" t="n">
        <v>810</v>
      </c>
      <c r="E60" s="16" t="n">
        <v>1320</v>
      </c>
      <c r="F60" s="16" t="n">
        <v>190</v>
      </c>
      <c r="G60" s="16" t="n">
        <v>1310</v>
      </c>
      <c r="H60" s="16" t="n">
        <v>2120</v>
      </c>
    </row>
    <row r="61">
      <c r="A61" t="inlineStr">
        <is>
          <t>4 H/S</t>
        </is>
      </c>
      <c r="B61" s="15" t="n">
        <v>0</v>
      </c>
      <c r="C61" s="16" t="n">
        <v>420</v>
      </c>
      <c r="D61" s="16" t="n">
        <v>590</v>
      </c>
      <c r="E61" s="16" t="n">
        <v>880</v>
      </c>
      <c r="F61" s="16" t="n">
        <v>620</v>
      </c>
      <c r="G61" s="16" t="n">
        <v>790</v>
      </c>
      <c r="H61" s="16" t="n">
        <v>1080</v>
      </c>
    </row>
    <row r="62">
      <c r="B62" s="15" t="n">
        <v>1</v>
      </c>
      <c r="C62" s="16" t="n">
        <v>450</v>
      </c>
      <c r="D62" s="16" t="n">
        <v>690</v>
      </c>
      <c r="E62" s="16" t="n">
        <v>1080</v>
      </c>
      <c r="F62" s="16" t="n">
        <v>650</v>
      </c>
      <c r="G62" s="16" t="n">
        <v>990</v>
      </c>
      <c r="H62" s="16" t="n">
        <v>1480</v>
      </c>
    </row>
    <row r="63">
      <c r="B63" s="15" t="n">
        <v>2</v>
      </c>
      <c r="C63" s="16" t="n">
        <v>480</v>
      </c>
      <c r="D63" s="16" t="n">
        <v>790</v>
      </c>
      <c r="E63" s="16" t="n">
        <v>1280</v>
      </c>
      <c r="F63" s="16" t="n">
        <v>680</v>
      </c>
      <c r="G63" s="16" t="n">
        <v>1190</v>
      </c>
      <c r="H63" s="16" t="n">
        <v>1880</v>
      </c>
    </row>
    <row r="64">
      <c r="B64" s="15" t="n">
        <v>3</v>
      </c>
      <c r="C64" s="16" t="n">
        <v>510</v>
      </c>
      <c r="D64" s="16" t="n">
        <v>890</v>
      </c>
      <c r="E64" s="16" t="n">
        <v>1480</v>
      </c>
      <c r="F64" s="16" t="n">
        <v>710</v>
      </c>
      <c r="G64" s="16" t="n">
        <v>1390</v>
      </c>
      <c r="H64" s="16" t="n">
        <v>2280</v>
      </c>
    </row>
    <row r="65">
      <c r="A65" t="inlineStr">
        <is>
          <t>4 NT</t>
        </is>
      </c>
      <c r="B65" s="15" t="n">
        <v>0</v>
      </c>
      <c r="C65" s="16" t="n">
        <v>430</v>
      </c>
      <c r="D65" s="16" t="n">
        <v>610</v>
      </c>
      <c r="E65" s="16" t="n">
        <v>920</v>
      </c>
      <c r="F65" s="16" t="n">
        <v>630</v>
      </c>
      <c r="G65" s="16" t="n">
        <v>810</v>
      </c>
      <c r="H65" s="16" t="n">
        <v>1120</v>
      </c>
    </row>
    <row r="66">
      <c r="B66" s="15" t="n">
        <v>1</v>
      </c>
      <c r="C66" s="16" t="n">
        <v>460</v>
      </c>
      <c r="D66" s="16" t="n">
        <v>710</v>
      </c>
      <c r="E66" s="16" t="n">
        <v>1120</v>
      </c>
      <c r="F66" s="16" t="n">
        <v>660</v>
      </c>
      <c r="G66" s="16" t="n">
        <v>1010</v>
      </c>
      <c r="H66" s="16" t="n">
        <v>1520</v>
      </c>
    </row>
    <row r="67">
      <c r="B67" s="15" t="n">
        <v>2</v>
      </c>
      <c r="C67" s="16" t="n">
        <v>490</v>
      </c>
      <c r="D67" s="16" t="n">
        <v>810</v>
      </c>
      <c r="E67" s="16" t="n">
        <v>1320</v>
      </c>
      <c r="F67" s="16" t="n">
        <v>690</v>
      </c>
      <c r="G67" s="16" t="n">
        <v>1210</v>
      </c>
      <c r="H67" s="16" t="n">
        <v>1920</v>
      </c>
    </row>
    <row r="68">
      <c r="B68" s="15" t="n">
        <v>3</v>
      </c>
      <c r="C68" s="16" t="n">
        <v>520</v>
      </c>
      <c r="D68" s="16" t="n">
        <v>910</v>
      </c>
      <c r="E68" s="16" t="n">
        <v>1520</v>
      </c>
      <c r="F68" s="16" t="n">
        <v>720</v>
      </c>
      <c r="G68" s="16" t="n">
        <v>1410</v>
      </c>
      <c r="H68" s="16" t="n">
        <v>2320</v>
      </c>
    </row>
    <row r="69">
      <c r="A69" t="inlineStr">
        <is>
          <t>5 D/C</t>
        </is>
      </c>
      <c r="B69" s="15" t="n">
        <v>0</v>
      </c>
      <c r="C69" s="16" t="n">
        <v>400</v>
      </c>
      <c r="D69" s="16" t="n">
        <v>550</v>
      </c>
      <c r="E69" s="16" t="n">
        <v>800</v>
      </c>
      <c r="F69" s="16" t="n">
        <v>600</v>
      </c>
      <c r="G69" s="16" t="n">
        <v>750</v>
      </c>
      <c r="H69" s="16" t="n">
        <v>1000</v>
      </c>
    </row>
    <row r="70">
      <c r="B70" s="15" t="n">
        <v>1</v>
      </c>
      <c r="C70" s="16" t="n">
        <v>420</v>
      </c>
      <c r="D70" s="16" t="n">
        <v>650</v>
      </c>
      <c r="E70" s="16" t="n">
        <v>1000</v>
      </c>
      <c r="F70" s="16" t="n">
        <v>620</v>
      </c>
      <c r="G70" s="16" t="n">
        <v>950</v>
      </c>
      <c r="H70" s="16" t="n">
        <v>1400</v>
      </c>
    </row>
    <row r="71">
      <c r="B71" s="15" t="n">
        <v>2</v>
      </c>
      <c r="C71" s="16" t="n">
        <v>440</v>
      </c>
      <c r="D71" s="16" t="n">
        <v>750</v>
      </c>
      <c r="E71" s="16" t="n">
        <v>1200</v>
      </c>
      <c r="F71" s="16" t="n">
        <v>640</v>
      </c>
      <c r="G71" s="16" t="n">
        <v>1150</v>
      </c>
      <c r="H71" s="16" t="n">
        <v>1800</v>
      </c>
    </row>
    <row r="72">
      <c r="A72" t="inlineStr">
        <is>
          <t>5 H/S</t>
        </is>
      </c>
      <c r="B72" s="15" t="n">
        <v>0</v>
      </c>
      <c r="C72" s="16" t="n">
        <v>450</v>
      </c>
      <c r="D72" s="16" t="n">
        <v>650</v>
      </c>
      <c r="E72" s="16" t="n">
        <v>1000</v>
      </c>
      <c r="F72" s="16" t="n">
        <v>650</v>
      </c>
      <c r="G72" s="16" t="n">
        <v>850</v>
      </c>
      <c r="H72" s="16" t="n">
        <v>1200</v>
      </c>
    </row>
    <row r="73">
      <c r="B73" s="15" t="n">
        <v>1</v>
      </c>
      <c r="C73" s="16" t="n">
        <v>480</v>
      </c>
      <c r="D73" s="16" t="n">
        <v>750</v>
      </c>
      <c r="E73" s="16" t="n">
        <v>1200</v>
      </c>
      <c r="F73" s="16" t="n">
        <v>680</v>
      </c>
      <c r="G73" s="16" t="n">
        <v>1050</v>
      </c>
      <c r="H73" s="16" t="n">
        <v>1600</v>
      </c>
    </row>
    <row r="74">
      <c r="B74" s="15" t="n">
        <v>2</v>
      </c>
      <c r="C74" s="16" t="n">
        <v>510</v>
      </c>
      <c r="D74" s="16" t="n">
        <v>850</v>
      </c>
      <c r="E74" s="16" t="n">
        <v>1400</v>
      </c>
      <c r="F74" s="16" t="n">
        <v>710</v>
      </c>
      <c r="G74" s="16" t="n">
        <v>1250</v>
      </c>
      <c r="H74" s="16" t="n">
        <v>2000</v>
      </c>
    </row>
    <row r="75">
      <c r="A75" t="inlineStr">
        <is>
          <t>5 NT</t>
        </is>
      </c>
      <c r="B75" s="15" t="n">
        <v>0</v>
      </c>
      <c r="C75" s="16" t="n">
        <v>460</v>
      </c>
      <c r="D75" s="16" t="n">
        <v>670</v>
      </c>
      <c r="E75" s="16" t="n">
        <v>1040</v>
      </c>
      <c r="F75" s="16" t="n">
        <v>660</v>
      </c>
      <c r="G75" s="16" t="n">
        <v>870</v>
      </c>
      <c r="H75" s="16" t="n">
        <v>1240</v>
      </c>
    </row>
    <row r="76">
      <c r="B76" s="15" t="n">
        <v>1</v>
      </c>
      <c r="C76" s="16" t="n">
        <v>490</v>
      </c>
      <c r="D76" s="16" t="n">
        <v>770</v>
      </c>
      <c r="E76" s="16" t="n">
        <v>1240</v>
      </c>
      <c r="F76" s="16" t="n">
        <v>690</v>
      </c>
      <c r="G76" s="16" t="n">
        <v>1070</v>
      </c>
      <c r="H76" s="16" t="n">
        <v>1640</v>
      </c>
    </row>
    <row r="77">
      <c r="B77" s="15" t="n">
        <v>2</v>
      </c>
      <c r="C77" s="16" t="n">
        <v>520</v>
      </c>
      <c r="D77" s="16" t="n">
        <v>870</v>
      </c>
      <c r="E77" s="16" t="n">
        <v>1440</v>
      </c>
      <c r="F77" s="16" t="n">
        <v>720</v>
      </c>
      <c r="G77" s="16" t="n">
        <v>1270</v>
      </c>
      <c r="H77" s="16" t="n">
        <v>2040</v>
      </c>
    </row>
    <row r="78">
      <c r="A78" t="inlineStr">
        <is>
          <t>6 D/C</t>
        </is>
      </c>
      <c r="B78" s="15" t="n">
        <v>0</v>
      </c>
      <c r="C78" s="16" t="n">
        <v>920</v>
      </c>
      <c r="D78" s="16" t="n">
        <v>1090</v>
      </c>
      <c r="E78" s="16" t="n">
        <v>1380</v>
      </c>
      <c r="F78" s="16" t="n">
        <v>1370</v>
      </c>
      <c r="G78" s="16" t="n">
        <v>1540</v>
      </c>
      <c r="H78" s="16" t="n">
        <v>1830</v>
      </c>
    </row>
    <row r="79">
      <c r="B79" s="15" t="n">
        <v>1</v>
      </c>
      <c r="C79" s="16" t="n">
        <v>940</v>
      </c>
      <c r="D79" s="16" t="n">
        <v>1190</v>
      </c>
      <c r="E79" s="16" t="n">
        <v>1580</v>
      </c>
      <c r="F79" s="16" t="n">
        <v>1390</v>
      </c>
      <c r="G79" s="16" t="n">
        <v>1740</v>
      </c>
      <c r="H79" s="16" t="n">
        <v>2230</v>
      </c>
    </row>
    <row r="80">
      <c r="A80" t="inlineStr">
        <is>
          <t>6 H/S</t>
        </is>
      </c>
      <c r="B80" s="15" t="n">
        <v>0</v>
      </c>
      <c r="C80" s="16" t="n">
        <v>980</v>
      </c>
      <c r="D80" s="16" t="n">
        <v>1210</v>
      </c>
      <c r="E80" s="16" t="n">
        <v>1620</v>
      </c>
      <c r="F80" s="16" t="n">
        <v>1430</v>
      </c>
      <c r="G80" s="16" t="n">
        <v>1660</v>
      </c>
      <c r="H80" s="16" t="n">
        <v>2070</v>
      </c>
    </row>
    <row r="81">
      <c r="B81" s="15" t="n">
        <v>1</v>
      </c>
      <c r="C81" s="16" t="n">
        <v>1010</v>
      </c>
      <c r="D81" s="16" t="n">
        <v>1310</v>
      </c>
      <c r="E81" s="16" t="n">
        <v>1820</v>
      </c>
      <c r="F81" s="16" t="n">
        <v>1460</v>
      </c>
      <c r="G81" s="16" t="n">
        <v>1860</v>
      </c>
      <c r="H81" s="16" t="n">
        <v>2470</v>
      </c>
    </row>
    <row r="82">
      <c r="A82" t="inlineStr">
        <is>
          <t>6 NT</t>
        </is>
      </c>
      <c r="B82" s="15" t="n">
        <v>0</v>
      </c>
      <c r="C82" s="16" t="n">
        <v>990</v>
      </c>
      <c r="D82" s="16" t="n">
        <v>1230</v>
      </c>
      <c r="E82" s="16" t="n">
        <v>1660</v>
      </c>
      <c r="F82" s="16" t="n">
        <v>1440</v>
      </c>
      <c r="G82" s="16" t="n">
        <v>1680</v>
      </c>
      <c r="H82" s="16" t="n">
        <v>2110</v>
      </c>
    </row>
    <row r="83">
      <c r="B83" s="15" t="n">
        <v>1</v>
      </c>
      <c r="C83" s="16" t="n">
        <v>1020</v>
      </c>
      <c r="D83" s="16" t="n">
        <v>1330</v>
      </c>
      <c r="E83" s="16" t="n">
        <v>1860</v>
      </c>
      <c r="F83" s="16" t="n">
        <v>1470</v>
      </c>
      <c r="G83" s="16" t="n">
        <v>1880</v>
      </c>
      <c r="H83" s="16" t="n">
        <v>2510</v>
      </c>
    </row>
    <row r="84">
      <c r="A84" t="inlineStr">
        <is>
          <t>7 D/C</t>
        </is>
      </c>
      <c r="B84" s="15" t="n">
        <v>0</v>
      </c>
      <c r="C84" s="16" t="n">
        <v>1440</v>
      </c>
      <c r="D84" s="16" t="n">
        <v>1630</v>
      </c>
      <c r="E84" s="16" t="n">
        <v>1960</v>
      </c>
      <c r="F84" s="16" t="n">
        <v>2140</v>
      </c>
      <c r="G84" s="16" t="n">
        <v>2330</v>
      </c>
      <c r="H84" s="16" t="n">
        <v>2660</v>
      </c>
    </row>
    <row r="85">
      <c r="A85" t="inlineStr">
        <is>
          <t>7 H/S</t>
        </is>
      </c>
      <c r="B85" s="15" t="n">
        <v>0</v>
      </c>
      <c r="C85" s="16" t="n">
        <v>1510</v>
      </c>
      <c r="D85" s="16" t="n">
        <v>1770</v>
      </c>
      <c r="E85" s="16" t="n">
        <v>2240</v>
      </c>
      <c r="F85" s="16" t="n">
        <v>2210</v>
      </c>
      <c r="G85" s="16" t="n">
        <v>2470</v>
      </c>
      <c r="H85" s="16" t="n">
        <v>2940</v>
      </c>
    </row>
    <row r="86">
      <c r="A86" t="inlineStr">
        <is>
          <t>7 NT</t>
        </is>
      </c>
      <c r="B86" s="15" t="n">
        <v>0</v>
      </c>
      <c r="C86" s="16" t="n">
        <v>1520</v>
      </c>
      <c r="D86" s="16" t="n">
        <v>1790</v>
      </c>
      <c r="E86" s="16" t="n">
        <v>2280</v>
      </c>
      <c r="F86" s="16" t="n">
        <v>2220</v>
      </c>
      <c r="G86" s="16" t="n">
        <v>2490</v>
      </c>
      <c r="H86" s="16" t="n">
        <v>2980</v>
      </c>
    </row>
  </sheetData>
  <mergeCells count="4">
    <mergeCell ref="C1:E1"/>
    <mergeCell ref="N1:P1"/>
    <mergeCell ref="F1:H1"/>
    <mergeCell ref="K1:M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2025-09-03T15:01:29Z</dcterms:created>
  <dcterms:modified xsi:type="dcterms:W3CDTF">2025-09-03T15:01:29Z</dcterms:modified>
</cp:coreProperties>
</file>