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urnament" sheetId="1" state="visible" r:id="rId1"/>
    <sheet name="Roster" sheetId="2" state="visible" r:id="rId2"/>
    <sheet name="By Board" sheetId="3" state="visible" r:id="rId3"/>
    <sheet name="By Round" sheetId="4" state="visible" r:id="rId4"/>
    <sheet name="By Table" sheetId="5" state="visible" r:id="rId5"/>
    <sheet name="By Pair" sheetId="6" state="visible" r:id="rId6"/>
    <sheet name="Traveler Template" sheetId="7" state="visible" r:id="rId7"/>
    <sheet name="IMP Table" sheetId="8" state="visible" r:id="rId8"/>
    <sheet name="Scoring Tabl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0.00"/>
    <numFmt numFmtId="165" formatCode="+#0;-#0;0"/>
    <numFmt numFmtId="166" formatCode="#0"/>
  </numFmts>
  <fonts count="6">
    <font>
      <name val="Calibri"/>
      <family val="2"/>
      <color theme="1"/>
      <sz val="11"/>
      <scheme val="minor"/>
    </font>
    <font>
      <i val="1"/>
      <color rgb="005DADE2"/>
      <sz val="10"/>
    </font>
    <font>
      <b val="1"/>
      <sz val="14"/>
    </font>
    <font>
      <b val="1"/>
      <color rgb="00FF0000"/>
    </font>
    <font>
      <b val="1"/>
      <i val="1"/>
      <color rgb="00FF0000"/>
    </font>
    <font>
      <b val="1"/>
      <sz val="22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top style="thin">
        <color rgb="00FF0000"/>
      </top>
    </border>
    <border>
      <left style="thick">
        <color rgb="00000000"/>
      </left>
    </border>
    <border>
      <left style="thick">
        <color rgb="00000000"/>
      </left>
      <right/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4" fontId="0" fillId="0" borderId="0" pivotButton="0" quotePrefix="0" xfId="0"/>
    <xf numFmtId="0" fontId="3" fillId="0" borderId="1" pivotButton="0" quotePrefix="0" xfId="0"/>
    <xf numFmtId="164" fontId="3" fillId="0" borderId="1" pivotButton="0" quotePrefix="0" xfId="0"/>
    <xf numFmtId="0" fontId="4" fillId="0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2" pivotButton="0" quotePrefix="0" xfId="0"/>
    <xf numFmtId="0" fontId="5" fillId="0" borderId="0" pivotButton="0" quotePrefix="0" xfId="0"/>
    <xf numFmtId="0" fontId="2" fillId="0" borderId="4" applyAlignment="1" pivotButton="0" quotePrefix="0" xfId="0">
      <alignment horizontal="center"/>
    </xf>
    <xf numFmtId="0" fontId="0" fillId="0" borderId="4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s="1" t="inlineStr">
        <is>
          <t>For public domain. No rights reserved. Generated on Jul 20, 2025.</t>
        </is>
      </c>
    </row>
    <row r="2">
      <c r="A2" s="2" t="inlineStr">
        <is>
          <t>Howell Arrangement (IMP)</t>
        </is>
      </c>
    </row>
    <row r="3">
      <c r="A3" s="2" t="inlineStr">
        <is>
          <t>Pairs</t>
        </is>
      </c>
      <c r="B3" s="2" t="n">
        <v>11</v>
      </c>
    </row>
    <row r="4">
      <c r="A4" s="2" t="inlineStr">
        <is>
          <t>Tables</t>
        </is>
      </c>
      <c r="B4" s="2" t="n">
        <v>6</v>
      </c>
    </row>
    <row r="5">
      <c r="A5" s="2" t="inlineStr">
        <is>
          <t>Rounds</t>
        </is>
      </c>
      <c r="B5" s="2" t="n">
        <v>11</v>
      </c>
    </row>
    <row r="6">
      <c r="A6" s="2" t="inlineStr">
        <is>
          <t>Boards per round</t>
        </is>
      </c>
      <c r="B6" s="2" t="n">
        <v>2</v>
      </c>
    </row>
    <row r="7">
      <c r="A7" s="2" t="inlineStr">
        <is>
          <t>Total Boards to play</t>
        </is>
      </c>
      <c r="B7" s="2" t="n">
        <v>22</v>
      </c>
    </row>
    <row r="17">
      <c r="A17" s="2" t="inlineStr">
        <is>
          <t>For Tournament Director/Organizer</t>
        </is>
      </c>
    </row>
    <row r="18">
      <c r="A18" s="2" t="inlineStr">
        <is>
          <t>1. There is a matching PDF file for this spreadsheet.  Take a look of that first.</t>
        </is>
      </c>
    </row>
    <row r="19">
      <c r="A19" s="2" t="inlineStr">
        <is>
          <t>2. The PDF file has better traveler and movement instrucdtion sheet.  This is for plan B.</t>
        </is>
      </c>
    </row>
    <row r="20">
      <c r="A20" s="2" t="inlineStr">
        <is>
          <t>3. Shuffle and deal number of boards based on the Board sheet.  Insert cards into slots.</t>
        </is>
      </c>
    </row>
    <row r="21">
      <c r="A21" s="2" t="inlineStr">
        <is>
          <t>4. Make sure traveler sheet has board # written/printed on.  Fold with score side hidden.  Tuck it into the North slot for the corresponding board.</t>
        </is>
      </c>
    </row>
    <row r="22">
      <c r="A22" s="2" t="inlineStr">
        <is>
          <t>5. Assign pair # to each participating pairs.  Usually by drawing.</t>
        </is>
      </c>
    </row>
    <row r="23">
      <c r="A23" s="2" t="inlineStr">
        <is>
          <t>6. Seat each pair based on the Table sheet</t>
        </is>
      </c>
    </row>
    <row r="24">
      <c r="A24" s="2" t="inlineStr">
        <is>
          <t>7. Assign North to be score keeper and South as the board caddy.</t>
        </is>
      </c>
    </row>
    <row r="25">
      <c r="A25" s="2" t="inlineStr">
        <is>
          <t>8. At the end of the ternament, collect traveler and record into the spreadsheet.  Everything else has been automated.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cols>
    <col width="25" customWidth="1" min="2" max="2"/>
    <col width="25" customWidth="1" min="3" max="3"/>
  </cols>
  <sheetData>
    <row r="1">
      <c r="A1" s="3" t="inlineStr">
        <is>
          <t>Pair #</t>
        </is>
      </c>
      <c r="B1" s="3" t="inlineStr">
        <is>
          <t>Player 1</t>
        </is>
      </c>
      <c r="C1" s="3" t="inlineStr">
        <is>
          <t>Player 2</t>
        </is>
      </c>
      <c r="D1" s="3" t="inlineStr">
        <is>
          <t>IMP</t>
        </is>
      </c>
    </row>
    <row r="2">
      <c r="A2" t="n">
        <v>1</v>
      </c>
      <c r="B2" t="inlineStr">
        <is>
          <t>PlaceHolder16</t>
        </is>
      </c>
      <c r="C2" t="inlineStr">
        <is>
          <t>PlaceHolder37</t>
        </is>
      </c>
      <c r="D2" s="4">
        <f>SUMIF('By Board'!$D$3:$D$122,"=1",'By Board'!$L$3:$L$122)+SUMIF('By Board'!$E$3:$E$122,"=1",'By Board'!$M$3:$M$122)</f>
        <v/>
      </c>
    </row>
    <row r="3">
      <c r="A3" t="n">
        <v>2</v>
      </c>
      <c r="B3" t="inlineStr">
        <is>
          <t>PlaceHolder95</t>
        </is>
      </c>
      <c r="C3" t="inlineStr">
        <is>
          <t>PlaceHolder13</t>
        </is>
      </c>
      <c r="D3" s="4">
        <f>SUMIF('By Board'!$D$3:$D$122,"=2",'By Board'!$L$3:$L$122)+SUMIF('By Board'!$E$3:$E$122,"=2",'By Board'!$M$3:$M$122)</f>
        <v/>
      </c>
    </row>
    <row r="4">
      <c r="A4" t="n">
        <v>3</v>
      </c>
      <c r="B4" t="inlineStr">
        <is>
          <t>PlaceHolder85</t>
        </is>
      </c>
      <c r="C4" t="inlineStr">
        <is>
          <t>PlaceHolder14</t>
        </is>
      </c>
      <c r="D4" s="4">
        <f>SUMIF('By Board'!$D$3:$D$122,"=3",'By Board'!$L$3:$L$122)+SUMIF('By Board'!$E$3:$E$122,"=3",'By Board'!$M$3:$M$122)</f>
        <v/>
      </c>
    </row>
    <row r="5">
      <c r="A5" t="n">
        <v>4</v>
      </c>
      <c r="B5" t="inlineStr">
        <is>
          <t>PlaceHolder13</t>
        </is>
      </c>
      <c r="C5" t="inlineStr">
        <is>
          <t>PlaceHolder41</t>
        </is>
      </c>
      <c r="D5" s="4">
        <f>SUMIF('By Board'!$D$3:$D$122,"=4",'By Board'!$L$3:$L$122)+SUMIF('By Board'!$E$3:$E$122,"=4",'By Board'!$M$3:$M$122)</f>
        <v/>
      </c>
    </row>
    <row r="6">
      <c r="A6" t="n">
        <v>5</v>
      </c>
      <c r="B6" t="inlineStr">
        <is>
          <t>PlaceHolder43</t>
        </is>
      </c>
      <c r="C6" t="inlineStr">
        <is>
          <t>PlaceHolder72</t>
        </is>
      </c>
      <c r="D6" s="4">
        <f>SUMIF('By Board'!$D$3:$D$122,"=5",'By Board'!$L$3:$L$122)+SUMIF('By Board'!$E$3:$E$122,"=5",'By Board'!$M$3:$M$122)</f>
        <v/>
      </c>
    </row>
    <row r="7">
      <c r="A7" t="n">
        <v>6</v>
      </c>
      <c r="B7" t="inlineStr">
        <is>
          <t>PlaceHolder82</t>
        </is>
      </c>
      <c r="C7" t="inlineStr">
        <is>
          <t>PlaceHolder61</t>
        </is>
      </c>
      <c r="D7" s="4">
        <f>SUMIF('By Board'!$D$3:$D$122,"=6",'By Board'!$L$3:$L$122)+SUMIF('By Board'!$E$3:$E$122,"=6",'By Board'!$M$3:$M$122)</f>
        <v/>
      </c>
    </row>
    <row r="8">
      <c r="A8" t="n">
        <v>7</v>
      </c>
      <c r="B8" t="inlineStr">
        <is>
          <t>PlaceHolder33</t>
        </is>
      </c>
      <c r="C8" t="inlineStr">
        <is>
          <t>PlaceHolder50</t>
        </is>
      </c>
      <c r="D8" s="4">
        <f>SUMIF('By Board'!$D$3:$D$122,"=7",'By Board'!$L$3:$L$122)+SUMIF('By Board'!$E$3:$E$122,"=7",'By Board'!$M$3:$M$122)</f>
        <v/>
      </c>
    </row>
    <row r="9">
      <c r="A9" t="n">
        <v>8</v>
      </c>
      <c r="B9" t="inlineStr">
        <is>
          <t>PlaceHolder44</t>
        </is>
      </c>
      <c r="C9" t="inlineStr">
        <is>
          <t>PlaceHolder89</t>
        </is>
      </c>
      <c r="D9" s="4">
        <f>SUMIF('By Board'!$D$3:$D$122,"=8",'By Board'!$L$3:$L$122)+SUMIF('By Board'!$E$3:$E$122,"=8",'By Board'!$M$3:$M$122)</f>
        <v/>
      </c>
    </row>
    <row r="10">
      <c r="A10" t="n">
        <v>9</v>
      </c>
      <c r="B10" t="inlineStr">
        <is>
          <t>PlaceHolder43</t>
        </is>
      </c>
      <c r="C10" t="inlineStr">
        <is>
          <t>PlaceHolder26</t>
        </is>
      </c>
      <c r="D10" s="4">
        <f>SUMIF('By Board'!$D$3:$D$122,"=9",'By Board'!$L$3:$L$122)+SUMIF('By Board'!$E$3:$E$122,"=9",'By Board'!$M$3:$M$122)</f>
        <v/>
      </c>
    </row>
    <row r="11">
      <c r="A11" t="n">
        <v>10</v>
      </c>
      <c r="B11" t="inlineStr">
        <is>
          <t>PlaceHolder29</t>
        </is>
      </c>
      <c r="C11" t="inlineStr">
        <is>
          <t>PlaceHolder57</t>
        </is>
      </c>
      <c r="D11" s="4">
        <f>SUMIF('By Board'!$D$3:$D$122,"=10",'By Board'!$L$3:$L$122)+SUMIF('By Board'!$E$3:$E$122,"=10",'By Board'!$M$3:$M$122)</f>
        <v/>
      </c>
    </row>
    <row r="12">
      <c r="A12" t="n">
        <v>11</v>
      </c>
      <c r="B12" t="inlineStr">
        <is>
          <t>PlaceHolder68</t>
        </is>
      </c>
      <c r="C12" t="inlineStr">
        <is>
          <t>PlaceHolder36</t>
        </is>
      </c>
      <c r="D12" s="4">
        <f>SUMIF('By Board'!$D$3:$D$122,"=11",'By Board'!$L$3:$L$122)+SUMIF('By Board'!$E$3:$E$122,"=11",'By Board'!$M$3:$M$122)</f>
        <v/>
      </c>
    </row>
    <row r="13">
      <c r="C13" s="5" t="inlineStr">
        <is>
          <t>Sum to Zero</t>
        </is>
      </c>
      <c r="D13" s="6">
        <f>SUM(D2:D12)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134"/>
  <sheetViews>
    <sheetView workbookViewId="0">
      <selection activeCell="A1" sqref="A1"/>
    </sheetView>
  </sheetViews>
  <sheetFormatPr baseColWidth="8" defaultRowHeight="15"/>
  <cols>
    <col width="30" customWidth="1" min="7" max="7"/>
  </cols>
  <sheetData>
    <row r="1">
      <c r="J1" s="3" t="inlineStr">
        <is>
          <t>Contract Pt</t>
        </is>
      </c>
      <c r="L1" s="7" t="inlineStr">
        <is>
          <t>IMP</t>
        </is>
      </c>
      <c r="N1" s="8" t="inlineStr">
        <is>
          <t>IMP Calculation</t>
        </is>
      </c>
    </row>
    <row r="2">
      <c r="A2" s="3" t="inlineStr">
        <is>
          <t>Board</t>
        </is>
      </c>
      <c r="B2" s="3" t="inlineStr">
        <is>
          <t>Round</t>
        </is>
      </c>
      <c r="C2" s="3" t="inlineStr">
        <is>
          <t>Table</t>
        </is>
      </c>
      <c r="D2" s="3" t="inlineStr">
        <is>
          <t>NS</t>
        </is>
      </c>
      <c r="E2" s="3" t="inlineStr">
        <is>
          <t>EW</t>
        </is>
      </c>
      <c r="F2" s="3" t="inlineStr">
        <is>
          <t>Vul</t>
        </is>
      </c>
      <c r="G2" s="3" t="inlineStr">
        <is>
          <t>Contract</t>
        </is>
      </c>
      <c r="H2" s="3" t="inlineStr">
        <is>
          <t>By</t>
        </is>
      </c>
      <c r="I2" s="3" t="inlineStr">
        <is>
          <t>Result</t>
        </is>
      </c>
      <c r="J2" s="3" t="inlineStr">
        <is>
          <t>NS</t>
        </is>
      </c>
      <c r="K2" s="3" t="inlineStr">
        <is>
          <t>EW</t>
        </is>
      </c>
      <c r="L2" s="9" t="inlineStr">
        <is>
          <t>NS</t>
        </is>
      </c>
      <c r="M2" s="8" t="inlineStr">
        <is>
          <t>EW</t>
        </is>
      </c>
      <c r="N2" s="8" t="inlineStr">
        <is>
          <t>NS Net</t>
        </is>
      </c>
      <c r="O2" s="8" t="inlineStr">
        <is>
          <t>EW Net</t>
        </is>
      </c>
      <c r="P2" s="8" t="inlineStr">
        <is>
          <t>NS Pair-Wise</t>
        </is>
      </c>
      <c r="U2" s="8" t="inlineStr">
        <is>
          <t>EW Pair-Wise</t>
        </is>
      </c>
    </row>
    <row r="3">
      <c r="A3" t="n">
        <v>1</v>
      </c>
      <c r="B3">
        <f>'By Round'!A2</f>
        <v/>
      </c>
      <c r="C3">
        <f>'By Round'!B2</f>
        <v/>
      </c>
      <c r="D3">
        <f>'By Round'!C2</f>
        <v/>
      </c>
      <c r="E3">
        <f>'By Round'!D2</f>
        <v/>
      </c>
      <c r="F3" s="10" t="inlineStr">
        <is>
          <t>None</t>
        </is>
      </c>
      <c r="L3" s="11">
        <f>IFERROR(AVERAGE(P3:T3),"")</f>
        <v/>
      </c>
      <c r="M3" s="4">
        <f>IFERROR(AVERAGE(U3:Y3),"")</f>
        <v/>
      </c>
      <c r="N3">
        <f>IF(ISNUMBER(J3),J3,IF(ISNUMBER(K3),-K3,""))</f>
        <v/>
      </c>
      <c r="O3">
        <f>IF(ISNUMBER(K3),K3,IF(ISNUMBER(J3),-J3,""))</f>
        <v/>
      </c>
      <c r="P3">
        <f>IF(AND(ISNUMBER(N3),ISNUMBER(N4)),VLOOKUP(ABS(N3-N4),'IMP Table'!$A$2:$C$26,3)*SIGN(N3-N4),"")</f>
        <v/>
      </c>
      <c r="Q3">
        <f>IF(AND(ISNUMBER(N3),ISNUMBER(N5)),VLOOKUP(ABS(N3-N5),'IMP Table'!$A$2:$C$26,3)*SIGN(N3-N5),"")</f>
        <v/>
      </c>
      <c r="R3">
        <f>IF(AND(ISNUMBER(N3),ISNUMBER(N6)),VLOOKUP(ABS(N3-N6),'IMP Table'!$A$2:$C$26,3)*SIGN(N3-N6),"")</f>
        <v/>
      </c>
      <c r="S3">
        <f>IF(AND(ISNUMBER(N3),ISNUMBER(N7)),VLOOKUP(ABS(N3-N7),'IMP Table'!$A$2:$C$26,3)*SIGN(N3-N7),"")</f>
        <v/>
      </c>
      <c r="T3">
        <f>IF(AND(ISNUMBER(N3),ISNUMBER(N8)),VLOOKUP(ABS(N3-N8),'IMP Table'!$A$2:$C$26,3)*SIGN(N3-N8),"")</f>
        <v/>
      </c>
      <c r="U3">
        <f>IF(AND(ISNUMBER(O3),ISNUMBER(O4)),VLOOKUP(ABS(O3-O4),'IMP Table'!$A$2:$C$26,3)*SIGN(O3-O4),"")</f>
        <v/>
      </c>
      <c r="V3">
        <f>IF(AND(ISNUMBER(O3),ISNUMBER(O5)),VLOOKUP(ABS(O3-O5),'IMP Table'!$A$2:$C$26,3)*SIGN(O3-O5),"")</f>
        <v/>
      </c>
      <c r="W3">
        <f>IF(AND(ISNUMBER(O3),ISNUMBER(O6)),VLOOKUP(ABS(O3-O6),'IMP Table'!$A$2:$C$26,3)*SIGN(O3-O6),"")</f>
        <v/>
      </c>
      <c r="X3">
        <f>IF(AND(ISNUMBER(O3),ISNUMBER(O7)),VLOOKUP(ABS(O3-O7),'IMP Table'!$A$2:$C$26,3)*SIGN(O3-O7),"")</f>
        <v/>
      </c>
      <c r="Y3">
        <f>IF(AND(ISNUMBER(O3),ISNUMBER(O8)),VLOOKUP(ABS(O3-O8),'IMP Table'!$A$2:$C$26,3)*SIGN(O3-O8),"")</f>
        <v/>
      </c>
    </row>
    <row r="4">
      <c r="B4">
        <f>'By Round'!A14</f>
        <v/>
      </c>
      <c r="C4">
        <f>'By Round'!B19</f>
        <v/>
      </c>
      <c r="D4">
        <f>'By Round'!C19</f>
        <v/>
      </c>
      <c r="E4">
        <f>'By Round'!D19</f>
        <v/>
      </c>
      <c r="F4" s="10" t="inlineStr">
        <is>
          <t>None</t>
        </is>
      </c>
      <c r="L4" s="11">
        <f>IFERROR(AVERAGE(P4:T4),"")</f>
        <v/>
      </c>
      <c r="M4" s="4">
        <f>IFERROR(AVERAGE(U4:Y4),"")</f>
        <v/>
      </c>
      <c r="N4">
        <f>IF(ISNUMBER(J4),J4,IF(ISNUMBER(K4),-K4,""))</f>
        <v/>
      </c>
      <c r="O4">
        <f>IF(ISNUMBER(K4),K4,IF(ISNUMBER(J4),-J4,""))</f>
        <v/>
      </c>
      <c r="P4">
        <f>IF(AND(ISNUMBER(N4),ISNUMBER(N3)),VLOOKUP(ABS(N4-N3),'IMP Table'!$A$2:$C$26,3)*SIGN(N4-N3),"")</f>
        <v/>
      </c>
      <c r="Q4">
        <f>IF(AND(ISNUMBER(N4),ISNUMBER(N5)),VLOOKUP(ABS(N4-N5),'IMP Table'!$A$2:$C$26,3)*SIGN(N4-N5),"")</f>
        <v/>
      </c>
      <c r="R4">
        <f>IF(AND(ISNUMBER(N4),ISNUMBER(N6)),VLOOKUP(ABS(N4-N6),'IMP Table'!$A$2:$C$26,3)*SIGN(N4-N6),"")</f>
        <v/>
      </c>
      <c r="S4">
        <f>IF(AND(ISNUMBER(N4),ISNUMBER(N7)),VLOOKUP(ABS(N4-N7),'IMP Table'!$A$2:$C$26,3)*SIGN(N4-N7),"")</f>
        <v/>
      </c>
      <c r="T4">
        <f>IF(AND(ISNUMBER(N4),ISNUMBER(N8)),VLOOKUP(ABS(N4-N8),'IMP Table'!$A$2:$C$26,3)*SIGN(N4-N8),"")</f>
        <v/>
      </c>
      <c r="U4">
        <f>IF(AND(ISNUMBER(O4),ISNUMBER(O3)),VLOOKUP(ABS(O4-O3),'IMP Table'!$A$2:$C$26,3)*SIGN(O4-O3),"")</f>
        <v/>
      </c>
      <c r="V4">
        <f>IF(AND(ISNUMBER(O4),ISNUMBER(O5)),VLOOKUP(ABS(O4-O5),'IMP Table'!$A$2:$C$26,3)*SIGN(O4-O5),"")</f>
        <v/>
      </c>
      <c r="W4">
        <f>IF(AND(ISNUMBER(O4),ISNUMBER(O6)),VLOOKUP(ABS(O4-O6),'IMP Table'!$A$2:$C$26,3)*SIGN(O4-O6),"")</f>
        <v/>
      </c>
      <c r="X4">
        <f>IF(AND(ISNUMBER(O4),ISNUMBER(O7)),VLOOKUP(ABS(O4-O7),'IMP Table'!$A$2:$C$26,3)*SIGN(O4-O7),"")</f>
        <v/>
      </c>
      <c r="Y4">
        <f>IF(AND(ISNUMBER(O4),ISNUMBER(O8)),VLOOKUP(ABS(O4-O8),'IMP Table'!$A$2:$C$26,3)*SIGN(O4-O8),"")</f>
        <v/>
      </c>
    </row>
    <row r="5">
      <c r="B5">
        <f>'By Round'!A20</f>
        <v/>
      </c>
      <c r="C5">
        <f>'By Round'!B24</f>
        <v/>
      </c>
      <c r="D5">
        <f>'By Round'!C24</f>
        <v/>
      </c>
      <c r="E5">
        <f>'By Round'!D24</f>
        <v/>
      </c>
      <c r="F5" s="10" t="inlineStr">
        <is>
          <t>None</t>
        </is>
      </c>
      <c r="L5" s="11">
        <f>IFERROR(AVERAGE(P5:T5),"")</f>
        <v/>
      </c>
      <c r="M5" s="4">
        <f>IFERROR(AVERAGE(U5:Y5),"")</f>
        <v/>
      </c>
      <c r="N5">
        <f>IF(ISNUMBER(J5),J5,IF(ISNUMBER(K5),-K5,""))</f>
        <v/>
      </c>
      <c r="O5">
        <f>IF(ISNUMBER(K5),K5,IF(ISNUMBER(J5),-J5,""))</f>
        <v/>
      </c>
      <c r="P5">
        <f>IF(AND(ISNUMBER(N5),ISNUMBER(N3)),VLOOKUP(ABS(N5-N3),'IMP Table'!$A$2:$C$26,3)*SIGN(N5-N3),"")</f>
        <v/>
      </c>
      <c r="Q5">
        <f>IF(AND(ISNUMBER(N5),ISNUMBER(N4)),VLOOKUP(ABS(N5-N4),'IMP Table'!$A$2:$C$26,3)*SIGN(N5-N4),"")</f>
        <v/>
      </c>
      <c r="R5">
        <f>IF(AND(ISNUMBER(N5),ISNUMBER(N6)),VLOOKUP(ABS(N5-N6),'IMP Table'!$A$2:$C$26,3)*SIGN(N5-N6),"")</f>
        <v/>
      </c>
      <c r="S5">
        <f>IF(AND(ISNUMBER(N5),ISNUMBER(N7)),VLOOKUP(ABS(N5-N7),'IMP Table'!$A$2:$C$26,3)*SIGN(N5-N7),"")</f>
        <v/>
      </c>
      <c r="T5">
        <f>IF(AND(ISNUMBER(N5),ISNUMBER(N8)),VLOOKUP(ABS(N5-N8),'IMP Table'!$A$2:$C$26,3)*SIGN(N5-N8),"")</f>
        <v/>
      </c>
      <c r="U5">
        <f>IF(AND(ISNUMBER(O5),ISNUMBER(O3)),VLOOKUP(ABS(O5-O3),'IMP Table'!$A$2:$C$26,3)*SIGN(O5-O3),"")</f>
        <v/>
      </c>
      <c r="V5">
        <f>IF(AND(ISNUMBER(O5),ISNUMBER(O4)),VLOOKUP(ABS(O5-O4),'IMP Table'!$A$2:$C$26,3)*SIGN(O5-O4),"")</f>
        <v/>
      </c>
      <c r="W5">
        <f>IF(AND(ISNUMBER(O5),ISNUMBER(O6)),VLOOKUP(ABS(O5-O6),'IMP Table'!$A$2:$C$26,3)*SIGN(O5-O6),"")</f>
        <v/>
      </c>
      <c r="X5">
        <f>IF(AND(ISNUMBER(O5),ISNUMBER(O7)),VLOOKUP(ABS(O5-O7),'IMP Table'!$A$2:$C$26,3)*SIGN(O5-O7),"")</f>
        <v/>
      </c>
      <c r="Y5">
        <f>IF(AND(ISNUMBER(O5),ISNUMBER(O8)),VLOOKUP(ABS(O5-O8),'IMP Table'!$A$2:$C$26,3)*SIGN(O5-O8),"")</f>
        <v/>
      </c>
    </row>
    <row r="6">
      <c r="B6">
        <f>'By Round'!A26</f>
        <v/>
      </c>
      <c r="C6">
        <f>'By Round'!B29</f>
        <v/>
      </c>
      <c r="D6">
        <f>'By Round'!C29</f>
        <v/>
      </c>
      <c r="E6">
        <f>'By Round'!D29</f>
        <v/>
      </c>
      <c r="F6" s="10" t="inlineStr">
        <is>
          <t>None</t>
        </is>
      </c>
      <c r="L6" s="11">
        <f>IFERROR(AVERAGE(P6:T6),"")</f>
        <v/>
      </c>
      <c r="M6" s="4">
        <f>IFERROR(AVERAGE(U6:Y6),"")</f>
        <v/>
      </c>
      <c r="N6">
        <f>IF(ISNUMBER(J6),J6,IF(ISNUMBER(K6),-K6,""))</f>
        <v/>
      </c>
      <c r="O6">
        <f>IF(ISNUMBER(K6),K6,IF(ISNUMBER(J6),-J6,""))</f>
        <v/>
      </c>
      <c r="P6">
        <f>IF(AND(ISNUMBER(N6),ISNUMBER(N3)),VLOOKUP(ABS(N6-N3),'IMP Table'!$A$2:$C$26,3)*SIGN(N6-N3),"")</f>
        <v/>
      </c>
      <c r="Q6">
        <f>IF(AND(ISNUMBER(N6),ISNUMBER(N4)),VLOOKUP(ABS(N6-N4),'IMP Table'!$A$2:$C$26,3)*SIGN(N6-N4),"")</f>
        <v/>
      </c>
      <c r="R6">
        <f>IF(AND(ISNUMBER(N6),ISNUMBER(N5)),VLOOKUP(ABS(N6-N5),'IMP Table'!$A$2:$C$26,3)*SIGN(N6-N5),"")</f>
        <v/>
      </c>
      <c r="S6">
        <f>IF(AND(ISNUMBER(N6),ISNUMBER(N7)),VLOOKUP(ABS(N6-N7),'IMP Table'!$A$2:$C$26,3)*SIGN(N6-N7),"")</f>
        <v/>
      </c>
      <c r="T6">
        <f>IF(AND(ISNUMBER(N6),ISNUMBER(N8)),VLOOKUP(ABS(N6-N8),'IMP Table'!$A$2:$C$26,3)*SIGN(N6-N8),"")</f>
        <v/>
      </c>
      <c r="U6">
        <f>IF(AND(ISNUMBER(O6),ISNUMBER(O3)),VLOOKUP(ABS(O6-O3),'IMP Table'!$A$2:$C$26,3)*SIGN(O6-O3),"")</f>
        <v/>
      </c>
      <c r="V6">
        <f>IF(AND(ISNUMBER(O6),ISNUMBER(O4)),VLOOKUP(ABS(O6-O4),'IMP Table'!$A$2:$C$26,3)*SIGN(O6-O4),"")</f>
        <v/>
      </c>
      <c r="W6">
        <f>IF(AND(ISNUMBER(O6),ISNUMBER(O5)),VLOOKUP(ABS(O6-O5),'IMP Table'!$A$2:$C$26,3)*SIGN(O6-O5),"")</f>
        <v/>
      </c>
      <c r="X6">
        <f>IF(AND(ISNUMBER(O6),ISNUMBER(O7)),VLOOKUP(ABS(O6-O7),'IMP Table'!$A$2:$C$26,3)*SIGN(O6-O7),"")</f>
        <v/>
      </c>
      <c r="Y6">
        <f>IF(AND(ISNUMBER(O6),ISNUMBER(O8)),VLOOKUP(ABS(O6-O8),'IMP Table'!$A$2:$C$26,3)*SIGN(O6-O8),"")</f>
        <v/>
      </c>
    </row>
    <row r="7">
      <c r="B7">
        <f>'By Round'!A38</f>
        <v/>
      </c>
      <c r="C7">
        <f>'By Round'!B40</f>
        <v/>
      </c>
      <c r="D7">
        <f>'By Round'!C40</f>
        <v/>
      </c>
      <c r="E7">
        <f>'By Round'!D40</f>
        <v/>
      </c>
      <c r="F7" s="10" t="inlineStr">
        <is>
          <t>None</t>
        </is>
      </c>
      <c r="L7" s="11">
        <f>IFERROR(AVERAGE(P7:T7),"")</f>
        <v/>
      </c>
      <c r="M7" s="4">
        <f>IFERROR(AVERAGE(U7:Y7),"")</f>
        <v/>
      </c>
      <c r="N7">
        <f>IF(ISNUMBER(J7),J7,IF(ISNUMBER(K7),-K7,""))</f>
        <v/>
      </c>
      <c r="O7">
        <f>IF(ISNUMBER(K7),K7,IF(ISNUMBER(J7),-J7,""))</f>
        <v/>
      </c>
      <c r="P7">
        <f>IF(AND(ISNUMBER(N7),ISNUMBER(N3)),VLOOKUP(ABS(N7-N3),'IMP Table'!$A$2:$C$26,3)*SIGN(N7-N3),"")</f>
        <v/>
      </c>
      <c r="Q7">
        <f>IF(AND(ISNUMBER(N7),ISNUMBER(N4)),VLOOKUP(ABS(N7-N4),'IMP Table'!$A$2:$C$26,3)*SIGN(N7-N4),"")</f>
        <v/>
      </c>
      <c r="R7">
        <f>IF(AND(ISNUMBER(N7),ISNUMBER(N5)),VLOOKUP(ABS(N7-N5),'IMP Table'!$A$2:$C$26,3)*SIGN(N7-N5),"")</f>
        <v/>
      </c>
      <c r="S7">
        <f>IF(AND(ISNUMBER(N7),ISNUMBER(N6)),VLOOKUP(ABS(N7-N6),'IMP Table'!$A$2:$C$26,3)*SIGN(N7-N6),"")</f>
        <v/>
      </c>
      <c r="T7">
        <f>IF(AND(ISNUMBER(N7),ISNUMBER(N8)),VLOOKUP(ABS(N7-N8),'IMP Table'!$A$2:$C$26,3)*SIGN(N7-N8),"")</f>
        <v/>
      </c>
      <c r="U7">
        <f>IF(AND(ISNUMBER(O7),ISNUMBER(O3)),VLOOKUP(ABS(O7-O3),'IMP Table'!$A$2:$C$26,3)*SIGN(O7-O3),"")</f>
        <v/>
      </c>
      <c r="V7">
        <f>IF(AND(ISNUMBER(O7),ISNUMBER(O4)),VLOOKUP(ABS(O7-O4),'IMP Table'!$A$2:$C$26,3)*SIGN(O7-O4),"")</f>
        <v/>
      </c>
      <c r="W7">
        <f>IF(AND(ISNUMBER(O7),ISNUMBER(O5)),VLOOKUP(ABS(O7-O5),'IMP Table'!$A$2:$C$26,3)*SIGN(O7-O5),"")</f>
        <v/>
      </c>
      <c r="X7">
        <f>IF(AND(ISNUMBER(O7),ISNUMBER(O6)),VLOOKUP(ABS(O7-O6),'IMP Table'!$A$2:$C$26,3)*SIGN(O7-O6),"")</f>
        <v/>
      </c>
      <c r="Y7">
        <f>IF(AND(ISNUMBER(O7),ISNUMBER(O8)),VLOOKUP(ABS(O7-O8),'IMP Table'!$A$2:$C$26,3)*SIGN(O7-O8),"")</f>
        <v/>
      </c>
    </row>
    <row r="8">
      <c r="B8">
        <f>'By Round'!A44</f>
        <v/>
      </c>
      <c r="C8">
        <f>'By Round'!B45</f>
        <v/>
      </c>
      <c r="D8">
        <f>'By Round'!C45</f>
        <v/>
      </c>
      <c r="E8">
        <f>'By Round'!D45</f>
        <v/>
      </c>
      <c r="F8" s="10" t="inlineStr">
        <is>
          <t>None</t>
        </is>
      </c>
      <c r="L8" s="11">
        <f>IFERROR(AVERAGE(P8:T8),"")</f>
        <v/>
      </c>
      <c r="M8" s="4">
        <f>IFERROR(AVERAGE(U8:Y8),"")</f>
        <v/>
      </c>
      <c r="N8">
        <f>IF(ISNUMBER(J8),J8,IF(ISNUMBER(K8),-K8,""))</f>
        <v/>
      </c>
      <c r="O8">
        <f>IF(ISNUMBER(K8),K8,IF(ISNUMBER(J8),-J8,""))</f>
        <v/>
      </c>
      <c r="P8">
        <f>IF(AND(ISNUMBER(N8),ISNUMBER(N3)),VLOOKUP(ABS(N8-N3),'IMP Table'!$A$2:$C$26,3)*SIGN(N8-N3),"")</f>
        <v/>
      </c>
      <c r="Q8">
        <f>IF(AND(ISNUMBER(N8),ISNUMBER(N4)),VLOOKUP(ABS(N8-N4),'IMP Table'!$A$2:$C$26,3)*SIGN(N8-N4),"")</f>
        <v/>
      </c>
      <c r="R8">
        <f>IF(AND(ISNUMBER(N8),ISNUMBER(N5)),VLOOKUP(ABS(N8-N5),'IMP Table'!$A$2:$C$26,3)*SIGN(N8-N5),"")</f>
        <v/>
      </c>
      <c r="S8">
        <f>IF(AND(ISNUMBER(N8),ISNUMBER(N6)),VLOOKUP(ABS(N8-N6),'IMP Table'!$A$2:$C$26,3)*SIGN(N8-N6),"")</f>
        <v/>
      </c>
      <c r="T8">
        <f>IF(AND(ISNUMBER(N8),ISNUMBER(N7)),VLOOKUP(ABS(N8-N7),'IMP Table'!$A$2:$C$26,3)*SIGN(N8-N7),"")</f>
        <v/>
      </c>
      <c r="U8">
        <f>IF(AND(ISNUMBER(O8),ISNUMBER(O3)),VLOOKUP(ABS(O8-O3),'IMP Table'!$A$2:$C$26,3)*SIGN(O8-O3),"")</f>
        <v/>
      </c>
      <c r="V8">
        <f>IF(AND(ISNUMBER(O8),ISNUMBER(O4)),VLOOKUP(ABS(O8-O4),'IMP Table'!$A$2:$C$26,3)*SIGN(O8-O4),"")</f>
        <v/>
      </c>
      <c r="W8">
        <f>IF(AND(ISNUMBER(O8),ISNUMBER(O5)),VLOOKUP(ABS(O8-O5),'IMP Table'!$A$2:$C$26,3)*SIGN(O8-O5),"")</f>
        <v/>
      </c>
      <c r="X8">
        <f>IF(AND(ISNUMBER(O8),ISNUMBER(O6)),VLOOKUP(ABS(O8-O6),'IMP Table'!$A$2:$C$26,3)*SIGN(O8-O6),"")</f>
        <v/>
      </c>
      <c r="Y8">
        <f>IF(AND(ISNUMBER(O8),ISNUMBER(O7)),VLOOKUP(ABS(O8-O7),'IMP Table'!$A$2:$C$26,3)*SIGN(O8-O7),"")</f>
        <v/>
      </c>
    </row>
    <row r="9">
      <c r="A9" t="n">
        <v>2</v>
      </c>
      <c r="B9">
        <f>'By Round'!A2</f>
        <v/>
      </c>
      <c r="C9">
        <f>'By Round'!B2</f>
        <v/>
      </c>
      <c r="D9">
        <f>'By Round'!C2</f>
        <v/>
      </c>
      <c r="E9">
        <f>'By Round'!D2</f>
        <v/>
      </c>
      <c r="F9" s="10" t="inlineStr">
        <is>
          <t>NS</t>
        </is>
      </c>
      <c r="L9" s="11">
        <f>IFERROR(AVERAGE(P9:T9),"")</f>
        <v/>
      </c>
      <c r="M9" s="4">
        <f>IFERROR(AVERAGE(U9:Y9),"")</f>
        <v/>
      </c>
      <c r="N9">
        <f>IF(ISNUMBER(J9),J9,IF(ISNUMBER(K9),-K9,""))</f>
        <v/>
      </c>
      <c r="O9">
        <f>IF(ISNUMBER(K9),K9,IF(ISNUMBER(J9),-J9,""))</f>
        <v/>
      </c>
      <c r="P9">
        <f>IF(AND(ISNUMBER(N9),ISNUMBER(N10)),VLOOKUP(ABS(N9-N10),'IMP Table'!$A$2:$C$26,3)*SIGN(N9-N10),"")</f>
        <v/>
      </c>
      <c r="Q9">
        <f>IF(AND(ISNUMBER(N9),ISNUMBER(N11)),VLOOKUP(ABS(N9-N11),'IMP Table'!$A$2:$C$26,3)*SIGN(N9-N11),"")</f>
        <v/>
      </c>
      <c r="R9">
        <f>IF(AND(ISNUMBER(N9),ISNUMBER(N12)),VLOOKUP(ABS(N9-N12),'IMP Table'!$A$2:$C$26,3)*SIGN(N9-N12),"")</f>
        <v/>
      </c>
      <c r="S9">
        <f>IF(AND(ISNUMBER(N9),ISNUMBER(N13)),VLOOKUP(ABS(N9-N13),'IMP Table'!$A$2:$C$26,3)*SIGN(N9-N13),"")</f>
        <v/>
      </c>
      <c r="T9">
        <f>IF(AND(ISNUMBER(N9),ISNUMBER(N14)),VLOOKUP(ABS(N9-N14),'IMP Table'!$A$2:$C$26,3)*SIGN(N9-N14),"")</f>
        <v/>
      </c>
      <c r="U9">
        <f>IF(AND(ISNUMBER(O9),ISNUMBER(O10)),VLOOKUP(ABS(O9-O10),'IMP Table'!$A$2:$C$26,3)*SIGN(O9-O10),"")</f>
        <v/>
      </c>
      <c r="V9">
        <f>IF(AND(ISNUMBER(O9),ISNUMBER(O11)),VLOOKUP(ABS(O9-O11),'IMP Table'!$A$2:$C$26,3)*SIGN(O9-O11),"")</f>
        <v/>
      </c>
      <c r="W9">
        <f>IF(AND(ISNUMBER(O9),ISNUMBER(O12)),VLOOKUP(ABS(O9-O12),'IMP Table'!$A$2:$C$26,3)*SIGN(O9-O12),"")</f>
        <v/>
      </c>
      <c r="X9">
        <f>IF(AND(ISNUMBER(O9),ISNUMBER(O13)),VLOOKUP(ABS(O9-O13),'IMP Table'!$A$2:$C$26,3)*SIGN(O9-O13),"")</f>
        <v/>
      </c>
      <c r="Y9">
        <f>IF(AND(ISNUMBER(O9),ISNUMBER(O14)),VLOOKUP(ABS(O9-O14),'IMP Table'!$A$2:$C$26,3)*SIGN(O9-O14),"")</f>
        <v/>
      </c>
    </row>
    <row r="10">
      <c r="B10">
        <f>'By Round'!A14</f>
        <v/>
      </c>
      <c r="C10">
        <f>'By Round'!B19</f>
        <v/>
      </c>
      <c r="D10">
        <f>'By Round'!C19</f>
        <v/>
      </c>
      <c r="E10">
        <f>'By Round'!D19</f>
        <v/>
      </c>
      <c r="F10" s="10" t="inlineStr">
        <is>
          <t>NS</t>
        </is>
      </c>
      <c r="L10" s="11">
        <f>IFERROR(AVERAGE(P10:T10),"")</f>
        <v/>
      </c>
      <c r="M10" s="4">
        <f>IFERROR(AVERAGE(U10:Y10),"")</f>
        <v/>
      </c>
      <c r="N10">
        <f>IF(ISNUMBER(J10),J10,IF(ISNUMBER(K10),-K10,""))</f>
        <v/>
      </c>
      <c r="O10">
        <f>IF(ISNUMBER(K10),K10,IF(ISNUMBER(J10),-J10,""))</f>
        <v/>
      </c>
      <c r="P10">
        <f>IF(AND(ISNUMBER(N10),ISNUMBER(N9)),VLOOKUP(ABS(N10-N9),'IMP Table'!$A$2:$C$26,3)*SIGN(N10-N9),"")</f>
        <v/>
      </c>
      <c r="Q10">
        <f>IF(AND(ISNUMBER(N10),ISNUMBER(N11)),VLOOKUP(ABS(N10-N11),'IMP Table'!$A$2:$C$26,3)*SIGN(N10-N11),"")</f>
        <v/>
      </c>
      <c r="R10">
        <f>IF(AND(ISNUMBER(N10),ISNUMBER(N12)),VLOOKUP(ABS(N10-N12),'IMP Table'!$A$2:$C$26,3)*SIGN(N10-N12),"")</f>
        <v/>
      </c>
      <c r="S10">
        <f>IF(AND(ISNUMBER(N10),ISNUMBER(N13)),VLOOKUP(ABS(N10-N13),'IMP Table'!$A$2:$C$26,3)*SIGN(N10-N13),"")</f>
        <v/>
      </c>
      <c r="T10">
        <f>IF(AND(ISNUMBER(N10),ISNUMBER(N14)),VLOOKUP(ABS(N10-N14),'IMP Table'!$A$2:$C$26,3)*SIGN(N10-N14),"")</f>
        <v/>
      </c>
      <c r="U10">
        <f>IF(AND(ISNUMBER(O10),ISNUMBER(O9)),VLOOKUP(ABS(O10-O9),'IMP Table'!$A$2:$C$26,3)*SIGN(O10-O9),"")</f>
        <v/>
      </c>
      <c r="V10">
        <f>IF(AND(ISNUMBER(O10),ISNUMBER(O11)),VLOOKUP(ABS(O10-O11),'IMP Table'!$A$2:$C$26,3)*SIGN(O10-O11),"")</f>
        <v/>
      </c>
      <c r="W10">
        <f>IF(AND(ISNUMBER(O10),ISNUMBER(O12)),VLOOKUP(ABS(O10-O12),'IMP Table'!$A$2:$C$26,3)*SIGN(O10-O12),"")</f>
        <v/>
      </c>
      <c r="X10">
        <f>IF(AND(ISNUMBER(O10),ISNUMBER(O13)),VLOOKUP(ABS(O10-O13),'IMP Table'!$A$2:$C$26,3)*SIGN(O10-O13),"")</f>
        <v/>
      </c>
      <c r="Y10">
        <f>IF(AND(ISNUMBER(O10),ISNUMBER(O14)),VLOOKUP(ABS(O10-O14),'IMP Table'!$A$2:$C$26,3)*SIGN(O10-O14),"")</f>
        <v/>
      </c>
    </row>
    <row r="11">
      <c r="B11">
        <f>'By Round'!A20</f>
        <v/>
      </c>
      <c r="C11">
        <f>'By Round'!B24</f>
        <v/>
      </c>
      <c r="D11">
        <f>'By Round'!C24</f>
        <v/>
      </c>
      <c r="E11">
        <f>'By Round'!D24</f>
        <v/>
      </c>
      <c r="F11" s="10" t="inlineStr">
        <is>
          <t>NS</t>
        </is>
      </c>
      <c r="L11" s="11">
        <f>IFERROR(AVERAGE(P11:T11),"")</f>
        <v/>
      </c>
      <c r="M11" s="4">
        <f>IFERROR(AVERAGE(U11:Y11),"")</f>
        <v/>
      </c>
      <c r="N11">
        <f>IF(ISNUMBER(J11),J11,IF(ISNUMBER(K11),-K11,""))</f>
        <v/>
      </c>
      <c r="O11">
        <f>IF(ISNUMBER(K11),K11,IF(ISNUMBER(J11),-J11,""))</f>
        <v/>
      </c>
      <c r="P11">
        <f>IF(AND(ISNUMBER(N11),ISNUMBER(N9)),VLOOKUP(ABS(N11-N9),'IMP Table'!$A$2:$C$26,3)*SIGN(N11-N9),"")</f>
        <v/>
      </c>
      <c r="Q11">
        <f>IF(AND(ISNUMBER(N11),ISNUMBER(N10)),VLOOKUP(ABS(N11-N10),'IMP Table'!$A$2:$C$26,3)*SIGN(N11-N10),"")</f>
        <v/>
      </c>
      <c r="R11">
        <f>IF(AND(ISNUMBER(N11),ISNUMBER(N12)),VLOOKUP(ABS(N11-N12),'IMP Table'!$A$2:$C$26,3)*SIGN(N11-N12),"")</f>
        <v/>
      </c>
      <c r="S11">
        <f>IF(AND(ISNUMBER(N11),ISNUMBER(N13)),VLOOKUP(ABS(N11-N13),'IMP Table'!$A$2:$C$26,3)*SIGN(N11-N13),"")</f>
        <v/>
      </c>
      <c r="T11">
        <f>IF(AND(ISNUMBER(N11),ISNUMBER(N14)),VLOOKUP(ABS(N11-N14),'IMP Table'!$A$2:$C$26,3)*SIGN(N11-N14),"")</f>
        <v/>
      </c>
      <c r="U11">
        <f>IF(AND(ISNUMBER(O11),ISNUMBER(O9)),VLOOKUP(ABS(O11-O9),'IMP Table'!$A$2:$C$26,3)*SIGN(O11-O9),"")</f>
        <v/>
      </c>
      <c r="V11">
        <f>IF(AND(ISNUMBER(O11),ISNUMBER(O10)),VLOOKUP(ABS(O11-O10),'IMP Table'!$A$2:$C$26,3)*SIGN(O11-O10),"")</f>
        <v/>
      </c>
      <c r="W11">
        <f>IF(AND(ISNUMBER(O11),ISNUMBER(O12)),VLOOKUP(ABS(O11-O12),'IMP Table'!$A$2:$C$26,3)*SIGN(O11-O12),"")</f>
        <v/>
      </c>
      <c r="X11">
        <f>IF(AND(ISNUMBER(O11),ISNUMBER(O13)),VLOOKUP(ABS(O11-O13),'IMP Table'!$A$2:$C$26,3)*SIGN(O11-O13),"")</f>
        <v/>
      </c>
      <c r="Y11">
        <f>IF(AND(ISNUMBER(O11),ISNUMBER(O14)),VLOOKUP(ABS(O11-O14),'IMP Table'!$A$2:$C$26,3)*SIGN(O11-O14),"")</f>
        <v/>
      </c>
    </row>
    <row r="12">
      <c r="B12">
        <f>'By Round'!A26</f>
        <v/>
      </c>
      <c r="C12">
        <f>'By Round'!B29</f>
        <v/>
      </c>
      <c r="D12">
        <f>'By Round'!C29</f>
        <v/>
      </c>
      <c r="E12">
        <f>'By Round'!D29</f>
        <v/>
      </c>
      <c r="F12" s="10" t="inlineStr">
        <is>
          <t>NS</t>
        </is>
      </c>
      <c r="L12" s="11">
        <f>IFERROR(AVERAGE(P12:T12),"")</f>
        <v/>
      </c>
      <c r="M12" s="4">
        <f>IFERROR(AVERAGE(U12:Y12),"")</f>
        <v/>
      </c>
      <c r="N12">
        <f>IF(ISNUMBER(J12),J12,IF(ISNUMBER(K12),-K12,""))</f>
        <v/>
      </c>
      <c r="O12">
        <f>IF(ISNUMBER(K12),K12,IF(ISNUMBER(J12),-J12,""))</f>
        <v/>
      </c>
      <c r="P12">
        <f>IF(AND(ISNUMBER(N12),ISNUMBER(N9)),VLOOKUP(ABS(N12-N9),'IMP Table'!$A$2:$C$26,3)*SIGN(N12-N9),"")</f>
        <v/>
      </c>
      <c r="Q12">
        <f>IF(AND(ISNUMBER(N12),ISNUMBER(N10)),VLOOKUP(ABS(N12-N10),'IMP Table'!$A$2:$C$26,3)*SIGN(N12-N10),"")</f>
        <v/>
      </c>
      <c r="R12">
        <f>IF(AND(ISNUMBER(N12),ISNUMBER(N11)),VLOOKUP(ABS(N12-N11),'IMP Table'!$A$2:$C$26,3)*SIGN(N12-N11),"")</f>
        <v/>
      </c>
      <c r="S12">
        <f>IF(AND(ISNUMBER(N12),ISNUMBER(N13)),VLOOKUP(ABS(N12-N13),'IMP Table'!$A$2:$C$26,3)*SIGN(N12-N13),"")</f>
        <v/>
      </c>
      <c r="T12">
        <f>IF(AND(ISNUMBER(N12),ISNUMBER(N14)),VLOOKUP(ABS(N12-N14),'IMP Table'!$A$2:$C$26,3)*SIGN(N12-N14),"")</f>
        <v/>
      </c>
      <c r="U12">
        <f>IF(AND(ISNUMBER(O12),ISNUMBER(O9)),VLOOKUP(ABS(O12-O9),'IMP Table'!$A$2:$C$26,3)*SIGN(O12-O9),"")</f>
        <v/>
      </c>
      <c r="V12">
        <f>IF(AND(ISNUMBER(O12),ISNUMBER(O10)),VLOOKUP(ABS(O12-O10),'IMP Table'!$A$2:$C$26,3)*SIGN(O12-O10),"")</f>
        <v/>
      </c>
      <c r="W12">
        <f>IF(AND(ISNUMBER(O12),ISNUMBER(O11)),VLOOKUP(ABS(O12-O11),'IMP Table'!$A$2:$C$26,3)*SIGN(O12-O11),"")</f>
        <v/>
      </c>
      <c r="X12">
        <f>IF(AND(ISNUMBER(O12),ISNUMBER(O13)),VLOOKUP(ABS(O12-O13),'IMP Table'!$A$2:$C$26,3)*SIGN(O12-O13),"")</f>
        <v/>
      </c>
      <c r="Y12">
        <f>IF(AND(ISNUMBER(O12),ISNUMBER(O14)),VLOOKUP(ABS(O12-O14),'IMP Table'!$A$2:$C$26,3)*SIGN(O12-O14),"")</f>
        <v/>
      </c>
    </row>
    <row r="13">
      <c r="B13">
        <f>'By Round'!A38</f>
        <v/>
      </c>
      <c r="C13">
        <f>'By Round'!B40</f>
        <v/>
      </c>
      <c r="D13">
        <f>'By Round'!C40</f>
        <v/>
      </c>
      <c r="E13">
        <f>'By Round'!D40</f>
        <v/>
      </c>
      <c r="F13" s="10" t="inlineStr">
        <is>
          <t>NS</t>
        </is>
      </c>
      <c r="L13" s="11">
        <f>IFERROR(AVERAGE(P13:T13),"")</f>
        <v/>
      </c>
      <c r="M13" s="4">
        <f>IFERROR(AVERAGE(U13:Y13),"")</f>
        <v/>
      </c>
      <c r="N13">
        <f>IF(ISNUMBER(J13),J13,IF(ISNUMBER(K13),-K13,""))</f>
        <v/>
      </c>
      <c r="O13">
        <f>IF(ISNUMBER(K13),K13,IF(ISNUMBER(J13),-J13,""))</f>
        <v/>
      </c>
      <c r="P13">
        <f>IF(AND(ISNUMBER(N13),ISNUMBER(N9)),VLOOKUP(ABS(N13-N9),'IMP Table'!$A$2:$C$26,3)*SIGN(N13-N9),"")</f>
        <v/>
      </c>
      <c r="Q13">
        <f>IF(AND(ISNUMBER(N13),ISNUMBER(N10)),VLOOKUP(ABS(N13-N10),'IMP Table'!$A$2:$C$26,3)*SIGN(N13-N10),"")</f>
        <v/>
      </c>
      <c r="R13">
        <f>IF(AND(ISNUMBER(N13),ISNUMBER(N11)),VLOOKUP(ABS(N13-N11),'IMP Table'!$A$2:$C$26,3)*SIGN(N13-N11),"")</f>
        <v/>
      </c>
      <c r="S13">
        <f>IF(AND(ISNUMBER(N13),ISNUMBER(N12)),VLOOKUP(ABS(N13-N12),'IMP Table'!$A$2:$C$26,3)*SIGN(N13-N12),"")</f>
        <v/>
      </c>
      <c r="T13">
        <f>IF(AND(ISNUMBER(N13),ISNUMBER(N14)),VLOOKUP(ABS(N13-N14),'IMP Table'!$A$2:$C$26,3)*SIGN(N13-N14),"")</f>
        <v/>
      </c>
      <c r="U13">
        <f>IF(AND(ISNUMBER(O13),ISNUMBER(O9)),VLOOKUP(ABS(O13-O9),'IMP Table'!$A$2:$C$26,3)*SIGN(O13-O9),"")</f>
        <v/>
      </c>
      <c r="V13">
        <f>IF(AND(ISNUMBER(O13),ISNUMBER(O10)),VLOOKUP(ABS(O13-O10),'IMP Table'!$A$2:$C$26,3)*SIGN(O13-O10),"")</f>
        <v/>
      </c>
      <c r="W13">
        <f>IF(AND(ISNUMBER(O13),ISNUMBER(O11)),VLOOKUP(ABS(O13-O11),'IMP Table'!$A$2:$C$26,3)*SIGN(O13-O11),"")</f>
        <v/>
      </c>
      <c r="X13">
        <f>IF(AND(ISNUMBER(O13),ISNUMBER(O12)),VLOOKUP(ABS(O13-O12),'IMP Table'!$A$2:$C$26,3)*SIGN(O13-O12),"")</f>
        <v/>
      </c>
      <c r="Y13">
        <f>IF(AND(ISNUMBER(O13),ISNUMBER(O14)),VLOOKUP(ABS(O13-O14),'IMP Table'!$A$2:$C$26,3)*SIGN(O13-O14),"")</f>
        <v/>
      </c>
    </row>
    <row r="14">
      <c r="B14">
        <f>'By Round'!A44</f>
        <v/>
      </c>
      <c r="C14">
        <f>'By Round'!B45</f>
        <v/>
      </c>
      <c r="D14">
        <f>'By Round'!C45</f>
        <v/>
      </c>
      <c r="E14">
        <f>'By Round'!D45</f>
        <v/>
      </c>
      <c r="F14" s="10" t="inlineStr">
        <is>
          <t>NS</t>
        </is>
      </c>
      <c r="L14" s="11">
        <f>IFERROR(AVERAGE(P14:T14),"")</f>
        <v/>
      </c>
      <c r="M14" s="4">
        <f>IFERROR(AVERAGE(U14:Y14),"")</f>
        <v/>
      </c>
      <c r="N14">
        <f>IF(ISNUMBER(J14),J14,IF(ISNUMBER(K14),-K14,""))</f>
        <v/>
      </c>
      <c r="O14">
        <f>IF(ISNUMBER(K14),K14,IF(ISNUMBER(J14),-J14,""))</f>
        <v/>
      </c>
      <c r="P14">
        <f>IF(AND(ISNUMBER(N14),ISNUMBER(N9)),VLOOKUP(ABS(N14-N9),'IMP Table'!$A$2:$C$26,3)*SIGN(N14-N9),"")</f>
        <v/>
      </c>
      <c r="Q14">
        <f>IF(AND(ISNUMBER(N14),ISNUMBER(N10)),VLOOKUP(ABS(N14-N10),'IMP Table'!$A$2:$C$26,3)*SIGN(N14-N10),"")</f>
        <v/>
      </c>
      <c r="R14">
        <f>IF(AND(ISNUMBER(N14),ISNUMBER(N11)),VLOOKUP(ABS(N14-N11),'IMP Table'!$A$2:$C$26,3)*SIGN(N14-N11),"")</f>
        <v/>
      </c>
      <c r="S14">
        <f>IF(AND(ISNUMBER(N14),ISNUMBER(N12)),VLOOKUP(ABS(N14-N12),'IMP Table'!$A$2:$C$26,3)*SIGN(N14-N12),"")</f>
        <v/>
      </c>
      <c r="T14">
        <f>IF(AND(ISNUMBER(N14),ISNUMBER(N13)),VLOOKUP(ABS(N14-N13),'IMP Table'!$A$2:$C$26,3)*SIGN(N14-N13),"")</f>
        <v/>
      </c>
      <c r="U14">
        <f>IF(AND(ISNUMBER(O14),ISNUMBER(O9)),VLOOKUP(ABS(O14-O9),'IMP Table'!$A$2:$C$26,3)*SIGN(O14-O9),"")</f>
        <v/>
      </c>
      <c r="V14">
        <f>IF(AND(ISNUMBER(O14),ISNUMBER(O10)),VLOOKUP(ABS(O14-O10),'IMP Table'!$A$2:$C$26,3)*SIGN(O14-O10),"")</f>
        <v/>
      </c>
      <c r="W14">
        <f>IF(AND(ISNUMBER(O14),ISNUMBER(O11)),VLOOKUP(ABS(O14-O11),'IMP Table'!$A$2:$C$26,3)*SIGN(O14-O11),"")</f>
        <v/>
      </c>
      <c r="X14">
        <f>IF(AND(ISNUMBER(O14),ISNUMBER(O12)),VLOOKUP(ABS(O14-O12),'IMP Table'!$A$2:$C$26,3)*SIGN(O14-O12),"")</f>
        <v/>
      </c>
      <c r="Y14">
        <f>IF(AND(ISNUMBER(O14),ISNUMBER(O13)),VLOOKUP(ABS(O14-O13),'IMP Table'!$A$2:$C$26,3)*SIGN(O14-O13),"")</f>
        <v/>
      </c>
    </row>
    <row r="15">
      <c r="A15" t="n">
        <v>3</v>
      </c>
      <c r="B15">
        <f>'By Round'!A8</f>
        <v/>
      </c>
      <c r="C15">
        <f>'By Round'!B8</f>
        <v/>
      </c>
      <c r="D15">
        <f>'By Round'!C8</f>
        <v/>
      </c>
      <c r="E15">
        <f>'By Round'!D8</f>
        <v/>
      </c>
      <c r="F15" s="10" t="inlineStr">
        <is>
          <t>EW</t>
        </is>
      </c>
      <c r="L15" s="11">
        <f>IFERROR(AVERAGE(P15:T15),"")</f>
        <v/>
      </c>
      <c r="M15" s="4">
        <f>IFERROR(AVERAGE(U15:Y15),"")</f>
        <v/>
      </c>
      <c r="N15">
        <f>IF(ISNUMBER(J15),J15,IF(ISNUMBER(K15),-K15,""))</f>
        <v/>
      </c>
      <c r="O15">
        <f>IF(ISNUMBER(K15),K15,IF(ISNUMBER(J15),-J15,""))</f>
        <v/>
      </c>
      <c r="P15">
        <f>IF(AND(ISNUMBER(N15),ISNUMBER(N16)),VLOOKUP(ABS(N15-N16),'IMP Table'!$A$2:$C$26,3)*SIGN(N15-N16),"")</f>
        <v/>
      </c>
      <c r="Q15">
        <f>IF(AND(ISNUMBER(N15),ISNUMBER(N17)),VLOOKUP(ABS(N15-N17),'IMP Table'!$A$2:$C$26,3)*SIGN(N15-N17),"")</f>
        <v/>
      </c>
      <c r="R15">
        <f>IF(AND(ISNUMBER(N15),ISNUMBER(N18)),VLOOKUP(ABS(N15-N18),'IMP Table'!$A$2:$C$26,3)*SIGN(N15-N18),"")</f>
        <v/>
      </c>
      <c r="S15">
        <f>IF(AND(ISNUMBER(N15),ISNUMBER(N19)),VLOOKUP(ABS(N15-N19),'IMP Table'!$A$2:$C$26,3)*SIGN(N15-N19),"")</f>
        <v/>
      </c>
      <c r="T15">
        <f>IF(AND(ISNUMBER(N15),ISNUMBER(N20)),VLOOKUP(ABS(N15-N20),'IMP Table'!$A$2:$C$26,3)*SIGN(N15-N20),"")</f>
        <v/>
      </c>
      <c r="U15">
        <f>IF(AND(ISNUMBER(O15),ISNUMBER(O16)),VLOOKUP(ABS(O15-O16),'IMP Table'!$A$2:$C$26,3)*SIGN(O15-O16),"")</f>
        <v/>
      </c>
      <c r="V15">
        <f>IF(AND(ISNUMBER(O15),ISNUMBER(O17)),VLOOKUP(ABS(O15-O17),'IMP Table'!$A$2:$C$26,3)*SIGN(O15-O17),"")</f>
        <v/>
      </c>
      <c r="W15">
        <f>IF(AND(ISNUMBER(O15),ISNUMBER(O18)),VLOOKUP(ABS(O15-O18),'IMP Table'!$A$2:$C$26,3)*SIGN(O15-O18),"")</f>
        <v/>
      </c>
      <c r="X15">
        <f>IF(AND(ISNUMBER(O15),ISNUMBER(O19)),VLOOKUP(ABS(O15-O19),'IMP Table'!$A$2:$C$26,3)*SIGN(O15-O19),"")</f>
        <v/>
      </c>
      <c r="Y15">
        <f>IF(AND(ISNUMBER(O15),ISNUMBER(O20)),VLOOKUP(ABS(O15-O20),'IMP Table'!$A$2:$C$26,3)*SIGN(O15-O20),"")</f>
        <v/>
      </c>
    </row>
    <row r="16">
      <c r="B16">
        <f>'By Round'!A20</f>
        <v/>
      </c>
      <c r="C16">
        <f>'By Round'!B25</f>
        <v/>
      </c>
      <c r="D16">
        <f>'By Round'!C25</f>
        <v/>
      </c>
      <c r="E16">
        <f>'By Round'!D25</f>
        <v/>
      </c>
      <c r="F16" s="10" t="inlineStr">
        <is>
          <t>EW</t>
        </is>
      </c>
      <c r="L16" s="11">
        <f>IFERROR(AVERAGE(P16:T16),"")</f>
        <v/>
      </c>
      <c r="M16" s="4">
        <f>IFERROR(AVERAGE(U16:Y16),"")</f>
        <v/>
      </c>
      <c r="N16">
        <f>IF(ISNUMBER(J16),J16,IF(ISNUMBER(K16),-K16,""))</f>
        <v/>
      </c>
      <c r="O16">
        <f>IF(ISNUMBER(K16),K16,IF(ISNUMBER(J16),-J16,""))</f>
        <v/>
      </c>
      <c r="P16">
        <f>IF(AND(ISNUMBER(N16),ISNUMBER(N15)),VLOOKUP(ABS(N16-N15),'IMP Table'!$A$2:$C$26,3)*SIGN(N16-N15),"")</f>
        <v/>
      </c>
      <c r="Q16">
        <f>IF(AND(ISNUMBER(N16),ISNUMBER(N17)),VLOOKUP(ABS(N16-N17),'IMP Table'!$A$2:$C$26,3)*SIGN(N16-N17),"")</f>
        <v/>
      </c>
      <c r="R16">
        <f>IF(AND(ISNUMBER(N16),ISNUMBER(N18)),VLOOKUP(ABS(N16-N18),'IMP Table'!$A$2:$C$26,3)*SIGN(N16-N18),"")</f>
        <v/>
      </c>
      <c r="S16">
        <f>IF(AND(ISNUMBER(N16),ISNUMBER(N19)),VLOOKUP(ABS(N16-N19),'IMP Table'!$A$2:$C$26,3)*SIGN(N16-N19),"")</f>
        <v/>
      </c>
      <c r="T16">
        <f>IF(AND(ISNUMBER(N16),ISNUMBER(N20)),VLOOKUP(ABS(N16-N20),'IMP Table'!$A$2:$C$26,3)*SIGN(N16-N20),"")</f>
        <v/>
      </c>
      <c r="U16">
        <f>IF(AND(ISNUMBER(O16),ISNUMBER(O15)),VLOOKUP(ABS(O16-O15),'IMP Table'!$A$2:$C$26,3)*SIGN(O16-O15),"")</f>
        <v/>
      </c>
      <c r="V16">
        <f>IF(AND(ISNUMBER(O16),ISNUMBER(O17)),VLOOKUP(ABS(O16-O17),'IMP Table'!$A$2:$C$26,3)*SIGN(O16-O17),"")</f>
        <v/>
      </c>
      <c r="W16">
        <f>IF(AND(ISNUMBER(O16),ISNUMBER(O18)),VLOOKUP(ABS(O16-O18),'IMP Table'!$A$2:$C$26,3)*SIGN(O16-O18),"")</f>
        <v/>
      </c>
      <c r="X16">
        <f>IF(AND(ISNUMBER(O16),ISNUMBER(O19)),VLOOKUP(ABS(O16-O19),'IMP Table'!$A$2:$C$26,3)*SIGN(O16-O19),"")</f>
        <v/>
      </c>
      <c r="Y16">
        <f>IF(AND(ISNUMBER(O16),ISNUMBER(O20)),VLOOKUP(ABS(O16-O20),'IMP Table'!$A$2:$C$26,3)*SIGN(O16-O20),"")</f>
        <v/>
      </c>
    </row>
    <row r="17">
      <c r="B17">
        <f>'By Round'!A26</f>
        <v/>
      </c>
      <c r="C17">
        <f>'By Round'!B30</f>
        <v/>
      </c>
      <c r="D17">
        <f>'By Round'!C30</f>
        <v/>
      </c>
      <c r="E17">
        <f>'By Round'!D30</f>
        <v/>
      </c>
      <c r="F17" s="10" t="inlineStr">
        <is>
          <t>EW</t>
        </is>
      </c>
      <c r="L17" s="11">
        <f>IFERROR(AVERAGE(P17:T17),"")</f>
        <v/>
      </c>
      <c r="M17" s="4">
        <f>IFERROR(AVERAGE(U17:Y17),"")</f>
        <v/>
      </c>
      <c r="N17">
        <f>IF(ISNUMBER(J17),J17,IF(ISNUMBER(K17),-K17,""))</f>
        <v/>
      </c>
      <c r="O17">
        <f>IF(ISNUMBER(K17),K17,IF(ISNUMBER(J17),-J17,""))</f>
        <v/>
      </c>
      <c r="P17">
        <f>IF(AND(ISNUMBER(N17),ISNUMBER(N15)),VLOOKUP(ABS(N17-N15),'IMP Table'!$A$2:$C$26,3)*SIGN(N17-N15),"")</f>
        <v/>
      </c>
      <c r="Q17">
        <f>IF(AND(ISNUMBER(N17),ISNUMBER(N16)),VLOOKUP(ABS(N17-N16),'IMP Table'!$A$2:$C$26,3)*SIGN(N17-N16),"")</f>
        <v/>
      </c>
      <c r="R17">
        <f>IF(AND(ISNUMBER(N17),ISNUMBER(N18)),VLOOKUP(ABS(N17-N18),'IMP Table'!$A$2:$C$26,3)*SIGN(N17-N18),"")</f>
        <v/>
      </c>
      <c r="S17">
        <f>IF(AND(ISNUMBER(N17),ISNUMBER(N19)),VLOOKUP(ABS(N17-N19),'IMP Table'!$A$2:$C$26,3)*SIGN(N17-N19),"")</f>
        <v/>
      </c>
      <c r="T17">
        <f>IF(AND(ISNUMBER(N17),ISNUMBER(N20)),VLOOKUP(ABS(N17-N20),'IMP Table'!$A$2:$C$26,3)*SIGN(N17-N20),"")</f>
        <v/>
      </c>
      <c r="U17">
        <f>IF(AND(ISNUMBER(O17),ISNUMBER(O15)),VLOOKUP(ABS(O17-O15),'IMP Table'!$A$2:$C$26,3)*SIGN(O17-O15),"")</f>
        <v/>
      </c>
      <c r="V17">
        <f>IF(AND(ISNUMBER(O17),ISNUMBER(O16)),VLOOKUP(ABS(O17-O16),'IMP Table'!$A$2:$C$26,3)*SIGN(O17-O16),"")</f>
        <v/>
      </c>
      <c r="W17">
        <f>IF(AND(ISNUMBER(O17),ISNUMBER(O18)),VLOOKUP(ABS(O17-O18),'IMP Table'!$A$2:$C$26,3)*SIGN(O17-O18),"")</f>
        <v/>
      </c>
      <c r="X17">
        <f>IF(AND(ISNUMBER(O17),ISNUMBER(O19)),VLOOKUP(ABS(O17-O19),'IMP Table'!$A$2:$C$26,3)*SIGN(O17-O19),"")</f>
        <v/>
      </c>
      <c r="Y17">
        <f>IF(AND(ISNUMBER(O17),ISNUMBER(O20)),VLOOKUP(ABS(O17-O20),'IMP Table'!$A$2:$C$26,3)*SIGN(O17-O20),"")</f>
        <v/>
      </c>
    </row>
    <row r="18">
      <c r="B18">
        <f>'By Round'!A32</f>
        <v/>
      </c>
      <c r="C18">
        <f>'By Round'!B35</f>
        <v/>
      </c>
      <c r="D18">
        <f>'By Round'!C35</f>
        <v/>
      </c>
      <c r="E18">
        <f>'By Round'!D35</f>
        <v/>
      </c>
      <c r="F18" s="10" t="inlineStr">
        <is>
          <t>EW</t>
        </is>
      </c>
      <c r="L18" s="11">
        <f>IFERROR(AVERAGE(P18:T18),"")</f>
        <v/>
      </c>
      <c r="M18" s="4">
        <f>IFERROR(AVERAGE(U18:Y18),"")</f>
        <v/>
      </c>
      <c r="N18">
        <f>IF(ISNUMBER(J18),J18,IF(ISNUMBER(K18),-K18,""))</f>
        <v/>
      </c>
      <c r="O18">
        <f>IF(ISNUMBER(K18),K18,IF(ISNUMBER(J18),-J18,""))</f>
        <v/>
      </c>
      <c r="P18">
        <f>IF(AND(ISNUMBER(N18),ISNUMBER(N15)),VLOOKUP(ABS(N18-N15),'IMP Table'!$A$2:$C$26,3)*SIGN(N18-N15),"")</f>
        <v/>
      </c>
      <c r="Q18">
        <f>IF(AND(ISNUMBER(N18),ISNUMBER(N16)),VLOOKUP(ABS(N18-N16),'IMP Table'!$A$2:$C$26,3)*SIGN(N18-N16),"")</f>
        <v/>
      </c>
      <c r="R18">
        <f>IF(AND(ISNUMBER(N18),ISNUMBER(N17)),VLOOKUP(ABS(N18-N17),'IMP Table'!$A$2:$C$26,3)*SIGN(N18-N17),"")</f>
        <v/>
      </c>
      <c r="S18">
        <f>IF(AND(ISNUMBER(N18),ISNUMBER(N19)),VLOOKUP(ABS(N18-N19),'IMP Table'!$A$2:$C$26,3)*SIGN(N18-N19),"")</f>
        <v/>
      </c>
      <c r="T18">
        <f>IF(AND(ISNUMBER(N18),ISNUMBER(N20)),VLOOKUP(ABS(N18-N20),'IMP Table'!$A$2:$C$26,3)*SIGN(N18-N20),"")</f>
        <v/>
      </c>
      <c r="U18">
        <f>IF(AND(ISNUMBER(O18),ISNUMBER(O15)),VLOOKUP(ABS(O18-O15),'IMP Table'!$A$2:$C$26,3)*SIGN(O18-O15),"")</f>
        <v/>
      </c>
      <c r="V18">
        <f>IF(AND(ISNUMBER(O18),ISNUMBER(O16)),VLOOKUP(ABS(O18-O16),'IMP Table'!$A$2:$C$26,3)*SIGN(O18-O16),"")</f>
        <v/>
      </c>
      <c r="W18">
        <f>IF(AND(ISNUMBER(O18),ISNUMBER(O17)),VLOOKUP(ABS(O18-O17),'IMP Table'!$A$2:$C$26,3)*SIGN(O18-O17),"")</f>
        <v/>
      </c>
      <c r="X18">
        <f>IF(AND(ISNUMBER(O18),ISNUMBER(O19)),VLOOKUP(ABS(O18-O19),'IMP Table'!$A$2:$C$26,3)*SIGN(O18-O19),"")</f>
        <v/>
      </c>
      <c r="Y18">
        <f>IF(AND(ISNUMBER(O18),ISNUMBER(O20)),VLOOKUP(ABS(O18-O20),'IMP Table'!$A$2:$C$26,3)*SIGN(O18-O20),"")</f>
        <v/>
      </c>
    </row>
    <row r="19">
      <c r="B19">
        <f>'By Round'!A44</f>
        <v/>
      </c>
      <c r="C19">
        <f>'By Round'!B46</f>
        <v/>
      </c>
      <c r="D19">
        <f>'By Round'!C46</f>
        <v/>
      </c>
      <c r="E19">
        <f>'By Round'!D46</f>
        <v/>
      </c>
      <c r="F19" s="10" t="inlineStr">
        <is>
          <t>EW</t>
        </is>
      </c>
      <c r="L19" s="11">
        <f>IFERROR(AVERAGE(P19:T19),"")</f>
        <v/>
      </c>
      <c r="M19" s="4">
        <f>IFERROR(AVERAGE(U19:Y19),"")</f>
        <v/>
      </c>
      <c r="N19">
        <f>IF(ISNUMBER(J19),J19,IF(ISNUMBER(K19),-K19,""))</f>
        <v/>
      </c>
      <c r="O19">
        <f>IF(ISNUMBER(K19),K19,IF(ISNUMBER(J19),-J19,""))</f>
        <v/>
      </c>
      <c r="P19">
        <f>IF(AND(ISNUMBER(N19),ISNUMBER(N15)),VLOOKUP(ABS(N19-N15),'IMP Table'!$A$2:$C$26,3)*SIGN(N19-N15),"")</f>
        <v/>
      </c>
      <c r="Q19">
        <f>IF(AND(ISNUMBER(N19),ISNUMBER(N16)),VLOOKUP(ABS(N19-N16),'IMP Table'!$A$2:$C$26,3)*SIGN(N19-N16),"")</f>
        <v/>
      </c>
      <c r="R19">
        <f>IF(AND(ISNUMBER(N19),ISNUMBER(N17)),VLOOKUP(ABS(N19-N17),'IMP Table'!$A$2:$C$26,3)*SIGN(N19-N17),"")</f>
        <v/>
      </c>
      <c r="S19">
        <f>IF(AND(ISNUMBER(N19),ISNUMBER(N18)),VLOOKUP(ABS(N19-N18),'IMP Table'!$A$2:$C$26,3)*SIGN(N19-N18),"")</f>
        <v/>
      </c>
      <c r="T19">
        <f>IF(AND(ISNUMBER(N19),ISNUMBER(N20)),VLOOKUP(ABS(N19-N20),'IMP Table'!$A$2:$C$26,3)*SIGN(N19-N20),"")</f>
        <v/>
      </c>
      <c r="U19">
        <f>IF(AND(ISNUMBER(O19),ISNUMBER(O15)),VLOOKUP(ABS(O19-O15),'IMP Table'!$A$2:$C$26,3)*SIGN(O19-O15),"")</f>
        <v/>
      </c>
      <c r="V19">
        <f>IF(AND(ISNUMBER(O19),ISNUMBER(O16)),VLOOKUP(ABS(O19-O16),'IMP Table'!$A$2:$C$26,3)*SIGN(O19-O16),"")</f>
        <v/>
      </c>
      <c r="W19">
        <f>IF(AND(ISNUMBER(O19),ISNUMBER(O17)),VLOOKUP(ABS(O19-O17),'IMP Table'!$A$2:$C$26,3)*SIGN(O19-O17),"")</f>
        <v/>
      </c>
      <c r="X19">
        <f>IF(AND(ISNUMBER(O19),ISNUMBER(O18)),VLOOKUP(ABS(O19-O18),'IMP Table'!$A$2:$C$26,3)*SIGN(O19-O18),"")</f>
        <v/>
      </c>
      <c r="Y19">
        <f>IF(AND(ISNUMBER(O19),ISNUMBER(O20)),VLOOKUP(ABS(O19-O20),'IMP Table'!$A$2:$C$26,3)*SIGN(O19-O20),"")</f>
        <v/>
      </c>
    </row>
    <row r="20">
      <c r="B20">
        <f>'By Round'!A50</f>
        <v/>
      </c>
      <c r="C20">
        <f>'By Round'!B51</f>
        <v/>
      </c>
      <c r="D20">
        <f>'By Round'!C51</f>
        <v/>
      </c>
      <c r="E20">
        <f>'By Round'!D51</f>
        <v/>
      </c>
      <c r="F20" s="10" t="inlineStr">
        <is>
          <t>EW</t>
        </is>
      </c>
      <c r="L20" s="11">
        <f>IFERROR(AVERAGE(P20:T20),"")</f>
        <v/>
      </c>
      <c r="M20" s="4">
        <f>IFERROR(AVERAGE(U20:Y20),"")</f>
        <v/>
      </c>
      <c r="N20">
        <f>IF(ISNUMBER(J20),J20,IF(ISNUMBER(K20),-K20,""))</f>
        <v/>
      </c>
      <c r="O20">
        <f>IF(ISNUMBER(K20),K20,IF(ISNUMBER(J20),-J20,""))</f>
        <v/>
      </c>
      <c r="P20">
        <f>IF(AND(ISNUMBER(N20),ISNUMBER(N15)),VLOOKUP(ABS(N20-N15),'IMP Table'!$A$2:$C$26,3)*SIGN(N20-N15),"")</f>
        <v/>
      </c>
      <c r="Q20">
        <f>IF(AND(ISNUMBER(N20),ISNUMBER(N16)),VLOOKUP(ABS(N20-N16),'IMP Table'!$A$2:$C$26,3)*SIGN(N20-N16),"")</f>
        <v/>
      </c>
      <c r="R20">
        <f>IF(AND(ISNUMBER(N20),ISNUMBER(N17)),VLOOKUP(ABS(N20-N17),'IMP Table'!$A$2:$C$26,3)*SIGN(N20-N17),"")</f>
        <v/>
      </c>
      <c r="S20">
        <f>IF(AND(ISNUMBER(N20),ISNUMBER(N18)),VLOOKUP(ABS(N20-N18),'IMP Table'!$A$2:$C$26,3)*SIGN(N20-N18),"")</f>
        <v/>
      </c>
      <c r="T20">
        <f>IF(AND(ISNUMBER(N20),ISNUMBER(N19)),VLOOKUP(ABS(N20-N19),'IMP Table'!$A$2:$C$26,3)*SIGN(N20-N19),"")</f>
        <v/>
      </c>
      <c r="U20">
        <f>IF(AND(ISNUMBER(O20),ISNUMBER(O15)),VLOOKUP(ABS(O20-O15),'IMP Table'!$A$2:$C$26,3)*SIGN(O20-O15),"")</f>
        <v/>
      </c>
      <c r="V20">
        <f>IF(AND(ISNUMBER(O20),ISNUMBER(O16)),VLOOKUP(ABS(O20-O16),'IMP Table'!$A$2:$C$26,3)*SIGN(O20-O16),"")</f>
        <v/>
      </c>
      <c r="W20">
        <f>IF(AND(ISNUMBER(O20),ISNUMBER(O17)),VLOOKUP(ABS(O20-O17),'IMP Table'!$A$2:$C$26,3)*SIGN(O20-O17),"")</f>
        <v/>
      </c>
      <c r="X20">
        <f>IF(AND(ISNUMBER(O20),ISNUMBER(O18)),VLOOKUP(ABS(O20-O18),'IMP Table'!$A$2:$C$26,3)*SIGN(O20-O18),"")</f>
        <v/>
      </c>
      <c r="Y20">
        <f>IF(AND(ISNUMBER(O20),ISNUMBER(O19)),VLOOKUP(ABS(O20-O19),'IMP Table'!$A$2:$C$26,3)*SIGN(O20-O19),"")</f>
        <v/>
      </c>
    </row>
    <row r="21">
      <c r="A21" t="n">
        <v>4</v>
      </c>
      <c r="B21">
        <f>'By Round'!A8</f>
        <v/>
      </c>
      <c r="C21">
        <f>'By Round'!B8</f>
        <v/>
      </c>
      <c r="D21">
        <f>'By Round'!C8</f>
        <v/>
      </c>
      <c r="E21">
        <f>'By Round'!D8</f>
        <v/>
      </c>
      <c r="F21" s="10" t="inlineStr">
        <is>
          <t>Both</t>
        </is>
      </c>
      <c r="L21" s="11">
        <f>IFERROR(AVERAGE(P21:T21),"")</f>
        <v/>
      </c>
      <c r="M21" s="4">
        <f>IFERROR(AVERAGE(U21:Y21),"")</f>
        <v/>
      </c>
      <c r="N21">
        <f>IF(ISNUMBER(J21),J21,IF(ISNUMBER(K21),-K21,""))</f>
        <v/>
      </c>
      <c r="O21">
        <f>IF(ISNUMBER(K21),K21,IF(ISNUMBER(J21),-J21,""))</f>
        <v/>
      </c>
      <c r="P21">
        <f>IF(AND(ISNUMBER(N21),ISNUMBER(N22)),VLOOKUP(ABS(N21-N22),'IMP Table'!$A$2:$C$26,3)*SIGN(N21-N22),"")</f>
        <v/>
      </c>
      <c r="Q21">
        <f>IF(AND(ISNUMBER(N21),ISNUMBER(N23)),VLOOKUP(ABS(N21-N23),'IMP Table'!$A$2:$C$26,3)*SIGN(N21-N23),"")</f>
        <v/>
      </c>
      <c r="R21">
        <f>IF(AND(ISNUMBER(N21),ISNUMBER(N24)),VLOOKUP(ABS(N21-N24),'IMP Table'!$A$2:$C$26,3)*SIGN(N21-N24),"")</f>
        <v/>
      </c>
      <c r="S21">
        <f>IF(AND(ISNUMBER(N21),ISNUMBER(N25)),VLOOKUP(ABS(N21-N25),'IMP Table'!$A$2:$C$26,3)*SIGN(N21-N25),"")</f>
        <v/>
      </c>
      <c r="T21">
        <f>IF(AND(ISNUMBER(N21),ISNUMBER(N26)),VLOOKUP(ABS(N21-N26),'IMP Table'!$A$2:$C$26,3)*SIGN(N21-N26),"")</f>
        <v/>
      </c>
      <c r="U21">
        <f>IF(AND(ISNUMBER(O21),ISNUMBER(O22)),VLOOKUP(ABS(O21-O22),'IMP Table'!$A$2:$C$26,3)*SIGN(O21-O22),"")</f>
        <v/>
      </c>
      <c r="V21">
        <f>IF(AND(ISNUMBER(O21),ISNUMBER(O23)),VLOOKUP(ABS(O21-O23),'IMP Table'!$A$2:$C$26,3)*SIGN(O21-O23),"")</f>
        <v/>
      </c>
      <c r="W21">
        <f>IF(AND(ISNUMBER(O21),ISNUMBER(O24)),VLOOKUP(ABS(O21-O24),'IMP Table'!$A$2:$C$26,3)*SIGN(O21-O24),"")</f>
        <v/>
      </c>
      <c r="X21">
        <f>IF(AND(ISNUMBER(O21),ISNUMBER(O25)),VLOOKUP(ABS(O21-O25),'IMP Table'!$A$2:$C$26,3)*SIGN(O21-O25),"")</f>
        <v/>
      </c>
      <c r="Y21">
        <f>IF(AND(ISNUMBER(O21),ISNUMBER(O26)),VLOOKUP(ABS(O21-O26),'IMP Table'!$A$2:$C$26,3)*SIGN(O21-O26),"")</f>
        <v/>
      </c>
    </row>
    <row r="22">
      <c r="B22">
        <f>'By Round'!A20</f>
        <v/>
      </c>
      <c r="C22">
        <f>'By Round'!B25</f>
        <v/>
      </c>
      <c r="D22">
        <f>'By Round'!C25</f>
        <v/>
      </c>
      <c r="E22">
        <f>'By Round'!D25</f>
        <v/>
      </c>
      <c r="F22" s="10" t="inlineStr">
        <is>
          <t>Both</t>
        </is>
      </c>
      <c r="L22" s="11">
        <f>IFERROR(AVERAGE(P22:T22),"")</f>
        <v/>
      </c>
      <c r="M22" s="4">
        <f>IFERROR(AVERAGE(U22:Y22),"")</f>
        <v/>
      </c>
      <c r="N22">
        <f>IF(ISNUMBER(J22),J22,IF(ISNUMBER(K22),-K22,""))</f>
        <v/>
      </c>
      <c r="O22">
        <f>IF(ISNUMBER(K22),K22,IF(ISNUMBER(J22),-J22,""))</f>
        <v/>
      </c>
      <c r="P22">
        <f>IF(AND(ISNUMBER(N22),ISNUMBER(N21)),VLOOKUP(ABS(N22-N21),'IMP Table'!$A$2:$C$26,3)*SIGN(N22-N21),"")</f>
        <v/>
      </c>
      <c r="Q22">
        <f>IF(AND(ISNUMBER(N22),ISNUMBER(N23)),VLOOKUP(ABS(N22-N23),'IMP Table'!$A$2:$C$26,3)*SIGN(N22-N23),"")</f>
        <v/>
      </c>
      <c r="R22">
        <f>IF(AND(ISNUMBER(N22),ISNUMBER(N24)),VLOOKUP(ABS(N22-N24),'IMP Table'!$A$2:$C$26,3)*SIGN(N22-N24),"")</f>
        <v/>
      </c>
      <c r="S22">
        <f>IF(AND(ISNUMBER(N22),ISNUMBER(N25)),VLOOKUP(ABS(N22-N25),'IMP Table'!$A$2:$C$26,3)*SIGN(N22-N25),"")</f>
        <v/>
      </c>
      <c r="T22">
        <f>IF(AND(ISNUMBER(N22),ISNUMBER(N26)),VLOOKUP(ABS(N22-N26),'IMP Table'!$A$2:$C$26,3)*SIGN(N22-N26),"")</f>
        <v/>
      </c>
      <c r="U22">
        <f>IF(AND(ISNUMBER(O22),ISNUMBER(O21)),VLOOKUP(ABS(O22-O21),'IMP Table'!$A$2:$C$26,3)*SIGN(O22-O21),"")</f>
        <v/>
      </c>
      <c r="V22">
        <f>IF(AND(ISNUMBER(O22),ISNUMBER(O23)),VLOOKUP(ABS(O22-O23),'IMP Table'!$A$2:$C$26,3)*SIGN(O22-O23),"")</f>
        <v/>
      </c>
      <c r="W22">
        <f>IF(AND(ISNUMBER(O22),ISNUMBER(O24)),VLOOKUP(ABS(O22-O24),'IMP Table'!$A$2:$C$26,3)*SIGN(O22-O24),"")</f>
        <v/>
      </c>
      <c r="X22">
        <f>IF(AND(ISNUMBER(O22),ISNUMBER(O25)),VLOOKUP(ABS(O22-O25),'IMP Table'!$A$2:$C$26,3)*SIGN(O22-O25),"")</f>
        <v/>
      </c>
      <c r="Y22">
        <f>IF(AND(ISNUMBER(O22),ISNUMBER(O26)),VLOOKUP(ABS(O22-O26),'IMP Table'!$A$2:$C$26,3)*SIGN(O22-O26),"")</f>
        <v/>
      </c>
    </row>
    <row r="23">
      <c r="B23">
        <f>'By Round'!A26</f>
        <v/>
      </c>
      <c r="C23">
        <f>'By Round'!B30</f>
        <v/>
      </c>
      <c r="D23">
        <f>'By Round'!C30</f>
        <v/>
      </c>
      <c r="E23">
        <f>'By Round'!D30</f>
        <v/>
      </c>
      <c r="F23" s="10" t="inlineStr">
        <is>
          <t>Both</t>
        </is>
      </c>
      <c r="L23" s="11">
        <f>IFERROR(AVERAGE(P23:T23),"")</f>
        <v/>
      </c>
      <c r="M23" s="4">
        <f>IFERROR(AVERAGE(U23:Y23),"")</f>
        <v/>
      </c>
      <c r="N23">
        <f>IF(ISNUMBER(J23),J23,IF(ISNUMBER(K23),-K23,""))</f>
        <v/>
      </c>
      <c r="O23">
        <f>IF(ISNUMBER(K23),K23,IF(ISNUMBER(J23),-J23,""))</f>
        <v/>
      </c>
      <c r="P23">
        <f>IF(AND(ISNUMBER(N23),ISNUMBER(N21)),VLOOKUP(ABS(N23-N21),'IMP Table'!$A$2:$C$26,3)*SIGN(N23-N21),"")</f>
        <v/>
      </c>
      <c r="Q23">
        <f>IF(AND(ISNUMBER(N23),ISNUMBER(N22)),VLOOKUP(ABS(N23-N22),'IMP Table'!$A$2:$C$26,3)*SIGN(N23-N22),"")</f>
        <v/>
      </c>
      <c r="R23">
        <f>IF(AND(ISNUMBER(N23),ISNUMBER(N24)),VLOOKUP(ABS(N23-N24),'IMP Table'!$A$2:$C$26,3)*SIGN(N23-N24),"")</f>
        <v/>
      </c>
      <c r="S23">
        <f>IF(AND(ISNUMBER(N23),ISNUMBER(N25)),VLOOKUP(ABS(N23-N25),'IMP Table'!$A$2:$C$26,3)*SIGN(N23-N25),"")</f>
        <v/>
      </c>
      <c r="T23">
        <f>IF(AND(ISNUMBER(N23),ISNUMBER(N26)),VLOOKUP(ABS(N23-N26),'IMP Table'!$A$2:$C$26,3)*SIGN(N23-N26),"")</f>
        <v/>
      </c>
      <c r="U23">
        <f>IF(AND(ISNUMBER(O23),ISNUMBER(O21)),VLOOKUP(ABS(O23-O21),'IMP Table'!$A$2:$C$26,3)*SIGN(O23-O21),"")</f>
        <v/>
      </c>
      <c r="V23">
        <f>IF(AND(ISNUMBER(O23),ISNUMBER(O22)),VLOOKUP(ABS(O23-O22),'IMP Table'!$A$2:$C$26,3)*SIGN(O23-O22),"")</f>
        <v/>
      </c>
      <c r="W23">
        <f>IF(AND(ISNUMBER(O23),ISNUMBER(O24)),VLOOKUP(ABS(O23-O24),'IMP Table'!$A$2:$C$26,3)*SIGN(O23-O24),"")</f>
        <v/>
      </c>
      <c r="X23">
        <f>IF(AND(ISNUMBER(O23),ISNUMBER(O25)),VLOOKUP(ABS(O23-O25),'IMP Table'!$A$2:$C$26,3)*SIGN(O23-O25),"")</f>
        <v/>
      </c>
      <c r="Y23">
        <f>IF(AND(ISNUMBER(O23),ISNUMBER(O26)),VLOOKUP(ABS(O23-O26),'IMP Table'!$A$2:$C$26,3)*SIGN(O23-O26),"")</f>
        <v/>
      </c>
    </row>
    <row r="24">
      <c r="B24">
        <f>'By Round'!A32</f>
        <v/>
      </c>
      <c r="C24">
        <f>'By Round'!B35</f>
        <v/>
      </c>
      <c r="D24">
        <f>'By Round'!C35</f>
        <v/>
      </c>
      <c r="E24">
        <f>'By Round'!D35</f>
        <v/>
      </c>
      <c r="F24" s="10" t="inlineStr">
        <is>
          <t>Both</t>
        </is>
      </c>
      <c r="L24" s="11">
        <f>IFERROR(AVERAGE(P24:T24),"")</f>
        <v/>
      </c>
      <c r="M24" s="4">
        <f>IFERROR(AVERAGE(U24:Y24),"")</f>
        <v/>
      </c>
      <c r="N24">
        <f>IF(ISNUMBER(J24),J24,IF(ISNUMBER(K24),-K24,""))</f>
        <v/>
      </c>
      <c r="O24">
        <f>IF(ISNUMBER(K24),K24,IF(ISNUMBER(J24),-J24,""))</f>
        <v/>
      </c>
      <c r="P24">
        <f>IF(AND(ISNUMBER(N24),ISNUMBER(N21)),VLOOKUP(ABS(N24-N21),'IMP Table'!$A$2:$C$26,3)*SIGN(N24-N21),"")</f>
        <v/>
      </c>
      <c r="Q24">
        <f>IF(AND(ISNUMBER(N24),ISNUMBER(N22)),VLOOKUP(ABS(N24-N22),'IMP Table'!$A$2:$C$26,3)*SIGN(N24-N22),"")</f>
        <v/>
      </c>
      <c r="R24">
        <f>IF(AND(ISNUMBER(N24),ISNUMBER(N23)),VLOOKUP(ABS(N24-N23),'IMP Table'!$A$2:$C$26,3)*SIGN(N24-N23),"")</f>
        <v/>
      </c>
      <c r="S24">
        <f>IF(AND(ISNUMBER(N24),ISNUMBER(N25)),VLOOKUP(ABS(N24-N25),'IMP Table'!$A$2:$C$26,3)*SIGN(N24-N25),"")</f>
        <v/>
      </c>
      <c r="T24">
        <f>IF(AND(ISNUMBER(N24),ISNUMBER(N26)),VLOOKUP(ABS(N24-N26),'IMP Table'!$A$2:$C$26,3)*SIGN(N24-N26),"")</f>
        <v/>
      </c>
      <c r="U24">
        <f>IF(AND(ISNUMBER(O24),ISNUMBER(O21)),VLOOKUP(ABS(O24-O21),'IMP Table'!$A$2:$C$26,3)*SIGN(O24-O21),"")</f>
        <v/>
      </c>
      <c r="V24">
        <f>IF(AND(ISNUMBER(O24),ISNUMBER(O22)),VLOOKUP(ABS(O24-O22),'IMP Table'!$A$2:$C$26,3)*SIGN(O24-O22),"")</f>
        <v/>
      </c>
      <c r="W24">
        <f>IF(AND(ISNUMBER(O24),ISNUMBER(O23)),VLOOKUP(ABS(O24-O23),'IMP Table'!$A$2:$C$26,3)*SIGN(O24-O23),"")</f>
        <v/>
      </c>
      <c r="X24">
        <f>IF(AND(ISNUMBER(O24),ISNUMBER(O25)),VLOOKUP(ABS(O24-O25),'IMP Table'!$A$2:$C$26,3)*SIGN(O24-O25),"")</f>
        <v/>
      </c>
      <c r="Y24">
        <f>IF(AND(ISNUMBER(O24),ISNUMBER(O26)),VLOOKUP(ABS(O24-O26),'IMP Table'!$A$2:$C$26,3)*SIGN(O24-O26),"")</f>
        <v/>
      </c>
    </row>
    <row r="25">
      <c r="B25">
        <f>'By Round'!A44</f>
        <v/>
      </c>
      <c r="C25">
        <f>'By Round'!B46</f>
        <v/>
      </c>
      <c r="D25">
        <f>'By Round'!C46</f>
        <v/>
      </c>
      <c r="E25">
        <f>'By Round'!D46</f>
        <v/>
      </c>
      <c r="F25" s="10" t="inlineStr">
        <is>
          <t>Both</t>
        </is>
      </c>
      <c r="L25" s="11">
        <f>IFERROR(AVERAGE(P25:T25),"")</f>
        <v/>
      </c>
      <c r="M25" s="4">
        <f>IFERROR(AVERAGE(U25:Y25),"")</f>
        <v/>
      </c>
      <c r="N25">
        <f>IF(ISNUMBER(J25),J25,IF(ISNUMBER(K25),-K25,""))</f>
        <v/>
      </c>
      <c r="O25">
        <f>IF(ISNUMBER(K25),K25,IF(ISNUMBER(J25),-J25,""))</f>
        <v/>
      </c>
      <c r="P25">
        <f>IF(AND(ISNUMBER(N25),ISNUMBER(N21)),VLOOKUP(ABS(N25-N21),'IMP Table'!$A$2:$C$26,3)*SIGN(N25-N21),"")</f>
        <v/>
      </c>
      <c r="Q25">
        <f>IF(AND(ISNUMBER(N25),ISNUMBER(N22)),VLOOKUP(ABS(N25-N22),'IMP Table'!$A$2:$C$26,3)*SIGN(N25-N22),"")</f>
        <v/>
      </c>
      <c r="R25">
        <f>IF(AND(ISNUMBER(N25),ISNUMBER(N23)),VLOOKUP(ABS(N25-N23),'IMP Table'!$A$2:$C$26,3)*SIGN(N25-N23),"")</f>
        <v/>
      </c>
      <c r="S25">
        <f>IF(AND(ISNUMBER(N25),ISNUMBER(N24)),VLOOKUP(ABS(N25-N24),'IMP Table'!$A$2:$C$26,3)*SIGN(N25-N24),"")</f>
        <v/>
      </c>
      <c r="T25">
        <f>IF(AND(ISNUMBER(N25),ISNUMBER(N26)),VLOOKUP(ABS(N25-N26),'IMP Table'!$A$2:$C$26,3)*SIGN(N25-N26),"")</f>
        <v/>
      </c>
      <c r="U25">
        <f>IF(AND(ISNUMBER(O25),ISNUMBER(O21)),VLOOKUP(ABS(O25-O21),'IMP Table'!$A$2:$C$26,3)*SIGN(O25-O21),"")</f>
        <v/>
      </c>
      <c r="V25">
        <f>IF(AND(ISNUMBER(O25),ISNUMBER(O22)),VLOOKUP(ABS(O25-O22),'IMP Table'!$A$2:$C$26,3)*SIGN(O25-O22),"")</f>
        <v/>
      </c>
      <c r="W25">
        <f>IF(AND(ISNUMBER(O25),ISNUMBER(O23)),VLOOKUP(ABS(O25-O23),'IMP Table'!$A$2:$C$26,3)*SIGN(O25-O23),"")</f>
        <v/>
      </c>
      <c r="X25">
        <f>IF(AND(ISNUMBER(O25),ISNUMBER(O24)),VLOOKUP(ABS(O25-O24),'IMP Table'!$A$2:$C$26,3)*SIGN(O25-O24),"")</f>
        <v/>
      </c>
      <c r="Y25">
        <f>IF(AND(ISNUMBER(O25),ISNUMBER(O26)),VLOOKUP(ABS(O25-O26),'IMP Table'!$A$2:$C$26,3)*SIGN(O25-O26),"")</f>
        <v/>
      </c>
    </row>
    <row r="26">
      <c r="B26">
        <f>'By Round'!A50</f>
        <v/>
      </c>
      <c r="C26">
        <f>'By Round'!B51</f>
        <v/>
      </c>
      <c r="D26">
        <f>'By Round'!C51</f>
        <v/>
      </c>
      <c r="E26">
        <f>'By Round'!D51</f>
        <v/>
      </c>
      <c r="F26" s="10" t="inlineStr">
        <is>
          <t>Both</t>
        </is>
      </c>
      <c r="L26" s="11">
        <f>IFERROR(AVERAGE(P26:T26),"")</f>
        <v/>
      </c>
      <c r="M26" s="4">
        <f>IFERROR(AVERAGE(U26:Y26),"")</f>
        <v/>
      </c>
      <c r="N26">
        <f>IF(ISNUMBER(J26),J26,IF(ISNUMBER(K26),-K26,""))</f>
        <v/>
      </c>
      <c r="O26">
        <f>IF(ISNUMBER(K26),K26,IF(ISNUMBER(J26),-J26,""))</f>
        <v/>
      </c>
      <c r="P26">
        <f>IF(AND(ISNUMBER(N26),ISNUMBER(N21)),VLOOKUP(ABS(N26-N21),'IMP Table'!$A$2:$C$26,3)*SIGN(N26-N21),"")</f>
        <v/>
      </c>
      <c r="Q26">
        <f>IF(AND(ISNUMBER(N26),ISNUMBER(N22)),VLOOKUP(ABS(N26-N22),'IMP Table'!$A$2:$C$26,3)*SIGN(N26-N22),"")</f>
        <v/>
      </c>
      <c r="R26">
        <f>IF(AND(ISNUMBER(N26),ISNUMBER(N23)),VLOOKUP(ABS(N26-N23),'IMP Table'!$A$2:$C$26,3)*SIGN(N26-N23),"")</f>
        <v/>
      </c>
      <c r="S26">
        <f>IF(AND(ISNUMBER(N26),ISNUMBER(N24)),VLOOKUP(ABS(N26-N24),'IMP Table'!$A$2:$C$26,3)*SIGN(N26-N24),"")</f>
        <v/>
      </c>
      <c r="T26">
        <f>IF(AND(ISNUMBER(N26),ISNUMBER(N25)),VLOOKUP(ABS(N26-N25),'IMP Table'!$A$2:$C$26,3)*SIGN(N26-N25),"")</f>
        <v/>
      </c>
      <c r="U26">
        <f>IF(AND(ISNUMBER(O26),ISNUMBER(O21)),VLOOKUP(ABS(O26-O21),'IMP Table'!$A$2:$C$26,3)*SIGN(O26-O21),"")</f>
        <v/>
      </c>
      <c r="V26">
        <f>IF(AND(ISNUMBER(O26),ISNUMBER(O22)),VLOOKUP(ABS(O26-O22),'IMP Table'!$A$2:$C$26,3)*SIGN(O26-O22),"")</f>
        <v/>
      </c>
      <c r="W26">
        <f>IF(AND(ISNUMBER(O26),ISNUMBER(O23)),VLOOKUP(ABS(O26-O23),'IMP Table'!$A$2:$C$26,3)*SIGN(O26-O23),"")</f>
        <v/>
      </c>
      <c r="X26">
        <f>IF(AND(ISNUMBER(O26),ISNUMBER(O24)),VLOOKUP(ABS(O26-O24),'IMP Table'!$A$2:$C$26,3)*SIGN(O26-O24),"")</f>
        <v/>
      </c>
      <c r="Y26">
        <f>IF(AND(ISNUMBER(O26),ISNUMBER(O25)),VLOOKUP(ABS(O26-O25),'IMP Table'!$A$2:$C$26,3)*SIGN(O26-O25),"")</f>
        <v/>
      </c>
    </row>
    <row r="27">
      <c r="A27" t="n">
        <v>5</v>
      </c>
      <c r="B27">
        <f>'By Round'!A14</f>
        <v/>
      </c>
      <c r="C27">
        <f>'By Round'!B14</f>
        <v/>
      </c>
      <c r="D27">
        <f>'By Round'!C14</f>
        <v/>
      </c>
      <c r="E27">
        <f>'By Round'!D14</f>
        <v/>
      </c>
      <c r="F27" s="10" t="inlineStr">
        <is>
          <t>NS</t>
        </is>
      </c>
      <c r="L27" s="11">
        <f>IFERROR(AVERAGE(P27:T27),"")</f>
        <v/>
      </c>
      <c r="M27" s="4">
        <f>IFERROR(AVERAGE(U27:Y27),"")</f>
        <v/>
      </c>
      <c r="N27">
        <f>IF(ISNUMBER(J27),J27,IF(ISNUMBER(K27),-K27,""))</f>
        <v/>
      </c>
      <c r="O27">
        <f>IF(ISNUMBER(K27),K27,IF(ISNUMBER(J27),-J27,""))</f>
        <v/>
      </c>
      <c r="P27">
        <f>IF(AND(ISNUMBER(N27),ISNUMBER(N28)),VLOOKUP(ABS(N27-N28),'IMP Table'!$A$2:$C$26,3)*SIGN(N27-N28),"")</f>
        <v/>
      </c>
      <c r="Q27">
        <f>IF(AND(ISNUMBER(N27),ISNUMBER(N29)),VLOOKUP(ABS(N27-N29),'IMP Table'!$A$2:$C$26,3)*SIGN(N27-N29),"")</f>
        <v/>
      </c>
      <c r="R27">
        <f>IF(AND(ISNUMBER(N27),ISNUMBER(N30)),VLOOKUP(ABS(N27-N30),'IMP Table'!$A$2:$C$26,3)*SIGN(N27-N30),"")</f>
        <v/>
      </c>
      <c r="S27">
        <f>IF(AND(ISNUMBER(N27),ISNUMBER(N31)),VLOOKUP(ABS(N27-N31),'IMP Table'!$A$2:$C$26,3)*SIGN(N27-N31),"")</f>
        <v/>
      </c>
      <c r="T27">
        <f>IF(AND(ISNUMBER(N27),ISNUMBER(N32)),VLOOKUP(ABS(N27-N32),'IMP Table'!$A$2:$C$26,3)*SIGN(N27-N32),"")</f>
        <v/>
      </c>
      <c r="U27">
        <f>IF(AND(ISNUMBER(O27),ISNUMBER(O28)),VLOOKUP(ABS(O27-O28),'IMP Table'!$A$2:$C$26,3)*SIGN(O27-O28),"")</f>
        <v/>
      </c>
      <c r="V27">
        <f>IF(AND(ISNUMBER(O27),ISNUMBER(O29)),VLOOKUP(ABS(O27-O29),'IMP Table'!$A$2:$C$26,3)*SIGN(O27-O29),"")</f>
        <v/>
      </c>
      <c r="W27">
        <f>IF(AND(ISNUMBER(O27),ISNUMBER(O30)),VLOOKUP(ABS(O27-O30),'IMP Table'!$A$2:$C$26,3)*SIGN(O27-O30),"")</f>
        <v/>
      </c>
      <c r="X27">
        <f>IF(AND(ISNUMBER(O27),ISNUMBER(O31)),VLOOKUP(ABS(O27-O31),'IMP Table'!$A$2:$C$26,3)*SIGN(O27-O31),"")</f>
        <v/>
      </c>
      <c r="Y27">
        <f>IF(AND(ISNUMBER(O27),ISNUMBER(O32)),VLOOKUP(ABS(O27-O32),'IMP Table'!$A$2:$C$26,3)*SIGN(O27-O32),"")</f>
        <v/>
      </c>
    </row>
    <row r="28">
      <c r="B28">
        <f>'By Round'!A26</f>
        <v/>
      </c>
      <c r="C28">
        <f>'By Round'!B31</f>
        <v/>
      </c>
      <c r="D28">
        <f>'By Round'!C31</f>
        <v/>
      </c>
      <c r="E28">
        <f>'By Round'!D31</f>
        <v/>
      </c>
      <c r="F28" s="10" t="inlineStr">
        <is>
          <t>NS</t>
        </is>
      </c>
      <c r="L28" s="11">
        <f>IFERROR(AVERAGE(P28:T28),"")</f>
        <v/>
      </c>
      <c r="M28" s="4">
        <f>IFERROR(AVERAGE(U28:Y28),"")</f>
        <v/>
      </c>
      <c r="N28">
        <f>IF(ISNUMBER(J28),J28,IF(ISNUMBER(K28),-K28,""))</f>
        <v/>
      </c>
      <c r="O28">
        <f>IF(ISNUMBER(K28),K28,IF(ISNUMBER(J28),-J28,""))</f>
        <v/>
      </c>
      <c r="P28">
        <f>IF(AND(ISNUMBER(N28),ISNUMBER(N27)),VLOOKUP(ABS(N28-N27),'IMP Table'!$A$2:$C$26,3)*SIGN(N28-N27),"")</f>
        <v/>
      </c>
      <c r="Q28">
        <f>IF(AND(ISNUMBER(N28),ISNUMBER(N29)),VLOOKUP(ABS(N28-N29),'IMP Table'!$A$2:$C$26,3)*SIGN(N28-N29),"")</f>
        <v/>
      </c>
      <c r="R28">
        <f>IF(AND(ISNUMBER(N28),ISNUMBER(N30)),VLOOKUP(ABS(N28-N30),'IMP Table'!$A$2:$C$26,3)*SIGN(N28-N30),"")</f>
        <v/>
      </c>
      <c r="S28">
        <f>IF(AND(ISNUMBER(N28),ISNUMBER(N31)),VLOOKUP(ABS(N28-N31),'IMP Table'!$A$2:$C$26,3)*SIGN(N28-N31),"")</f>
        <v/>
      </c>
      <c r="T28">
        <f>IF(AND(ISNUMBER(N28),ISNUMBER(N32)),VLOOKUP(ABS(N28-N32),'IMP Table'!$A$2:$C$26,3)*SIGN(N28-N32),"")</f>
        <v/>
      </c>
      <c r="U28">
        <f>IF(AND(ISNUMBER(O28),ISNUMBER(O27)),VLOOKUP(ABS(O28-O27),'IMP Table'!$A$2:$C$26,3)*SIGN(O28-O27),"")</f>
        <v/>
      </c>
      <c r="V28">
        <f>IF(AND(ISNUMBER(O28),ISNUMBER(O29)),VLOOKUP(ABS(O28-O29),'IMP Table'!$A$2:$C$26,3)*SIGN(O28-O29),"")</f>
        <v/>
      </c>
      <c r="W28">
        <f>IF(AND(ISNUMBER(O28),ISNUMBER(O30)),VLOOKUP(ABS(O28-O30),'IMP Table'!$A$2:$C$26,3)*SIGN(O28-O30),"")</f>
        <v/>
      </c>
      <c r="X28">
        <f>IF(AND(ISNUMBER(O28),ISNUMBER(O31)),VLOOKUP(ABS(O28-O31),'IMP Table'!$A$2:$C$26,3)*SIGN(O28-O31),"")</f>
        <v/>
      </c>
      <c r="Y28">
        <f>IF(AND(ISNUMBER(O28),ISNUMBER(O32)),VLOOKUP(ABS(O28-O32),'IMP Table'!$A$2:$C$26,3)*SIGN(O28-O32),"")</f>
        <v/>
      </c>
    </row>
    <row r="29">
      <c r="B29">
        <f>'By Round'!A32</f>
        <v/>
      </c>
      <c r="C29">
        <f>'By Round'!B36</f>
        <v/>
      </c>
      <c r="D29">
        <f>'By Round'!C36</f>
        <v/>
      </c>
      <c r="E29">
        <f>'By Round'!D36</f>
        <v/>
      </c>
      <c r="F29" s="10" t="inlineStr">
        <is>
          <t>NS</t>
        </is>
      </c>
      <c r="L29" s="11">
        <f>IFERROR(AVERAGE(P29:T29),"")</f>
        <v/>
      </c>
      <c r="M29" s="4">
        <f>IFERROR(AVERAGE(U29:Y29),"")</f>
        <v/>
      </c>
      <c r="N29">
        <f>IF(ISNUMBER(J29),J29,IF(ISNUMBER(K29),-K29,""))</f>
        <v/>
      </c>
      <c r="O29">
        <f>IF(ISNUMBER(K29),K29,IF(ISNUMBER(J29),-J29,""))</f>
        <v/>
      </c>
      <c r="P29">
        <f>IF(AND(ISNUMBER(N29),ISNUMBER(N27)),VLOOKUP(ABS(N29-N27),'IMP Table'!$A$2:$C$26,3)*SIGN(N29-N27),"")</f>
        <v/>
      </c>
      <c r="Q29">
        <f>IF(AND(ISNUMBER(N29),ISNUMBER(N28)),VLOOKUP(ABS(N29-N28),'IMP Table'!$A$2:$C$26,3)*SIGN(N29-N28),"")</f>
        <v/>
      </c>
      <c r="R29">
        <f>IF(AND(ISNUMBER(N29),ISNUMBER(N30)),VLOOKUP(ABS(N29-N30),'IMP Table'!$A$2:$C$26,3)*SIGN(N29-N30),"")</f>
        <v/>
      </c>
      <c r="S29">
        <f>IF(AND(ISNUMBER(N29),ISNUMBER(N31)),VLOOKUP(ABS(N29-N31),'IMP Table'!$A$2:$C$26,3)*SIGN(N29-N31),"")</f>
        <v/>
      </c>
      <c r="T29">
        <f>IF(AND(ISNUMBER(N29),ISNUMBER(N32)),VLOOKUP(ABS(N29-N32),'IMP Table'!$A$2:$C$26,3)*SIGN(N29-N32),"")</f>
        <v/>
      </c>
      <c r="U29">
        <f>IF(AND(ISNUMBER(O29),ISNUMBER(O27)),VLOOKUP(ABS(O29-O27),'IMP Table'!$A$2:$C$26,3)*SIGN(O29-O27),"")</f>
        <v/>
      </c>
      <c r="V29">
        <f>IF(AND(ISNUMBER(O29),ISNUMBER(O28)),VLOOKUP(ABS(O29-O28),'IMP Table'!$A$2:$C$26,3)*SIGN(O29-O28),"")</f>
        <v/>
      </c>
      <c r="W29">
        <f>IF(AND(ISNUMBER(O29),ISNUMBER(O30)),VLOOKUP(ABS(O29-O30),'IMP Table'!$A$2:$C$26,3)*SIGN(O29-O30),"")</f>
        <v/>
      </c>
      <c r="X29">
        <f>IF(AND(ISNUMBER(O29),ISNUMBER(O31)),VLOOKUP(ABS(O29-O31),'IMP Table'!$A$2:$C$26,3)*SIGN(O29-O31),"")</f>
        <v/>
      </c>
      <c r="Y29">
        <f>IF(AND(ISNUMBER(O29),ISNUMBER(O32)),VLOOKUP(ABS(O29-O32),'IMP Table'!$A$2:$C$26,3)*SIGN(O29-O32),"")</f>
        <v/>
      </c>
    </row>
    <row r="30">
      <c r="B30">
        <f>'By Round'!A38</f>
        <v/>
      </c>
      <c r="C30">
        <f>'By Round'!B41</f>
        <v/>
      </c>
      <c r="D30">
        <f>'By Round'!C41</f>
        <v/>
      </c>
      <c r="E30">
        <f>'By Round'!D41</f>
        <v/>
      </c>
      <c r="F30" s="10" t="inlineStr">
        <is>
          <t>NS</t>
        </is>
      </c>
      <c r="L30" s="11">
        <f>IFERROR(AVERAGE(P30:T30),"")</f>
        <v/>
      </c>
      <c r="M30" s="4">
        <f>IFERROR(AVERAGE(U30:Y30),"")</f>
        <v/>
      </c>
      <c r="N30">
        <f>IF(ISNUMBER(J30),J30,IF(ISNUMBER(K30),-K30,""))</f>
        <v/>
      </c>
      <c r="O30">
        <f>IF(ISNUMBER(K30),K30,IF(ISNUMBER(J30),-J30,""))</f>
        <v/>
      </c>
      <c r="P30">
        <f>IF(AND(ISNUMBER(N30),ISNUMBER(N27)),VLOOKUP(ABS(N30-N27),'IMP Table'!$A$2:$C$26,3)*SIGN(N30-N27),"")</f>
        <v/>
      </c>
      <c r="Q30">
        <f>IF(AND(ISNUMBER(N30),ISNUMBER(N28)),VLOOKUP(ABS(N30-N28),'IMP Table'!$A$2:$C$26,3)*SIGN(N30-N28),"")</f>
        <v/>
      </c>
      <c r="R30">
        <f>IF(AND(ISNUMBER(N30),ISNUMBER(N29)),VLOOKUP(ABS(N30-N29),'IMP Table'!$A$2:$C$26,3)*SIGN(N30-N29),"")</f>
        <v/>
      </c>
      <c r="S30">
        <f>IF(AND(ISNUMBER(N30),ISNUMBER(N31)),VLOOKUP(ABS(N30-N31),'IMP Table'!$A$2:$C$26,3)*SIGN(N30-N31),"")</f>
        <v/>
      </c>
      <c r="T30">
        <f>IF(AND(ISNUMBER(N30),ISNUMBER(N32)),VLOOKUP(ABS(N30-N32),'IMP Table'!$A$2:$C$26,3)*SIGN(N30-N32),"")</f>
        <v/>
      </c>
      <c r="U30">
        <f>IF(AND(ISNUMBER(O30),ISNUMBER(O27)),VLOOKUP(ABS(O30-O27),'IMP Table'!$A$2:$C$26,3)*SIGN(O30-O27),"")</f>
        <v/>
      </c>
      <c r="V30">
        <f>IF(AND(ISNUMBER(O30),ISNUMBER(O28)),VLOOKUP(ABS(O30-O28),'IMP Table'!$A$2:$C$26,3)*SIGN(O30-O28),"")</f>
        <v/>
      </c>
      <c r="W30">
        <f>IF(AND(ISNUMBER(O30),ISNUMBER(O29)),VLOOKUP(ABS(O30-O29),'IMP Table'!$A$2:$C$26,3)*SIGN(O30-O29),"")</f>
        <v/>
      </c>
      <c r="X30">
        <f>IF(AND(ISNUMBER(O30),ISNUMBER(O31)),VLOOKUP(ABS(O30-O31),'IMP Table'!$A$2:$C$26,3)*SIGN(O30-O31),"")</f>
        <v/>
      </c>
      <c r="Y30">
        <f>IF(AND(ISNUMBER(O30),ISNUMBER(O32)),VLOOKUP(ABS(O30-O32),'IMP Table'!$A$2:$C$26,3)*SIGN(O30-O32),"")</f>
        <v/>
      </c>
    </row>
    <row r="31">
      <c r="B31">
        <f>'By Round'!A50</f>
        <v/>
      </c>
      <c r="C31">
        <f>'By Round'!B52</f>
        <v/>
      </c>
      <c r="D31">
        <f>'By Round'!C52</f>
        <v/>
      </c>
      <c r="E31">
        <f>'By Round'!D52</f>
        <v/>
      </c>
      <c r="F31" s="10" t="inlineStr">
        <is>
          <t>NS</t>
        </is>
      </c>
      <c r="L31" s="11">
        <f>IFERROR(AVERAGE(P31:T31),"")</f>
        <v/>
      </c>
      <c r="M31" s="4">
        <f>IFERROR(AVERAGE(U31:Y31),"")</f>
        <v/>
      </c>
      <c r="N31">
        <f>IF(ISNUMBER(J31),J31,IF(ISNUMBER(K31),-K31,""))</f>
        <v/>
      </c>
      <c r="O31">
        <f>IF(ISNUMBER(K31),K31,IF(ISNUMBER(J31),-J31,""))</f>
        <v/>
      </c>
      <c r="P31">
        <f>IF(AND(ISNUMBER(N31),ISNUMBER(N27)),VLOOKUP(ABS(N31-N27),'IMP Table'!$A$2:$C$26,3)*SIGN(N31-N27),"")</f>
        <v/>
      </c>
      <c r="Q31">
        <f>IF(AND(ISNUMBER(N31),ISNUMBER(N28)),VLOOKUP(ABS(N31-N28),'IMP Table'!$A$2:$C$26,3)*SIGN(N31-N28),"")</f>
        <v/>
      </c>
      <c r="R31">
        <f>IF(AND(ISNUMBER(N31),ISNUMBER(N29)),VLOOKUP(ABS(N31-N29),'IMP Table'!$A$2:$C$26,3)*SIGN(N31-N29),"")</f>
        <v/>
      </c>
      <c r="S31">
        <f>IF(AND(ISNUMBER(N31),ISNUMBER(N30)),VLOOKUP(ABS(N31-N30),'IMP Table'!$A$2:$C$26,3)*SIGN(N31-N30),"")</f>
        <v/>
      </c>
      <c r="T31">
        <f>IF(AND(ISNUMBER(N31),ISNUMBER(N32)),VLOOKUP(ABS(N31-N32),'IMP Table'!$A$2:$C$26,3)*SIGN(N31-N32),"")</f>
        <v/>
      </c>
      <c r="U31">
        <f>IF(AND(ISNUMBER(O31),ISNUMBER(O27)),VLOOKUP(ABS(O31-O27),'IMP Table'!$A$2:$C$26,3)*SIGN(O31-O27),"")</f>
        <v/>
      </c>
      <c r="V31">
        <f>IF(AND(ISNUMBER(O31),ISNUMBER(O28)),VLOOKUP(ABS(O31-O28),'IMP Table'!$A$2:$C$26,3)*SIGN(O31-O28),"")</f>
        <v/>
      </c>
      <c r="W31">
        <f>IF(AND(ISNUMBER(O31),ISNUMBER(O29)),VLOOKUP(ABS(O31-O29),'IMP Table'!$A$2:$C$26,3)*SIGN(O31-O29),"")</f>
        <v/>
      </c>
      <c r="X31">
        <f>IF(AND(ISNUMBER(O31),ISNUMBER(O30)),VLOOKUP(ABS(O31-O30),'IMP Table'!$A$2:$C$26,3)*SIGN(O31-O30),"")</f>
        <v/>
      </c>
      <c r="Y31">
        <f>IF(AND(ISNUMBER(O31),ISNUMBER(O32)),VLOOKUP(ABS(O31-O32),'IMP Table'!$A$2:$C$26,3)*SIGN(O31-O32),"")</f>
        <v/>
      </c>
    </row>
    <row r="32">
      <c r="B32">
        <f>'By Round'!A56</f>
        <v/>
      </c>
      <c r="C32">
        <f>'By Round'!B57</f>
        <v/>
      </c>
      <c r="D32">
        <f>'By Round'!C57</f>
        <v/>
      </c>
      <c r="E32">
        <f>'By Round'!D57</f>
        <v/>
      </c>
      <c r="F32" s="10" t="inlineStr">
        <is>
          <t>NS</t>
        </is>
      </c>
      <c r="L32" s="11">
        <f>IFERROR(AVERAGE(P32:T32),"")</f>
        <v/>
      </c>
      <c r="M32" s="4">
        <f>IFERROR(AVERAGE(U32:Y32),"")</f>
        <v/>
      </c>
      <c r="N32">
        <f>IF(ISNUMBER(J32),J32,IF(ISNUMBER(K32),-K32,""))</f>
        <v/>
      </c>
      <c r="O32">
        <f>IF(ISNUMBER(K32),K32,IF(ISNUMBER(J32),-J32,""))</f>
        <v/>
      </c>
      <c r="P32">
        <f>IF(AND(ISNUMBER(N32),ISNUMBER(N27)),VLOOKUP(ABS(N32-N27),'IMP Table'!$A$2:$C$26,3)*SIGN(N32-N27),"")</f>
        <v/>
      </c>
      <c r="Q32">
        <f>IF(AND(ISNUMBER(N32),ISNUMBER(N28)),VLOOKUP(ABS(N32-N28),'IMP Table'!$A$2:$C$26,3)*SIGN(N32-N28),"")</f>
        <v/>
      </c>
      <c r="R32">
        <f>IF(AND(ISNUMBER(N32),ISNUMBER(N29)),VLOOKUP(ABS(N32-N29),'IMP Table'!$A$2:$C$26,3)*SIGN(N32-N29),"")</f>
        <v/>
      </c>
      <c r="S32">
        <f>IF(AND(ISNUMBER(N32),ISNUMBER(N30)),VLOOKUP(ABS(N32-N30),'IMP Table'!$A$2:$C$26,3)*SIGN(N32-N30),"")</f>
        <v/>
      </c>
      <c r="T32">
        <f>IF(AND(ISNUMBER(N32),ISNUMBER(N31)),VLOOKUP(ABS(N32-N31),'IMP Table'!$A$2:$C$26,3)*SIGN(N32-N31),"")</f>
        <v/>
      </c>
      <c r="U32">
        <f>IF(AND(ISNUMBER(O32),ISNUMBER(O27)),VLOOKUP(ABS(O32-O27),'IMP Table'!$A$2:$C$26,3)*SIGN(O32-O27),"")</f>
        <v/>
      </c>
      <c r="V32">
        <f>IF(AND(ISNUMBER(O32),ISNUMBER(O28)),VLOOKUP(ABS(O32-O28),'IMP Table'!$A$2:$C$26,3)*SIGN(O32-O28),"")</f>
        <v/>
      </c>
      <c r="W32">
        <f>IF(AND(ISNUMBER(O32),ISNUMBER(O29)),VLOOKUP(ABS(O32-O29),'IMP Table'!$A$2:$C$26,3)*SIGN(O32-O29),"")</f>
        <v/>
      </c>
      <c r="X32">
        <f>IF(AND(ISNUMBER(O32),ISNUMBER(O30)),VLOOKUP(ABS(O32-O30),'IMP Table'!$A$2:$C$26,3)*SIGN(O32-O30),"")</f>
        <v/>
      </c>
      <c r="Y32">
        <f>IF(AND(ISNUMBER(O32),ISNUMBER(O31)),VLOOKUP(ABS(O32-O31),'IMP Table'!$A$2:$C$26,3)*SIGN(O32-O31),"")</f>
        <v/>
      </c>
    </row>
    <row r="33">
      <c r="A33" t="n">
        <v>6</v>
      </c>
      <c r="B33">
        <f>'By Round'!A14</f>
        <v/>
      </c>
      <c r="C33">
        <f>'By Round'!B14</f>
        <v/>
      </c>
      <c r="D33">
        <f>'By Round'!C14</f>
        <v/>
      </c>
      <c r="E33">
        <f>'By Round'!D14</f>
        <v/>
      </c>
      <c r="F33" s="10" t="inlineStr">
        <is>
          <t>EW</t>
        </is>
      </c>
      <c r="L33" s="11">
        <f>IFERROR(AVERAGE(P33:T33),"")</f>
        <v/>
      </c>
      <c r="M33" s="4">
        <f>IFERROR(AVERAGE(U33:Y33),"")</f>
        <v/>
      </c>
      <c r="N33">
        <f>IF(ISNUMBER(J33),J33,IF(ISNUMBER(K33),-K33,""))</f>
        <v/>
      </c>
      <c r="O33">
        <f>IF(ISNUMBER(K33),K33,IF(ISNUMBER(J33),-J33,""))</f>
        <v/>
      </c>
      <c r="P33">
        <f>IF(AND(ISNUMBER(N33),ISNUMBER(N34)),VLOOKUP(ABS(N33-N34),'IMP Table'!$A$2:$C$26,3)*SIGN(N33-N34),"")</f>
        <v/>
      </c>
      <c r="Q33">
        <f>IF(AND(ISNUMBER(N33),ISNUMBER(N35)),VLOOKUP(ABS(N33-N35),'IMP Table'!$A$2:$C$26,3)*SIGN(N33-N35),"")</f>
        <v/>
      </c>
      <c r="R33">
        <f>IF(AND(ISNUMBER(N33),ISNUMBER(N36)),VLOOKUP(ABS(N33-N36),'IMP Table'!$A$2:$C$26,3)*SIGN(N33-N36),"")</f>
        <v/>
      </c>
      <c r="S33">
        <f>IF(AND(ISNUMBER(N33),ISNUMBER(N37)),VLOOKUP(ABS(N33-N37),'IMP Table'!$A$2:$C$26,3)*SIGN(N33-N37),"")</f>
        <v/>
      </c>
      <c r="T33">
        <f>IF(AND(ISNUMBER(N33),ISNUMBER(N38)),VLOOKUP(ABS(N33-N38),'IMP Table'!$A$2:$C$26,3)*SIGN(N33-N38),"")</f>
        <v/>
      </c>
      <c r="U33">
        <f>IF(AND(ISNUMBER(O33),ISNUMBER(O34)),VLOOKUP(ABS(O33-O34),'IMP Table'!$A$2:$C$26,3)*SIGN(O33-O34),"")</f>
        <v/>
      </c>
      <c r="V33">
        <f>IF(AND(ISNUMBER(O33),ISNUMBER(O35)),VLOOKUP(ABS(O33-O35),'IMP Table'!$A$2:$C$26,3)*SIGN(O33-O35),"")</f>
        <v/>
      </c>
      <c r="W33">
        <f>IF(AND(ISNUMBER(O33),ISNUMBER(O36)),VLOOKUP(ABS(O33-O36),'IMP Table'!$A$2:$C$26,3)*SIGN(O33-O36),"")</f>
        <v/>
      </c>
      <c r="X33">
        <f>IF(AND(ISNUMBER(O33),ISNUMBER(O37)),VLOOKUP(ABS(O33-O37),'IMP Table'!$A$2:$C$26,3)*SIGN(O33-O37),"")</f>
        <v/>
      </c>
      <c r="Y33">
        <f>IF(AND(ISNUMBER(O33),ISNUMBER(O38)),VLOOKUP(ABS(O33-O38),'IMP Table'!$A$2:$C$26,3)*SIGN(O33-O38),"")</f>
        <v/>
      </c>
    </row>
    <row r="34">
      <c r="B34">
        <f>'By Round'!A26</f>
        <v/>
      </c>
      <c r="C34">
        <f>'By Round'!B31</f>
        <v/>
      </c>
      <c r="D34">
        <f>'By Round'!C31</f>
        <v/>
      </c>
      <c r="E34">
        <f>'By Round'!D31</f>
        <v/>
      </c>
      <c r="F34" s="10" t="inlineStr">
        <is>
          <t>EW</t>
        </is>
      </c>
      <c r="L34" s="11">
        <f>IFERROR(AVERAGE(P34:T34),"")</f>
        <v/>
      </c>
      <c r="M34" s="4">
        <f>IFERROR(AVERAGE(U34:Y34),"")</f>
        <v/>
      </c>
      <c r="N34">
        <f>IF(ISNUMBER(J34),J34,IF(ISNUMBER(K34),-K34,""))</f>
        <v/>
      </c>
      <c r="O34">
        <f>IF(ISNUMBER(K34),K34,IF(ISNUMBER(J34),-J34,""))</f>
        <v/>
      </c>
      <c r="P34">
        <f>IF(AND(ISNUMBER(N34),ISNUMBER(N33)),VLOOKUP(ABS(N34-N33),'IMP Table'!$A$2:$C$26,3)*SIGN(N34-N33),"")</f>
        <v/>
      </c>
      <c r="Q34">
        <f>IF(AND(ISNUMBER(N34),ISNUMBER(N35)),VLOOKUP(ABS(N34-N35),'IMP Table'!$A$2:$C$26,3)*SIGN(N34-N35),"")</f>
        <v/>
      </c>
      <c r="R34">
        <f>IF(AND(ISNUMBER(N34),ISNUMBER(N36)),VLOOKUP(ABS(N34-N36),'IMP Table'!$A$2:$C$26,3)*SIGN(N34-N36),"")</f>
        <v/>
      </c>
      <c r="S34">
        <f>IF(AND(ISNUMBER(N34),ISNUMBER(N37)),VLOOKUP(ABS(N34-N37),'IMP Table'!$A$2:$C$26,3)*SIGN(N34-N37),"")</f>
        <v/>
      </c>
      <c r="T34">
        <f>IF(AND(ISNUMBER(N34),ISNUMBER(N38)),VLOOKUP(ABS(N34-N38),'IMP Table'!$A$2:$C$26,3)*SIGN(N34-N38),"")</f>
        <v/>
      </c>
      <c r="U34">
        <f>IF(AND(ISNUMBER(O34),ISNUMBER(O33)),VLOOKUP(ABS(O34-O33),'IMP Table'!$A$2:$C$26,3)*SIGN(O34-O33),"")</f>
        <v/>
      </c>
      <c r="V34">
        <f>IF(AND(ISNUMBER(O34),ISNUMBER(O35)),VLOOKUP(ABS(O34-O35),'IMP Table'!$A$2:$C$26,3)*SIGN(O34-O35),"")</f>
        <v/>
      </c>
      <c r="W34">
        <f>IF(AND(ISNUMBER(O34),ISNUMBER(O36)),VLOOKUP(ABS(O34-O36),'IMP Table'!$A$2:$C$26,3)*SIGN(O34-O36),"")</f>
        <v/>
      </c>
      <c r="X34">
        <f>IF(AND(ISNUMBER(O34),ISNUMBER(O37)),VLOOKUP(ABS(O34-O37),'IMP Table'!$A$2:$C$26,3)*SIGN(O34-O37),"")</f>
        <v/>
      </c>
      <c r="Y34">
        <f>IF(AND(ISNUMBER(O34),ISNUMBER(O38)),VLOOKUP(ABS(O34-O38),'IMP Table'!$A$2:$C$26,3)*SIGN(O34-O38),"")</f>
        <v/>
      </c>
    </row>
    <row r="35">
      <c r="B35">
        <f>'By Round'!A32</f>
        <v/>
      </c>
      <c r="C35">
        <f>'By Round'!B36</f>
        <v/>
      </c>
      <c r="D35">
        <f>'By Round'!C36</f>
        <v/>
      </c>
      <c r="E35">
        <f>'By Round'!D36</f>
        <v/>
      </c>
      <c r="F35" s="10" t="inlineStr">
        <is>
          <t>EW</t>
        </is>
      </c>
      <c r="L35" s="11">
        <f>IFERROR(AVERAGE(P35:T35),"")</f>
        <v/>
      </c>
      <c r="M35" s="4">
        <f>IFERROR(AVERAGE(U35:Y35),"")</f>
        <v/>
      </c>
      <c r="N35">
        <f>IF(ISNUMBER(J35),J35,IF(ISNUMBER(K35),-K35,""))</f>
        <v/>
      </c>
      <c r="O35">
        <f>IF(ISNUMBER(K35),K35,IF(ISNUMBER(J35),-J35,""))</f>
        <v/>
      </c>
      <c r="P35">
        <f>IF(AND(ISNUMBER(N35),ISNUMBER(N33)),VLOOKUP(ABS(N35-N33),'IMP Table'!$A$2:$C$26,3)*SIGN(N35-N33),"")</f>
        <v/>
      </c>
      <c r="Q35">
        <f>IF(AND(ISNUMBER(N35),ISNUMBER(N34)),VLOOKUP(ABS(N35-N34),'IMP Table'!$A$2:$C$26,3)*SIGN(N35-N34),"")</f>
        <v/>
      </c>
      <c r="R35">
        <f>IF(AND(ISNUMBER(N35),ISNUMBER(N36)),VLOOKUP(ABS(N35-N36),'IMP Table'!$A$2:$C$26,3)*SIGN(N35-N36),"")</f>
        <v/>
      </c>
      <c r="S35">
        <f>IF(AND(ISNUMBER(N35),ISNUMBER(N37)),VLOOKUP(ABS(N35-N37),'IMP Table'!$A$2:$C$26,3)*SIGN(N35-N37),"")</f>
        <v/>
      </c>
      <c r="T35">
        <f>IF(AND(ISNUMBER(N35),ISNUMBER(N38)),VLOOKUP(ABS(N35-N38),'IMP Table'!$A$2:$C$26,3)*SIGN(N35-N38),"")</f>
        <v/>
      </c>
      <c r="U35">
        <f>IF(AND(ISNUMBER(O35),ISNUMBER(O33)),VLOOKUP(ABS(O35-O33),'IMP Table'!$A$2:$C$26,3)*SIGN(O35-O33),"")</f>
        <v/>
      </c>
      <c r="V35">
        <f>IF(AND(ISNUMBER(O35),ISNUMBER(O34)),VLOOKUP(ABS(O35-O34),'IMP Table'!$A$2:$C$26,3)*SIGN(O35-O34),"")</f>
        <v/>
      </c>
      <c r="W35">
        <f>IF(AND(ISNUMBER(O35),ISNUMBER(O36)),VLOOKUP(ABS(O35-O36),'IMP Table'!$A$2:$C$26,3)*SIGN(O35-O36),"")</f>
        <v/>
      </c>
      <c r="X35">
        <f>IF(AND(ISNUMBER(O35),ISNUMBER(O37)),VLOOKUP(ABS(O35-O37),'IMP Table'!$A$2:$C$26,3)*SIGN(O35-O37),"")</f>
        <v/>
      </c>
      <c r="Y35">
        <f>IF(AND(ISNUMBER(O35),ISNUMBER(O38)),VLOOKUP(ABS(O35-O38),'IMP Table'!$A$2:$C$26,3)*SIGN(O35-O38),"")</f>
        <v/>
      </c>
    </row>
    <row r="36">
      <c r="B36">
        <f>'By Round'!A38</f>
        <v/>
      </c>
      <c r="C36">
        <f>'By Round'!B41</f>
        <v/>
      </c>
      <c r="D36">
        <f>'By Round'!C41</f>
        <v/>
      </c>
      <c r="E36">
        <f>'By Round'!D41</f>
        <v/>
      </c>
      <c r="F36" s="10" t="inlineStr">
        <is>
          <t>EW</t>
        </is>
      </c>
      <c r="L36" s="11">
        <f>IFERROR(AVERAGE(P36:T36),"")</f>
        <v/>
      </c>
      <c r="M36" s="4">
        <f>IFERROR(AVERAGE(U36:Y36),"")</f>
        <v/>
      </c>
      <c r="N36">
        <f>IF(ISNUMBER(J36),J36,IF(ISNUMBER(K36),-K36,""))</f>
        <v/>
      </c>
      <c r="O36">
        <f>IF(ISNUMBER(K36),K36,IF(ISNUMBER(J36),-J36,""))</f>
        <v/>
      </c>
      <c r="P36">
        <f>IF(AND(ISNUMBER(N36),ISNUMBER(N33)),VLOOKUP(ABS(N36-N33),'IMP Table'!$A$2:$C$26,3)*SIGN(N36-N33),"")</f>
        <v/>
      </c>
      <c r="Q36">
        <f>IF(AND(ISNUMBER(N36),ISNUMBER(N34)),VLOOKUP(ABS(N36-N34),'IMP Table'!$A$2:$C$26,3)*SIGN(N36-N34),"")</f>
        <v/>
      </c>
      <c r="R36">
        <f>IF(AND(ISNUMBER(N36),ISNUMBER(N35)),VLOOKUP(ABS(N36-N35),'IMP Table'!$A$2:$C$26,3)*SIGN(N36-N35),"")</f>
        <v/>
      </c>
      <c r="S36">
        <f>IF(AND(ISNUMBER(N36),ISNUMBER(N37)),VLOOKUP(ABS(N36-N37),'IMP Table'!$A$2:$C$26,3)*SIGN(N36-N37),"")</f>
        <v/>
      </c>
      <c r="T36">
        <f>IF(AND(ISNUMBER(N36),ISNUMBER(N38)),VLOOKUP(ABS(N36-N38),'IMP Table'!$A$2:$C$26,3)*SIGN(N36-N38),"")</f>
        <v/>
      </c>
      <c r="U36">
        <f>IF(AND(ISNUMBER(O36),ISNUMBER(O33)),VLOOKUP(ABS(O36-O33),'IMP Table'!$A$2:$C$26,3)*SIGN(O36-O33),"")</f>
        <v/>
      </c>
      <c r="V36">
        <f>IF(AND(ISNUMBER(O36),ISNUMBER(O34)),VLOOKUP(ABS(O36-O34),'IMP Table'!$A$2:$C$26,3)*SIGN(O36-O34),"")</f>
        <v/>
      </c>
      <c r="W36">
        <f>IF(AND(ISNUMBER(O36),ISNUMBER(O35)),VLOOKUP(ABS(O36-O35),'IMP Table'!$A$2:$C$26,3)*SIGN(O36-O35),"")</f>
        <v/>
      </c>
      <c r="X36">
        <f>IF(AND(ISNUMBER(O36),ISNUMBER(O37)),VLOOKUP(ABS(O36-O37),'IMP Table'!$A$2:$C$26,3)*SIGN(O36-O37),"")</f>
        <v/>
      </c>
      <c r="Y36">
        <f>IF(AND(ISNUMBER(O36),ISNUMBER(O38)),VLOOKUP(ABS(O36-O38),'IMP Table'!$A$2:$C$26,3)*SIGN(O36-O38),"")</f>
        <v/>
      </c>
    </row>
    <row r="37">
      <c r="B37">
        <f>'By Round'!A50</f>
        <v/>
      </c>
      <c r="C37">
        <f>'By Round'!B52</f>
        <v/>
      </c>
      <c r="D37">
        <f>'By Round'!C52</f>
        <v/>
      </c>
      <c r="E37">
        <f>'By Round'!D52</f>
        <v/>
      </c>
      <c r="F37" s="10" t="inlineStr">
        <is>
          <t>EW</t>
        </is>
      </c>
      <c r="L37" s="11">
        <f>IFERROR(AVERAGE(P37:T37),"")</f>
        <v/>
      </c>
      <c r="M37" s="4">
        <f>IFERROR(AVERAGE(U37:Y37),"")</f>
        <v/>
      </c>
      <c r="N37">
        <f>IF(ISNUMBER(J37),J37,IF(ISNUMBER(K37),-K37,""))</f>
        <v/>
      </c>
      <c r="O37">
        <f>IF(ISNUMBER(K37),K37,IF(ISNUMBER(J37),-J37,""))</f>
        <v/>
      </c>
      <c r="P37">
        <f>IF(AND(ISNUMBER(N37),ISNUMBER(N33)),VLOOKUP(ABS(N37-N33),'IMP Table'!$A$2:$C$26,3)*SIGN(N37-N33),"")</f>
        <v/>
      </c>
      <c r="Q37">
        <f>IF(AND(ISNUMBER(N37),ISNUMBER(N34)),VLOOKUP(ABS(N37-N34),'IMP Table'!$A$2:$C$26,3)*SIGN(N37-N34),"")</f>
        <v/>
      </c>
      <c r="R37">
        <f>IF(AND(ISNUMBER(N37),ISNUMBER(N35)),VLOOKUP(ABS(N37-N35),'IMP Table'!$A$2:$C$26,3)*SIGN(N37-N35),"")</f>
        <v/>
      </c>
      <c r="S37">
        <f>IF(AND(ISNUMBER(N37),ISNUMBER(N36)),VLOOKUP(ABS(N37-N36),'IMP Table'!$A$2:$C$26,3)*SIGN(N37-N36),"")</f>
        <v/>
      </c>
      <c r="T37">
        <f>IF(AND(ISNUMBER(N37),ISNUMBER(N38)),VLOOKUP(ABS(N37-N38),'IMP Table'!$A$2:$C$26,3)*SIGN(N37-N38),"")</f>
        <v/>
      </c>
      <c r="U37">
        <f>IF(AND(ISNUMBER(O37),ISNUMBER(O33)),VLOOKUP(ABS(O37-O33),'IMP Table'!$A$2:$C$26,3)*SIGN(O37-O33),"")</f>
        <v/>
      </c>
      <c r="V37">
        <f>IF(AND(ISNUMBER(O37),ISNUMBER(O34)),VLOOKUP(ABS(O37-O34),'IMP Table'!$A$2:$C$26,3)*SIGN(O37-O34),"")</f>
        <v/>
      </c>
      <c r="W37">
        <f>IF(AND(ISNUMBER(O37),ISNUMBER(O35)),VLOOKUP(ABS(O37-O35),'IMP Table'!$A$2:$C$26,3)*SIGN(O37-O35),"")</f>
        <v/>
      </c>
      <c r="X37">
        <f>IF(AND(ISNUMBER(O37),ISNUMBER(O36)),VLOOKUP(ABS(O37-O36),'IMP Table'!$A$2:$C$26,3)*SIGN(O37-O36),"")</f>
        <v/>
      </c>
      <c r="Y37">
        <f>IF(AND(ISNUMBER(O37),ISNUMBER(O38)),VLOOKUP(ABS(O37-O38),'IMP Table'!$A$2:$C$26,3)*SIGN(O37-O38),"")</f>
        <v/>
      </c>
    </row>
    <row r="38">
      <c r="B38">
        <f>'By Round'!A56</f>
        <v/>
      </c>
      <c r="C38">
        <f>'By Round'!B57</f>
        <v/>
      </c>
      <c r="D38">
        <f>'By Round'!C57</f>
        <v/>
      </c>
      <c r="E38">
        <f>'By Round'!D57</f>
        <v/>
      </c>
      <c r="F38" s="10" t="inlineStr">
        <is>
          <t>EW</t>
        </is>
      </c>
      <c r="L38" s="11">
        <f>IFERROR(AVERAGE(P38:T38),"")</f>
        <v/>
      </c>
      <c r="M38" s="4">
        <f>IFERROR(AVERAGE(U38:Y38),"")</f>
        <v/>
      </c>
      <c r="N38">
        <f>IF(ISNUMBER(J38),J38,IF(ISNUMBER(K38),-K38,""))</f>
        <v/>
      </c>
      <c r="O38">
        <f>IF(ISNUMBER(K38),K38,IF(ISNUMBER(J38),-J38,""))</f>
        <v/>
      </c>
      <c r="P38">
        <f>IF(AND(ISNUMBER(N38),ISNUMBER(N33)),VLOOKUP(ABS(N38-N33),'IMP Table'!$A$2:$C$26,3)*SIGN(N38-N33),"")</f>
        <v/>
      </c>
      <c r="Q38">
        <f>IF(AND(ISNUMBER(N38),ISNUMBER(N34)),VLOOKUP(ABS(N38-N34),'IMP Table'!$A$2:$C$26,3)*SIGN(N38-N34),"")</f>
        <v/>
      </c>
      <c r="R38">
        <f>IF(AND(ISNUMBER(N38),ISNUMBER(N35)),VLOOKUP(ABS(N38-N35),'IMP Table'!$A$2:$C$26,3)*SIGN(N38-N35),"")</f>
        <v/>
      </c>
      <c r="S38">
        <f>IF(AND(ISNUMBER(N38),ISNUMBER(N36)),VLOOKUP(ABS(N38-N36),'IMP Table'!$A$2:$C$26,3)*SIGN(N38-N36),"")</f>
        <v/>
      </c>
      <c r="T38">
        <f>IF(AND(ISNUMBER(N38),ISNUMBER(N37)),VLOOKUP(ABS(N38-N37),'IMP Table'!$A$2:$C$26,3)*SIGN(N38-N37),"")</f>
        <v/>
      </c>
      <c r="U38">
        <f>IF(AND(ISNUMBER(O38),ISNUMBER(O33)),VLOOKUP(ABS(O38-O33),'IMP Table'!$A$2:$C$26,3)*SIGN(O38-O33),"")</f>
        <v/>
      </c>
      <c r="V38">
        <f>IF(AND(ISNUMBER(O38),ISNUMBER(O34)),VLOOKUP(ABS(O38-O34),'IMP Table'!$A$2:$C$26,3)*SIGN(O38-O34),"")</f>
        <v/>
      </c>
      <c r="W38">
        <f>IF(AND(ISNUMBER(O38),ISNUMBER(O35)),VLOOKUP(ABS(O38-O35),'IMP Table'!$A$2:$C$26,3)*SIGN(O38-O35),"")</f>
        <v/>
      </c>
      <c r="X38">
        <f>IF(AND(ISNUMBER(O38),ISNUMBER(O36)),VLOOKUP(ABS(O38-O36),'IMP Table'!$A$2:$C$26,3)*SIGN(O38-O36),"")</f>
        <v/>
      </c>
      <c r="Y38">
        <f>IF(AND(ISNUMBER(O38),ISNUMBER(O37)),VLOOKUP(ABS(O38-O37),'IMP Table'!$A$2:$C$26,3)*SIGN(O38-O37),"")</f>
        <v/>
      </c>
    </row>
    <row r="39">
      <c r="A39" t="n">
        <v>7</v>
      </c>
      <c r="B39">
        <f>'By Round'!A20</f>
        <v/>
      </c>
      <c r="C39">
        <f>'By Round'!B20</f>
        <v/>
      </c>
      <c r="D39">
        <f>'By Round'!C20</f>
        <v/>
      </c>
      <c r="E39">
        <f>'By Round'!D20</f>
        <v/>
      </c>
      <c r="F39" s="10" t="inlineStr">
        <is>
          <t>Both</t>
        </is>
      </c>
      <c r="L39" s="11">
        <f>IFERROR(AVERAGE(P39:T39),"")</f>
        <v/>
      </c>
      <c r="M39" s="4">
        <f>IFERROR(AVERAGE(U39:Y39),"")</f>
        <v/>
      </c>
      <c r="N39">
        <f>IF(ISNUMBER(J39),J39,IF(ISNUMBER(K39),-K39,""))</f>
        <v/>
      </c>
      <c r="O39">
        <f>IF(ISNUMBER(K39),K39,IF(ISNUMBER(J39),-J39,""))</f>
        <v/>
      </c>
      <c r="P39">
        <f>IF(AND(ISNUMBER(N39),ISNUMBER(N40)),VLOOKUP(ABS(N39-N40),'IMP Table'!$A$2:$C$26,3)*SIGN(N39-N40),"")</f>
        <v/>
      </c>
      <c r="Q39">
        <f>IF(AND(ISNUMBER(N39),ISNUMBER(N41)),VLOOKUP(ABS(N39-N41),'IMP Table'!$A$2:$C$26,3)*SIGN(N39-N41),"")</f>
        <v/>
      </c>
      <c r="R39">
        <f>IF(AND(ISNUMBER(N39),ISNUMBER(N42)),VLOOKUP(ABS(N39-N42),'IMP Table'!$A$2:$C$26,3)*SIGN(N39-N42),"")</f>
        <v/>
      </c>
      <c r="S39">
        <f>IF(AND(ISNUMBER(N39),ISNUMBER(N43)),VLOOKUP(ABS(N39-N43),'IMP Table'!$A$2:$C$26,3)*SIGN(N39-N43),"")</f>
        <v/>
      </c>
      <c r="T39">
        <f>IF(AND(ISNUMBER(N39),ISNUMBER(N44)),VLOOKUP(ABS(N39-N44),'IMP Table'!$A$2:$C$26,3)*SIGN(N39-N44),"")</f>
        <v/>
      </c>
      <c r="U39">
        <f>IF(AND(ISNUMBER(O39),ISNUMBER(O40)),VLOOKUP(ABS(O39-O40),'IMP Table'!$A$2:$C$26,3)*SIGN(O39-O40),"")</f>
        <v/>
      </c>
      <c r="V39">
        <f>IF(AND(ISNUMBER(O39),ISNUMBER(O41)),VLOOKUP(ABS(O39-O41),'IMP Table'!$A$2:$C$26,3)*SIGN(O39-O41),"")</f>
        <v/>
      </c>
      <c r="W39">
        <f>IF(AND(ISNUMBER(O39),ISNUMBER(O42)),VLOOKUP(ABS(O39-O42),'IMP Table'!$A$2:$C$26,3)*SIGN(O39-O42),"")</f>
        <v/>
      </c>
      <c r="X39">
        <f>IF(AND(ISNUMBER(O39),ISNUMBER(O43)),VLOOKUP(ABS(O39-O43),'IMP Table'!$A$2:$C$26,3)*SIGN(O39-O43),"")</f>
        <v/>
      </c>
      <c r="Y39">
        <f>IF(AND(ISNUMBER(O39),ISNUMBER(O44)),VLOOKUP(ABS(O39-O44),'IMP Table'!$A$2:$C$26,3)*SIGN(O39-O44),"")</f>
        <v/>
      </c>
    </row>
    <row r="40">
      <c r="B40">
        <f>'By Round'!A32</f>
        <v/>
      </c>
      <c r="C40">
        <f>'By Round'!B37</f>
        <v/>
      </c>
      <c r="D40">
        <f>'By Round'!C37</f>
        <v/>
      </c>
      <c r="E40">
        <f>'By Round'!D37</f>
        <v/>
      </c>
      <c r="F40" s="10" t="inlineStr">
        <is>
          <t>Both</t>
        </is>
      </c>
      <c r="L40" s="11">
        <f>IFERROR(AVERAGE(P40:T40),"")</f>
        <v/>
      </c>
      <c r="M40" s="4">
        <f>IFERROR(AVERAGE(U40:Y40),"")</f>
        <v/>
      </c>
      <c r="N40">
        <f>IF(ISNUMBER(J40),J40,IF(ISNUMBER(K40),-K40,""))</f>
        <v/>
      </c>
      <c r="O40">
        <f>IF(ISNUMBER(K40),K40,IF(ISNUMBER(J40),-J40,""))</f>
        <v/>
      </c>
      <c r="P40">
        <f>IF(AND(ISNUMBER(N40),ISNUMBER(N39)),VLOOKUP(ABS(N40-N39),'IMP Table'!$A$2:$C$26,3)*SIGN(N40-N39),"")</f>
        <v/>
      </c>
      <c r="Q40">
        <f>IF(AND(ISNUMBER(N40),ISNUMBER(N41)),VLOOKUP(ABS(N40-N41),'IMP Table'!$A$2:$C$26,3)*SIGN(N40-N41),"")</f>
        <v/>
      </c>
      <c r="R40">
        <f>IF(AND(ISNUMBER(N40),ISNUMBER(N42)),VLOOKUP(ABS(N40-N42),'IMP Table'!$A$2:$C$26,3)*SIGN(N40-N42),"")</f>
        <v/>
      </c>
      <c r="S40">
        <f>IF(AND(ISNUMBER(N40),ISNUMBER(N43)),VLOOKUP(ABS(N40-N43),'IMP Table'!$A$2:$C$26,3)*SIGN(N40-N43),"")</f>
        <v/>
      </c>
      <c r="T40">
        <f>IF(AND(ISNUMBER(N40),ISNUMBER(N44)),VLOOKUP(ABS(N40-N44),'IMP Table'!$A$2:$C$26,3)*SIGN(N40-N44),"")</f>
        <v/>
      </c>
      <c r="U40">
        <f>IF(AND(ISNUMBER(O40),ISNUMBER(O39)),VLOOKUP(ABS(O40-O39),'IMP Table'!$A$2:$C$26,3)*SIGN(O40-O39),"")</f>
        <v/>
      </c>
      <c r="V40">
        <f>IF(AND(ISNUMBER(O40),ISNUMBER(O41)),VLOOKUP(ABS(O40-O41),'IMP Table'!$A$2:$C$26,3)*SIGN(O40-O41),"")</f>
        <v/>
      </c>
      <c r="W40">
        <f>IF(AND(ISNUMBER(O40),ISNUMBER(O42)),VLOOKUP(ABS(O40-O42),'IMP Table'!$A$2:$C$26,3)*SIGN(O40-O42),"")</f>
        <v/>
      </c>
      <c r="X40">
        <f>IF(AND(ISNUMBER(O40),ISNUMBER(O43)),VLOOKUP(ABS(O40-O43),'IMP Table'!$A$2:$C$26,3)*SIGN(O40-O43),"")</f>
        <v/>
      </c>
      <c r="Y40">
        <f>IF(AND(ISNUMBER(O40),ISNUMBER(O44)),VLOOKUP(ABS(O40-O44),'IMP Table'!$A$2:$C$26,3)*SIGN(O40-O44),"")</f>
        <v/>
      </c>
    </row>
    <row r="41">
      <c r="B41">
        <f>'By Round'!A38</f>
        <v/>
      </c>
      <c r="C41">
        <f>'By Round'!B42</f>
        <v/>
      </c>
      <c r="D41">
        <f>'By Round'!C42</f>
        <v/>
      </c>
      <c r="E41">
        <f>'By Round'!D42</f>
        <v/>
      </c>
      <c r="F41" s="10" t="inlineStr">
        <is>
          <t>Both</t>
        </is>
      </c>
      <c r="L41" s="11">
        <f>IFERROR(AVERAGE(P41:T41),"")</f>
        <v/>
      </c>
      <c r="M41" s="4">
        <f>IFERROR(AVERAGE(U41:Y41),"")</f>
        <v/>
      </c>
      <c r="N41">
        <f>IF(ISNUMBER(J41),J41,IF(ISNUMBER(K41),-K41,""))</f>
        <v/>
      </c>
      <c r="O41">
        <f>IF(ISNUMBER(K41),K41,IF(ISNUMBER(J41),-J41,""))</f>
        <v/>
      </c>
      <c r="P41">
        <f>IF(AND(ISNUMBER(N41),ISNUMBER(N39)),VLOOKUP(ABS(N41-N39),'IMP Table'!$A$2:$C$26,3)*SIGN(N41-N39),"")</f>
        <v/>
      </c>
      <c r="Q41">
        <f>IF(AND(ISNUMBER(N41),ISNUMBER(N40)),VLOOKUP(ABS(N41-N40),'IMP Table'!$A$2:$C$26,3)*SIGN(N41-N40),"")</f>
        <v/>
      </c>
      <c r="R41">
        <f>IF(AND(ISNUMBER(N41),ISNUMBER(N42)),VLOOKUP(ABS(N41-N42),'IMP Table'!$A$2:$C$26,3)*SIGN(N41-N42),"")</f>
        <v/>
      </c>
      <c r="S41">
        <f>IF(AND(ISNUMBER(N41),ISNUMBER(N43)),VLOOKUP(ABS(N41-N43),'IMP Table'!$A$2:$C$26,3)*SIGN(N41-N43),"")</f>
        <v/>
      </c>
      <c r="T41">
        <f>IF(AND(ISNUMBER(N41),ISNUMBER(N44)),VLOOKUP(ABS(N41-N44),'IMP Table'!$A$2:$C$26,3)*SIGN(N41-N44),"")</f>
        <v/>
      </c>
      <c r="U41">
        <f>IF(AND(ISNUMBER(O41),ISNUMBER(O39)),VLOOKUP(ABS(O41-O39),'IMP Table'!$A$2:$C$26,3)*SIGN(O41-O39),"")</f>
        <v/>
      </c>
      <c r="V41">
        <f>IF(AND(ISNUMBER(O41),ISNUMBER(O40)),VLOOKUP(ABS(O41-O40),'IMP Table'!$A$2:$C$26,3)*SIGN(O41-O40),"")</f>
        <v/>
      </c>
      <c r="W41">
        <f>IF(AND(ISNUMBER(O41),ISNUMBER(O42)),VLOOKUP(ABS(O41-O42),'IMP Table'!$A$2:$C$26,3)*SIGN(O41-O42),"")</f>
        <v/>
      </c>
      <c r="X41">
        <f>IF(AND(ISNUMBER(O41),ISNUMBER(O43)),VLOOKUP(ABS(O41-O43),'IMP Table'!$A$2:$C$26,3)*SIGN(O41-O43),"")</f>
        <v/>
      </c>
      <c r="Y41">
        <f>IF(AND(ISNUMBER(O41),ISNUMBER(O44)),VLOOKUP(ABS(O41-O44),'IMP Table'!$A$2:$C$26,3)*SIGN(O41-O44),"")</f>
        <v/>
      </c>
    </row>
    <row r="42">
      <c r="B42">
        <f>'By Round'!A44</f>
        <v/>
      </c>
      <c r="C42">
        <f>'By Round'!B47</f>
        <v/>
      </c>
      <c r="D42">
        <f>'By Round'!C47</f>
        <v/>
      </c>
      <c r="E42">
        <f>'By Round'!D47</f>
        <v/>
      </c>
      <c r="F42" s="10" t="inlineStr">
        <is>
          <t>Both</t>
        </is>
      </c>
      <c r="L42" s="11">
        <f>IFERROR(AVERAGE(P42:T42),"")</f>
        <v/>
      </c>
      <c r="M42" s="4">
        <f>IFERROR(AVERAGE(U42:Y42),"")</f>
        <v/>
      </c>
      <c r="N42">
        <f>IF(ISNUMBER(J42),J42,IF(ISNUMBER(K42),-K42,""))</f>
        <v/>
      </c>
      <c r="O42">
        <f>IF(ISNUMBER(K42),K42,IF(ISNUMBER(J42),-J42,""))</f>
        <v/>
      </c>
      <c r="P42">
        <f>IF(AND(ISNUMBER(N42),ISNUMBER(N39)),VLOOKUP(ABS(N42-N39),'IMP Table'!$A$2:$C$26,3)*SIGN(N42-N39),"")</f>
        <v/>
      </c>
      <c r="Q42">
        <f>IF(AND(ISNUMBER(N42),ISNUMBER(N40)),VLOOKUP(ABS(N42-N40),'IMP Table'!$A$2:$C$26,3)*SIGN(N42-N40),"")</f>
        <v/>
      </c>
      <c r="R42">
        <f>IF(AND(ISNUMBER(N42),ISNUMBER(N41)),VLOOKUP(ABS(N42-N41),'IMP Table'!$A$2:$C$26,3)*SIGN(N42-N41),"")</f>
        <v/>
      </c>
      <c r="S42">
        <f>IF(AND(ISNUMBER(N42),ISNUMBER(N43)),VLOOKUP(ABS(N42-N43),'IMP Table'!$A$2:$C$26,3)*SIGN(N42-N43),"")</f>
        <v/>
      </c>
      <c r="T42">
        <f>IF(AND(ISNUMBER(N42),ISNUMBER(N44)),VLOOKUP(ABS(N42-N44),'IMP Table'!$A$2:$C$26,3)*SIGN(N42-N44),"")</f>
        <v/>
      </c>
      <c r="U42">
        <f>IF(AND(ISNUMBER(O42),ISNUMBER(O39)),VLOOKUP(ABS(O42-O39),'IMP Table'!$A$2:$C$26,3)*SIGN(O42-O39),"")</f>
        <v/>
      </c>
      <c r="V42">
        <f>IF(AND(ISNUMBER(O42),ISNUMBER(O40)),VLOOKUP(ABS(O42-O40),'IMP Table'!$A$2:$C$26,3)*SIGN(O42-O40),"")</f>
        <v/>
      </c>
      <c r="W42">
        <f>IF(AND(ISNUMBER(O42),ISNUMBER(O41)),VLOOKUP(ABS(O42-O41),'IMP Table'!$A$2:$C$26,3)*SIGN(O42-O41),"")</f>
        <v/>
      </c>
      <c r="X42">
        <f>IF(AND(ISNUMBER(O42),ISNUMBER(O43)),VLOOKUP(ABS(O42-O43),'IMP Table'!$A$2:$C$26,3)*SIGN(O42-O43),"")</f>
        <v/>
      </c>
      <c r="Y42">
        <f>IF(AND(ISNUMBER(O42),ISNUMBER(O44)),VLOOKUP(ABS(O42-O44),'IMP Table'!$A$2:$C$26,3)*SIGN(O42-O44),"")</f>
        <v/>
      </c>
    </row>
    <row r="43">
      <c r="B43">
        <f>'By Round'!A56</f>
        <v/>
      </c>
      <c r="C43">
        <f>'By Round'!B58</f>
        <v/>
      </c>
      <c r="D43">
        <f>'By Round'!C58</f>
        <v/>
      </c>
      <c r="E43">
        <f>'By Round'!D58</f>
        <v/>
      </c>
      <c r="F43" s="10" t="inlineStr">
        <is>
          <t>Both</t>
        </is>
      </c>
      <c r="L43" s="11">
        <f>IFERROR(AVERAGE(P43:T43),"")</f>
        <v/>
      </c>
      <c r="M43" s="4">
        <f>IFERROR(AVERAGE(U43:Y43),"")</f>
        <v/>
      </c>
      <c r="N43">
        <f>IF(ISNUMBER(J43),J43,IF(ISNUMBER(K43),-K43,""))</f>
        <v/>
      </c>
      <c r="O43">
        <f>IF(ISNUMBER(K43),K43,IF(ISNUMBER(J43),-J43,""))</f>
        <v/>
      </c>
      <c r="P43">
        <f>IF(AND(ISNUMBER(N43),ISNUMBER(N39)),VLOOKUP(ABS(N43-N39),'IMP Table'!$A$2:$C$26,3)*SIGN(N43-N39),"")</f>
        <v/>
      </c>
      <c r="Q43">
        <f>IF(AND(ISNUMBER(N43),ISNUMBER(N40)),VLOOKUP(ABS(N43-N40),'IMP Table'!$A$2:$C$26,3)*SIGN(N43-N40),"")</f>
        <v/>
      </c>
      <c r="R43">
        <f>IF(AND(ISNUMBER(N43),ISNUMBER(N41)),VLOOKUP(ABS(N43-N41),'IMP Table'!$A$2:$C$26,3)*SIGN(N43-N41),"")</f>
        <v/>
      </c>
      <c r="S43">
        <f>IF(AND(ISNUMBER(N43),ISNUMBER(N42)),VLOOKUP(ABS(N43-N42),'IMP Table'!$A$2:$C$26,3)*SIGN(N43-N42),"")</f>
        <v/>
      </c>
      <c r="T43">
        <f>IF(AND(ISNUMBER(N43),ISNUMBER(N44)),VLOOKUP(ABS(N43-N44),'IMP Table'!$A$2:$C$26,3)*SIGN(N43-N44),"")</f>
        <v/>
      </c>
      <c r="U43">
        <f>IF(AND(ISNUMBER(O43),ISNUMBER(O39)),VLOOKUP(ABS(O43-O39),'IMP Table'!$A$2:$C$26,3)*SIGN(O43-O39),"")</f>
        <v/>
      </c>
      <c r="V43">
        <f>IF(AND(ISNUMBER(O43),ISNUMBER(O40)),VLOOKUP(ABS(O43-O40),'IMP Table'!$A$2:$C$26,3)*SIGN(O43-O40),"")</f>
        <v/>
      </c>
      <c r="W43">
        <f>IF(AND(ISNUMBER(O43),ISNUMBER(O41)),VLOOKUP(ABS(O43-O41),'IMP Table'!$A$2:$C$26,3)*SIGN(O43-O41),"")</f>
        <v/>
      </c>
      <c r="X43">
        <f>IF(AND(ISNUMBER(O43),ISNUMBER(O42)),VLOOKUP(ABS(O43-O42),'IMP Table'!$A$2:$C$26,3)*SIGN(O43-O42),"")</f>
        <v/>
      </c>
      <c r="Y43">
        <f>IF(AND(ISNUMBER(O43),ISNUMBER(O44)),VLOOKUP(ABS(O43-O44),'IMP Table'!$A$2:$C$26,3)*SIGN(O43-O44),"")</f>
        <v/>
      </c>
    </row>
    <row r="44">
      <c r="B44">
        <f>'By Round'!A62</f>
        <v/>
      </c>
      <c r="C44">
        <f>'By Round'!B63</f>
        <v/>
      </c>
      <c r="D44">
        <f>'By Round'!C63</f>
        <v/>
      </c>
      <c r="E44">
        <f>'By Round'!D63</f>
        <v/>
      </c>
      <c r="F44" s="10" t="inlineStr">
        <is>
          <t>Both</t>
        </is>
      </c>
      <c r="L44" s="11">
        <f>IFERROR(AVERAGE(P44:T44),"")</f>
        <v/>
      </c>
      <c r="M44" s="4">
        <f>IFERROR(AVERAGE(U44:Y44),"")</f>
        <v/>
      </c>
      <c r="N44">
        <f>IF(ISNUMBER(J44),J44,IF(ISNUMBER(K44),-K44,""))</f>
        <v/>
      </c>
      <c r="O44">
        <f>IF(ISNUMBER(K44),K44,IF(ISNUMBER(J44),-J44,""))</f>
        <v/>
      </c>
      <c r="P44">
        <f>IF(AND(ISNUMBER(N44),ISNUMBER(N39)),VLOOKUP(ABS(N44-N39),'IMP Table'!$A$2:$C$26,3)*SIGN(N44-N39),"")</f>
        <v/>
      </c>
      <c r="Q44">
        <f>IF(AND(ISNUMBER(N44),ISNUMBER(N40)),VLOOKUP(ABS(N44-N40),'IMP Table'!$A$2:$C$26,3)*SIGN(N44-N40),"")</f>
        <v/>
      </c>
      <c r="R44">
        <f>IF(AND(ISNUMBER(N44),ISNUMBER(N41)),VLOOKUP(ABS(N44-N41),'IMP Table'!$A$2:$C$26,3)*SIGN(N44-N41),"")</f>
        <v/>
      </c>
      <c r="S44">
        <f>IF(AND(ISNUMBER(N44),ISNUMBER(N42)),VLOOKUP(ABS(N44-N42),'IMP Table'!$A$2:$C$26,3)*SIGN(N44-N42),"")</f>
        <v/>
      </c>
      <c r="T44">
        <f>IF(AND(ISNUMBER(N44),ISNUMBER(N43)),VLOOKUP(ABS(N44-N43),'IMP Table'!$A$2:$C$26,3)*SIGN(N44-N43),"")</f>
        <v/>
      </c>
      <c r="U44">
        <f>IF(AND(ISNUMBER(O44),ISNUMBER(O39)),VLOOKUP(ABS(O44-O39),'IMP Table'!$A$2:$C$26,3)*SIGN(O44-O39),"")</f>
        <v/>
      </c>
      <c r="V44">
        <f>IF(AND(ISNUMBER(O44),ISNUMBER(O40)),VLOOKUP(ABS(O44-O40),'IMP Table'!$A$2:$C$26,3)*SIGN(O44-O40),"")</f>
        <v/>
      </c>
      <c r="W44">
        <f>IF(AND(ISNUMBER(O44),ISNUMBER(O41)),VLOOKUP(ABS(O44-O41),'IMP Table'!$A$2:$C$26,3)*SIGN(O44-O41),"")</f>
        <v/>
      </c>
      <c r="X44">
        <f>IF(AND(ISNUMBER(O44),ISNUMBER(O42)),VLOOKUP(ABS(O44-O42),'IMP Table'!$A$2:$C$26,3)*SIGN(O44-O42),"")</f>
        <v/>
      </c>
      <c r="Y44">
        <f>IF(AND(ISNUMBER(O44),ISNUMBER(O43)),VLOOKUP(ABS(O44-O43),'IMP Table'!$A$2:$C$26,3)*SIGN(O44-O43),"")</f>
        <v/>
      </c>
    </row>
    <row r="45">
      <c r="A45" t="n">
        <v>8</v>
      </c>
      <c r="B45">
        <f>'By Round'!A20</f>
        <v/>
      </c>
      <c r="C45">
        <f>'By Round'!B20</f>
        <v/>
      </c>
      <c r="D45">
        <f>'By Round'!C20</f>
        <v/>
      </c>
      <c r="E45">
        <f>'By Round'!D20</f>
        <v/>
      </c>
      <c r="F45" s="10" t="inlineStr">
        <is>
          <t>None</t>
        </is>
      </c>
      <c r="L45" s="11">
        <f>IFERROR(AVERAGE(P45:T45),"")</f>
        <v/>
      </c>
      <c r="M45" s="4">
        <f>IFERROR(AVERAGE(U45:Y45),"")</f>
        <v/>
      </c>
      <c r="N45">
        <f>IF(ISNUMBER(J45),J45,IF(ISNUMBER(K45),-K45,""))</f>
        <v/>
      </c>
      <c r="O45">
        <f>IF(ISNUMBER(K45),K45,IF(ISNUMBER(J45),-J45,""))</f>
        <v/>
      </c>
      <c r="P45">
        <f>IF(AND(ISNUMBER(N45),ISNUMBER(N46)),VLOOKUP(ABS(N45-N46),'IMP Table'!$A$2:$C$26,3)*SIGN(N45-N46),"")</f>
        <v/>
      </c>
      <c r="Q45">
        <f>IF(AND(ISNUMBER(N45),ISNUMBER(N47)),VLOOKUP(ABS(N45-N47),'IMP Table'!$A$2:$C$26,3)*SIGN(N45-N47),"")</f>
        <v/>
      </c>
      <c r="R45">
        <f>IF(AND(ISNUMBER(N45),ISNUMBER(N48)),VLOOKUP(ABS(N45-N48),'IMP Table'!$A$2:$C$26,3)*SIGN(N45-N48),"")</f>
        <v/>
      </c>
      <c r="S45">
        <f>IF(AND(ISNUMBER(N45),ISNUMBER(N49)),VLOOKUP(ABS(N45-N49),'IMP Table'!$A$2:$C$26,3)*SIGN(N45-N49),"")</f>
        <v/>
      </c>
      <c r="T45">
        <f>IF(AND(ISNUMBER(N45),ISNUMBER(N50)),VLOOKUP(ABS(N45-N50),'IMP Table'!$A$2:$C$26,3)*SIGN(N45-N50),"")</f>
        <v/>
      </c>
      <c r="U45">
        <f>IF(AND(ISNUMBER(O45),ISNUMBER(O46)),VLOOKUP(ABS(O45-O46),'IMP Table'!$A$2:$C$26,3)*SIGN(O45-O46),"")</f>
        <v/>
      </c>
      <c r="V45">
        <f>IF(AND(ISNUMBER(O45),ISNUMBER(O47)),VLOOKUP(ABS(O45-O47),'IMP Table'!$A$2:$C$26,3)*SIGN(O45-O47),"")</f>
        <v/>
      </c>
      <c r="W45">
        <f>IF(AND(ISNUMBER(O45),ISNUMBER(O48)),VLOOKUP(ABS(O45-O48),'IMP Table'!$A$2:$C$26,3)*SIGN(O45-O48),"")</f>
        <v/>
      </c>
      <c r="X45">
        <f>IF(AND(ISNUMBER(O45),ISNUMBER(O49)),VLOOKUP(ABS(O45-O49),'IMP Table'!$A$2:$C$26,3)*SIGN(O45-O49),"")</f>
        <v/>
      </c>
      <c r="Y45">
        <f>IF(AND(ISNUMBER(O45),ISNUMBER(O50)),VLOOKUP(ABS(O45-O50),'IMP Table'!$A$2:$C$26,3)*SIGN(O45-O50),"")</f>
        <v/>
      </c>
    </row>
    <row r="46">
      <c r="B46">
        <f>'By Round'!A32</f>
        <v/>
      </c>
      <c r="C46">
        <f>'By Round'!B37</f>
        <v/>
      </c>
      <c r="D46">
        <f>'By Round'!C37</f>
        <v/>
      </c>
      <c r="E46">
        <f>'By Round'!D37</f>
        <v/>
      </c>
      <c r="F46" s="10" t="inlineStr">
        <is>
          <t>None</t>
        </is>
      </c>
      <c r="L46" s="11">
        <f>IFERROR(AVERAGE(P46:T46),"")</f>
        <v/>
      </c>
      <c r="M46" s="4">
        <f>IFERROR(AVERAGE(U46:Y46),"")</f>
        <v/>
      </c>
      <c r="N46">
        <f>IF(ISNUMBER(J46),J46,IF(ISNUMBER(K46),-K46,""))</f>
        <v/>
      </c>
      <c r="O46">
        <f>IF(ISNUMBER(K46),K46,IF(ISNUMBER(J46),-J46,""))</f>
        <v/>
      </c>
      <c r="P46">
        <f>IF(AND(ISNUMBER(N46),ISNUMBER(N45)),VLOOKUP(ABS(N46-N45),'IMP Table'!$A$2:$C$26,3)*SIGN(N46-N45),"")</f>
        <v/>
      </c>
      <c r="Q46">
        <f>IF(AND(ISNUMBER(N46),ISNUMBER(N47)),VLOOKUP(ABS(N46-N47),'IMP Table'!$A$2:$C$26,3)*SIGN(N46-N47),"")</f>
        <v/>
      </c>
      <c r="R46">
        <f>IF(AND(ISNUMBER(N46),ISNUMBER(N48)),VLOOKUP(ABS(N46-N48),'IMP Table'!$A$2:$C$26,3)*SIGN(N46-N48),"")</f>
        <v/>
      </c>
      <c r="S46">
        <f>IF(AND(ISNUMBER(N46),ISNUMBER(N49)),VLOOKUP(ABS(N46-N49),'IMP Table'!$A$2:$C$26,3)*SIGN(N46-N49),"")</f>
        <v/>
      </c>
      <c r="T46">
        <f>IF(AND(ISNUMBER(N46),ISNUMBER(N50)),VLOOKUP(ABS(N46-N50),'IMP Table'!$A$2:$C$26,3)*SIGN(N46-N50),"")</f>
        <v/>
      </c>
      <c r="U46">
        <f>IF(AND(ISNUMBER(O46),ISNUMBER(O45)),VLOOKUP(ABS(O46-O45),'IMP Table'!$A$2:$C$26,3)*SIGN(O46-O45),"")</f>
        <v/>
      </c>
      <c r="V46">
        <f>IF(AND(ISNUMBER(O46),ISNUMBER(O47)),VLOOKUP(ABS(O46-O47),'IMP Table'!$A$2:$C$26,3)*SIGN(O46-O47),"")</f>
        <v/>
      </c>
      <c r="W46">
        <f>IF(AND(ISNUMBER(O46),ISNUMBER(O48)),VLOOKUP(ABS(O46-O48),'IMP Table'!$A$2:$C$26,3)*SIGN(O46-O48),"")</f>
        <v/>
      </c>
      <c r="X46">
        <f>IF(AND(ISNUMBER(O46),ISNUMBER(O49)),VLOOKUP(ABS(O46-O49),'IMP Table'!$A$2:$C$26,3)*SIGN(O46-O49),"")</f>
        <v/>
      </c>
      <c r="Y46">
        <f>IF(AND(ISNUMBER(O46),ISNUMBER(O50)),VLOOKUP(ABS(O46-O50),'IMP Table'!$A$2:$C$26,3)*SIGN(O46-O50),"")</f>
        <v/>
      </c>
    </row>
    <row r="47">
      <c r="B47">
        <f>'By Round'!A38</f>
        <v/>
      </c>
      <c r="C47">
        <f>'By Round'!B42</f>
        <v/>
      </c>
      <c r="D47">
        <f>'By Round'!C42</f>
        <v/>
      </c>
      <c r="E47">
        <f>'By Round'!D42</f>
        <v/>
      </c>
      <c r="F47" s="10" t="inlineStr">
        <is>
          <t>None</t>
        </is>
      </c>
      <c r="L47" s="11">
        <f>IFERROR(AVERAGE(P47:T47),"")</f>
        <v/>
      </c>
      <c r="M47" s="4">
        <f>IFERROR(AVERAGE(U47:Y47),"")</f>
        <v/>
      </c>
      <c r="N47">
        <f>IF(ISNUMBER(J47),J47,IF(ISNUMBER(K47),-K47,""))</f>
        <v/>
      </c>
      <c r="O47">
        <f>IF(ISNUMBER(K47),K47,IF(ISNUMBER(J47),-J47,""))</f>
        <v/>
      </c>
      <c r="P47">
        <f>IF(AND(ISNUMBER(N47),ISNUMBER(N45)),VLOOKUP(ABS(N47-N45),'IMP Table'!$A$2:$C$26,3)*SIGN(N47-N45),"")</f>
        <v/>
      </c>
      <c r="Q47">
        <f>IF(AND(ISNUMBER(N47),ISNUMBER(N46)),VLOOKUP(ABS(N47-N46),'IMP Table'!$A$2:$C$26,3)*SIGN(N47-N46),"")</f>
        <v/>
      </c>
      <c r="R47">
        <f>IF(AND(ISNUMBER(N47),ISNUMBER(N48)),VLOOKUP(ABS(N47-N48),'IMP Table'!$A$2:$C$26,3)*SIGN(N47-N48),"")</f>
        <v/>
      </c>
      <c r="S47">
        <f>IF(AND(ISNUMBER(N47),ISNUMBER(N49)),VLOOKUP(ABS(N47-N49),'IMP Table'!$A$2:$C$26,3)*SIGN(N47-N49),"")</f>
        <v/>
      </c>
      <c r="T47">
        <f>IF(AND(ISNUMBER(N47),ISNUMBER(N50)),VLOOKUP(ABS(N47-N50),'IMP Table'!$A$2:$C$26,3)*SIGN(N47-N50),"")</f>
        <v/>
      </c>
      <c r="U47">
        <f>IF(AND(ISNUMBER(O47),ISNUMBER(O45)),VLOOKUP(ABS(O47-O45),'IMP Table'!$A$2:$C$26,3)*SIGN(O47-O45),"")</f>
        <v/>
      </c>
      <c r="V47">
        <f>IF(AND(ISNUMBER(O47),ISNUMBER(O46)),VLOOKUP(ABS(O47-O46),'IMP Table'!$A$2:$C$26,3)*SIGN(O47-O46),"")</f>
        <v/>
      </c>
      <c r="W47">
        <f>IF(AND(ISNUMBER(O47),ISNUMBER(O48)),VLOOKUP(ABS(O47-O48),'IMP Table'!$A$2:$C$26,3)*SIGN(O47-O48),"")</f>
        <v/>
      </c>
      <c r="X47">
        <f>IF(AND(ISNUMBER(O47),ISNUMBER(O49)),VLOOKUP(ABS(O47-O49),'IMP Table'!$A$2:$C$26,3)*SIGN(O47-O49),"")</f>
        <v/>
      </c>
      <c r="Y47">
        <f>IF(AND(ISNUMBER(O47),ISNUMBER(O50)),VLOOKUP(ABS(O47-O50),'IMP Table'!$A$2:$C$26,3)*SIGN(O47-O50),"")</f>
        <v/>
      </c>
    </row>
    <row r="48">
      <c r="B48">
        <f>'By Round'!A44</f>
        <v/>
      </c>
      <c r="C48">
        <f>'By Round'!B47</f>
        <v/>
      </c>
      <c r="D48">
        <f>'By Round'!C47</f>
        <v/>
      </c>
      <c r="E48">
        <f>'By Round'!D47</f>
        <v/>
      </c>
      <c r="F48" s="10" t="inlineStr">
        <is>
          <t>None</t>
        </is>
      </c>
      <c r="L48" s="11">
        <f>IFERROR(AVERAGE(P48:T48),"")</f>
        <v/>
      </c>
      <c r="M48" s="4">
        <f>IFERROR(AVERAGE(U48:Y48),"")</f>
        <v/>
      </c>
      <c r="N48">
        <f>IF(ISNUMBER(J48),J48,IF(ISNUMBER(K48),-K48,""))</f>
        <v/>
      </c>
      <c r="O48">
        <f>IF(ISNUMBER(K48),K48,IF(ISNUMBER(J48),-J48,""))</f>
        <v/>
      </c>
      <c r="P48">
        <f>IF(AND(ISNUMBER(N48),ISNUMBER(N45)),VLOOKUP(ABS(N48-N45),'IMP Table'!$A$2:$C$26,3)*SIGN(N48-N45),"")</f>
        <v/>
      </c>
      <c r="Q48">
        <f>IF(AND(ISNUMBER(N48),ISNUMBER(N46)),VLOOKUP(ABS(N48-N46),'IMP Table'!$A$2:$C$26,3)*SIGN(N48-N46),"")</f>
        <v/>
      </c>
      <c r="R48">
        <f>IF(AND(ISNUMBER(N48),ISNUMBER(N47)),VLOOKUP(ABS(N48-N47),'IMP Table'!$A$2:$C$26,3)*SIGN(N48-N47),"")</f>
        <v/>
      </c>
      <c r="S48">
        <f>IF(AND(ISNUMBER(N48),ISNUMBER(N49)),VLOOKUP(ABS(N48-N49),'IMP Table'!$A$2:$C$26,3)*SIGN(N48-N49),"")</f>
        <v/>
      </c>
      <c r="T48">
        <f>IF(AND(ISNUMBER(N48),ISNUMBER(N50)),VLOOKUP(ABS(N48-N50),'IMP Table'!$A$2:$C$26,3)*SIGN(N48-N50),"")</f>
        <v/>
      </c>
      <c r="U48">
        <f>IF(AND(ISNUMBER(O48),ISNUMBER(O45)),VLOOKUP(ABS(O48-O45),'IMP Table'!$A$2:$C$26,3)*SIGN(O48-O45),"")</f>
        <v/>
      </c>
      <c r="V48">
        <f>IF(AND(ISNUMBER(O48),ISNUMBER(O46)),VLOOKUP(ABS(O48-O46),'IMP Table'!$A$2:$C$26,3)*SIGN(O48-O46),"")</f>
        <v/>
      </c>
      <c r="W48">
        <f>IF(AND(ISNUMBER(O48),ISNUMBER(O47)),VLOOKUP(ABS(O48-O47),'IMP Table'!$A$2:$C$26,3)*SIGN(O48-O47),"")</f>
        <v/>
      </c>
      <c r="X48">
        <f>IF(AND(ISNUMBER(O48),ISNUMBER(O49)),VLOOKUP(ABS(O48-O49),'IMP Table'!$A$2:$C$26,3)*SIGN(O48-O49),"")</f>
        <v/>
      </c>
      <c r="Y48">
        <f>IF(AND(ISNUMBER(O48),ISNUMBER(O50)),VLOOKUP(ABS(O48-O50),'IMP Table'!$A$2:$C$26,3)*SIGN(O48-O50),"")</f>
        <v/>
      </c>
    </row>
    <row r="49">
      <c r="B49">
        <f>'By Round'!A56</f>
        <v/>
      </c>
      <c r="C49">
        <f>'By Round'!B58</f>
        <v/>
      </c>
      <c r="D49">
        <f>'By Round'!C58</f>
        <v/>
      </c>
      <c r="E49">
        <f>'By Round'!D58</f>
        <v/>
      </c>
      <c r="F49" s="10" t="inlineStr">
        <is>
          <t>None</t>
        </is>
      </c>
      <c r="L49" s="11">
        <f>IFERROR(AVERAGE(P49:T49),"")</f>
        <v/>
      </c>
      <c r="M49" s="4">
        <f>IFERROR(AVERAGE(U49:Y49),"")</f>
        <v/>
      </c>
      <c r="N49">
        <f>IF(ISNUMBER(J49),J49,IF(ISNUMBER(K49),-K49,""))</f>
        <v/>
      </c>
      <c r="O49">
        <f>IF(ISNUMBER(K49),K49,IF(ISNUMBER(J49),-J49,""))</f>
        <v/>
      </c>
      <c r="P49">
        <f>IF(AND(ISNUMBER(N49),ISNUMBER(N45)),VLOOKUP(ABS(N49-N45),'IMP Table'!$A$2:$C$26,3)*SIGN(N49-N45),"")</f>
        <v/>
      </c>
      <c r="Q49">
        <f>IF(AND(ISNUMBER(N49),ISNUMBER(N46)),VLOOKUP(ABS(N49-N46),'IMP Table'!$A$2:$C$26,3)*SIGN(N49-N46),"")</f>
        <v/>
      </c>
      <c r="R49">
        <f>IF(AND(ISNUMBER(N49),ISNUMBER(N47)),VLOOKUP(ABS(N49-N47),'IMP Table'!$A$2:$C$26,3)*SIGN(N49-N47),"")</f>
        <v/>
      </c>
      <c r="S49">
        <f>IF(AND(ISNUMBER(N49),ISNUMBER(N48)),VLOOKUP(ABS(N49-N48),'IMP Table'!$A$2:$C$26,3)*SIGN(N49-N48),"")</f>
        <v/>
      </c>
      <c r="T49">
        <f>IF(AND(ISNUMBER(N49),ISNUMBER(N50)),VLOOKUP(ABS(N49-N50),'IMP Table'!$A$2:$C$26,3)*SIGN(N49-N50),"")</f>
        <v/>
      </c>
      <c r="U49">
        <f>IF(AND(ISNUMBER(O49),ISNUMBER(O45)),VLOOKUP(ABS(O49-O45),'IMP Table'!$A$2:$C$26,3)*SIGN(O49-O45),"")</f>
        <v/>
      </c>
      <c r="V49">
        <f>IF(AND(ISNUMBER(O49),ISNUMBER(O46)),VLOOKUP(ABS(O49-O46),'IMP Table'!$A$2:$C$26,3)*SIGN(O49-O46),"")</f>
        <v/>
      </c>
      <c r="W49">
        <f>IF(AND(ISNUMBER(O49),ISNUMBER(O47)),VLOOKUP(ABS(O49-O47),'IMP Table'!$A$2:$C$26,3)*SIGN(O49-O47),"")</f>
        <v/>
      </c>
      <c r="X49">
        <f>IF(AND(ISNUMBER(O49),ISNUMBER(O48)),VLOOKUP(ABS(O49-O48),'IMP Table'!$A$2:$C$26,3)*SIGN(O49-O48),"")</f>
        <v/>
      </c>
      <c r="Y49">
        <f>IF(AND(ISNUMBER(O49),ISNUMBER(O50)),VLOOKUP(ABS(O49-O50),'IMP Table'!$A$2:$C$26,3)*SIGN(O49-O50),"")</f>
        <v/>
      </c>
    </row>
    <row r="50">
      <c r="B50">
        <f>'By Round'!A62</f>
        <v/>
      </c>
      <c r="C50">
        <f>'By Round'!B63</f>
        <v/>
      </c>
      <c r="D50">
        <f>'By Round'!C63</f>
        <v/>
      </c>
      <c r="E50">
        <f>'By Round'!D63</f>
        <v/>
      </c>
      <c r="F50" s="10" t="inlineStr">
        <is>
          <t>None</t>
        </is>
      </c>
      <c r="L50" s="11">
        <f>IFERROR(AVERAGE(P50:T50),"")</f>
        <v/>
      </c>
      <c r="M50" s="4">
        <f>IFERROR(AVERAGE(U50:Y50),"")</f>
        <v/>
      </c>
      <c r="N50">
        <f>IF(ISNUMBER(J50),J50,IF(ISNUMBER(K50),-K50,""))</f>
        <v/>
      </c>
      <c r="O50">
        <f>IF(ISNUMBER(K50),K50,IF(ISNUMBER(J50),-J50,""))</f>
        <v/>
      </c>
      <c r="P50">
        <f>IF(AND(ISNUMBER(N50),ISNUMBER(N45)),VLOOKUP(ABS(N50-N45),'IMP Table'!$A$2:$C$26,3)*SIGN(N50-N45),"")</f>
        <v/>
      </c>
      <c r="Q50">
        <f>IF(AND(ISNUMBER(N50),ISNUMBER(N46)),VLOOKUP(ABS(N50-N46),'IMP Table'!$A$2:$C$26,3)*SIGN(N50-N46),"")</f>
        <v/>
      </c>
      <c r="R50">
        <f>IF(AND(ISNUMBER(N50),ISNUMBER(N47)),VLOOKUP(ABS(N50-N47),'IMP Table'!$A$2:$C$26,3)*SIGN(N50-N47),"")</f>
        <v/>
      </c>
      <c r="S50">
        <f>IF(AND(ISNUMBER(N50),ISNUMBER(N48)),VLOOKUP(ABS(N50-N48),'IMP Table'!$A$2:$C$26,3)*SIGN(N50-N48),"")</f>
        <v/>
      </c>
      <c r="T50">
        <f>IF(AND(ISNUMBER(N50),ISNUMBER(N49)),VLOOKUP(ABS(N50-N49),'IMP Table'!$A$2:$C$26,3)*SIGN(N50-N49),"")</f>
        <v/>
      </c>
      <c r="U50">
        <f>IF(AND(ISNUMBER(O50),ISNUMBER(O45)),VLOOKUP(ABS(O50-O45),'IMP Table'!$A$2:$C$26,3)*SIGN(O50-O45),"")</f>
        <v/>
      </c>
      <c r="V50">
        <f>IF(AND(ISNUMBER(O50),ISNUMBER(O46)),VLOOKUP(ABS(O50-O46),'IMP Table'!$A$2:$C$26,3)*SIGN(O50-O46),"")</f>
        <v/>
      </c>
      <c r="W50">
        <f>IF(AND(ISNUMBER(O50),ISNUMBER(O47)),VLOOKUP(ABS(O50-O47),'IMP Table'!$A$2:$C$26,3)*SIGN(O50-O47),"")</f>
        <v/>
      </c>
      <c r="X50">
        <f>IF(AND(ISNUMBER(O50),ISNUMBER(O48)),VLOOKUP(ABS(O50-O48),'IMP Table'!$A$2:$C$26,3)*SIGN(O50-O48),"")</f>
        <v/>
      </c>
      <c r="Y50">
        <f>IF(AND(ISNUMBER(O50),ISNUMBER(O49)),VLOOKUP(ABS(O50-O49),'IMP Table'!$A$2:$C$26,3)*SIGN(O50-O49),"")</f>
        <v/>
      </c>
    </row>
    <row r="51">
      <c r="A51" t="n">
        <v>9</v>
      </c>
      <c r="B51">
        <f>'By Round'!A2</f>
        <v/>
      </c>
      <c r="C51">
        <f>'By Round'!B3</f>
        <v/>
      </c>
      <c r="D51">
        <f>'By Round'!C3</f>
        <v/>
      </c>
      <c r="E51">
        <f>'By Round'!D3</f>
        <v/>
      </c>
      <c r="F51" s="10" t="inlineStr">
        <is>
          <t>EW</t>
        </is>
      </c>
      <c r="L51" s="11">
        <f>IFERROR(AVERAGE(P51:T51),"")</f>
        <v/>
      </c>
      <c r="M51" s="4">
        <f>IFERROR(AVERAGE(U51:Y51),"")</f>
        <v/>
      </c>
      <c r="N51">
        <f>IF(ISNUMBER(J51),J51,IF(ISNUMBER(K51),-K51,""))</f>
        <v/>
      </c>
      <c r="O51">
        <f>IF(ISNUMBER(K51),K51,IF(ISNUMBER(J51),-J51,""))</f>
        <v/>
      </c>
      <c r="P51">
        <f>IF(AND(ISNUMBER(N51),ISNUMBER(N52)),VLOOKUP(ABS(N51-N52),'IMP Table'!$A$2:$C$26,3)*SIGN(N51-N52),"")</f>
        <v/>
      </c>
      <c r="Q51">
        <f>IF(AND(ISNUMBER(N51),ISNUMBER(N53)),VLOOKUP(ABS(N51-N53),'IMP Table'!$A$2:$C$26,3)*SIGN(N51-N53),"")</f>
        <v/>
      </c>
      <c r="R51">
        <f>IF(AND(ISNUMBER(N51),ISNUMBER(N54)),VLOOKUP(ABS(N51-N54),'IMP Table'!$A$2:$C$26,3)*SIGN(N51-N54),"")</f>
        <v/>
      </c>
      <c r="S51">
        <f>IF(AND(ISNUMBER(N51),ISNUMBER(N55)),VLOOKUP(ABS(N51-N55),'IMP Table'!$A$2:$C$26,3)*SIGN(N51-N55),"")</f>
        <v/>
      </c>
      <c r="T51">
        <f>IF(AND(ISNUMBER(N51),ISNUMBER(N56)),VLOOKUP(ABS(N51-N56),'IMP Table'!$A$2:$C$26,3)*SIGN(N51-N56),"")</f>
        <v/>
      </c>
      <c r="U51">
        <f>IF(AND(ISNUMBER(O51),ISNUMBER(O52)),VLOOKUP(ABS(O51-O52),'IMP Table'!$A$2:$C$26,3)*SIGN(O51-O52),"")</f>
        <v/>
      </c>
      <c r="V51">
        <f>IF(AND(ISNUMBER(O51),ISNUMBER(O53)),VLOOKUP(ABS(O51-O53),'IMP Table'!$A$2:$C$26,3)*SIGN(O51-O53),"")</f>
        <v/>
      </c>
      <c r="W51">
        <f>IF(AND(ISNUMBER(O51),ISNUMBER(O54)),VLOOKUP(ABS(O51-O54),'IMP Table'!$A$2:$C$26,3)*SIGN(O51-O54),"")</f>
        <v/>
      </c>
      <c r="X51">
        <f>IF(AND(ISNUMBER(O51),ISNUMBER(O55)),VLOOKUP(ABS(O51-O55),'IMP Table'!$A$2:$C$26,3)*SIGN(O51-O55),"")</f>
        <v/>
      </c>
      <c r="Y51">
        <f>IF(AND(ISNUMBER(O51),ISNUMBER(O56)),VLOOKUP(ABS(O51-O56),'IMP Table'!$A$2:$C$26,3)*SIGN(O51-O56),"")</f>
        <v/>
      </c>
    </row>
    <row r="52">
      <c r="B52">
        <f>'By Round'!A26</f>
        <v/>
      </c>
      <c r="C52">
        <f>'By Round'!B26</f>
        <v/>
      </c>
      <c r="D52">
        <f>'By Round'!C26</f>
        <v/>
      </c>
      <c r="E52">
        <f>'By Round'!D26</f>
        <v/>
      </c>
      <c r="F52" s="10" t="inlineStr">
        <is>
          <t>EW</t>
        </is>
      </c>
      <c r="L52" s="11">
        <f>IFERROR(AVERAGE(P52:T52),"")</f>
        <v/>
      </c>
      <c r="M52" s="4">
        <f>IFERROR(AVERAGE(U52:Y52),"")</f>
        <v/>
      </c>
      <c r="N52">
        <f>IF(ISNUMBER(J52),J52,IF(ISNUMBER(K52),-K52,""))</f>
        <v/>
      </c>
      <c r="O52">
        <f>IF(ISNUMBER(K52),K52,IF(ISNUMBER(J52),-J52,""))</f>
        <v/>
      </c>
      <c r="P52">
        <f>IF(AND(ISNUMBER(N52),ISNUMBER(N51)),VLOOKUP(ABS(N52-N51),'IMP Table'!$A$2:$C$26,3)*SIGN(N52-N51),"")</f>
        <v/>
      </c>
      <c r="Q52">
        <f>IF(AND(ISNUMBER(N52),ISNUMBER(N53)),VLOOKUP(ABS(N52-N53),'IMP Table'!$A$2:$C$26,3)*SIGN(N52-N53),"")</f>
        <v/>
      </c>
      <c r="R52">
        <f>IF(AND(ISNUMBER(N52),ISNUMBER(N54)),VLOOKUP(ABS(N52-N54),'IMP Table'!$A$2:$C$26,3)*SIGN(N52-N54),"")</f>
        <v/>
      </c>
      <c r="S52">
        <f>IF(AND(ISNUMBER(N52),ISNUMBER(N55)),VLOOKUP(ABS(N52-N55),'IMP Table'!$A$2:$C$26,3)*SIGN(N52-N55),"")</f>
        <v/>
      </c>
      <c r="T52">
        <f>IF(AND(ISNUMBER(N52),ISNUMBER(N56)),VLOOKUP(ABS(N52-N56),'IMP Table'!$A$2:$C$26,3)*SIGN(N52-N56),"")</f>
        <v/>
      </c>
      <c r="U52">
        <f>IF(AND(ISNUMBER(O52),ISNUMBER(O51)),VLOOKUP(ABS(O52-O51),'IMP Table'!$A$2:$C$26,3)*SIGN(O52-O51),"")</f>
        <v/>
      </c>
      <c r="V52">
        <f>IF(AND(ISNUMBER(O52),ISNUMBER(O53)),VLOOKUP(ABS(O52-O53),'IMP Table'!$A$2:$C$26,3)*SIGN(O52-O53),"")</f>
        <v/>
      </c>
      <c r="W52">
        <f>IF(AND(ISNUMBER(O52),ISNUMBER(O54)),VLOOKUP(ABS(O52-O54),'IMP Table'!$A$2:$C$26,3)*SIGN(O52-O54),"")</f>
        <v/>
      </c>
      <c r="X52">
        <f>IF(AND(ISNUMBER(O52),ISNUMBER(O55)),VLOOKUP(ABS(O52-O55),'IMP Table'!$A$2:$C$26,3)*SIGN(O52-O55),"")</f>
        <v/>
      </c>
      <c r="Y52">
        <f>IF(AND(ISNUMBER(O52),ISNUMBER(O56)),VLOOKUP(ABS(O52-O56),'IMP Table'!$A$2:$C$26,3)*SIGN(O52-O56),"")</f>
        <v/>
      </c>
    </row>
    <row r="53">
      <c r="B53">
        <f>'By Round'!A38</f>
        <v/>
      </c>
      <c r="C53">
        <f>'By Round'!B43</f>
        <v/>
      </c>
      <c r="D53">
        <f>'By Round'!C43</f>
        <v/>
      </c>
      <c r="E53">
        <f>'By Round'!D43</f>
        <v/>
      </c>
      <c r="F53" s="10" t="inlineStr">
        <is>
          <t>EW</t>
        </is>
      </c>
      <c r="L53" s="11">
        <f>IFERROR(AVERAGE(P53:T53),"")</f>
        <v/>
      </c>
      <c r="M53" s="4">
        <f>IFERROR(AVERAGE(U53:Y53),"")</f>
        <v/>
      </c>
      <c r="N53">
        <f>IF(ISNUMBER(J53),J53,IF(ISNUMBER(K53),-K53,""))</f>
        <v/>
      </c>
      <c r="O53">
        <f>IF(ISNUMBER(K53),K53,IF(ISNUMBER(J53),-J53,""))</f>
        <v/>
      </c>
      <c r="P53">
        <f>IF(AND(ISNUMBER(N53),ISNUMBER(N51)),VLOOKUP(ABS(N53-N51),'IMP Table'!$A$2:$C$26,3)*SIGN(N53-N51),"")</f>
        <v/>
      </c>
      <c r="Q53">
        <f>IF(AND(ISNUMBER(N53),ISNUMBER(N52)),VLOOKUP(ABS(N53-N52),'IMP Table'!$A$2:$C$26,3)*SIGN(N53-N52),"")</f>
        <v/>
      </c>
      <c r="R53">
        <f>IF(AND(ISNUMBER(N53),ISNUMBER(N54)),VLOOKUP(ABS(N53-N54),'IMP Table'!$A$2:$C$26,3)*SIGN(N53-N54),"")</f>
        <v/>
      </c>
      <c r="S53">
        <f>IF(AND(ISNUMBER(N53),ISNUMBER(N55)),VLOOKUP(ABS(N53-N55),'IMP Table'!$A$2:$C$26,3)*SIGN(N53-N55),"")</f>
        <v/>
      </c>
      <c r="T53">
        <f>IF(AND(ISNUMBER(N53),ISNUMBER(N56)),VLOOKUP(ABS(N53-N56),'IMP Table'!$A$2:$C$26,3)*SIGN(N53-N56),"")</f>
        <v/>
      </c>
      <c r="U53">
        <f>IF(AND(ISNUMBER(O53),ISNUMBER(O51)),VLOOKUP(ABS(O53-O51),'IMP Table'!$A$2:$C$26,3)*SIGN(O53-O51),"")</f>
        <v/>
      </c>
      <c r="V53">
        <f>IF(AND(ISNUMBER(O53),ISNUMBER(O52)),VLOOKUP(ABS(O53-O52),'IMP Table'!$A$2:$C$26,3)*SIGN(O53-O52),"")</f>
        <v/>
      </c>
      <c r="W53">
        <f>IF(AND(ISNUMBER(O53),ISNUMBER(O54)),VLOOKUP(ABS(O53-O54),'IMP Table'!$A$2:$C$26,3)*SIGN(O53-O54),"")</f>
        <v/>
      </c>
      <c r="X53">
        <f>IF(AND(ISNUMBER(O53),ISNUMBER(O55)),VLOOKUP(ABS(O53-O55),'IMP Table'!$A$2:$C$26,3)*SIGN(O53-O55),"")</f>
        <v/>
      </c>
      <c r="Y53">
        <f>IF(AND(ISNUMBER(O53),ISNUMBER(O56)),VLOOKUP(ABS(O53-O56),'IMP Table'!$A$2:$C$26,3)*SIGN(O53-O56),"")</f>
        <v/>
      </c>
    </row>
    <row r="54">
      <c r="B54">
        <f>'By Round'!A44</f>
        <v/>
      </c>
      <c r="C54">
        <f>'By Round'!B48</f>
        <v/>
      </c>
      <c r="D54">
        <f>'By Round'!C48</f>
        <v/>
      </c>
      <c r="E54">
        <f>'By Round'!D48</f>
        <v/>
      </c>
      <c r="F54" s="10" t="inlineStr">
        <is>
          <t>EW</t>
        </is>
      </c>
      <c r="L54" s="11">
        <f>IFERROR(AVERAGE(P54:T54),"")</f>
        <v/>
      </c>
      <c r="M54" s="4">
        <f>IFERROR(AVERAGE(U54:Y54),"")</f>
        <v/>
      </c>
      <c r="N54">
        <f>IF(ISNUMBER(J54),J54,IF(ISNUMBER(K54),-K54,""))</f>
        <v/>
      </c>
      <c r="O54">
        <f>IF(ISNUMBER(K54),K54,IF(ISNUMBER(J54),-J54,""))</f>
        <v/>
      </c>
      <c r="P54">
        <f>IF(AND(ISNUMBER(N54),ISNUMBER(N51)),VLOOKUP(ABS(N54-N51),'IMP Table'!$A$2:$C$26,3)*SIGN(N54-N51),"")</f>
        <v/>
      </c>
      <c r="Q54">
        <f>IF(AND(ISNUMBER(N54),ISNUMBER(N52)),VLOOKUP(ABS(N54-N52),'IMP Table'!$A$2:$C$26,3)*SIGN(N54-N52),"")</f>
        <v/>
      </c>
      <c r="R54">
        <f>IF(AND(ISNUMBER(N54),ISNUMBER(N53)),VLOOKUP(ABS(N54-N53),'IMP Table'!$A$2:$C$26,3)*SIGN(N54-N53),"")</f>
        <v/>
      </c>
      <c r="S54">
        <f>IF(AND(ISNUMBER(N54),ISNUMBER(N55)),VLOOKUP(ABS(N54-N55),'IMP Table'!$A$2:$C$26,3)*SIGN(N54-N55),"")</f>
        <v/>
      </c>
      <c r="T54">
        <f>IF(AND(ISNUMBER(N54),ISNUMBER(N56)),VLOOKUP(ABS(N54-N56),'IMP Table'!$A$2:$C$26,3)*SIGN(N54-N56),"")</f>
        <v/>
      </c>
      <c r="U54">
        <f>IF(AND(ISNUMBER(O54),ISNUMBER(O51)),VLOOKUP(ABS(O54-O51),'IMP Table'!$A$2:$C$26,3)*SIGN(O54-O51),"")</f>
        <v/>
      </c>
      <c r="V54">
        <f>IF(AND(ISNUMBER(O54),ISNUMBER(O52)),VLOOKUP(ABS(O54-O52),'IMP Table'!$A$2:$C$26,3)*SIGN(O54-O52),"")</f>
        <v/>
      </c>
      <c r="W54">
        <f>IF(AND(ISNUMBER(O54),ISNUMBER(O53)),VLOOKUP(ABS(O54-O53),'IMP Table'!$A$2:$C$26,3)*SIGN(O54-O53),"")</f>
        <v/>
      </c>
      <c r="X54">
        <f>IF(AND(ISNUMBER(O54),ISNUMBER(O55)),VLOOKUP(ABS(O54-O55),'IMP Table'!$A$2:$C$26,3)*SIGN(O54-O55),"")</f>
        <v/>
      </c>
      <c r="Y54">
        <f>IF(AND(ISNUMBER(O54),ISNUMBER(O56)),VLOOKUP(ABS(O54-O56),'IMP Table'!$A$2:$C$26,3)*SIGN(O54-O56),"")</f>
        <v/>
      </c>
    </row>
    <row r="55">
      <c r="B55">
        <f>'By Round'!A50</f>
        <v/>
      </c>
      <c r="C55">
        <f>'By Round'!B53</f>
        <v/>
      </c>
      <c r="D55">
        <f>'By Round'!C53</f>
        <v/>
      </c>
      <c r="E55">
        <f>'By Round'!D53</f>
        <v/>
      </c>
      <c r="F55" s="10" t="inlineStr">
        <is>
          <t>EW</t>
        </is>
      </c>
      <c r="L55" s="11">
        <f>IFERROR(AVERAGE(P55:T55),"")</f>
        <v/>
      </c>
      <c r="M55" s="4">
        <f>IFERROR(AVERAGE(U55:Y55),"")</f>
        <v/>
      </c>
      <c r="N55">
        <f>IF(ISNUMBER(J55),J55,IF(ISNUMBER(K55),-K55,""))</f>
        <v/>
      </c>
      <c r="O55">
        <f>IF(ISNUMBER(K55),K55,IF(ISNUMBER(J55),-J55,""))</f>
        <v/>
      </c>
      <c r="P55">
        <f>IF(AND(ISNUMBER(N55),ISNUMBER(N51)),VLOOKUP(ABS(N55-N51),'IMP Table'!$A$2:$C$26,3)*SIGN(N55-N51),"")</f>
        <v/>
      </c>
      <c r="Q55">
        <f>IF(AND(ISNUMBER(N55),ISNUMBER(N52)),VLOOKUP(ABS(N55-N52),'IMP Table'!$A$2:$C$26,3)*SIGN(N55-N52),"")</f>
        <v/>
      </c>
      <c r="R55">
        <f>IF(AND(ISNUMBER(N55),ISNUMBER(N53)),VLOOKUP(ABS(N55-N53),'IMP Table'!$A$2:$C$26,3)*SIGN(N55-N53),"")</f>
        <v/>
      </c>
      <c r="S55">
        <f>IF(AND(ISNUMBER(N55),ISNUMBER(N54)),VLOOKUP(ABS(N55-N54),'IMP Table'!$A$2:$C$26,3)*SIGN(N55-N54),"")</f>
        <v/>
      </c>
      <c r="T55">
        <f>IF(AND(ISNUMBER(N55),ISNUMBER(N56)),VLOOKUP(ABS(N55-N56),'IMP Table'!$A$2:$C$26,3)*SIGN(N55-N56),"")</f>
        <v/>
      </c>
      <c r="U55">
        <f>IF(AND(ISNUMBER(O55),ISNUMBER(O51)),VLOOKUP(ABS(O55-O51),'IMP Table'!$A$2:$C$26,3)*SIGN(O55-O51),"")</f>
        <v/>
      </c>
      <c r="V55">
        <f>IF(AND(ISNUMBER(O55),ISNUMBER(O52)),VLOOKUP(ABS(O55-O52),'IMP Table'!$A$2:$C$26,3)*SIGN(O55-O52),"")</f>
        <v/>
      </c>
      <c r="W55">
        <f>IF(AND(ISNUMBER(O55),ISNUMBER(O53)),VLOOKUP(ABS(O55-O53),'IMP Table'!$A$2:$C$26,3)*SIGN(O55-O53),"")</f>
        <v/>
      </c>
      <c r="X55">
        <f>IF(AND(ISNUMBER(O55),ISNUMBER(O54)),VLOOKUP(ABS(O55-O54),'IMP Table'!$A$2:$C$26,3)*SIGN(O55-O54),"")</f>
        <v/>
      </c>
      <c r="Y55">
        <f>IF(AND(ISNUMBER(O55),ISNUMBER(O56)),VLOOKUP(ABS(O55-O56),'IMP Table'!$A$2:$C$26,3)*SIGN(O55-O56),"")</f>
        <v/>
      </c>
    </row>
    <row r="56">
      <c r="B56">
        <f>'By Round'!A62</f>
        <v/>
      </c>
      <c r="C56">
        <f>'By Round'!B64</f>
        <v/>
      </c>
      <c r="D56">
        <f>'By Round'!C64</f>
        <v/>
      </c>
      <c r="E56">
        <f>'By Round'!D64</f>
        <v/>
      </c>
      <c r="F56" s="10" t="inlineStr">
        <is>
          <t>EW</t>
        </is>
      </c>
      <c r="L56" s="11">
        <f>IFERROR(AVERAGE(P56:T56),"")</f>
        <v/>
      </c>
      <c r="M56" s="4">
        <f>IFERROR(AVERAGE(U56:Y56),"")</f>
        <v/>
      </c>
      <c r="N56">
        <f>IF(ISNUMBER(J56),J56,IF(ISNUMBER(K56),-K56,""))</f>
        <v/>
      </c>
      <c r="O56">
        <f>IF(ISNUMBER(K56),K56,IF(ISNUMBER(J56),-J56,""))</f>
        <v/>
      </c>
      <c r="P56">
        <f>IF(AND(ISNUMBER(N56),ISNUMBER(N51)),VLOOKUP(ABS(N56-N51),'IMP Table'!$A$2:$C$26,3)*SIGN(N56-N51),"")</f>
        <v/>
      </c>
      <c r="Q56">
        <f>IF(AND(ISNUMBER(N56),ISNUMBER(N52)),VLOOKUP(ABS(N56-N52),'IMP Table'!$A$2:$C$26,3)*SIGN(N56-N52),"")</f>
        <v/>
      </c>
      <c r="R56">
        <f>IF(AND(ISNUMBER(N56),ISNUMBER(N53)),VLOOKUP(ABS(N56-N53),'IMP Table'!$A$2:$C$26,3)*SIGN(N56-N53),"")</f>
        <v/>
      </c>
      <c r="S56">
        <f>IF(AND(ISNUMBER(N56),ISNUMBER(N54)),VLOOKUP(ABS(N56-N54),'IMP Table'!$A$2:$C$26,3)*SIGN(N56-N54),"")</f>
        <v/>
      </c>
      <c r="T56">
        <f>IF(AND(ISNUMBER(N56),ISNUMBER(N55)),VLOOKUP(ABS(N56-N55),'IMP Table'!$A$2:$C$26,3)*SIGN(N56-N55),"")</f>
        <v/>
      </c>
      <c r="U56">
        <f>IF(AND(ISNUMBER(O56),ISNUMBER(O51)),VLOOKUP(ABS(O56-O51),'IMP Table'!$A$2:$C$26,3)*SIGN(O56-O51),"")</f>
        <v/>
      </c>
      <c r="V56">
        <f>IF(AND(ISNUMBER(O56),ISNUMBER(O52)),VLOOKUP(ABS(O56-O52),'IMP Table'!$A$2:$C$26,3)*SIGN(O56-O52),"")</f>
        <v/>
      </c>
      <c r="W56">
        <f>IF(AND(ISNUMBER(O56),ISNUMBER(O53)),VLOOKUP(ABS(O56-O53),'IMP Table'!$A$2:$C$26,3)*SIGN(O56-O53),"")</f>
        <v/>
      </c>
      <c r="X56">
        <f>IF(AND(ISNUMBER(O56),ISNUMBER(O54)),VLOOKUP(ABS(O56-O54),'IMP Table'!$A$2:$C$26,3)*SIGN(O56-O54),"")</f>
        <v/>
      </c>
      <c r="Y56">
        <f>IF(AND(ISNUMBER(O56),ISNUMBER(O55)),VLOOKUP(ABS(O56-O55),'IMP Table'!$A$2:$C$26,3)*SIGN(O56-O55),"")</f>
        <v/>
      </c>
    </row>
    <row r="57">
      <c r="A57" t="n">
        <v>10</v>
      </c>
      <c r="B57">
        <f>'By Round'!A2</f>
        <v/>
      </c>
      <c r="C57">
        <f>'By Round'!B3</f>
        <v/>
      </c>
      <c r="D57">
        <f>'By Round'!C3</f>
        <v/>
      </c>
      <c r="E57">
        <f>'By Round'!D3</f>
        <v/>
      </c>
      <c r="F57" s="10" t="inlineStr">
        <is>
          <t>Both</t>
        </is>
      </c>
      <c r="L57" s="11">
        <f>IFERROR(AVERAGE(P57:T57),"")</f>
        <v/>
      </c>
      <c r="M57" s="4">
        <f>IFERROR(AVERAGE(U57:Y57),"")</f>
        <v/>
      </c>
      <c r="N57">
        <f>IF(ISNUMBER(J57),J57,IF(ISNUMBER(K57),-K57,""))</f>
        <v/>
      </c>
      <c r="O57">
        <f>IF(ISNUMBER(K57),K57,IF(ISNUMBER(J57),-J57,""))</f>
        <v/>
      </c>
      <c r="P57">
        <f>IF(AND(ISNUMBER(N57),ISNUMBER(N58)),VLOOKUP(ABS(N57-N58),'IMP Table'!$A$2:$C$26,3)*SIGN(N57-N58),"")</f>
        <v/>
      </c>
      <c r="Q57">
        <f>IF(AND(ISNUMBER(N57),ISNUMBER(N59)),VLOOKUP(ABS(N57-N59),'IMP Table'!$A$2:$C$26,3)*SIGN(N57-N59),"")</f>
        <v/>
      </c>
      <c r="R57">
        <f>IF(AND(ISNUMBER(N57),ISNUMBER(N60)),VLOOKUP(ABS(N57-N60),'IMP Table'!$A$2:$C$26,3)*SIGN(N57-N60),"")</f>
        <v/>
      </c>
      <c r="S57">
        <f>IF(AND(ISNUMBER(N57),ISNUMBER(N61)),VLOOKUP(ABS(N57-N61),'IMP Table'!$A$2:$C$26,3)*SIGN(N57-N61),"")</f>
        <v/>
      </c>
      <c r="T57">
        <f>IF(AND(ISNUMBER(N57),ISNUMBER(N62)),VLOOKUP(ABS(N57-N62),'IMP Table'!$A$2:$C$26,3)*SIGN(N57-N62),"")</f>
        <v/>
      </c>
      <c r="U57">
        <f>IF(AND(ISNUMBER(O57),ISNUMBER(O58)),VLOOKUP(ABS(O57-O58),'IMP Table'!$A$2:$C$26,3)*SIGN(O57-O58),"")</f>
        <v/>
      </c>
      <c r="V57">
        <f>IF(AND(ISNUMBER(O57),ISNUMBER(O59)),VLOOKUP(ABS(O57-O59),'IMP Table'!$A$2:$C$26,3)*SIGN(O57-O59),"")</f>
        <v/>
      </c>
      <c r="W57">
        <f>IF(AND(ISNUMBER(O57),ISNUMBER(O60)),VLOOKUP(ABS(O57-O60),'IMP Table'!$A$2:$C$26,3)*SIGN(O57-O60),"")</f>
        <v/>
      </c>
      <c r="X57">
        <f>IF(AND(ISNUMBER(O57),ISNUMBER(O61)),VLOOKUP(ABS(O57-O61),'IMP Table'!$A$2:$C$26,3)*SIGN(O57-O61),"")</f>
        <v/>
      </c>
      <c r="Y57">
        <f>IF(AND(ISNUMBER(O57),ISNUMBER(O62)),VLOOKUP(ABS(O57-O62),'IMP Table'!$A$2:$C$26,3)*SIGN(O57-O62),"")</f>
        <v/>
      </c>
    </row>
    <row r="58">
      <c r="B58">
        <f>'By Round'!A26</f>
        <v/>
      </c>
      <c r="C58">
        <f>'By Round'!B26</f>
        <v/>
      </c>
      <c r="D58">
        <f>'By Round'!C26</f>
        <v/>
      </c>
      <c r="E58">
        <f>'By Round'!D26</f>
        <v/>
      </c>
      <c r="F58" s="10" t="inlineStr">
        <is>
          <t>Both</t>
        </is>
      </c>
      <c r="L58" s="11">
        <f>IFERROR(AVERAGE(P58:T58),"")</f>
        <v/>
      </c>
      <c r="M58" s="4">
        <f>IFERROR(AVERAGE(U58:Y58),"")</f>
        <v/>
      </c>
      <c r="N58">
        <f>IF(ISNUMBER(J58),J58,IF(ISNUMBER(K58),-K58,""))</f>
        <v/>
      </c>
      <c r="O58">
        <f>IF(ISNUMBER(K58),K58,IF(ISNUMBER(J58),-J58,""))</f>
        <v/>
      </c>
      <c r="P58">
        <f>IF(AND(ISNUMBER(N58),ISNUMBER(N57)),VLOOKUP(ABS(N58-N57),'IMP Table'!$A$2:$C$26,3)*SIGN(N58-N57),"")</f>
        <v/>
      </c>
      <c r="Q58">
        <f>IF(AND(ISNUMBER(N58),ISNUMBER(N59)),VLOOKUP(ABS(N58-N59),'IMP Table'!$A$2:$C$26,3)*SIGN(N58-N59),"")</f>
        <v/>
      </c>
      <c r="R58">
        <f>IF(AND(ISNUMBER(N58),ISNUMBER(N60)),VLOOKUP(ABS(N58-N60),'IMP Table'!$A$2:$C$26,3)*SIGN(N58-N60),"")</f>
        <v/>
      </c>
      <c r="S58">
        <f>IF(AND(ISNUMBER(N58),ISNUMBER(N61)),VLOOKUP(ABS(N58-N61),'IMP Table'!$A$2:$C$26,3)*SIGN(N58-N61),"")</f>
        <v/>
      </c>
      <c r="T58">
        <f>IF(AND(ISNUMBER(N58),ISNUMBER(N62)),VLOOKUP(ABS(N58-N62),'IMP Table'!$A$2:$C$26,3)*SIGN(N58-N62),"")</f>
        <v/>
      </c>
      <c r="U58">
        <f>IF(AND(ISNUMBER(O58),ISNUMBER(O57)),VLOOKUP(ABS(O58-O57),'IMP Table'!$A$2:$C$26,3)*SIGN(O58-O57),"")</f>
        <v/>
      </c>
      <c r="V58">
        <f>IF(AND(ISNUMBER(O58),ISNUMBER(O59)),VLOOKUP(ABS(O58-O59),'IMP Table'!$A$2:$C$26,3)*SIGN(O58-O59),"")</f>
        <v/>
      </c>
      <c r="W58">
        <f>IF(AND(ISNUMBER(O58),ISNUMBER(O60)),VLOOKUP(ABS(O58-O60),'IMP Table'!$A$2:$C$26,3)*SIGN(O58-O60),"")</f>
        <v/>
      </c>
      <c r="X58">
        <f>IF(AND(ISNUMBER(O58),ISNUMBER(O61)),VLOOKUP(ABS(O58-O61),'IMP Table'!$A$2:$C$26,3)*SIGN(O58-O61),"")</f>
        <v/>
      </c>
      <c r="Y58">
        <f>IF(AND(ISNUMBER(O58),ISNUMBER(O62)),VLOOKUP(ABS(O58-O62),'IMP Table'!$A$2:$C$26,3)*SIGN(O58-O62),"")</f>
        <v/>
      </c>
    </row>
    <row r="59">
      <c r="B59">
        <f>'By Round'!A38</f>
        <v/>
      </c>
      <c r="C59">
        <f>'By Round'!B43</f>
        <v/>
      </c>
      <c r="D59">
        <f>'By Round'!C43</f>
        <v/>
      </c>
      <c r="E59">
        <f>'By Round'!D43</f>
        <v/>
      </c>
      <c r="F59" s="10" t="inlineStr">
        <is>
          <t>Both</t>
        </is>
      </c>
      <c r="L59" s="11">
        <f>IFERROR(AVERAGE(P59:T59),"")</f>
        <v/>
      </c>
      <c r="M59" s="4">
        <f>IFERROR(AVERAGE(U59:Y59),"")</f>
        <v/>
      </c>
      <c r="N59">
        <f>IF(ISNUMBER(J59),J59,IF(ISNUMBER(K59),-K59,""))</f>
        <v/>
      </c>
      <c r="O59">
        <f>IF(ISNUMBER(K59),K59,IF(ISNUMBER(J59),-J59,""))</f>
        <v/>
      </c>
      <c r="P59">
        <f>IF(AND(ISNUMBER(N59),ISNUMBER(N57)),VLOOKUP(ABS(N59-N57),'IMP Table'!$A$2:$C$26,3)*SIGN(N59-N57),"")</f>
        <v/>
      </c>
      <c r="Q59">
        <f>IF(AND(ISNUMBER(N59),ISNUMBER(N58)),VLOOKUP(ABS(N59-N58),'IMP Table'!$A$2:$C$26,3)*SIGN(N59-N58),"")</f>
        <v/>
      </c>
      <c r="R59">
        <f>IF(AND(ISNUMBER(N59),ISNUMBER(N60)),VLOOKUP(ABS(N59-N60),'IMP Table'!$A$2:$C$26,3)*SIGN(N59-N60),"")</f>
        <v/>
      </c>
      <c r="S59">
        <f>IF(AND(ISNUMBER(N59),ISNUMBER(N61)),VLOOKUP(ABS(N59-N61),'IMP Table'!$A$2:$C$26,3)*SIGN(N59-N61),"")</f>
        <v/>
      </c>
      <c r="T59">
        <f>IF(AND(ISNUMBER(N59),ISNUMBER(N62)),VLOOKUP(ABS(N59-N62),'IMP Table'!$A$2:$C$26,3)*SIGN(N59-N62),"")</f>
        <v/>
      </c>
      <c r="U59">
        <f>IF(AND(ISNUMBER(O59),ISNUMBER(O57)),VLOOKUP(ABS(O59-O57),'IMP Table'!$A$2:$C$26,3)*SIGN(O59-O57),"")</f>
        <v/>
      </c>
      <c r="V59">
        <f>IF(AND(ISNUMBER(O59),ISNUMBER(O58)),VLOOKUP(ABS(O59-O58),'IMP Table'!$A$2:$C$26,3)*SIGN(O59-O58),"")</f>
        <v/>
      </c>
      <c r="W59">
        <f>IF(AND(ISNUMBER(O59),ISNUMBER(O60)),VLOOKUP(ABS(O59-O60),'IMP Table'!$A$2:$C$26,3)*SIGN(O59-O60),"")</f>
        <v/>
      </c>
      <c r="X59">
        <f>IF(AND(ISNUMBER(O59),ISNUMBER(O61)),VLOOKUP(ABS(O59-O61),'IMP Table'!$A$2:$C$26,3)*SIGN(O59-O61),"")</f>
        <v/>
      </c>
      <c r="Y59">
        <f>IF(AND(ISNUMBER(O59),ISNUMBER(O62)),VLOOKUP(ABS(O59-O62),'IMP Table'!$A$2:$C$26,3)*SIGN(O59-O62),"")</f>
        <v/>
      </c>
    </row>
    <row r="60">
      <c r="B60">
        <f>'By Round'!A44</f>
        <v/>
      </c>
      <c r="C60">
        <f>'By Round'!B48</f>
        <v/>
      </c>
      <c r="D60">
        <f>'By Round'!C48</f>
        <v/>
      </c>
      <c r="E60">
        <f>'By Round'!D48</f>
        <v/>
      </c>
      <c r="F60" s="10" t="inlineStr">
        <is>
          <t>Both</t>
        </is>
      </c>
      <c r="L60" s="11">
        <f>IFERROR(AVERAGE(P60:T60),"")</f>
        <v/>
      </c>
      <c r="M60" s="4">
        <f>IFERROR(AVERAGE(U60:Y60),"")</f>
        <v/>
      </c>
      <c r="N60">
        <f>IF(ISNUMBER(J60),J60,IF(ISNUMBER(K60),-K60,""))</f>
        <v/>
      </c>
      <c r="O60">
        <f>IF(ISNUMBER(K60),K60,IF(ISNUMBER(J60),-J60,""))</f>
        <v/>
      </c>
      <c r="P60">
        <f>IF(AND(ISNUMBER(N60),ISNUMBER(N57)),VLOOKUP(ABS(N60-N57),'IMP Table'!$A$2:$C$26,3)*SIGN(N60-N57),"")</f>
        <v/>
      </c>
      <c r="Q60">
        <f>IF(AND(ISNUMBER(N60),ISNUMBER(N58)),VLOOKUP(ABS(N60-N58),'IMP Table'!$A$2:$C$26,3)*SIGN(N60-N58),"")</f>
        <v/>
      </c>
      <c r="R60">
        <f>IF(AND(ISNUMBER(N60),ISNUMBER(N59)),VLOOKUP(ABS(N60-N59),'IMP Table'!$A$2:$C$26,3)*SIGN(N60-N59),"")</f>
        <v/>
      </c>
      <c r="S60">
        <f>IF(AND(ISNUMBER(N60),ISNUMBER(N61)),VLOOKUP(ABS(N60-N61),'IMP Table'!$A$2:$C$26,3)*SIGN(N60-N61),"")</f>
        <v/>
      </c>
      <c r="T60">
        <f>IF(AND(ISNUMBER(N60),ISNUMBER(N62)),VLOOKUP(ABS(N60-N62),'IMP Table'!$A$2:$C$26,3)*SIGN(N60-N62),"")</f>
        <v/>
      </c>
      <c r="U60">
        <f>IF(AND(ISNUMBER(O60),ISNUMBER(O57)),VLOOKUP(ABS(O60-O57),'IMP Table'!$A$2:$C$26,3)*SIGN(O60-O57),"")</f>
        <v/>
      </c>
      <c r="V60">
        <f>IF(AND(ISNUMBER(O60),ISNUMBER(O58)),VLOOKUP(ABS(O60-O58),'IMP Table'!$A$2:$C$26,3)*SIGN(O60-O58),"")</f>
        <v/>
      </c>
      <c r="W60">
        <f>IF(AND(ISNUMBER(O60),ISNUMBER(O59)),VLOOKUP(ABS(O60-O59),'IMP Table'!$A$2:$C$26,3)*SIGN(O60-O59),"")</f>
        <v/>
      </c>
      <c r="X60">
        <f>IF(AND(ISNUMBER(O60),ISNUMBER(O61)),VLOOKUP(ABS(O60-O61),'IMP Table'!$A$2:$C$26,3)*SIGN(O60-O61),"")</f>
        <v/>
      </c>
      <c r="Y60">
        <f>IF(AND(ISNUMBER(O60),ISNUMBER(O62)),VLOOKUP(ABS(O60-O62),'IMP Table'!$A$2:$C$26,3)*SIGN(O60-O62),"")</f>
        <v/>
      </c>
    </row>
    <row r="61">
      <c r="B61">
        <f>'By Round'!A50</f>
        <v/>
      </c>
      <c r="C61">
        <f>'By Round'!B53</f>
        <v/>
      </c>
      <c r="D61">
        <f>'By Round'!C53</f>
        <v/>
      </c>
      <c r="E61">
        <f>'By Round'!D53</f>
        <v/>
      </c>
      <c r="F61" s="10" t="inlineStr">
        <is>
          <t>Both</t>
        </is>
      </c>
      <c r="L61" s="11">
        <f>IFERROR(AVERAGE(P61:T61),"")</f>
        <v/>
      </c>
      <c r="M61" s="4">
        <f>IFERROR(AVERAGE(U61:Y61),"")</f>
        <v/>
      </c>
      <c r="N61">
        <f>IF(ISNUMBER(J61),J61,IF(ISNUMBER(K61),-K61,""))</f>
        <v/>
      </c>
      <c r="O61">
        <f>IF(ISNUMBER(K61),K61,IF(ISNUMBER(J61),-J61,""))</f>
        <v/>
      </c>
      <c r="P61">
        <f>IF(AND(ISNUMBER(N61),ISNUMBER(N57)),VLOOKUP(ABS(N61-N57),'IMP Table'!$A$2:$C$26,3)*SIGN(N61-N57),"")</f>
        <v/>
      </c>
      <c r="Q61">
        <f>IF(AND(ISNUMBER(N61),ISNUMBER(N58)),VLOOKUP(ABS(N61-N58),'IMP Table'!$A$2:$C$26,3)*SIGN(N61-N58),"")</f>
        <v/>
      </c>
      <c r="R61">
        <f>IF(AND(ISNUMBER(N61),ISNUMBER(N59)),VLOOKUP(ABS(N61-N59),'IMP Table'!$A$2:$C$26,3)*SIGN(N61-N59),"")</f>
        <v/>
      </c>
      <c r="S61">
        <f>IF(AND(ISNUMBER(N61),ISNUMBER(N60)),VLOOKUP(ABS(N61-N60),'IMP Table'!$A$2:$C$26,3)*SIGN(N61-N60),"")</f>
        <v/>
      </c>
      <c r="T61">
        <f>IF(AND(ISNUMBER(N61),ISNUMBER(N62)),VLOOKUP(ABS(N61-N62),'IMP Table'!$A$2:$C$26,3)*SIGN(N61-N62),"")</f>
        <v/>
      </c>
      <c r="U61">
        <f>IF(AND(ISNUMBER(O61),ISNUMBER(O57)),VLOOKUP(ABS(O61-O57),'IMP Table'!$A$2:$C$26,3)*SIGN(O61-O57),"")</f>
        <v/>
      </c>
      <c r="V61">
        <f>IF(AND(ISNUMBER(O61),ISNUMBER(O58)),VLOOKUP(ABS(O61-O58),'IMP Table'!$A$2:$C$26,3)*SIGN(O61-O58),"")</f>
        <v/>
      </c>
      <c r="W61">
        <f>IF(AND(ISNUMBER(O61),ISNUMBER(O59)),VLOOKUP(ABS(O61-O59),'IMP Table'!$A$2:$C$26,3)*SIGN(O61-O59),"")</f>
        <v/>
      </c>
      <c r="X61">
        <f>IF(AND(ISNUMBER(O61),ISNUMBER(O60)),VLOOKUP(ABS(O61-O60),'IMP Table'!$A$2:$C$26,3)*SIGN(O61-O60),"")</f>
        <v/>
      </c>
      <c r="Y61">
        <f>IF(AND(ISNUMBER(O61),ISNUMBER(O62)),VLOOKUP(ABS(O61-O62),'IMP Table'!$A$2:$C$26,3)*SIGN(O61-O62),"")</f>
        <v/>
      </c>
    </row>
    <row r="62">
      <c r="B62">
        <f>'By Round'!A62</f>
        <v/>
      </c>
      <c r="C62">
        <f>'By Round'!B64</f>
        <v/>
      </c>
      <c r="D62">
        <f>'By Round'!C64</f>
        <v/>
      </c>
      <c r="E62">
        <f>'By Round'!D64</f>
        <v/>
      </c>
      <c r="F62" s="10" t="inlineStr">
        <is>
          <t>Both</t>
        </is>
      </c>
      <c r="L62" s="11">
        <f>IFERROR(AVERAGE(P62:T62),"")</f>
        <v/>
      </c>
      <c r="M62" s="4">
        <f>IFERROR(AVERAGE(U62:Y62),"")</f>
        <v/>
      </c>
      <c r="N62">
        <f>IF(ISNUMBER(J62),J62,IF(ISNUMBER(K62),-K62,""))</f>
        <v/>
      </c>
      <c r="O62">
        <f>IF(ISNUMBER(K62),K62,IF(ISNUMBER(J62),-J62,""))</f>
        <v/>
      </c>
      <c r="P62">
        <f>IF(AND(ISNUMBER(N62),ISNUMBER(N57)),VLOOKUP(ABS(N62-N57),'IMP Table'!$A$2:$C$26,3)*SIGN(N62-N57),"")</f>
        <v/>
      </c>
      <c r="Q62">
        <f>IF(AND(ISNUMBER(N62),ISNUMBER(N58)),VLOOKUP(ABS(N62-N58),'IMP Table'!$A$2:$C$26,3)*SIGN(N62-N58),"")</f>
        <v/>
      </c>
      <c r="R62">
        <f>IF(AND(ISNUMBER(N62),ISNUMBER(N59)),VLOOKUP(ABS(N62-N59),'IMP Table'!$A$2:$C$26,3)*SIGN(N62-N59),"")</f>
        <v/>
      </c>
      <c r="S62">
        <f>IF(AND(ISNUMBER(N62),ISNUMBER(N60)),VLOOKUP(ABS(N62-N60),'IMP Table'!$A$2:$C$26,3)*SIGN(N62-N60),"")</f>
        <v/>
      </c>
      <c r="T62">
        <f>IF(AND(ISNUMBER(N62),ISNUMBER(N61)),VLOOKUP(ABS(N62-N61),'IMP Table'!$A$2:$C$26,3)*SIGN(N62-N61),"")</f>
        <v/>
      </c>
      <c r="U62">
        <f>IF(AND(ISNUMBER(O62),ISNUMBER(O57)),VLOOKUP(ABS(O62-O57),'IMP Table'!$A$2:$C$26,3)*SIGN(O62-O57),"")</f>
        <v/>
      </c>
      <c r="V62">
        <f>IF(AND(ISNUMBER(O62),ISNUMBER(O58)),VLOOKUP(ABS(O62-O58),'IMP Table'!$A$2:$C$26,3)*SIGN(O62-O58),"")</f>
        <v/>
      </c>
      <c r="W62">
        <f>IF(AND(ISNUMBER(O62),ISNUMBER(O59)),VLOOKUP(ABS(O62-O59),'IMP Table'!$A$2:$C$26,3)*SIGN(O62-O59),"")</f>
        <v/>
      </c>
      <c r="X62">
        <f>IF(AND(ISNUMBER(O62),ISNUMBER(O60)),VLOOKUP(ABS(O62-O60),'IMP Table'!$A$2:$C$26,3)*SIGN(O62-O60),"")</f>
        <v/>
      </c>
      <c r="Y62">
        <f>IF(AND(ISNUMBER(O62),ISNUMBER(O61)),VLOOKUP(ABS(O62-O61),'IMP Table'!$A$2:$C$26,3)*SIGN(O62-O61),"")</f>
        <v/>
      </c>
    </row>
    <row r="63">
      <c r="A63" t="n">
        <v>11</v>
      </c>
      <c r="B63">
        <f>'By Round'!A2</f>
        <v/>
      </c>
      <c r="C63">
        <f>'By Round'!B4</f>
        <v/>
      </c>
      <c r="D63">
        <f>'By Round'!C4</f>
        <v/>
      </c>
      <c r="E63">
        <f>'By Round'!D4</f>
        <v/>
      </c>
      <c r="F63" s="10" t="inlineStr">
        <is>
          <t>None</t>
        </is>
      </c>
      <c r="L63" s="11">
        <f>IFERROR(AVERAGE(P63:T63),"")</f>
        <v/>
      </c>
      <c r="M63" s="4">
        <f>IFERROR(AVERAGE(U63:Y63),"")</f>
        <v/>
      </c>
      <c r="N63">
        <f>IF(ISNUMBER(J63),J63,IF(ISNUMBER(K63),-K63,""))</f>
        <v/>
      </c>
      <c r="O63">
        <f>IF(ISNUMBER(K63),K63,IF(ISNUMBER(J63),-J63,""))</f>
        <v/>
      </c>
      <c r="P63">
        <f>IF(AND(ISNUMBER(N63),ISNUMBER(N64)),VLOOKUP(ABS(N63-N64),'IMP Table'!$A$2:$C$26,3)*SIGN(N63-N64),"")</f>
        <v/>
      </c>
      <c r="Q63">
        <f>IF(AND(ISNUMBER(N63),ISNUMBER(N65)),VLOOKUP(ABS(N63-N65),'IMP Table'!$A$2:$C$26,3)*SIGN(N63-N65),"")</f>
        <v/>
      </c>
      <c r="R63">
        <f>IF(AND(ISNUMBER(N63),ISNUMBER(N66)),VLOOKUP(ABS(N63-N66),'IMP Table'!$A$2:$C$26,3)*SIGN(N63-N66),"")</f>
        <v/>
      </c>
      <c r="S63">
        <f>IF(AND(ISNUMBER(N63),ISNUMBER(N67)),VLOOKUP(ABS(N63-N67),'IMP Table'!$A$2:$C$26,3)*SIGN(N63-N67),"")</f>
        <v/>
      </c>
      <c r="T63">
        <f>IF(AND(ISNUMBER(N63),ISNUMBER(N68)),VLOOKUP(ABS(N63-N68),'IMP Table'!$A$2:$C$26,3)*SIGN(N63-N68),"")</f>
        <v/>
      </c>
      <c r="U63">
        <f>IF(AND(ISNUMBER(O63),ISNUMBER(O64)),VLOOKUP(ABS(O63-O64),'IMP Table'!$A$2:$C$26,3)*SIGN(O63-O64),"")</f>
        <v/>
      </c>
      <c r="V63">
        <f>IF(AND(ISNUMBER(O63),ISNUMBER(O65)),VLOOKUP(ABS(O63-O65),'IMP Table'!$A$2:$C$26,3)*SIGN(O63-O65),"")</f>
        <v/>
      </c>
      <c r="W63">
        <f>IF(AND(ISNUMBER(O63),ISNUMBER(O66)),VLOOKUP(ABS(O63-O66),'IMP Table'!$A$2:$C$26,3)*SIGN(O63-O66),"")</f>
        <v/>
      </c>
      <c r="X63">
        <f>IF(AND(ISNUMBER(O63),ISNUMBER(O67)),VLOOKUP(ABS(O63-O67),'IMP Table'!$A$2:$C$26,3)*SIGN(O63-O67),"")</f>
        <v/>
      </c>
      <c r="Y63">
        <f>IF(AND(ISNUMBER(O63),ISNUMBER(O68)),VLOOKUP(ABS(O63-O68),'IMP Table'!$A$2:$C$26,3)*SIGN(O63-O68),"")</f>
        <v/>
      </c>
    </row>
    <row r="64">
      <c r="B64">
        <f>'By Round'!A8</f>
        <v/>
      </c>
      <c r="C64">
        <f>'By Round'!B9</f>
        <v/>
      </c>
      <c r="D64">
        <f>'By Round'!C9</f>
        <v/>
      </c>
      <c r="E64">
        <f>'By Round'!D9</f>
        <v/>
      </c>
      <c r="F64" s="10" t="inlineStr">
        <is>
          <t>None</t>
        </is>
      </c>
      <c r="L64" s="11">
        <f>IFERROR(AVERAGE(P64:T64),"")</f>
        <v/>
      </c>
      <c r="M64" s="4">
        <f>IFERROR(AVERAGE(U64:Y64),"")</f>
        <v/>
      </c>
      <c r="N64">
        <f>IF(ISNUMBER(J64),J64,IF(ISNUMBER(K64),-K64,""))</f>
        <v/>
      </c>
      <c r="O64">
        <f>IF(ISNUMBER(K64),K64,IF(ISNUMBER(J64),-J64,""))</f>
        <v/>
      </c>
      <c r="P64">
        <f>IF(AND(ISNUMBER(N64),ISNUMBER(N63)),VLOOKUP(ABS(N64-N63),'IMP Table'!$A$2:$C$26,3)*SIGN(N64-N63),"")</f>
        <v/>
      </c>
      <c r="Q64">
        <f>IF(AND(ISNUMBER(N64),ISNUMBER(N65)),VLOOKUP(ABS(N64-N65),'IMP Table'!$A$2:$C$26,3)*SIGN(N64-N65),"")</f>
        <v/>
      </c>
      <c r="R64">
        <f>IF(AND(ISNUMBER(N64),ISNUMBER(N66)),VLOOKUP(ABS(N64-N66),'IMP Table'!$A$2:$C$26,3)*SIGN(N64-N66),"")</f>
        <v/>
      </c>
      <c r="S64">
        <f>IF(AND(ISNUMBER(N64),ISNUMBER(N67)),VLOOKUP(ABS(N64-N67),'IMP Table'!$A$2:$C$26,3)*SIGN(N64-N67),"")</f>
        <v/>
      </c>
      <c r="T64">
        <f>IF(AND(ISNUMBER(N64),ISNUMBER(N68)),VLOOKUP(ABS(N64-N68),'IMP Table'!$A$2:$C$26,3)*SIGN(N64-N68),"")</f>
        <v/>
      </c>
      <c r="U64">
        <f>IF(AND(ISNUMBER(O64),ISNUMBER(O63)),VLOOKUP(ABS(O64-O63),'IMP Table'!$A$2:$C$26,3)*SIGN(O64-O63),"")</f>
        <v/>
      </c>
      <c r="V64">
        <f>IF(AND(ISNUMBER(O64),ISNUMBER(O65)),VLOOKUP(ABS(O64-O65),'IMP Table'!$A$2:$C$26,3)*SIGN(O64-O65),"")</f>
        <v/>
      </c>
      <c r="W64">
        <f>IF(AND(ISNUMBER(O64),ISNUMBER(O66)),VLOOKUP(ABS(O64-O66),'IMP Table'!$A$2:$C$26,3)*SIGN(O64-O66),"")</f>
        <v/>
      </c>
      <c r="X64">
        <f>IF(AND(ISNUMBER(O64),ISNUMBER(O67)),VLOOKUP(ABS(O64-O67),'IMP Table'!$A$2:$C$26,3)*SIGN(O64-O67),"")</f>
        <v/>
      </c>
      <c r="Y64">
        <f>IF(AND(ISNUMBER(O64),ISNUMBER(O68)),VLOOKUP(ABS(O64-O68),'IMP Table'!$A$2:$C$26,3)*SIGN(O64-O68),"")</f>
        <v/>
      </c>
    </row>
    <row r="65">
      <c r="B65">
        <f>'By Round'!A32</f>
        <v/>
      </c>
      <c r="C65">
        <f>'By Round'!B32</f>
        <v/>
      </c>
      <c r="D65">
        <f>'By Round'!C32</f>
        <v/>
      </c>
      <c r="E65">
        <f>'By Round'!D32</f>
        <v/>
      </c>
      <c r="F65" s="10" t="inlineStr">
        <is>
          <t>None</t>
        </is>
      </c>
      <c r="L65" s="11">
        <f>IFERROR(AVERAGE(P65:T65),"")</f>
        <v/>
      </c>
      <c r="M65" s="4">
        <f>IFERROR(AVERAGE(U65:Y65),"")</f>
        <v/>
      </c>
      <c r="N65">
        <f>IF(ISNUMBER(J65),J65,IF(ISNUMBER(K65),-K65,""))</f>
        <v/>
      </c>
      <c r="O65">
        <f>IF(ISNUMBER(K65),K65,IF(ISNUMBER(J65),-J65,""))</f>
        <v/>
      </c>
      <c r="P65">
        <f>IF(AND(ISNUMBER(N65),ISNUMBER(N63)),VLOOKUP(ABS(N65-N63),'IMP Table'!$A$2:$C$26,3)*SIGN(N65-N63),"")</f>
        <v/>
      </c>
      <c r="Q65">
        <f>IF(AND(ISNUMBER(N65),ISNUMBER(N64)),VLOOKUP(ABS(N65-N64),'IMP Table'!$A$2:$C$26,3)*SIGN(N65-N64),"")</f>
        <v/>
      </c>
      <c r="R65">
        <f>IF(AND(ISNUMBER(N65),ISNUMBER(N66)),VLOOKUP(ABS(N65-N66),'IMP Table'!$A$2:$C$26,3)*SIGN(N65-N66),"")</f>
        <v/>
      </c>
      <c r="S65">
        <f>IF(AND(ISNUMBER(N65),ISNUMBER(N67)),VLOOKUP(ABS(N65-N67),'IMP Table'!$A$2:$C$26,3)*SIGN(N65-N67),"")</f>
        <v/>
      </c>
      <c r="T65">
        <f>IF(AND(ISNUMBER(N65),ISNUMBER(N68)),VLOOKUP(ABS(N65-N68),'IMP Table'!$A$2:$C$26,3)*SIGN(N65-N68),"")</f>
        <v/>
      </c>
      <c r="U65">
        <f>IF(AND(ISNUMBER(O65),ISNUMBER(O63)),VLOOKUP(ABS(O65-O63),'IMP Table'!$A$2:$C$26,3)*SIGN(O65-O63),"")</f>
        <v/>
      </c>
      <c r="V65">
        <f>IF(AND(ISNUMBER(O65),ISNUMBER(O64)),VLOOKUP(ABS(O65-O64),'IMP Table'!$A$2:$C$26,3)*SIGN(O65-O64),"")</f>
        <v/>
      </c>
      <c r="W65">
        <f>IF(AND(ISNUMBER(O65),ISNUMBER(O66)),VLOOKUP(ABS(O65-O66),'IMP Table'!$A$2:$C$26,3)*SIGN(O65-O66),"")</f>
        <v/>
      </c>
      <c r="X65">
        <f>IF(AND(ISNUMBER(O65),ISNUMBER(O67)),VLOOKUP(ABS(O65-O67),'IMP Table'!$A$2:$C$26,3)*SIGN(O65-O67),"")</f>
        <v/>
      </c>
      <c r="Y65">
        <f>IF(AND(ISNUMBER(O65),ISNUMBER(O68)),VLOOKUP(ABS(O65-O68),'IMP Table'!$A$2:$C$26,3)*SIGN(O65-O68),"")</f>
        <v/>
      </c>
    </row>
    <row r="66">
      <c r="B66">
        <f>'By Round'!A44</f>
        <v/>
      </c>
      <c r="C66">
        <f>'By Round'!B49</f>
        <v/>
      </c>
      <c r="D66">
        <f>'By Round'!C49</f>
        <v/>
      </c>
      <c r="E66">
        <f>'By Round'!D49</f>
        <v/>
      </c>
      <c r="F66" s="10" t="inlineStr">
        <is>
          <t>None</t>
        </is>
      </c>
      <c r="L66" s="11">
        <f>IFERROR(AVERAGE(P66:T66),"")</f>
        <v/>
      </c>
      <c r="M66" s="4">
        <f>IFERROR(AVERAGE(U66:Y66),"")</f>
        <v/>
      </c>
      <c r="N66">
        <f>IF(ISNUMBER(J66),J66,IF(ISNUMBER(K66),-K66,""))</f>
        <v/>
      </c>
      <c r="O66">
        <f>IF(ISNUMBER(K66),K66,IF(ISNUMBER(J66),-J66,""))</f>
        <v/>
      </c>
      <c r="P66">
        <f>IF(AND(ISNUMBER(N66),ISNUMBER(N63)),VLOOKUP(ABS(N66-N63),'IMP Table'!$A$2:$C$26,3)*SIGN(N66-N63),"")</f>
        <v/>
      </c>
      <c r="Q66">
        <f>IF(AND(ISNUMBER(N66),ISNUMBER(N64)),VLOOKUP(ABS(N66-N64),'IMP Table'!$A$2:$C$26,3)*SIGN(N66-N64),"")</f>
        <v/>
      </c>
      <c r="R66">
        <f>IF(AND(ISNUMBER(N66),ISNUMBER(N65)),VLOOKUP(ABS(N66-N65),'IMP Table'!$A$2:$C$26,3)*SIGN(N66-N65),"")</f>
        <v/>
      </c>
      <c r="S66">
        <f>IF(AND(ISNUMBER(N66),ISNUMBER(N67)),VLOOKUP(ABS(N66-N67),'IMP Table'!$A$2:$C$26,3)*SIGN(N66-N67),"")</f>
        <v/>
      </c>
      <c r="T66">
        <f>IF(AND(ISNUMBER(N66),ISNUMBER(N68)),VLOOKUP(ABS(N66-N68),'IMP Table'!$A$2:$C$26,3)*SIGN(N66-N68),"")</f>
        <v/>
      </c>
      <c r="U66">
        <f>IF(AND(ISNUMBER(O66),ISNUMBER(O63)),VLOOKUP(ABS(O66-O63),'IMP Table'!$A$2:$C$26,3)*SIGN(O66-O63),"")</f>
        <v/>
      </c>
      <c r="V66">
        <f>IF(AND(ISNUMBER(O66),ISNUMBER(O64)),VLOOKUP(ABS(O66-O64),'IMP Table'!$A$2:$C$26,3)*SIGN(O66-O64),"")</f>
        <v/>
      </c>
      <c r="W66">
        <f>IF(AND(ISNUMBER(O66),ISNUMBER(O65)),VLOOKUP(ABS(O66-O65),'IMP Table'!$A$2:$C$26,3)*SIGN(O66-O65),"")</f>
        <v/>
      </c>
      <c r="X66">
        <f>IF(AND(ISNUMBER(O66),ISNUMBER(O67)),VLOOKUP(ABS(O66-O67),'IMP Table'!$A$2:$C$26,3)*SIGN(O66-O67),"")</f>
        <v/>
      </c>
      <c r="Y66">
        <f>IF(AND(ISNUMBER(O66),ISNUMBER(O68)),VLOOKUP(ABS(O66-O68),'IMP Table'!$A$2:$C$26,3)*SIGN(O66-O68),"")</f>
        <v/>
      </c>
    </row>
    <row r="67">
      <c r="B67">
        <f>'By Round'!A50</f>
        <v/>
      </c>
      <c r="C67">
        <f>'By Round'!B54</f>
        <v/>
      </c>
      <c r="D67">
        <f>'By Round'!C54</f>
        <v/>
      </c>
      <c r="E67">
        <f>'By Round'!D54</f>
        <v/>
      </c>
      <c r="F67" s="10" t="inlineStr">
        <is>
          <t>None</t>
        </is>
      </c>
      <c r="L67" s="11">
        <f>IFERROR(AVERAGE(P67:T67),"")</f>
        <v/>
      </c>
      <c r="M67" s="4">
        <f>IFERROR(AVERAGE(U67:Y67),"")</f>
        <v/>
      </c>
      <c r="N67">
        <f>IF(ISNUMBER(J67),J67,IF(ISNUMBER(K67),-K67,""))</f>
        <v/>
      </c>
      <c r="O67">
        <f>IF(ISNUMBER(K67),K67,IF(ISNUMBER(J67),-J67,""))</f>
        <v/>
      </c>
      <c r="P67">
        <f>IF(AND(ISNUMBER(N67),ISNUMBER(N63)),VLOOKUP(ABS(N67-N63),'IMP Table'!$A$2:$C$26,3)*SIGN(N67-N63),"")</f>
        <v/>
      </c>
      <c r="Q67">
        <f>IF(AND(ISNUMBER(N67),ISNUMBER(N64)),VLOOKUP(ABS(N67-N64),'IMP Table'!$A$2:$C$26,3)*SIGN(N67-N64),"")</f>
        <v/>
      </c>
      <c r="R67">
        <f>IF(AND(ISNUMBER(N67),ISNUMBER(N65)),VLOOKUP(ABS(N67-N65),'IMP Table'!$A$2:$C$26,3)*SIGN(N67-N65),"")</f>
        <v/>
      </c>
      <c r="S67">
        <f>IF(AND(ISNUMBER(N67),ISNUMBER(N66)),VLOOKUP(ABS(N67-N66),'IMP Table'!$A$2:$C$26,3)*SIGN(N67-N66),"")</f>
        <v/>
      </c>
      <c r="T67">
        <f>IF(AND(ISNUMBER(N67),ISNUMBER(N68)),VLOOKUP(ABS(N67-N68),'IMP Table'!$A$2:$C$26,3)*SIGN(N67-N68),"")</f>
        <v/>
      </c>
      <c r="U67">
        <f>IF(AND(ISNUMBER(O67),ISNUMBER(O63)),VLOOKUP(ABS(O67-O63),'IMP Table'!$A$2:$C$26,3)*SIGN(O67-O63),"")</f>
        <v/>
      </c>
      <c r="V67">
        <f>IF(AND(ISNUMBER(O67),ISNUMBER(O64)),VLOOKUP(ABS(O67-O64),'IMP Table'!$A$2:$C$26,3)*SIGN(O67-O64),"")</f>
        <v/>
      </c>
      <c r="W67">
        <f>IF(AND(ISNUMBER(O67),ISNUMBER(O65)),VLOOKUP(ABS(O67-O65),'IMP Table'!$A$2:$C$26,3)*SIGN(O67-O65),"")</f>
        <v/>
      </c>
      <c r="X67">
        <f>IF(AND(ISNUMBER(O67),ISNUMBER(O66)),VLOOKUP(ABS(O67-O66),'IMP Table'!$A$2:$C$26,3)*SIGN(O67-O66),"")</f>
        <v/>
      </c>
      <c r="Y67">
        <f>IF(AND(ISNUMBER(O67),ISNUMBER(O68)),VLOOKUP(ABS(O67-O68),'IMP Table'!$A$2:$C$26,3)*SIGN(O67-O68),"")</f>
        <v/>
      </c>
    </row>
    <row r="68">
      <c r="B68">
        <f>'By Round'!A56</f>
        <v/>
      </c>
      <c r="C68">
        <f>'By Round'!B59</f>
        <v/>
      </c>
      <c r="D68">
        <f>'By Round'!C59</f>
        <v/>
      </c>
      <c r="E68">
        <f>'By Round'!D59</f>
        <v/>
      </c>
      <c r="F68" s="10" t="inlineStr">
        <is>
          <t>None</t>
        </is>
      </c>
      <c r="L68" s="11">
        <f>IFERROR(AVERAGE(P68:T68),"")</f>
        <v/>
      </c>
      <c r="M68" s="4">
        <f>IFERROR(AVERAGE(U68:Y68),"")</f>
        <v/>
      </c>
      <c r="N68">
        <f>IF(ISNUMBER(J68),J68,IF(ISNUMBER(K68),-K68,""))</f>
        <v/>
      </c>
      <c r="O68">
        <f>IF(ISNUMBER(K68),K68,IF(ISNUMBER(J68),-J68,""))</f>
        <v/>
      </c>
      <c r="P68">
        <f>IF(AND(ISNUMBER(N68),ISNUMBER(N63)),VLOOKUP(ABS(N68-N63),'IMP Table'!$A$2:$C$26,3)*SIGN(N68-N63),"")</f>
        <v/>
      </c>
      <c r="Q68">
        <f>IF(AND(ISNUMBER(N68),ISNUMBER(N64)),VLOOKUP(ABS(N68-N64),'IMP Table'!$A$2:$C$26,3)*SIGN(N68-N64),"")</f>
        <v/>
      </c>
      <c r="R68">
        <f>IF(AND(ISNUMBER(N68),ISNUMBER(N65)),VLOOKUP(ABS(N68-N65),'IMP Table'!$A$2:$C$26,3)*SIGN(N68-N65),"")</f>
        <v/>
      </c>
      <c r="S68">
        <f>IF(AND(ISNUMBER(N68),ISNUMBER(N66)),VLOOKUP(ABS(N68-N66),'IMP Table'!$A$2:$C$26,3)*SIGN(N68-N66),"")</f>
        <v/>
      </c>
      <c r="T68">
        <f>IF(AND(ISNUMBER(N68),ISNUMBER(N67)),VLOOKUP(ABS(N68-N67),'IMP Table'!$A$2:$C$26,3)*SIGN(N68-N67),"")</f>
        <v/>
      </c>
      <c r="U68">
        <f>IF(AND(ISNUMBER(O68),ISNUMBER(O63)),VLOOKUP(ABS(O68-O63),'IMP Table'!$A$2:$C$26,3)*SIGN(O68-O63),"")</f>
        <v/>
      </c>
      <c r="V68">
        <f>IF(AND(ISNUMBER(O68),ISNUMBER(O64)),VLOOKUP(ABS(O68-O64),'IMP Table'!$A$2:$C$26,3)*SIGN(O68-O64),"")</f>
        <v/>
      </c>
      <c r="W68">
        <f>IF(AND(ISNUMBER(O68),ISNUMBER(O65)),VLOOKUP(ABS(O68-O65),'IMP Table'!$A$2:$C$26,3)*SIGN(O68-O65),"")</f>
        <v/>
      </c>
      <c r="X68">
        <f>IF(AND(ISNUMBER(O68),ISNUMBER(O66)),VLOOKUP(ABS(O68-O66),'IMP Table'!$A$2:$C$26,3)*SIGN(O68-O66),"")</f>
        <v/>
      </c>
      <c r="Y68">
        <f>IF(AND(ISNUMBER(O68),ISNUMBER(O67)),VLOOKUP(ABS(O68-O67),'IMP Table'!$A$2:$C$26,3)*SIGN(O68-O67),"")</f>
        <v/>
      </c>
    </row>
    <row r="69">
      <c r="A69" t="n">
        <v>12</v>
      </c>
      <c r="B69">
        <f>'By Round'!A2</f>
        <v/>
      </c>
      <c r="C69">
        <f>'By Round'!B4</f>
        <v/>
      </c>
      <c r="D69">
        <f>'By Round'!C4</f>
        <v/>
      </c>
      <c r="E69">
        <f>'By Round'!D4</f>
        <v/>
      </c>
      <c r="F69" s="10" t="inlineStr">
        <is>
          <t>NS</t>
        </is>
      </c>
      <c r="L69" s="11">
        <f>IFERROR(AVERAGE(P69:T69),"")</f>
        <v/>
      </c>
      <c r="M69" s="4">
        <f>IFERROR(AVERAGE(U69:Y69),"")</f>
        <v/>
      </c>
      <c r="N69">
        <f>IF(ISNUMBER(J69),J69,IF(ISNUMBER(K69),-K69,""))</f>
        <v/>
      </c>
      <c r="O69">
        <f>IF(ISNUMBER(K69),K69,IF(ISNUMBER(J69),-J69,""))</f>
        <v/>
      </c>
      <c r="P69">
        <f>IF(AND(ISNUMBER(N69),ISNUMBER(N70)),VLOOKUP(ABS(N69-N70),'IMP Table'!$A$2:$C$26,3)*SIGN(N69-N70),"")</f>
        <v/>
      </c>
      <c r="Q69">
        <f>IF(AND(ISNUMBER(N69),ISNUMBER(N71)),VLOOKUP(ABS(N69-N71),'IMP Table'!$A$2:$C$26,3)*SIGN(N69-N71),"")</f>
        <v/>
      </c>
      <c r="R69">
        <f>IF(AND(ISNUMBER(N69),ISNUMBER(N72)),VLOOKUP(ABS(N69-N72),'IMP Table'!$A$2:$C$26,3)*SIGN(N69-N72),"")</f>
        <v/>
      </c>
      <c r="S69">
        <f>IF(AND(ISNUMBER(N69),ISNUMBER(N73)),VLOOKUP(ABS(N69-N73),'IMP Table'!$A$2:$C$26,3)*SIGN(N69-N73),"")</f>
        <v/>
      </c>
      <c r="T69">
        <f>IF(AND(ISNUMBER(N69),ISNUMBER(N74)),VLOOKUP(ABS(N69-N74),'IMP Table'!$A$2:$C$26,3)*SIGN(N69-N74),"")</f>
        <v/>
      </c>
      <c r="U69">
        <f>IF(AND(ISNUMBER(O69),ISNUMBER(O70)),VLOOKUP(ABS(O69-O70),'IMP Table'!$A$2:$C$26,3)*SIGN(O69-O70),"")</f>
        <v/>
      </c>
      <c r="V69">
        <f>IF(AND(ISNUMBER(O69),ISNUMBER(O71)),VLOOKUP(ABS(O69-O71),'IMP Table'!$A$2:$C$26,3)*SIGN(O69-O71),"")</f>
        <v/>
      </c>
      <c r="W69">
        <f>IF(AND(ISNUMBER(O69),ISNUMBER(O72)),VLOOKUP(ABS(O69-O72),'IMP Table'!$A$2:$C$26,3)*SIGN(O69-O72),"")</f>
        <v/>
      </c>
      <c r="X69">
        <f>IF(AND(ISNUMBER(O69),ISNUMBER(O73)),VLOOKUP(ABS(O69-O73),'IMP Table'!$A$2:$C$26,3)*SIGN(O69-O73),"")</f>
        <v/>
      </c>
      <c r="Y69">
        <f>IF(AND(ISNUMBER(O69),ISNUMBER(O74)),VLOOKUP(ABS(O69-O74),'IMP Table'!$A$2:$C$26,3)*SIGN(O69-O74),"")</f>
        <v/>
      </c>
    </row>
    <row r="70">
      <c r="B70">
        <f>'By Round'!A8</f>
        <v/>
      </c>
      <c r="C70">
        <f>'By Round'!B9</f>
        <v/>
      </c>
      <c r="D70">
        <f>'By Round'!C9</f>
        <v/>
      </c>
      <c r="E70">
        <f>'By Round'!D9</f>
        <v/>
      </c>
      <c r="F70" s="10" t="inlineStr">
        <is>
          <t>NS</t>
        </is>
      </c>
      <c r="L70" s="11">
        <f>IFERROR(AVERAGE(P70:T70),"")</f>
        <v/>
      </c>
      <c r="M70" s="4">
        <f>IFERROR(AVERAGE(U70:Y70),"")</f>
        <v/>
      </c>
      <c r="N70">
        <f>IF(ISNUMBER(J70),J70,IF(ISNUMBER(K70),-K70,""))</f>
        <v/>
      </c>
      <c r="O70">
        <f>IF(ISNUMBER(K70),K70,IF(ISNUMBER(J70),-J70,""))</f>
        <v/>
      </c>
      <c r="P70">
        <f>IF(AND(ISNUMBER(N70),ISNUMBER(N69)),VLOOKUP(ABS(N70-N69),'IMP Table'!$A$2:$C$26,3)*SIGN(N70-N69),"")</f>
        <v/>
      </c>
      <c r="Q70">
        <f>IF(AND(ISNUMBER(N70),ISNUMBER(N71)),VLOOKUP(ABS(N70-N71),'IMP Table'!$A$2:$C$26,3)*SIGN(N70-N71),"")</f>
        <v/>
      </c>
      <c r="R70">
        <f>IF(AND(ISNUMBER(N70),ISNUMBER(N72)),VLOOKUP(ABS(N70-N72),'IMP Table'!$A$2:$C$26,3)*SIGN(N70-N72),"")</f>
        <v/>
      </c>
      <c r="S70">
        <f>IF(AND(ISNUMBER(N70),ISNUMBER(N73)),VLOOKUP(ABS(N70-N73),'IMP Table'!$A$2:$C$26,3)*SIGN(N70-N73),"")</f>
        <v/>
      </c>
      <c r="T70">
        <f>IF(AND(ISNUMBER(N70),ISNUMBER(N74)),VLOOKUP(ABS(N70-N74),'IMP Table'!$A$2:$C$26,3)*SIGN(N70-N74),"")</f>
        <v/>
      </c>
      <c r="U70">
        <f>IF(AND(ISNUMBER(O70),ISNUMBER(O69)),VLOOKUP(ABS(O70-O69),'IMP Table'!$A$2:$C$26,3)*SIGN(O70-O69),"")</f>
        <v/>
      </c>
      <c r="V70">
        <f>IF(AND(ISNUMBER(O70),ISNUMBER(O71)),VLOOKUP(ABS(O70-O71),'IMP Table'!$A$2:$C$26,3)*SIGN(O70-O71),"")</f>
        <v/>
      </c>
      <c r="W70">
        <f>IF(AND(ISNUMBER(O70),ISNUMBER(O72)),VLOOKUP(ABS(O70-O72),'IMP Table'!$A$2:$C$26,3)*SIGN(O70-O72),"")</f>
        <v/>
      </c>
      <c r="X70">
        <f>IF(AND(ISNUMBER(O70),ISNUMBER(O73)),VLOOKUP(ABS(O70-O73),'IMP Table'!$A$2:$C$26,3)*SIGN(O70-O73),"")</f>
        <v/>
      </c>
      <c r="Y70">
        <f>IF(AND(ISNUMBER(O70),ISNUMBER(O74)),VLOOKUP(ABS(O70-O74),'IMP Table'!$A$2:$C$26,3)*SIGN(O70-O74),"")</f>
        <v/>
      </c>
    </row>
    <row r="71">
      <c r="B71">
        <f>'By Round'!A32</f>
        <v/>
      </c>
      <c r="C71">
        <f>'By Round'!B32</f>
        <v/>
      </c>
      <c r="D71">
        <f>'By Round'!C32</f>
        <v/>
      </c>
      <c r="E71">
        <f>'By Round'!D32</f>
        <v/>
      </c>
      <c r="F71" s="10" t="inlineStr">
        <is>
          <t>NS</t>
        </is>
      </c>
      <c r="L71" s="11">
        <f>IFERROR(AVERAGE(P71:T71),"")</f>
        <v/>
      </c>
      <c r="M71" s="4">
        <f>IFERROR(AVERAGE(U71:Y71),"")</f>
        <v/>
      </c>
      <c r="N71">
        <f>IF(ISNUMBER(J71),J71,IF(ISNUMBER(K71),-K71,""))</f>
        <v/>
      </c>
      <c r="O71">
        <f>IF(ISNUMBER(K71),K71,IF(ISNUMBER(J71),-J71,""))</f>
        <v/>
      </c>
      <c r="P71">
        <f>IF(AND(ISNUMBER(N71),ISNUMBER(N69)),VLOOKUP(ABS(N71-N69),'IMP Table'!$A$2:$C$26,3)*SIGN(N71-N69),"")</f>
        <v/>
      </c>
      <c r="Q71">
        <f>IF(AND(ISNUMBER(N71),ISNUMBER(N70)),VLOOKUP(ABS(N71-N70),'IMP Table'!$A$2:$C$26,3)*SIGN(N71-N70),"")</f>
        <v/>
      </c>
      <c r="R71">
        <f>IF(AND(ISNUMBER(N71),ISNUMBER(N72)),VLOOKUP(ABS(N71-N72),'IMP Table'!$A$2:$C$26,3)*SIGN(N71-N72),"")</f>
        <v/>
      </c>
      <c r="S71">
        <f>IF(AND(ISNUMBER(N71),ISNUMBER(N73)),VLOOKUP(ABS(N71-N73),'IMP Table'!$A$2:$C$26,3)*SIGN(N71-N73),"")</f>
        <v/>
      </c>
      <c r="T71">
        <f>IF(AND(ISNUMBER(N71),ISNUMBER(N74)),VLOOKUP(ABS(N71-N74),'IMP Table'!$A$2:$C$26,3)*SIGN(N71-N74),"")</f>
        <v/>
      </c>
      <c r="U71">
        <f>IF(AND(ISNUMBER(O71),ISNUMBER(O69)),VLOOKUP(ABS(O71-O69),'IMP Table'!$A$2:$C$26,3)*SIGN(O71-O69),"")</f>
        <v/>
      </c>
      <c r="V71">
        <f>IF(AND(ISNUMBER(O71),ISNUMBER(O70)),VLOOKUP(ABS(O71-O70),'IMP Table'!$A$2:$C$26,3)*SIGN(O71-O70),"")</f>
        <v/>
      </c>
      <c r="W71">
        <f>IF(AND(ISNUMBER(O71),ISNUMBER(O72)),VLOOKUP(ABS(O71-O72),'IMP Table'!$A$2:$C$26,3)*SIGN(O71-O72),"")</f>
        <v/>
      </c>
      <c r="X71">
        <f>IF(AND(ISNUMBER(O71),ISNUMBER(O73)),VLOOKUP(ABS(O71-O73),'IMP Table'!$A$2:$C$26,3)*SIGN(O71-O73),"")</f>
        <v/>
      </c>
      <c r="Y71">
        <f>IF(AND(ISNUMBER(O71),ISNUMBER(O74)),VLOOKUP(ABS(O71-O74),'IMP Table'!$A$2:$C$26,3)*SIGN(O71-O74),"")</f>
        <v/>
      </c>
    </row>
    <row r="72">
      <c r="B72">
        <f>'By Round'!A44</f>
        <v/>
      </c>
      <c r="C72">
        <f>'By Round'!B49</f>
        <v/>
      </c>
      <c r="D72">
        <f>'By Round'!C49</f>
        <v/>
      </c>
      <c r="E72">
        <f>'By Round'!D49</f>
        <v/>
      </c>
      <c r="F72" s="10" t="inlineStr">
        <is>
          <t>NS</t>
        </is>
      </c>
      <c r="L72" s="11">
        <f>IFERROR(AVERAGE(P72:T72),"")</f>
        <v/>
      </c>
      <c r="M72" s="4">
        <f>IFERROR(AVERAGE(U72:Y72),"")</f>
        <v/>
      </c>
      <c r="N72">
        <f>IF(ISNUMBER(J72),J72,IF(ISNUMBER(K72),-K72,""))</f>
        <v/>
      </c>
      <c r="O72">
        <f>IF(ISNUMBER(K72),K72,IF(ISNUMBER(J72),-J72,""))</f>
        <v/>
      </c>
      <c r="P72">
        <f>IF(AND(ISNUMBER(N72),ISNUMBER(N69)),VLOOKUP(ABS(N72-N69),'IMP Table'!$A$2:$C$26,3)*SIGN(N72-N69),"")</f>
        <v/>
      </c>
      <c r="Q72">
        <f>IF(AND(ISNUMBER(N72),ISNUMBER(N70)),VLOOKUP(ABS(N72-N70),'IMP Table'!$A$2:$C$26,3)*SIGN(N72-N70),"")</f>
        <v/>
      </c>
      <c r="R72">
        <f>IF(AND(ISNUMBER(N72),ISNUMBER(N71)),VLOOKUP(ABS(N72-N71),'IMP Table'!$A$2:$C$26,3)*SIGN(N72-N71),"")</f>
        <v/>
      </c>
      <c r="S72">
        <f>IF(AND(ISNUMBER(N72),ISNUMBER(N73)),VLOOKUP(ABS(N72-N73),'IMP Table'!$A$2:$C$26,3)*SIGN(N72-N73),"")</f>
        <v/>
      </c>
      <c r="T72">
        <f>IF(AND(ISNUMBER(N72),ISNUMBER(N74)),VLOOKUP(ABS(N72-N74),'IMP Table'!$A$2:$C$26,3)*SIGN(N72-N74),"")</f>
        <v/>
      </c>
      <c r="U72">
        <f>IF(AND(ISNUMBER(O72),ISNUMBER(O69)),VLOOKUP(ABS(O72-O69),'IMP Table'!$A$2:$C$26,3)*SIGN(O72-O69),"")</f>
        <v/>
      </c>
      <c r="V72">
        <f>IF(AND(ISNUMBER(O72),ISNUMBER(O70)),VLOOKUP(ABS(O72-O70),'IMP Table'!$A$2:$C$26,3)*SIGN(O72-O70),"")</f>
        <v/>
      </c>
      <c r="W72">
        <f>IF(AND(ISNUMBER(O72),ISNUMBER(O71)),VLOOKUP(ABS(O72-O71),'IMP Table'!$A$2:$C$26,3)*SIGN(O72-O71),"")</f>
        <v/>
      </c>
      <c r="X72">
        <f>IF(AND(ISNUMBER(O72),ISNUMBER(O73)),VLOOKUP(ABS(O72-O73),'IMP Table'!$A$2:$C$26,3)*SIGN(O72-O73),"")</f>
        <v/>
      </c>
      <c r="Y72">
        <f>IF(AND(ISNUMBER(O72),ISNUMBER(O74)),VLOOKUP(ABS(O72-O74),'IMP Table'!$A$2:$C$26,3)*SIGN(O72-O74),"")</f>
        <v/>
      </c>
    </row>
    <row r="73">
      <c r="B73">
        <f>'By Round'!A50</f>
        <v/>
      </c>
      <c r="C73">
        <f>'By Round'!B54</f>
        <v/>
      </c>
      <c r="D73">
        <f>'By Round'!C54</f>
        <v/>
      </c>
      <c r="E73">
        <f>'By Round'!D54</f>
        <v/>
      </c>
      <c r="F73" s="10" t="inlineStr">
        <is>
          <t>NS</t>
        </is>
      </c>
      <c r="L73" s="11">
        <f>IFERROR(AVERAGE(P73:T73),"")</f>
        <v/>
      </c>
      <c r="M73" s="4">
        <f>IFERROR(AVERAGE(U73:Y73),"")</f>
        <v/>
      </c>
      <c r="N73">
        <f>IF(ISNUMBER(J73),J73,IF(ISNUMBER(K73),-K73,""))</f>
        <v/>
      </c>
      <c r="O73">
        <f>IF(ISNUMBER(K73),K73,IF(ISNUMBER(J73),-J73,""))</f>
        <v/>
      </c>
      <c r="P73">
        <f>IF(AND(ISNUMBER(N73),ISNUMBER(N69)),VLOOKUP(ABS(N73-N69),'IMP Table'!$A$2:$C$26,3)*SIGN(N73-N69),"")</f>
        <v/>
      </c>
      <c r="Q73">
        <f>IF(AND(ISNUMBER(N73),ISNUMBER(N70)),VLOOKUP(ABS(N73-N70),'IMP Table'!$A$2:$C$26,3)*SIGN(N73-N70),"")</f>
        <v/>
      </c>
      <c r="R73">
        <f>IF(AND(ISNUMBER(N73),ISNUMBER(N71)),VLOOKUP(ABS(N73-N71),'IMP Table'!$A$2:$C$26,3)*SIGN(N73-N71),"")</f>
        <v/>
      </c>
      <c r="S73">
        <f>IF(AND(ISNUMBER(N73),ISNUMBER(N72)),VLOOKUP(ABS(N73-N72),'IMP Table'!$A$2:$C$26,3)*SIGN(N73-N72),"")</f>
        <v/>
      </c>
      <c r="T73">
        <f>IF(AND(ISNUMBER(N73),ISNUMBER(N74)),VLOOKUP(ABS(N73-N74),'IMP Table'!$A$2:$C$26,3)*SIGN(N73-N74),"")</f>
        <v/>
      </c>
      <c r="U73">
        <f>IF(AND(ISNUMBER(O73),ISNUMBER(O69)),VLOOKUP(ABS(O73-O69),'IMP Table'!$A$2:$C$26,3)*SIGN(O73-O69),"")</f>
        <v/>
      </c>
      <c r="V73">
        <f>IF(AND(ISNUMBER(O73),ISNUMBER(O70)),VLOOKUP(ABS(O73-O70),'IMP Table'!$A$2:$C$26,3)*SIGN(O73-O70),"")</f>
        <v/>
      </c>
      <c r="W73">
        <f>IF(AND(ISNUMBER(O73),ISNUMBER(O71)),VLOOKUP(ABS(O73-O71),'IMP Table'!$A$2:$C$26,3)*SIGN(O73-O71),"")</f>
        <v/>
      </c>
      <c r="X73">
        <f>IF(AND(ISNUMBER(O73),ISNUMBER(O72)),VLOOKUP(ABS(O73-O72),'IMP Table'!$A$2:$C$26,3)*SIGN(O73-O72),"")</f>
        <v/>
      </c>
      <c r="Y73">
        <f>IF(AND(ISNUMBER(O73),ISNUMBER(O74)),VLOOKUP(ABS(O73-O74),'IMP Table'!$A$2:$C$26,3)*SIGN(O73-O74),"")</f>
        <v/>
      </c>
    </row>
    <row r="74">
      <c r="B74">
        <f>'By Round'!A56</f>
        <v/>
      </c>
      <c r="C74">
        <f>'By Round'!B59</f>
        <v/>
      </c>
      <c r="D74">
        <f>'By Round'!C59</f>
        <v/>
      </c>
      <c r="E74">
        <f>'By Round'!D59</f>
        <v/>
      </c>
      <c r="F74" s="10" t="inlineStr">
        <is>
          <t>NS</t>
        </is>
      </c>
      <c r="L74" s="11">
        <f>IFERROR(AVERAGE(P74:T74),"")</f>
        <v/>
      </c>
      <c r="M74" s="4">
        <f>IFERROR(AVERAGE(U74:Y74),"")</f>
        <v/>
      </c>
      <c r="N74">
        <f>IF(ISNUMBER(J74),J74,IF(ISNUMBER(K74),-K74,""))</f>
        <v/>
      </c>
      <c r="O74">
        <f>IF(ISNUMBER(K74),K74,IF(ISNUMBER(J74),-J74,""))</f>
        <v/>
      </c>
      <c r="P74">
        <f>IF(AND(ISNUMBER(N74),ISNUMBER(N69)),VLOOKUP(ABS(N74-N69),'IMP Table'!$A$2:$C$26,3)*SIGN(N74-N69),"")</f>
        <v/>
      </c>
      <c r="Q74">
        <f>IF(AND(ISNUMBER(N74),ISNUMBER(N70)),VLOOKUP(ABS(N74-N70),'IMP Table'!$A$2:$C$26,3)*SIGN(N74-N70),"")</f>
        <v/>
      </c>
      <c r="R74">
        <f>IF(AND(ISNUMBER(N74),ISNUMBER(N71)),VLOOKUP(ABS(N74-N71),'IMP Table'!$A$2:$C$26,3)*SIGN(N74-N71),"")</f>
        <v/>
      </c>
      <c r="S74">
        <f>IF(AND(ISNUMBER(N74),ISNUMBER(N72)),VLOOKUP(ABS(N74-N72),'IMP Table'!$A$2:$C$26,3)*SIGN(N74-N72),"")</f>
        <v/>
      </c>
      <c r="T74">
        <f>IF(AND(ISNUMBER(N74),ISNUMBER(N73)),VLOOKUP(ABS(N74-N73),'IMP Table'!$A$2:$C$26,3)*SIGN(N74-N73),"")</f>
        <v/>
      </c>
      <c r="U74">
        <f>IF(AND(ISNUMBER(O74),ISNUMBER(O69)),VLOOKUP(ABS(O74-O69),'IMP Table'!$A$2:$C$26,3)*SIGN(O74-O69),"")</f>
        <v/>
      </c>
      <c r="V74">
        <f>IF(AND(ISNUMBER(O74),ISNUMBER(O70)),VLOOKUP(ABS(O74-O70),'IMP Table'!$A$2:$C$26,3)*SIGN(O74-O70),"")</f>
        <v/>
      </c>
      <c r="W74">
        <f>IF(AND(ISNUMBER(O74),ISNUMBER(O71)),VLOOKUP(ABS(O74-O71),'IMP Table'!$A$2:$C$26,3)*SIGN(O74-O71),"")</f>
        <v/>
      </c>
      <c r="X74">
        <f>IF(AND(ISNUMBER(O74),ISNUMBER(O72)),VLOOKUP(ABS(O74-O72),'IMP Table'!$A$2:$C$26,3)*SIGN(O74-O72),"")</f>
        <v/>
      </c>
      <c r="Y74">
        <f>IF(AND(ISNUMBER(O74),ISNUMBER(O73)),VLOOKUP(ABS(O74-O73),'IMP Table'!$A$2:$C$26,3)*SIGN(O74-O73),"")</f>
        <v/>
      </c>
    </row>
    <row r="75">
      <c r="A75" t="n">
        <v>13</v>
      </c>
      <c r="B75">
        <f>'By Round'!A8</f>
        <v/>
      </c>
      <c r="C75">
        <f>'By Round'!B10</f>
        <v/>
      </c>
      <c r="D75">
        <f>'By Round'!C10</f>
        <v/>
      </c>
      <c r="E75">
        <f>'By Round'!D10</f>
        <v/>
      </c>
      <c r="F75" s="10" t="inlineStr">
        <is>
          <t>Both</t>
        </is>
      </c>
      <c r="L75" s="11">
        <f>IFERROR(AVERAGE(P75:T75),"")</f>
        <v/>
      </c>
      <c r="M75" s="4">
        <f>IFERROR(AVERAGE(U75:Y75),"")</f>
        <v/>
      </c>
      <c r="N75">
        <f>IF(ISNUMBER(J75),J75,IF(ISNUMBER(K75),-K75,""))</f>
        <v/>
      </c>
      <c r="O75">
        <f>IF(ISNUMBER(K75),K75,IF(ISNUMBER(J75),-J75,""))</f>
        <v/>
      </c>
      <c r="P75">
        <f>IF(AND(ISNUMBER(N75),ISNUMBER(N76)),VLOOKUP(ABS(N75-N76),'IMP Table'!$A$2:$C$26,3)*SIGN(N75-N76),"")</f>
        <v/>
      </c>
      <c r="Q75">
        <f>IF(AND(ISNUMBER(N75),ISNUMBER(N77)),VLOOKUP(ABS(N75-N77),'IMP Table'!$A$2:$C$26,3)*SIGN(N75-N77),"")</f>
        <v/>
      </c>
      <c r="R75">
        <f>IF(AND(ISNUMBER(N75),ISNUMBER(N78)),VLOOKUP(ABS(N75-N78),'IMP Table'!$A$2:$C$26,3)*SIGN(N75-N78),"")</f>
        <v/>
      </c>
      <c r="S75">
        <f>IF(AND(ISNUMBER(N75),ISNUMBER(N79)),VLOOKUP(ABS(N75-N79),'IMP Table'!$A$2:$C$26,3)*SIGN(N75-N79),"")</f>
        <v/>
      </c>
      <c r="T75">
        <f>IF(AND(ISNUMBER(N75),ISNUMBER(N80)),VLOOKUP(ABS(N75-N80),'IMP Table'!$A$2:$C$26,3)*SIGN(N75-N80),"")</f>
        <v/>
      </c>
      <c r="U75">
        <f>IF(AND(ISNUMBER(O75),ISNUMBER(O76)),VLOOKUP(ABS(O75-O76),'IMP Table'!$A$2:$C$26,3)*SIGN(O75-O76),"")</f>
        <v/>
      </c>
      <c r="V75">
        <f>IF(AND(ISNUMBER(O75),ISNUMBER(O77)),VLOOKUP(ABS(O75-O77),'IMP Table'!$A$2:$C$26,3)*SIGN(O75-O77),"")</f>
        <v/>
      </c>
      <c r="W75">
        <f>IF(AND(ISNUMBER(O75),ISNUMBER(O78)),VLOOKUP(ABS(O75-O78),'IMP Table'!$A$2:$C$26,3)*SIGN(O75-O78),"")</f>
        <v/>
      </c>
      <c r="X75">
        <f>IF(AND(ISNUMBER(O75),ISNUMBER(O79)),VLOOKUP(ABS(O75-O79),'IMP Table'!$A$2:$C$26,3)*SIGN(O75-O79),"")</f>
        <v/>
      </c>
      <c r="Y75">
        <f>IF(AND(ISNUMBER(O75),ISNUMBER(O80)),VLOOKUP(ABS(O75-O80),'IMP Table'!$A$2:$C$26,3)*SIGN(O75-O80),"")</f>
        <v/>
      </c>
    </row>
    <row r="76">
      <c r="B76">
        <f>'By Round'!A14</f>
        <v/>
      </c>
      <c r="C76">
        <f>'By Round'!B15</f>
        <v/>
      </c>
      <c r="D76">
        <f>'By Round'!C15</f>
        <v/>
      </c>
      <c r="E76">
        <f>'By Round'!D15</f>
        <v/>
      </c>
      <c r="F76" s="10" t="inlineStr">
        <is>
          <t>Both</t>
        </is>
      </c>
      <c r="L76" s="11">
        <f>IFERROR(AVERAGE(P76:T76),"")</f>
        <v/>
      </c>
      <c r="M76" s="4">
        <f>IFERROR(AVERAGE(U76:Y76),"")</f>
        <v/>
      </c>
      <c r="N76">
        <f>IF(ISNUMBER(J76),J76,IF(ISNUMBER(K76),-K76,""))</f>
        <v/>
      </c>
      <c r="O76">
        <f>IF(ISNUMBER(K76),K76,IF(ISNUMBER(J76),-J76,""))</f>
        <v/>
      </c>
      <c r="P76">
        <f>IF(AND(ISNUMBER(N76),ISNUMBER(N75)),VLOOKUP(ABS(N76-N75),'IMP Table'!$A$2:$C$26,3)*SIGN(N76-N75),"")</f>
        <v/>
      </c>
      <c r="Q76">
        <f>IF(AND(ISNUMBER(N76),ISNUMBER(N77)),VLOOKUP(ABS(N76-N77),'IMP Table'!$A$2:$C$26,3)*SIGN(N76-N77),"")</f>
        <v/>
      </c>
      <c r="R76">
        <f>IF(AND(ISNUMBER(N76),ISNUMBER(N78)),VLOOKUP(ABS(N76-N78),'IMP Table'!$A$2:$C$26,3)*SIGN(N76-N78),"")</f>
        <v/>
      </c>
      <c r="S76">
        <f>IF(AND(ISNUMBER(N76),ISNUMBER(N79)),VLOOKUP(ABS(N76-N79),'IMP Table'!$A$2:$C$26,3)*SIGN(N76-N79),"")</f>
        <v/>
      </c>
      <c r="T76">
        <f>IF(AND(ISNUMBER(N76),ISNUMBER(N80)),VLOOKUP(ABS(N76-N80),'IMP Table'!$A$2:$C$26,3)*SIGN(N76-N80),"")</f>
        <v/>
      </c>
      <c r="U76">
        <f>IF(AND(ISNUMBER(O76),ISNUMBER(O75)),VLOOKUP(ABS(O76-O75),'IMP Table'!$A$2:$C$26,3)*SIGN(O76-O75),"")</f>
        <v/>
      </c>
      <c r="V76">
        <f>IF(AND(ISNUMBER(O76),ISNUMBER(O77)),VLOOKUP(ABS(O76-O77),'IMP Table'!$A$2:$C$26,3)*SIGN(O76-O77),"")</f>
        <v/>
      </c>
      <c r="W76">
        <f>IF(AND(ISNUMBER(O76),ISNUMBER(O78)),VLOOKUP(ABS(O76-O78),'IMP Table'!$A$2:$C$26,3)*SIGN(O76-O78),"")</f>
        <v/>
      </c>
      <c r="X76">
        <f>IF(AND(ISNUMBER(O76),ISNUMBER(O79)),VLOOKUP(ABS(O76-O79),'IMP Table'!$A$2:$C$26,3)*SIGN(O76-O79),"")</f>
        <v/>
      </c>
      <c r="Y76">
        <f>IF(AND(ISNUMBER(O76),ISNUMBER(O80)),VLOOKUP(ABS(O76-O80),'IMP Table'!$A$2:$C$26,3)*SIGN(O76-O80),"")</f>
        <v/>
      </c>
    </row>
    <row r="77">
      <c r="B77">
        <f>'By Round'!A38</f>
        <v/>
      </c>
      <c r="C77">
        <f>'By Round'!B38</f>
        <v/>
      </c>
      <c r="D77">
        <f>'By Round'!C38</f>
        <v/>
      </c>
      <c r="E77">
        <f>'By Round'!D38</f>
        <v/>
      </c>
      <c r="F77" s="10" t="inlineStr">
        <is>
          <t>Both</t>
        </is>
      </c>
      <c r="L77" s="11">
        <f>IFERROR(AVERAGE(P77:T77),"")</f>
        <v/>
      </c>
      <c r="M77" s="4">
        <f>IFERROR(AVERAGE(U77:Y77),"")</f>
        <v/>
      </c>
      <c r="N77">
        <f>IF(ISNUMBER(J77),J77,IF(ISNUMBER(K77),-K77,""))</f>
        <v/>
      </c>
      <c r="O77">
        <f>IF(ISNUMBER(K77),K77,IF(ISNUMBER(J77),-J77,""))</f>
        <v/>
      </c>
      <c r="P77">
        <f>IF(AND(ISNUMBER(N77),ISNUMBER(N75)),VLOOKUP(ABS(N77-N75),'IMP Table'!$A$2:$C$26,3)*SIGN(N77-N75),"")</f>
        <v/>
      </c>
      <c r="Q77">
        <f>IF(AND(ISNUMBER(N77),ISNUMBER(N76)),VLOOKUP(ABS(N77-N76),'IMP Table'!$A$2:$C$26,3)*SIGN(N77-N76),"")</f>
        <v/>
      </c>
      <c r="R77">
        <f>IF(AND(ISNUMBER(N77),ISNUMBER(N78)),VLOOKUP(ABS(N77-N78),'IMP Table'!$A$2:$C$26,3)*SIGN(N77-N78),"")</f>
        <v/>
      </c>
      <c r="S77">
        <f>IF(AND(ISNUMBER(N77),ISNUMBER(N79)),VLOOKUP(ABS(N77-N79),'IMP Table'!$A$2:$C$26,3)*SIGN(N77-N79),"")</f>
        <v/>
      </c>
      <c r="T77">
        <f>IF(AND(ISNUMBER(N77),ISNUMBER(N80)),VLOOKUP(ABS(N77-N80),'IMP Table'!$A$2:$C$26,3)*SIGN(N77-N80),"")</f>
        <v/>
      </c>
      <c r="U77">
        <f>IF(AND(ISNUMBER(O77),ISNUMBER(O75)),VLOOKUP(ABS(O77-O75),'IMP Table'!$A$2:$C$26,3)*SIGN(O77-O75),"")</f>
        <v/>
      </c>
      <c r="V77">
        <f>IF(AND(ISNUMBER(O77),ISNUMBER(O76)),VLOOKUP(ABS(O77-O76),'IMP Table'!$A$2:$C$26,3)*SIGN(O77-O76),"")</f>
        <v/>
      </c>
      <c r="W77">
        <f>IF(AND(ISNUMBER(O77),ISNUMBER(O78)),VLOOKUP(ABS(O77-O78),'IMP Table'!$A$2:$C$26,3)*SIGN(O77-O78),"")</f>
        <v/>
      </c>
      <c r="X77">
        <f>IF(AND(ISNUMBER(O77),ISNUMBER(O79)),VLOOKUP(ABS(O77-O79),'IMP Table'!$A$2:$C$26,3)*SIGN(O77-O79),"")</f>
        <v/>
      </c>
      <c r="Y77">
        <f>IF(AND(ISNUMBER(O77),ISNUMBER(O80)),VLOOKUP(ABS(O77-O80),'IMP Table'!$A$2:$C$26,3)*SIGN(O77-O80),"")</f>
        <v/>
      </c>
    </row>
    <row r="78">
      <c r="B78">
        <f>'By Round'!A50</f>
        <v/>
      </c>
      <c r="C78">
        <f>'By Round'!B55</f>
        <v/>
      </c>
      <c r="D78">
        <f>'By Round'!C55</f>
        <v/>
      </c>
      <c r="E78">
        <f>'By Round'!D55</f>
        <v/>
      </c>
      <c r="F78" s="10" t="inlineStr">
        <is>
          <t>Both</t>
        </is>
      </c>
      <c r="L78" s="11">
        <f>IFERROR(AVERAGE(P78:T78),"")</f>
        <v/>
      </c>
      <c r="M78" s="4">
        <f>IFERROR(AVERAGE(U78:Y78),"")</f>
        <v/>
      </c>
      <c r="N78">
        <f>IF(ISNUMBER(J78),J78,IF(ISNUMBER(K78),-K78,""))</f>
        <v/>
      </c>
      <c r="O78">
        <f>IF(ISNUMBER(K78),K78,IF(ISNUMBER(J78),-J78,""))</f>
        <v/>
      </c>
      <c r="P78">
        <f>IF(AND(ISNUMBER(N78),ISNUMBER(N75)),VLOOKUP(ABS(N78-N75),'IMP Table'!$A$2:$C$26,3)*SIGN(N78-N75),"")</f>
        <v/>
      </c>
      <c r="Q78">
        <f>IF(AND(ISNUMBER(N78),ISNUMBER(N76)),VLOOKUP(ABS(N78-N76),'IMP Table'!$A$2:$C$26,3)*SIGN(N78-N76),"")</f>
        <v/>
      </c>
      <c r="R78">
        <f>IF(AND(ISNUMBER(N78),ISNUMBER(N77)),VLOOKUP(ABS(N78-N77),'IMP Table'!$A$2:$C$26,3)*SIGN(N78-N77),"")</f>
        <v/>
      </c>
      <c r="S78">
        <f>IF(AND(ISNUMBER(N78),ISNUMBER(N79)),VLOOKUP(ABS(N78-N79),'IMP Table'!$A$2:$C$26,3)*SIGN(N78-N79),"")</f>
        <v/>
      </c>
      <c r="T78">
        <f>IF(AND(ISNUMBER(N78),ISNUMBER(N80)),VLOOKUP(ABS(N78-N80),'IMP Table'!$A$2:$C$26,3)*SIGN(N78-N80),"")</f>
        <v/>
      </c>
      <c r="U78">
        <f>IF(AND(ISNUMBER(O78),ISNUMBER(O75)),VLOOKUP(ABS(O78-O75),'IMP Table'!$A$2:$C$26,3)*SIGN(O78-O75),"")</f>
        <v/>
      </c>
      <c r="V78">
        <f>IF(AND(ISNUMBER(O78),ISNUMBER(O76)),VLOOKUP(ABS(O78-O76),'IMP Table'!$A$2:$C$26,3)*SIGN(O78-O76),"")</f>
        <v/>
      </c>
      <c r="W78">
        <f>IF(AND(ISNUMBER(O78),ISNUMBER(O77)),VLOOKUP(ABS(O78-O77),'IMP Table'!$A$2:$C$26,3)*SIGN(O78-O77),"")</f>
        <v/>
      </c>
      <c r="X78">
        <f>IF(AND(ISNUMBER(O78),ISNUMBER(O79)),VLOOKUP(ABS(O78-O79),'IMP Table'!$A$2:$C$26,3)*SIGN(O78-O79),"")</f>
        <v/>
      </c>
      <c r="Y78">
        <f>IF(AND(ISNUMBER(O78),ISNUMBER(O80)),VLOOKUP(ABS(O78-O80),'IMP Table'!$A$2:$C$26,3)*SIGN(O78-O80),"")</f>
        <v/>
      </c>
    </row>
    <row r="79">
      <c r="B79">
        <f>'By Round'!A56</f>
        <v/>
      </c>
      <c r="C79">
        <f>'By Round'!B60</f>
        <v/>
      </c>
      <c r="D79">
        <f>'By Round'!C60</f>
        <v/>
      </c>
      <c r="E79">
        <f>'By Round'!D60</f>
        <v/>
      </c>
      <c r="F79" s="10" t="inlineStr">
        <is>
          <t>Both</t>
        </is>
      </c>
      <c r="L79" s="11">
        <f>IFERROR(AVERAGE(P79:T79),"")</f>
        <v/>
      </c>
      <c r="M79" s="4">
        <f>IFERROR(AVERAGE(U79:Y79),"")</f>
        <v/>
      </c>
      <c r="N79">
        <f>IF(ISNUMBER(J79),J79,IF(ISNUMBER(K79),-K79,""))</f>
        <v/>
      </c>
      <c r="O79">
        <f>IF(ISNUMBER(K79),K79,IF(ISNUMBER(J79),-J79,""))</f>
        <v/>
      </c>
      <c r="P79">
        <f>IF(AND(ISNUMBER(N79),ISNUMBER(N75)),VLOOKUP(ABS(N79-N75),'IMP Table'!$A$2:$C$26,3)*SIGN(N79-N75),"")</f>
        <v/>
      </c>
      <c r="Q79">
        <f>IF(AND(ISNUMBER(N79),ISNUMBER(N76)),VLOOKUP(ABS(N79-N76),'IMP Table'!$A$2:$C$26,3)*SIGN(N79-N76),"")</f>
        <v/>
      </c>
      <c r="R79">
        <f>IF(AND(ISNUMBER(N79),ISNUMBER(N77)),VLOOKUP(ABS(N79-N77),'IMP Table'!$A$2:$C$26,3)*SIGN(N79-N77),"")</f>
        <v/>
      </c>
      <c r="S79">
        <f>IF(AND(ISNUMBER(N79),ISNUMBER(N78)),VLOOKUP(ABS(N79-N78),'IMP Table'!$A$2:$C$26,3)*SIGN(N79-N78),"")</f>
        <v/>
      </c>
      <c r="T79">
        <f>IF(AND(ISNUMBER(N79),ISNUMBER(N80)),VLOOKUP(ABS(N79-N80),'IMP Table'!$A$2:$C$26,3)*SIGN(N79-N80),"")</f>
        <v/>
      </c>
      <c r="U79">
        <f>IF(AND(ISNUMBER(O79),ISNUMBER(O75)),VLOOKUP(ABS(O79-O75),'IMP Table'!$A$2:$C$26,3)*SIGN(O79-O75),"")</f>
        <v/>
      </c>
      <c r="V79">
        <f>IF(AND(ISNUMBER(O79),ISNUMBER(O76)),VLOOKUP(ABS(O79-O76),'IMP Table'!$A$2:$C$26,3)*SIGN(O79-O76),"")</f>
        <v/>
      </c>
      <c r="W79">
        <f>IF(AND(ISNUMBER(O79),ISNUMBER(O77)),VLOOKUP(ABS(O79-O77),'IMP Table'!$A$2:$C$26,3)*SIGN(O79-O77),"")</f>
        <v/>
      </c>
      <c r="X79">
        <f>IF(AND(ISNUMBER(O79),ISNUMBER(O78)),VLOOKUP(ABS(O79-O78),'IMP Table'!$A$2:$C$26,3)*SIGN(O79-O78),"")</f>
        <v/>
      </c>
      <c r="Y79">
        <f>IF(AND(ISNUMBER(O79),ISNUMBER(O80)),VLOOKUP(ABS(O79-O80),'IMP Table'!$A$2:$C$26,3)*SIGN(O79-O80),"")</f>
        <v/>
      </c>
    </row>
    <row r="80">
      <c r="B80">
        <f>'By Round'!A62</f>
        <v/>
      </c>
      <c r="C80">
        <f>'By Round'!B65</f>
        <v/>
      </c>
      <c r="D80">
        <f>'By Round'!C65</f>
        <v/>
      </c>
      <c r="E80">
        <f>'By Round'!D65</f>
        <v/>
      </c>
      <c r="F80" s="10" t="inlineStr">
        <is>
          <t>Both</t>
        </is>
      </c>
      <c r="L80" s="11">
        <f>IFERROR(AVERAGE(P80:T80),"")</f>
        <v/>
      </c>
      <c r="M80" s="4">
        <f>IFERROR(AVERAGE(U80:Y80),"")</f>
        <v/>
      </c>
      <c r="N80">
        <f>IF(ISNUMBER(J80),J80,IF(ISNUMBER(K80),-K80,""))</f>
        <v/>
      </c>
      <c r="O80">
        <f>IF(ISNUMBER(K80),K80,IF(ISNUMBER(J80),-J80,""))</f>
        <v/>
      </c>
      <c r="P80">
        <f>IF(AND(ISNUMBER(N80),ISNUMBER(N75)),VLOOKUP(ABS(N80-N75),'IMP Table'!$A$2:$C$26,3)*SIGN(N80-N75),"")</f>
        <v/>
      </c>
      <c r="Q80">
        <f>IF(AND(ISNUMBER(N80),ISNUMBER(N76)),VLOOKUP(ABS(N80-N76),'IMP Table'!$A$2:$C$26,3)*SIGN(N80-N76),"")</f>
        <v/>
      </c>
      <c r="R80">
        <f>IF(AND(ISNUMBER(N80),ISNUMBER(N77)),VLOOKUP(ABS(N80-N77),'IMP Table'!$A$2:$C$26,3)*SIGN(N80-N77),"")</f>
        <v/>
      </c>
      <c r="S80">
        <f>IF(AND(ISNUMBER(N80),ISNUMBER(N78)),VLOOKUP(ABS(N80-N78),'IMP Table'!$A$2:$C$26,3)*SIGN(N80-N78),"")</f>
        <v/>
      </c>
      <c r="T80">
        <f>IF(AND(ISNUMBER(N80),ISNUMBER(N79)),VLOOKUP(ABS(N80-N79),'IMP Table'!$A$2:$C$26,3)*SIGN(N80-N79),"")</f>
        <v/>
      </c>
      <c r="U80">
        <f>IF(AND(ISNUMBER(O80),ISNUMBER(O75)),VLOOKUP(ABS(O80-O75),'IMP Table'!$A$2:$C$26,3)*SIGN(O80-O75),"")</f>
        <v/>
      </c>
      <c r="V80">
        <f>IF(AND(ISNUMBER(O80),ISNUMBER(O76)),VLOOKUP(ABS(O80-O76),'IMP Table'!$A$2:$C$26,3)*SIGN(O80-O76),"")</f>
        <v/>
      </c>
      <c r="W80">
        <f>IF(AND(ISNUMBER(O80),ISNUMBER(O77)),VLOOKUP(ABS(O80-O77),'IMP Table'!$A$2:$C$26,3)*SIGN(O80-O77),"")</f>
        <v/>
      </c>
      <c r="X80">
        <f>IF(AND(ISNUMBER(O80),ISNUMBER(O78)),VLOOKUP(ABS(O80-O78),'IMP Table'!$A$2:$C$26,3)*SIGN(O80-O78),"")</f>
        <v/>
      </c>
      <c r="Y80">
        <f>IF(AND(ISNUMBER(O80),ISNUMBER(O79)),VLOOKUP(ABS(O80-O79),'IMP Table'!$A$2:$C$26,3)*SIGN(O80-O79),"")</f>
        <v/>
      </c>
    </row>
    <row r="81">
      <c r="A81" t="n">
        <v>14</v>
      </c>
      <c r="B81">
        <f>'By Round'!A8</f>
        <v/>
      </c>
      <c r="C81">
        <f>'By Round'!B10</f>
        <v/>
      </c>
      <c r="D81">
        <f>'By Round'!C10</f>
        <v/>
      </c>
      <c r="E81">
        <f>'By Round'!D10</f>
        <v/>
      </c>
      <c r="F81" s="10" t="inlineStr">
        <is>
          <t>None</t>
        </is>
      </c>
      <c r="L81" s="11">
        <f>IFERROR(AVERAGE(P81:T81),"")</f>
        <v/>
      </c>
      <c r="M81" s="4">
        <f>IFERROR(AVERAGE(U81:Y81),"")</f>
        <v/>
      </c>
      <c r="N81">
        <f>IF(ISNUMBER(J81),J81,IF(ISNUMBER(K81),-K81,""))</f>
        <v/>
      </c>
      <c r="O81">
        <f>IF(ISNUMBER(K81),K81,IF(ISNUMBER(J81),-J81,""))</f>
        <v/>
      </c>
      <c r="P81">
        <f>IF(AND(ISNUMBER(N81),ISNUMBER(N82)),VLOOKUP(ABS(N81-N82),'IMP Table'!$A$2:$C$26,3)*SIGN(N81-N82),"")</f>
        <v/>
      </c>
      <c r="Q81">
        <f>IF(AND(ISNUMBER(N81),ISNUMBER(N83)),VLOOKUP(ABS(N81-N83),'IMP Table'!$A$2:$C$26,3)*SIGN(N81-N83),"")</f>
        <v/>
      </c>
      <c r="R81">
        <f>IF(AND(ISNUMBER(N81),ISNUMBER(N84)),VLOOKUP(ABS(N81-N84),'IMP Table'!$A$2:$C$26,3)*SIGN(N81-N84),"")</f>
        <v/>
      </c>
      <c r="S81">
        <f>IF(AND(ISNUMBER(N81),ISNUMBER(N85)),VLOOKUP(ABS(N81-N85),'IMP Table'!$A$2:$C$26,3)*SIGN(N81-N85),"")</f>
        <v/>
      </c>
      <c r="T81">
        <f>IF(AND(ISNUMBER(N81),ISNUMBER(N86)),VLOOKUP(ABS(N81-N86),'IMP Table'!$A$2:$C$26,3)*SIGN(N81-N86),"")</f>
        <v/>
      </c>
      <c r="U81">
        <f>IF(AND(ISNUMBER(O81),ISNUMBER(O82)),VLOOKUP(ABS(O81-O82),'IMP Table'!$A$2:$C$26,3)*SIGN(O81-O82),"")</f>
        <v/>
      </c>
      <c r="V81">
        <f>IF(AND(ISNUMBER(O81),ISNUMBER(O83)),VLOOKUP(ABS(O81-O83),'IMP Table'!$A$2:$C$26,3)*SIGN(O81-O83),"")</f>
        <v/>
      </c>
      <c r="W81">
        <f>IF(AND(ISNUMBER(O81),ISNUMBER(O84)),VLOOKUP(ABS(O81-O84),'IMP Table'!$A$2:$C$26,3)*SIGN(O81-O84),"")</f>
        <v/>
      </c>
      <c r="X81">
        <f>IF(AND(ISNUMBER(O81),ISNUMBER(O85)),VLOOKUP(ABS(O81-O85),'IMP Table'!$A$2:$C$26,3)*SIGN(O81-O85),"")</f>
        <v/>
      </c>
      <c r="Y81">
        <f>IF(AND(ISNUMBER(O81),ISNUMBER(O86)),VLOOKUP(ABS(O81-O86),'IMP Table'!$A$2:$C$26,3)*SIGN(O81-O86),"")</f>
        <v/>
      </c>
    </row>
    <row r="82">
      <c r="B82">
        <f>'By Round'!A14</f>
        <v/>
      </c>
      <c r="C82">
        <f>'By Round'!B15</f>
        <v/>
      </c>
      <c r="D82">
        <f>'By Round'!C15</f>
        <v/>
      </c>
      <c r="E82">
        <f>'By Round'!D15</f>
        <v/>
      </c>
      <c r="F82" s="10" t="inlineStr">
        <is>
          <t>None</t>
        </is>
      </c>
      <c r="L82" s="11">
        <f>IFERROR(AVERAGE(P82:T82),"")</f>
        <v/>
      </c>
      <c r="M82" s="4">
        <f>IFERROR(AVERAGE(U82:Y82),"")</f>
        <v/>
      </c>
      <c r="N82">
        <f>IF(ISNUMBER(J82),J82,IF(ISNUMBER(K82),-K82,""))</f>
        <v/>
      </c>
      <c r="O82">
        <f>IF(ISNUMBER(K82),K82,IF(ISNUMBER(J82),-J82,""))</f>
        <v/>
      </c>
      <c r="P82">
        <f>IF(AND(ISNUMBER(N82),ISNUMBER(N81)),VLOOKUP(ABS(N82-N81),'IMP Table'!$A$2:$C$26,3)*SIGN(N82-N81),"")</f>
        <v/>
      </c>
      <c r="Q82">
        <f>IF(AND(ISNUMBER(N82),ISNUMBER(N83)),VLOOKUP(ABS(N82-N83),'IMP Table'!$A$2:$C$26,3)*SIGN(N82-N83),"")</f>
        <v/>
      </c>
      <c r="R82">
        <f>IF(AND(ISNUMBER(N82),ISNUMBER(N84)),VLOOKUP(ABS(N82-N84),'IMP Table'!$A$2:$C$26,3)*SIGN(N82-N84),"")</f>
        <v/>
      </c>
      <c r="S82">
        <f>IF(AND(ISNUMBER(N82),ISNUMBER(N85)),VLOOKUP(ABS(N82-N85),'IMP Table'!$A$2:$C$26,3)*SIGN(N82-N85),"")</f>
        <v/>
      </c>
      <c r="T82">
        <f>IF(AND(ISNUMBER(N82),ISNUMBER(N86)),VLOOKUP(ABS(N82-N86),'IMP Table'!$A$2:$C$26,3)*SIGN(N82-N86),"")</f>
        <v/>
      </c>
      <c r="U82">
        <f>IF(AND(ISNUMBER(O82),ISNUMBER(O81)),VLOOKUP(ABS(O82-O81),'IMP Table'!$A$2:$C$26,3)*SIGN(O82-O81),"")</f>
        <v/>
      </c>
      <c r="V82">
        <f>IF(AND(ISNUMBER(O82),ISNUMBER(O83)),VLOOKUP(ABS(O82-O83),'IMP Table'!$A$2:$C$26,3)*SIGN(O82-O83),"")</f>
        <v/>
      </c>
      <c r="W82">
        <f>IF(AND(ISNUMBER(O82),ISNUMBER(O84)),VLOOKUP(ABS(O82-O84),'IMP Table'!$A$2:$C$26,3)*SIGN(O82-O84),"")</f>
        <v/>
      </c>
      <c r="X82">
        <f>IF(AND(ISNUMBER(O82),ISNUMBER(O85)),VLOOKUP(ABS(O82-O85),'IMP Table'!$A$2:$C$26,3)*SIGN(O82-O85),"")</f>
        <v/>
      </c>
      <c r="Y82">
        <f>IF(AND(ISNUMBER(O82),ISNUMBER(O86)),VLOOKUP(ABS(O82-O86),'IMP Table'!$A$2:$C$26,3)*SIGN(O82-O86),"")</f>
        <v/>
      </c>
    </row>
    <row r="83">
      <c r="B83">
        <f>'By Round'!A38</f>
        <v/>
      </c>
      <c r="C83">
        <f>'By Round'!B38</f>
        <v/>
      </c>
      <c r="D83">
        <f>'By Round'!C38</f>
        <v/>
      </c>
      <c r="E83">
        <f>'By Round'!D38</f>
        <v/>
      </c>
      <c r="F83" s="10" t="inlineStr">
        <is>
          <t>None</t>
        </is>
      </c>
      <c r="L83" s="11">
        <f>IFERROR(AVERAGE(P83:T83),"")</f>
        <v/>
      </c>
      <c r="M83" s="4">
        <f>IFERROR(AVERAGE(U83:Y83),"")</f>
        <v/>
      </c>
      <c r="N83">
        <f>IF(ISNUMBER(J83),J83,IF(ISNUMBER(K83),-K83,""))</f>
        <v/>
      </c>
      <c r="O83">
        <f>IF(ISNUMBER(K83),K83,IF(ISNUMBER(J83),-J83,""))</f>
        <v/>
      </c>
      <c r="P83">
        <f>IF(AND(ISNUMBER(N83),ISNUMBER(N81)),VLOOKUP(ABS(N83-N81),'IMP Table'!$A$2:$C$26,3)*SIGN(N83-N81),"")</f>
        <v/>
      </c>
      <c r="Q83">
        <f>IF(AND(ISNUMBER(N83),ISNUMBER(N82)),VLOOKUP(ABS(N83-N82),'IMP Table'!$A$2:$C$26,3)*SIGN(N83-N82),"")</f>
        <v/>
      </c>
      <c r="R83">
        <f>IF(AND(ISNUMBER(N83),ISNUMBER(N84)),VLOOKUP(ABS(N83-N84),'IMP Table'!$A$2:$C$26,3)*SIGN(N83-N84),"")</f>
        <v/>
      </c>
      <c r="S83">
        <f>IF(AND(ISNUMBER(N83),ISNUMBER(N85)),VLOOKUP(ABS(N83-N85),'IMP Table'!$A$2:$C$26,3)*SIGN(N83-N85),"")</f>
        <v/>
      </c>
      <c r="T83">
        <f>IF(AND(ISNUMBER(N83),ISNUMBER(N86)),VLOOKUP(ABS(N83-N86),'IMP Table'!$A$2:$C$26,3)*SIGN(N83-N86),"")</f>
        <v/>
      </c>
      <c r="U83">
        <f>IF(AND(ISNUMBER(O83),ISNUMBER(O81)),VLOOKUP(ABS(O83-O81),'IMP Table'!$A$2:$C$26,3)*SIGN(O83-O81),"")</f>
        <v/>
      </c>
      <c r="V83">
        <f>IF(AND(ISNUMBER(O83),ISNUMBER(O82)),VLOOKUP(ABS(O83-O82),'IMP Table'!$A$2:$C$26,3)*SIGN(O83-O82),"")</f>
        <v/>
      </c>
      <c r="W83">
        <f>IF(AND(ISNUMBER(O83),ISNUMBER(O84)),VLOOKUP(ABS(O83-O84),'IMP Table'!$A$2:$C$26,3)*SIGN(O83-O84),"")</f>
        <v/>
      </c>
      <c r="X83">
        <f>IF(AND(ISNUMBER(O83),ISNUMBER(O85)),VLOOKUP(ABS(O83-O85),'IMP Table'!$A$2:$C$26,3)*SIGN(O83-O85),"")</f>
        <v/>
      </c>
      <c r="Y83">
        <f>IF(AND(ISNUMBER(O83),ISNUMBER(O86)),VLOOKUP(ABS(O83-O86),'IMP Table'!$A$2:$C$26,3)*SIGN(O83-O86),"")</f>
        <v/>
      </c>
    </row>
    <row r="84">
      <c r="B84">
        <f>'By Round'!A50</f>
        <v/>
      </c>
      <c r="C84">
        <f>'By Round'!B55</f>
        <v/>
      </c>
      <c r="D84">
        <f>'By Round'!C55</f>
        <v/>
      </c>
      <c r="E84">
        <f>'By Round'!D55</f>
        <v/>
      </c>
      <c r="F84" s="10" t="inlineStr">
        <is>
          <t>None</t>
        </is>
      </c>
      <c r="L84" s="11">
        <f>IFERROR(AVERAGE(P84:T84),"")</f>
        <v/>
      </c>
      <c r="M84" s="4">
        <f>IFERROR(AVERAGE(U84:Y84),"")</f>
        <v/>
      </c>
      <c r="N84">
        <f>IF(ISNUMBER(J84),J84,IF(ISNUMBER(K84),-K84,""))</f>
        <v/>
      </c>
      <c r="O84">
        <f>IF(ISNUMBER(K84),K84,IF(ISNUMBER(J84),-J84,""))</f>
        <v/>
      </c>
      <c r="P84">
        <f>IF(AND(ISNUMBER(N84),ISNUMBER(N81)),VLOOKUP(ABS(N84-N81),'IMP Table'!$A$2:$C$26,3)*SIGN(N84-N81),"")</f>
        <v/>
      </c>
      <c r="Q84">
        <f>IF(AND(ISNUMBER(N84),ISNUMBER(N82)),VLOOKUP(ABS(N84-N82),'IMP Table'!$A$2:$C$26,3)*SIGN(N84-N82),"")</f>
        <v/>
      </c>
      <c r="R84">
        <f>IF(AND(ISNUMBER(N84),ISNUMBER(N83)),VLOOKUP(ABS(N84-N83),'IMP Table'!$A$2:$C$26,3)*SIGN(N84-N83),"")</f>
        <v/>
      </c>
      <c r="S84">
        <f>IF(AND(ISNUMBER(N84),ISNUMBER(N85)),VLOOKUP(ABS(N84-N85),'IMP Table'!$A$2:$C$26,3)*SIGN(N84-N85),"")</f>
        <v/>
      </c>
      <c r="T84">
        <f>IF(AND(ISNUMBER(N84),ISNUMBER(N86)),VLOOKUP(ABS(N84-N86),'IMP Table'!$A$2:$C$26,3)*SIGN(N84-N86),"")</f>
        <v/>
      </c>
      <c r="U84">
        <f>IF(AND(ISNUMBER(O84),ISNUMBER(O81)),VLOOKUP(ABS(O84-O81),'IMP Table'!$A$2:$C$26,3)*SIGN(O84-O81),"")</f>
        <v/>
      </c>
      <c r="V84">
        <f>IF(AND(ISNUMBER(O84),ISNUMBER(O82)),VLOOKUP(ABS(O84-O82),'IMP Table'!$A$2:$C$26,3)*SIGN(O84-O82),"")</f>
        <v/>
      </c>
      <c r="W84">
        <f>IF(AND(ISNUMBER(O84),ISNUMBER(O83)),VLOOKUP(ABS(O84-O83),'IMP Table'!$A$2:$C$26,3)*SIGN(O84-O83),"")</f>
        <v/>
      </c>
      <c r="X84">
        <f>IF(AND(ISNUMBER(O84),ISNUMBER(O85)),VLOOKUP(ABS(O84-O85),'IMP Table'!$A$2:$C$26,3)*SIGN(O84-O85),"")</f>
        <v/>
      </c>
      <c r="Y84">
        <f>IF(AND(ISNUMBER(O84),ISNUMBER(O86)),VLOOKUP(ABS(O84-O86),'IMP Table'!$A$2:$C$26,3)*SIGN(O84-O86),"")</f>
        <v/>
      </c>
    </row>
    <row r="85">
      <c r="B85">
        <f>'By Round'!A56</f>
        <v/>
      </c>
      <c r="C85">
        <f>'By Round'!B60</f>
        <v/>
      </c>
      <c r="D85">
        <f>'By Round'!C60</f>
        <v/>
      </c>
      <c r="E85">
        <f>'By Round'!D60</f>
        <v/>
      </c>
      <c r="F85" s="10" t="inlineStr">
        <is>
          <t>None</t>
        </is>
      </c>
      <c r="L85" s="11">
        <f>IFERROR(AVERAGE(P85:T85),"")</f>
        <v/>
      </c>
      <c r="M85" s="4">
        <f>IFERROR(AVERAGE(U85:Y85),"")</f>
        <v/>
      </c>
      <c r="N85">
        <f>IF(ISNUMBER(J85),J85,IF(ISNUMBER(K85),-K85,""))</f>
        <v/>
      </c>
      <c r="O85">
        <f>IF(ISNUMBER(K85),K85,IF(ISNUMBER(J85),-J85,""))</f>
        <v/>
      </c>
      <c r="P85">
        <f>IF(AND(ISNUMBER(N85),ISNUMBER(N81)),VLOOKUP(ABS(N85-N81),'IMP Table'!$A$2:$C$26,3)*SIGN(N85-N81),"")</f>
        <v/>
      </c>
      <c r="Q85">
        <f>IF(AND(ISNUMBER(N85),ISNUMBER(N82)),VLOOKUP(ABS(N85-N82),'IMP Table'!$A$2:$C$26,3)*SIGN(N85-N82),"")</f>
        <v/>
      </c>
      <c r="R85">
        <f>IF(AND(ISNUMBER(N85),ISNUMBER(N83)),VLOOKUP(ABS(N85-N83),'IMP Table'!$A$2:$C$26,3)*SIGN(N85-N83),"")</f>
        <v/>
      </c>
      <c r="S85">
        <f>IF(AND(ISNUMBER(N85),ISNUMBER(N84)),VLOOKUP(ABS(N85-N84),'IMP Table'!$A$2:$C$26,3)*SIGN(N85-N84),"")</f>
        <v/>
      </c>
      <c r="T85">
        <f>IF(AND(ISNUMBER(N85),ISNUMBER(N86)),VLOOKUP(ABS(N85-N86),'IMP Table'!$A$2:$C$26,3)*SIGN(N85-N86),"")</f>
        <v/>
      </c>
      <c r="U85">
        <f>IF(AND(ISNUMBER(O85),ISNUMBER(O81)),VLOOKUP(ABS(O85-O81),'IMP Table'!$A$2:$C$26,3)*SIGN(O85-O81),"")</f>
        <v/>
      </c>
      <c r="V85">
        <f>IF(AND(ISNUMBER(O85),ISNUMBER(O82)),VLOOKUP(ABS(O85-O82),'IMP Table'!$A$2:$C$26,3)*SIGN(O85-O82),"")</f>
        <v/>
      </c>
      <c r="W85">
        <f>IF(AND(ISNUMBER(O85),ISNUMBER(O83)),VLOOKUP(ABS(O85-O83),'IMP Table'!$A$2:$C$26,3)*SIGN(O85-O83),"")</f>
        <v/>
      </c>
      <c r="X85">
        <f>IF(AND(ISNUMBER(O85),ISNUMBER(O84)),VLOOKUP(ABS(O85-O84),'IMP Table'!$A$2:$C$26,3)*SIGN(O85-O84),"")</f>
        <v/>
      </c>
      <c r="Y85">
        <f>IF(AND(ISNUMBER(O85),ISNUMBER(O86)),VLOOKUP(ABS(O85-O86),'IMP Table'!$A$2:$C$26,3)*SIGN(O85-O86),"")</f>
        <v/>
      </c>
    </row>
    <row r="86">
      <c r="B86">
        <f>'By Round'!A62</f>
        <v/>
      </c>
      <c r="C86">
        <f>'By Round'!B65</f>
        <v/>
      </c>
      <c r="D86">
        <f>'By Round'!C65</f>
        <v/>
      </c>
      <c r="E86">
        <f>'By Round'!D65</f>
        <v/>
      </c>
      <c r="F86" s="10" t="inlineStr">
        <is>
          <t>None</t>
        </is>
      </c>
      <c r="L86" s="11">
        <f>IFERROR(AVERAGE(P86:T86),"")</f>
        <v/>
      </c>
      <c r="M86" s="4">
        <f>IFERROR(AVERAGE(U86:Y86),"")</f>
        <v/>
      </c>
      <c r="N86">
        <f>IF(ISNUMBER(J86),J86,IF(ISNUMBER(K86),-K86,""))</f>
        <v/>
      </c>
      <c r="O86">
        <f>IF(ISNUMBER(K86),K86,IF(ISNUMBER(J86),-J86,""))</f>
        <v/>
      </c>
      <c r="P86">
        <f>IF(AND(ISNUMBER(N86),ISNUMBER(N81)),VLOOKUP(ABS(N86-N81),'IMP Table'!$A$2:$C$26,3)*SIGN(N86-N81),"")</f>
        <v/>
      </c>
      <c r="Q86">
        <f>IF(AND(ISNUMBER(N86),ISNUMBER(N82)),VLOOKUP(ABS(N86-N82),'IMP Table'!$A$2:$C$26,3)*SIGN(N86-N82),"")</f>
        <v/>
      </c>
      <c r="R86">
        <f>IF(AND(ISNUMBER(N86),ISNUMBER(N83)),VLOOKUP(ABS(N86-N83),'IMP Table'!$A$2:$C$26,3)*SIGN(N86-N83),"")</f>
        <v/>
      </c>
      <c r="S86">
        <f>IF(AND(ISNUMBER(N86),ISNUMBER(N84)),VLOOKUP(ABS(N86-N84),'IMP Table'!$A$2:$C$26,3)*SIGN(N86-N84),"")</f>
        <v/>
      </c>
      <c r="T86">
        <f>IF(AND(ISNUMBER(N86),ISNUMBER(N85)),VLOOKUP(ABS(N86-N85),'IMP Table'!$A$2:$C$26,3)*SIGN(N86-N85),"")</f>
        <v/>
      </c>
      <c r="U86">
        <f>IF(AND(ISNUMBER(O86),ISNUMBER(O81)),VLOOKUP(ABS(O86-O81),'IMP Table'!$A$2:$C$26,3)*SIGN(O86-O81),"")</f>
        <v/>
      </c>
      <c r="V86">
        <f>IF(AND(ISNUMBER(O86),ISNUMBER(O82)),VLOOKUP(ABS(O86-O82),'IMP Table'!$A$2:$C$26,3)*SIGN(O86-O82),"")</f>
        <v/>
      </c>
      <c r="W86">
        <f>IF(AND(ISNUMBER(O86),ISNUMBER(O83)),VLOOKUP(ABS(O86-O83),'IMP Table'!$A$2:$C$26,3)*SIGN(O86-O83),"")</f>
        <v/>
      </c>
      <c r="X86">
        <f>IF(AND(ISNUMBER(O86),ISNUMBER(O84)),VLOOKUP(ABS(O86-O84),'IMP Table'!$A$2:$C$26,3)*SIGN(O86-O84),"")</f>
        <v/>
      </c>
      <c r="Y86">
        <f>IF(AND(ISNUMBER(O86),ISNUMBER(O85)),VLOOKUP(ABS(O86-O85),'IMP Table'!$A$2:$C$26,3)*SIGN(O86-O85),"")</f>
        <v/>
      </c>
    </row>
    <row r="87">
      <c r="A87" t="n">
        <v>15</v>
      </c>
      <c r="B87">
        <f>'By Round'!A2</f>
        <v/>
      </c>
      <c r="C87">
        <f>'By Round'!B5</f>
        <v/>
      </c>
      <c r="D87">
        <f>'By Round'!C5</f>
        <v/>
      </c>
      <c r="E87">
        <f>'By Round'!D5</f>
        <v/>
      </c>
      <c r="F87" s="10" t="inlineStr">
        <is>
          <t>NS</t>
        </is>
      </c>
      <c r="L87" s="11">
        <f>IFERROR(AVERAGE(P87:T87),"")</f>
        <v/>
      </c>
      <c r="M87" s="4">
        <f>IFERROR(AVERAGE(U87:Y87),"")</f>
        <v/>
      </c>
      <c r="N87">
        <f>IF(ISNUMBER(J87),J87,IF(ISNUMBER(K87),-K87,""))</f>
        <v/>
      </c>
      <c r="O87">
        <f>IF(ISNUMBER(K87),K87,IF(ISNUMBER(J87),-J87,""))</f>
        <v/>
      </c>
      <c r="P87">
        <f>IF(AND(ISNUMBER(N87),ISNUMBER(N88)),VLOOKUP(ABS(N87-N88),'IMP Table'!$A$2:$C$26,3)*SIGN(N87-N88),"")</f>
        <v/>
      </c>
      <c r="Q87">
        <f>IF(AND(ISNUMBER(N87),ISNUMBER(N89)),VLOOKUP(ABS(N87-N89),'IMP Table'!$A$2:$C$26,3)*SIGN(N87-N89),"")</f>
        <v/>
      </c>
      <c r="R87">
        <f>IF(AND(ISNUMBER(N87),ISNUMBER(N90)),VLOOKUP(ABS(N87-N90),'IMP Table'!$A$2:$C$26,3)*SIGN(N87-N90),"")</f>
        <v/>
      </c>
      <c r="S87">
        <f>IF(AND(ISNUMBER(N87),ISNUMBER(N91)),VLOOKUP(ABS(N87-N91),'IMP Table'!$A$2:$C$26,3)*SIGN(N87-N91),"")</f>
        <v/>
      </c>
      <c r="T87">
        <f>IF(AND(ISNUMBER(N87),ISNUMBER(N92)),VLOOKUP(ABS(N87-N92),'IMP Table'!$A$2:$C$26,3)*SIGN(N87-N92),"")</f>
        <v/>
      </c>
      <c r="U87">
        <f>IF(AND(ISNUMBER(O87),ISNUMBER(O88)),VLOOKUP(ABS(O87-O88),'IMP Table'!$A$2:$C$26,3)*SIGN(O87-O88),"")</f>
        <v/>
      </c>
      <c r="V87">
        <f>IF(AND(ISNUMBER(O87),ISNUMBER(O89)),VLOOKUP(ABS(O87-O89),'IMP Table'!$A$2:$C$26,3)*SIGN(O87-O89),"")</f>
        <v/>
      </c>
      <c r="W87">
        <f>IF(AND(ISNUMBER(O87),ISNUMBER(O90)),VLOOKUP(ABS(O87-O90),'IMP Table'!$A$2:$C$26,3)*SIGN(O87-O90),"")</f>
        <v/>
      </c>
      <c r="X87">
        <f>IF(AND(ISNUMBER(O87),ISNUMBER(O91)),VLOOKUP(ABS(O87-O91),'IMP Table'!$A$2:$C$26,3)*SIGN(O87-O91),"")</f>
        <v/>
      </c>
      <c r="Y87">
        <f>IF(AND(ISNUMBER(O87),ISNUMBER(O92)),VLOOKUP(ABS(O87-O92),'IMP Table'!$A$2:$C$26,3)*SIGN(O87-O92),"")</f>
        <v/>
      </c>
    </row>
    <row r="88">
      <c r="B88">
        <f>'By Round'!A14</f>
        <v/>
      </c>
      <c r="C88">
        <f>'By Round'!B16</f>
        <v/>
      </c>
      <c r="D88">
        <f>'By Round'!C16</f>
        <v/>
      </c>
      <c r="E88">
        <f>'By Round'!D16</f>
        <v/>
      </c>
      <c r="F88" s="10" t="inlineStr">
        <is>
          <t>NS</t>
        </is>
      </c>
      <c r="L88" s="11">
        <f>IFERROR(AVERAGE(P88:T88),"")</f>
        <v/>
      </c>
      <c r="M88" s="4">
        <f>IFERROR(AVERAGE(U88:Y88),"")</f>
        <v/>
      </c>
      <c r="N88">
        <f>IF(ISNUMBER(J88),J88,IF(ISNUMBER(K88),-K88,""))</f>
        <v/>
      </c>
      <c r="O88">
        <f>IF(ISNUMBER(K88),K88,IF(ISNUMBER(J88),-J88,""))</f>
        <v/>
      </c>
      <c r="P88">
        <f>IF(AND(ISNUMBER(N88),ISNUMBER(N87)),VLOOKUP(ABS(N88-N87),'IMP Table'!$A$2:$C$26,3)*SIGN(N88-N87),"")</f>
        <v/>
      </c>
      <c r="Q88">
        <f>IF(AND(ISNUMBER(N88),ISNUMBER(N89)),VLOOKUP(ABS(N88-N89),'IMP Table'!$A$2:$C$26,3)*SIGN(N88-N89),"")</f>
        <v/>
      </c>
      <c r="R88">
        <f>IF(AND(ISNUMBER(N88),ISNUMBER(N90)),VLOOKUP(ABS(N88-N90),'IMP Table'!$A$2:$C$26,3)*SIGN(N88-N90),"")</f>
        <v/>
      </c>
      <c r="S88">
        <f>IF(AND(ISNUMBER(N88),ISNUMBER(N91)),VLOOKUP(ABS(N88-N91),'IMP Table'!$A$2:$C$26,3)*SIGN(N88-N91),"")</f>
        <v/>
      </c>
      <c r="T88">
        <f>IF(AND(ISNUMBER(N88),ISNUMBER(N92)),VLOOKUP(ABS(N88-N92),'IMP Table'!$A$2:$C$26,3)*SIGN(N88-N92),"")</f>
        <v/>
      </c>
      <c r="U88">
        <f>IF(AND(ISNUMBER(O88),ISNUMBER(O87)),VLOOKUP(ABS(O88-O87),'IMP Table'!$A$2:$C$26,3)*SIGN(O88-O87),"")</f>
        <v/>
      </c>
      <c r="V88">
        <f>IF(AND(ISNUMBER(O88),ISNUMBER(O89)),VLOOKUP(ABS(O88-O89),'IMP Table'!$A$2:$C$26,3)*SIGN(O88-O89),"")</f>
        <v/>
      </c>
      <c r="W88">
        <f>IF(AND(ISNUMBER(O88),ISNUMBER(O90)),VLOOKUP(ABS(O88-O90),'IMP Table'!$A$2:$C$26,3)*SIGN(O88-O90),"")</f>
        <v/>
      </c>
      <c r="X88">
        <f>IF(AND(ISNUMBER(O88),ISNUMBER(O91)),VLOOKUP(ABS(O88-O91),'IMP Table'!$A$2:$C$26,3)*SIGN(O88-O91),"")</f>
        <v/>
      </c>
      <c r="Y88">
        <f>IF(AND(ISNUMBER(O88),ISNUMBER(O92)),VLOOKUP(ABS(O88-O92),'IMP Table'!$A$2:$C$26,3)*SIGN(O88-O92),"")</f>
        <v/>
      </c>
    </row>
    <row r="89">
      <c r="B89">
        <f>'By Round'!A20</f>
        <v/>
      </c>
      <c r="C89">
        <f>'By Round'!B21</f>
        <v/>
      </c>
      <c r="D89">
        <f>'By Round'!C21</f>
        <v/>
      </c>
      <c r="E89">
        <f>'By Round'!D21</f>
        <v/>
      </c>
      <c r="F89" s="10" t="inlineStr">
        <is>
          <t>NS</t>
        </is>
      </c>
      <c r="L89" s="11">
        <f>IFERROR(AVERAGE(P89:T89),"")</f>
        <v/>
      </c>
      <c r="M89" s="4">
        <f>IFERROR(AVERAGE(U89:Y89),"")</f>
        <v/>
      </c>
      <c r="N89">
        <f>IF(ISNUMBER(J89),J89,IF(ISNUMBER(K89),-K89,""))</f>
        <v/>
      </c>
      <c r="O89">
        <f>IF(ISNUMBER(K89),K89,IF(ISNUMBER(J89),-J89,""))</f>
        <v/>
      </c>
      <c r="P89">
        <f>IF(AND(ISNUMBER(N89),ISNUMBER(N87)),VLOOKUP(ABS(N89-N87),'IMP Table'!$A$2:$C$26,3)*SIGN(N89-N87),"")</f>
        <v/>
      </c>
      <c r="Q89">
        <f>IF(AND(ISNUMBER(N89),ISNUMBER(N88)),VLOOKUP(ABS(N89-N88),'IMP Table'!$A$2:$C$26,3)*SIGN(N89-N88),"")</f>
        <v/>
      </c>
      <c r="R89">
        <f>IF(AND(ISNUMBER(N89),ISNUMBER(N90)),VLOOKUP(ABS(N89-N90),'IMP Table'!$A$2:$C$26,3)*SIGN(N89-N90),"")</f>
        <v/>
      </c>
      <c r="S89">
        <f>IF(AND(ISNUMBER(N89),ISNUMBER(N91)),VLOOKUP(ABS(N89-N91),'IMP Table'!$A$2:$C$26,3)*SIGN(N89-N91),"")</f>
        <v/>
      </c>
      <c r="T89">
        <f>IF(AND(ISNUMBER(N89),ISNUMBER(N92)),VLOOKUP(ABS(N89-N92),'IMP Table'!$A$2:$C$26,3)*SIGN(N89-N92),"")</f>
        <v/>
      </c>
      <c r="U89">
        <f>IF(AND(ISNUMBER(O89),ISNUMBER(O87)),VLOOKUP(ABS(O89-O87),'IMP Table'!$A$2:$C$26,3)*SIGN(O89-O87),"")</f>
        <v/>
      </c>
      <c r="V89">
        <f>IF(AND(ISNUMBER(O89),ISNUMBER(O88)),VLOOKUP(ABS(O89-O88),'IMP Table'!$A$2:$C$26,3)*SIGN(O89-O88),"")</f>
        <v/>
      </c>
      <c r="W89">
        <f>IF(AND(ISNUMBER(O89),ISNUMBER(O90)),VLOOKUP(ABS(O89-O90),'IMP Table'!$A$2:$C$26,3)*SIGN(O89-O90),"")</f>
        <v/>
      </c>
      <c r="X89">
        <f>IF(AND(ISNUMBER(O89),ISNUMBER(O91)),VLOOKUP(ABS(O89-O91),'IMP Table'!$A$2:$C$26,3)*SIGN(O89-O91),"")</f>
        <v/>
      </c>
      <c r="Y89">
        <f>IF(AND(ISNUMBER(O89),ISNUMBER(O92)),VLOOKUP(ABS(O89-O92),'IMP Table'!$A$2:$C$26,3)*SIGN(O89-O92),"")</f>
        <v/>
      </c>
    </row>
    <row r="90">
      <c r="B90">
        <f>'By Round'!A44</f>
        <v/>
      </c>
      <c r="C90">
        <f>'By Round'!B44</f>
        <v/>
      </c>
      <c r="D90">
        <f>'By Round'!C44</f>
        <v/>
      </c>
      <c r="E90">
        <f>'By Round'!D44</f>
        <v/>
      </c>
      <c r="F90" s="10" t="inlineStr">
        <is>
          <t>NS</t>
        </is>
      </c>
      <c r="L90" s="11">
        <f>IFERROR(AVERAGE(P90:T90),"")</f>
        <v/>
      </c>
      <c r="M90" s="4">
        <f>IFERROR(AVERAGE(U90:Y90),"")</f>
        <v/>
      </c>
      <c r="N90">
        <f>IF(ISNUMBER(J90),J90,IF(ISNUMBER(K90),-K90,""))</f>
        <v/>
      </c>
      <c r="O90">
        <f>IF(ISNUMBER(K90),K90,IF(ISNUMBER(J90),-J90,""))</f>
        <v/>
      </c>
      <c r="P90">
        <f>IF(AND(ISNUMBER(N90),ISNUMBER(N87)),VLOOKUP(ABS(N90-N87),'IMP Table'!$A$2:$C$26,3)*SIGN(N90-N87),"")</f>
        <v/>
      </c>
      <c r="Q90">
        <f>IF(AND(ISNUMBER(N90),ISNUMBER(N88)),VLOOKUP(ABS(N90-N88),'IMP Table'!$A$2:$C$26,3)*SIGN(N90-N88),"")</f>
        <v/>
      </c>
      <c r="R90">
        <f>IF(AND(ISNUMBER(N90),ISNUMBER(N89)),VLOOKUP(ABS(N90-N89),'IMP Table'!$A$2:$C$26,3)*SIGN(N90-N89),"")</f>
        <v/>
      </c>
      <c r="S90">
        <f>IF(AND(ISNUMBER(N90),ISNUMBER(N91)),VLOOKUP(ABS(N90-N91),'IMP Table'!$A$2:$C$26,3)*SIGN(N90-N91),"")</f>
        <v/>
      </c>
      <c r="T90">
        <f>IF(AND(ISNUMBER(N90),ISNUMBER(N92)),VLOOKUP(ABS(N90-N92),'IMP Table'!$A$2:$C$26,3)*SIGN(N90-N92),"")</f>
        <v/>
      </c>
      <c r="U90">
        <f>IF(AND(ISNUMBER(O90),ISNUMBER(O87)),VLOOKUP(ABS(O90-O87),'IMP Table'!$A$2:$C$26,3)*SIGN(O90-O87),"")</f>
        <v/>
      </c>
      <c r="V90">
        <f>IF(AND(ISNUMBER(O90),ISNUMBER(O88)),VLOOKUP(ABS(O90-O88),'IMP Table'!$A$2:$C$26,3)*SIGN(O90-O88),"")</f>
        <v/>
      </c>
      <c r="W90">
        <f>IF(AND(ISNUMBER(O90),ISNUMBER(O89)),VLOOKUP(ABS(O90-O89),'IMP Table'!$A$2:$C$26,3)*SIGN(O90-O89),"")</f>
        <v/>
      </c>
      <c r="X90">
        <f>IF(AND(ISNUMBER(O90),ISNUMBER(O91)),VLOOKUP(ABS(O90-O91),'IMP Table'!$A$2:$C$26,3)*SIGN(O90-O91),"")</f>
        <v/>
      </c>
      <c r="Y90">
        <f>IF(AND(ISNUMBER(O90),ISNUMBER(O92)),VLOOKUP(ABS(O90-O92),'IMP Table'!$A$2:$C$26,3)*SIGN(O90-O92),"")</f>
        <v/>
      </c>
    </row>
    <row r="91">
      <c r="B91">
        <f>'By Round'!A56</f>
        <v/>
      </c>
      <c r="C91">
        <f>'By Round'!B61</f>
        <v/>
      </c>
      <c r="D91">
        <f>'By Round'!C61</f>
        <v/>
      </c>
      <c r="E91">
        <f>'By Round'!D61</f>
        <v/>
      </c>
      <c r="F91" s="10" t="inlineStr">
        <is>
          <t>NS</t>
        </is>
      </c>
      <c r="L91" s="11">
        <f>IFERROR(AVERAGE(P91:T91),"")</f>
        <v/>
      </c>
      <c r="M91" s="4">
        <f>IFERROR(AVERAGE(U91:Y91),"")</f>
        <v/>
      </c>
      <c r="N91">
        <f>IF(ISNUMBER(J91),J91,IF(ISNUMBER(K91),-K91,""))</f>
        <v/>
      </c>
      <c r="O91">
        <f>IF(ISNUMBER(K91),K91,IF(ISNUMBER(J91),-J91,""))</f>
        <v/>
      </c>
      <c r="P91">
        <f>IF(AND(ISNUMBER(N91),ISNUMBER(N87)),VLOOKUP(ABS(N91-N87),'IMP Table'!$A$2:$C$26,3)*SIGN(N91-N87),"")</f>
        <v/>
      </c>
      <c r="Q91">
        <f>IF(AND(ISNUMBER(N91),ISNUMBER(N88)),VLOOKUP(ABS(N91-N88),'IMP Table'!$A$2:$C$26,3)*SIGN(N91-N88),"")</f>
        <v/>
      </c>
      <c r="R91">
        <f>IF(AND(ISNUMBER(N91),ISNUMBER(N89)),VLOOKUP(ABS(N91-N89),'IMP Table'!$A$2:$C$26,3)*SIGN(N91-N89),"")</f>
        <v/>
      </c>
      <c r="S91">
        <f>IF(AND(ISNUMBER(N91),ISNUMBER(N90)),VLOOKUP(ABS(N91-N90),'IMP Table'!$A$2:$C$26,3)*SIGN(N91-N90),"")</f>
        <v/>
      </c>
      <c r="T91">
        <f>IF(AND(ISNUMBER(N91),ISNUMBER(N92)),VLOOKUP(ABS(N91-N92),'IMP Table'!$A$2:$C$26,3)*SIGN(N91-N92),"")</f>
        <v/>
      </c>
      <c r="U91">
        <f>IF(AND(ISNUMBER(O91),ISNUMBER(O87)),VLOOKUP(ABS(O91-O87),'IMP Table'!$A$2:$C$26,3)*SIGN(O91-O87),"")</f>
        <v/>
      </c>
      <c r="V91">
        <f>IF(AND(ISNUMBER(O91),ISNUMBER(O88)),VLOOKUP(ABS(O91-O88),'IMP Table'!$A$2:$C$26,3)*SIGN(O91-O88),"")</f>
        <v/>
      </c>
      <c r="W91">
        <f>IF(AND(ISNUMBER(O91),ISNUMBER(O89)),VLOOKUP(ABS(O91-O89),'IMP Table'!$A$2:$C$26,3)*SIGN(O91-O89),"")</f>
        <v/>
      </c>
      <c r="X91">
        <f>IF(AND(ISNUMBER(O91),ISNUMBER(O90)),VLOOKUP(ABS(O91-O90),'IMP Table'!$A$2:$C$26,3)*SIGN(O91-O90),"")</f>
        <v/>
      </c>
      <c r="Y91">
        <f>IF(AND(ISNUMBER(O91),ISNUMBER(O92)),VLOOKUP(ABS(O91-O92),'IMP Table'!$A$2:$C$26,3)*SIGN(O91-O92),"")</f>
        <v/>
      </c>
    </row>
    <row r="92">
      <c r="B92">
        <f>'By Round'!A62</f>
        <v/>
      </c>
      <c r="C92">
        <f>'By Round'!B66</f>
        <v/>
      </c>
      <c r="D92">
        <f>'By Round'!C66</f>
        <v/>
      </c>
      <c r="E92">
        <f>'By Round'!D66</f>
        <v/>
      </c>
      <c r="F92" s="10" t="inlineStr">
        <is>
          <t>NS</t>
        </is>
      </c>
      <c r="L92" s="11">
        <f>IFERROR(AVERAGE(P92:T92),"")</f>
        <v/>
      </c>
      <c r="M92" s="4">
        <f>IFERROR(AVERAGE(U92:Y92),"")</f>
        <v/>
      </c>
      <c r="N92">
        <f>IF(ISNUMBER(J92),J92,IF(ISNUMBER(K92),-K92,""))</f>
        <v/>
      </c>
      <c r="O92">
        <f>IF(ISNUMBER(K92),K92,IF(ISNUMBER(J92),-J92,""))</f>
        <v/>
      </c>
      <c r="P92">
        <f>IF(AND(ISNUMBER(N92),ISNUMBER(N87)),VLOOKUP(ABS(N92-N87),'IMP Table'!$A$2:$C$26,3)*SIGN(N92-N87),"")</f>
        <v/>
      </c>
      <c r="Q92">
        <f>IF(AND(ISNUMBER(N92),ISNUMBER(N88)),VLOOKUP(ABS(N92-N88),'IMP Table'!$A$2:$C$26,3)*SIGN(N92-N88),"")</f>
        <v/>
      </c>
      <c r="R92">
        <f>IF(AND(ISNUMBER(N92),ISNUMBER(N89)),VLOOKUP(ABS(N92-N89),'IMP Table'!$A$2:$C$26,3)*SIGN(N92-N89),"")</f>
        <v/>
      </c>
      <c r="S92">
        <f>IF(AND(ISNUMBER(N92),ISNUMBER(N90)),VLOOKUP(ABS(N92-N90),'IMP Table'!$A$2:$C$26,3)*SIGN(N92-N90),"")</f>
        <v/>
      </c>
      <c r="T92">
        <f>IF(AND(ISNUMBER(N92),ISNUMBER(N91)),VLOOKUP(ABS(N92-N91),'IMP Table'!$A$2:$C$26,3)*SIGN(N92-N91),"")</f>
        <v/>
      </c>
      <c r="U92">
        <f>IF(AND(ISNUMBER(O92),ISNUMBER(O87)),VLOOKUP(ABS(O92-O87),'IMP Table'!$A$2:$C$26,3)*SIGN(O92-O87),"")</f>
        <v/>
      </c>
      <c r="V92">
        <f>IF(AND(ISNUMBER(O92),ISNUMBER(O88)),VLOOKUP(ABS(O92-O88),'IMP Table'!$A$2:$C$26,3)*SIGN(O92-O88),"")</f>
        <v/>
      </c>
      <c r="W92">
        <f>IF(AND(ISNUMBER(O92),ISNUMBER(O89)),VLOOKUP(ABS(O92-O89),'IMP Table'!$A$2:$C$26,3)*SIGN(O92-O89),"")</f>
        <v/>
      </c>
      <c r="X92">
        <f>IF(AND(ISNUMBER(O92),ISNUMBER(O90)),VLOOKUP(ABS(O92-O90),'IMP Table'!$A$2:$C$26,3)*SIGN(O92-O90),"")</f>
        <v/>
      </c>
      <c r="Y92">
        <f>IF(AND(ISNUMBER(O92),ISNUMBER(O91)),VLOOKUP(ABS(O92-O91),'IMP Table'!$A$2:$C$26,3)*SIGN(O92-O91),"")</f>
        <v/>
      </c>
    </row>
    <row r="93">
      <c r="A93" t="n">
        <v>16</v>
      </c>
      <c r="B93">
        <f>'By Round'!A2</f>
        <v/>
      </c>
      <c r="C93">
        <f>'By Round'!B5</f>
        <v/>
      </c>
      <c r="D93">
        <f>'By Round'!C5</f>
        <v/>
      </c>
      <c r="E93">
        <f>'By Round'!D5</f>
        <v/>
      </c>
      <c r="F93" s="10" t="inlineStr">
        <is>
          <t>EW</t>
        </is>
      </c>
      <c r="L93" s="11">
        <f>IFERROR(AVERAGE(P93:T93),"")</f>
        <v/>
      </c>
      <c r="M93" s="4">
        <f>IFERROR(AVERAGE(U93:Y93),"")</f>
        <v/>
      </c>
      <c r="N93">
        <f>IF(ISNUMBER(J93),J93,IF(ISNUMBER(K93),-K93,""))</f>
        <v/>
      </c>
      <c r="O93">
        <f>IF(ISNUMBER(K93),K93,IF(ISNUMBER(J93),-J93,""))</f>
        <v/>
      </c>
      <c r="P93">
        <f>IF(AND(ISNUMBER(N93),ISNUMBER(N94)),VLOOKUP(ABS(N93-N94),'IMP Table'!$A$2:$C$26,3)*SIGN(N93-N94),"")</f>
        <v/>
      </c>
      <c r="Q93">
        <f>IF(AND(ISNUMBER(N93),ISNUMBER(N95)),VLOOKUP(ABS(N93-N95),'IMP Table'!$A$2:$C$26,3)*SIGN(N93-N95),"")</f>
        <v/>
      </c>
      <c r="R93">
        <f>IF(AND(ISNUMBER(N93),ISNUMBER(N96)),VLOOKUP(ABS(N93-N96),'IMP Table'!$A$2:$C$26,3)*SIGN(N93-N96),"")</f>
        <v/>
      </c>
      <c r="S93">
        <f>IF(AND(ISNUMBER(N93),ISNUMBER(N97)),VLOOKUP(ABS(N93-N97),'IMP Table'!$A$2:$C$26,3)*SIGN(N93-N97),"")</f>
        <v/>
      </c>
      <c r="T93">
        <f>IF(AND(ISNUMBER(N93),ISNUMBER(N98)),VLOOKUP(ABS(N93-N98),'IMP Table'!$A$2:$C$26,3)*SIGN(N93-N98),"")</f>
        <v/>
      </c>
      <c r="U93">
        <f>IF(AND(ISNUMBER(O93),ISNUMBER(O94)),VLOOKUP(ABS(O93-O94),'IMP Table'!$A$2:$C$26,3)*SIGN(O93-O94),"")</f>
        <v/>
      </c>
      <c r="V93">
        <f>IF(AND(ISNUMBER(O93),ISNUMBER(O95)),VLOOKUP(ABS(O93-O95),'IMP Table'!$A$2:$C$26,3)*SIGN(O93-O95),"")</f>
        <v/>
      </c>
      <c r="W93">
        <f>IF(AND(ISNUMBER(O93),ISNUMBER(O96)),VLOOKUP(ABS(O93-O96),'IMP Table'!$A$2:$C$26,3)*SIGN(O93-O96),"")</f>
        <v/>
      </c>
      <c r="X93">
        <f>IF(AND(ISNUMBER(O93),ISNUMBER(O97)),VLOOKUP(ABS(O93-O97),'IMP Table'!$A$2:$C$26,3)*SIGN(O93-O97),"")</f>
        <v/>
      </c>
      <c r="Y93">
        <f>IF(AND(ISNUMBER(O93),ISNUMBER(O98)),VLOOKUP(ABS(O93-O98),'IMP Table'!$A$2:$C$26,3)*SIGN(O93-O98),"")</f>
        <v/>
      </c>
    </row>
    <row r="94">
      <c r="B94">
        <f>'By Round'!A14</f>
        <v/>
      </c>
      <c r="C94">
        <f>'By Round'!B16</f>
        <v/>
      </c>
      <c r="D94">
        <f>'By Round'!C16</f>
        <v/>
      </c>
      <c r="E94">
        <f>'By Round'!D16</f>
        <v/>
      </c>
      <c r="F94" s="10" t="inlineStr">
        <is>
          <t>EW</t>
        </is>
      </c>
      <c r="L94" s="11">
        <f>IFERROR(AVERAGE(P94:T94),"")</f>
        <v/>
      </c>
      <c r="M94" s="4">
        <f>IFERROR(AVERAGE(U94:Y94),"")</f>
        <v/>
      </c>
      <c r="N94">
        <f>IF(ISNUMBER(J94),J94,IF(ISNUMBER(K94),-K94,""))</f>
        <v/>
      </c>
      <c r="O94">
        <f>IF(ISNUMBER(K94),K94,IF(ISNUMBER(J94),-J94,""))</f>
        <v/>
      </c>
      <c r="P94">
        <f>IF(AND(ISNUMBER(N94),ISNUMBER(N93)),VLOOKUP(ABS(N94-N93),'IMP Table'!$A$2:$C$26,3)*SIGN(N94-N93),"")</f>
        <v/>
      </c>
      <c r="Q94">
        <f>IF(AND(ISNUMBER(N94),ISNUMBER(N95)),VLOOKUP(ABS(N94-N95),'IMP Table'!$A$2:$C$26,3)*SIGN(N94-N95),"")</f>
        <v/>
      </c>
      <c r="R94">
        <f>IF(AND(ISNUMBER(N94),ISNUMBER(N96)),VLOOKUP(ABS(N94-N96),'IMP Table'!$A$2:$C$26,3)*SIGN(N94-N96),"")</f>
        <v/>
      </c>
      <c r="S94">
        <f>IF(AND(ISNUMBER(N94),ISNUMBER(N97)),VLOOKUP(ABS(N94-N97),'IMP Table'!$A$2:$C$26,3)*SIGN(N94-N97),"")</f>
        <v/>
      </c>
      <c r="T94">
        <f>IF(AND(ISNUMBER(N94),ISNUMBER(N98)),VLOOKUP(ABS(N94-N98),'IMP Table'!$A$2:$C$26,3)*SIGN(N94-N98),"")</f>
        <v/>
      </c>
      <c r="U94">
        <f>IF(AND(ISNUMBER(O94),ISNUMBER(O93)),VLOOKUP(ABS(O94-O93),'IMP Table'!$A$2:$C$26,3)*SIGN(O94-O93),"")</f>
        <v/>
      </c>
      <c r="V94">
        <f>IF(AND(ISNUMBER(O94),ISNUMBER(O95)),VLOOKUP(ABS(O94-O95),'IMP Table'!$A$2:$C$26,3)*SIGN(O94-O95),"")</f>
        <v/>
      </c>
      <c r="W94">
        <f>IF(AND(ISNUMBER(O94),ISNUMBER(O96)),VLOOKUP(ABS(O94-O96),'IMP Table'!$A$2:$C$26,3)*SIGN(O94-O96),"")</f>
        <v/>
      </c>
      <c r="X94">
        <f>IF(AND(ISNUMBER(O94),ISNUMBER(O97)),VLOOKUP(ABS(O94-O97),'IMP Table'!$A$2:$C$26,3)*SIGN(O94-O97),"")</f>
        <v/>
      </c>
      <c r="Y94">
        <f>IF(AND(ISNUMBER(O94),ISNUMBER(O98)),VLOOKUP(ABS(O94-O98),'IMP Table'!$A$2:$C$26,3)*SIGN(O94-O98),"")</f>
        <v/>
      </c>
    </row>
    <row r="95">
      <c r="B95">
        <f>'By Round'!A20</f>
        <v/>
      </c>
      <c r="C95">
        <f>'By Round'!B21</f>
        <v/>
      </c>
      <c r="D95">
        <f>'By Round'!C21</f>
        <v/>
      </c>
      <c r="E95">
        <f>'By Round'!D21</f>
        <v/>
      </c>
      <c r="F95" s="10" t="inlineStr">
        <is>
          <t>EW</t>
        </is>
      </c>
      <c r="L95" s="11">
        <f>IFERROR(AVERAGE(P95:T95),"")</f>
        <v/>
      </c>
      <c r="M95" s="4">
        <f>IFERROR(AVERAGE(U95:Y95),"")</f>
        <v/>
      </c>
      <c r="N95">
        <f>IF(ISNUMBER(J95),J95,IF(ISNUMBER(K95),-K95,""))</f>
        <v/>
      </c>
      <c r="O95">
        <f>IF(ISNUMBER(K95),K95,IF(ISNUMBER(J95),-J95,""))</f>
        <v/>
      </c>
      <c r="P95">
        <f>IF(AND(ISNUMBER(N95),ISNUMBER(N93)),VLOOKUP(ABS(N95-N93),'IMP Table'!$A$2:$C$26,3)*SIGN(N95-N93),"")</f>
        <v/>
      </c>
      <c r="Q95">
        <f>IF(AND(ISNUMBER(N95),ISNUMBER(N94)),VLOOKUP(ABS(N95-N94),'IMP Table'!$A$2:$C$26,3)*SIGN(N95-N94),"")</f>
        <v/>
      </c>
      <c r="R95">
        <f>IF(AND(ISNUMBER(N95),ISNUMBER(N96)),VLOOKUP(ABS(N95-N96),'IMP Table'!$A$2:$C$26,3)*SIGN(N95-N96),"")</f>
        <v/>
      </c>
      <c r="S95">
        <f>IF(AND(ISNUMBER(N95),ISNUMBER(N97)),VLOOKUP(ABS(N95-N97),'IMP Table'!$A$2:$C$26,3)*SIGN(N95-N97),"")</f>
        <v/>
      </c>
      <c r="T95">
        <f>IF(AND(ISNUMBER(N95),ISNUMBER(N98)),VLOOKUP(ABS(N95-N98),'IMP Table'!$A$2:$C$26,3)*SIGN(N95-N98),"")</f>
        <v/>
      </c>
      <c r="U95">
        <f>IF(AND(ISNUMBER(O95),ISNUMBER(O93)),VLOOKUP(ABS(O95-O93),'IMP Table'!$A$2:$C$26,3)*SIGN(O95-O93),"")</f>
        <v/>
      </c>
      <c r="V95">
        <f>IF(AND(ISNUMBER(O95),ISNUMBER(O94)),VLOOKUP(ABS(O95-O94),'IMP Table'!$A$2:$C$26,3)*SIGN(O95-O94),"")</f>
        <v/>
      </c>
      <c r="W95">
        <f>IF(AND(ISNUMBER(O95),ISNUMBER(O96)),VLOOKUP(ABS(O95-O96),'IMP Table'!$A$2:$C$26,3)*SIGN(O95-O96),"")</f>
        <v/>
      </c>
      <c r="X95">
        <f>IF(AND(ISNUMBER(O95),ISNUMBER(O97)),VLOOKUP(ABS(O95-O97),'IMP Table'!$A$2:$C$26,3)*SIGN(O95-O97),"")</f>
        <v/>
      </c>
      <c r="Y95">
        <f>IF(AND(ISNUMBER(O95),ISNUMBER(O98)),VLOOKUP(ABS(O95-O98),'IMP Table'!$A$2:$C$26,3)*SIGN(O95-O98),"")</f>
        <v/>
      </c>
    </row>
    <row r="96">
      <c r="B96">
        <f>'By Round'!A44</f>
        <v/>
      </c>
      <c r="C96">
        <f>'By Round'!B44</f>
        <v/>
      </c>
      <c r="D96">
        <f>'By Round'!C44</f>
        <v/>
      </c>
      <c r="E96">
        <f>'By Round'!D44</f>
        <v/>
      </c>
      <c r="F96" s="10" t="inlineStr">
        <is>
          <t>EW</t>
        </is>
      </c>
      <c r="L96" s="11">
        <f>IFERROR(AVERAGE(P96:T96),"")</f>
        <v/>
      </c>
      <c r="M96" s="4">
        <f>IFERROR(AVERAGE(U96:Y96),"")</f>
        <v/>
      </c>
      <c r="N96">
        <f>IF(ISNUMBER(J96),J96,IF(ISNUMBER(K96),-K96,""))</f>
        <v/>
      </c>
      <c r="O96">
        <f>IF(ISNUMBER(K96),K96,IF(ISNUMBER(J96),-J96,""))</f>
        <v/>
      </c>
      <c r="P96">
        <f>IF(AND(ISNUMBER(N96),ISNUMBER(N93)),VLOOKUP(ABS(N96-N93),'IMP Table'!$A$2:$C$26,3)*SIGN(N96-N93),"")</f>
        <v/>
      </c>
      <c r="Q96">
        <f>IF(AND(ISNUMBER(N96),ISNUMBER(N94)),VLOOKUP(ABS(N96-N94),'IMP Table'!$A$2:$C$26,3)*SIGN(N96-N94),"")</f>
        <v/>
      </c>
      <c r="R96">
        <f>IF(AND(ISNUMBER(N96),ISNUMBER(N95)),VLOOKUP(ABS(N96-N95),'IMP Table'!$A$2:$C$26,3)*SIGN(N96-N95),"")</f>
        <v/>
      </c>
      <c r="S96">
        <f>IF(AND(ISNUMBER(N96),ISNUMBER(N97)),VLOOKUP(ABS(N96-N97),'IMP Table'!$A$2:$C$26,3)*SIGN(N96-N97),"")</f>
        <v/>
      </c>
      <c r="T96">
        <f>IF(AND(ISNUMBER(N96),ISNUMBER(N98)),VLOOKUP(ABS(N96-N98),'IMP Table'!$A$2:$C$26,3)*SIGN(N96-N98),"")</f>
        <v/>
      </c>
      <c r="U96">
        <f>IF(AND(ISNUMBER(O96),ISNUMBER(O93)),VLOOKUP(ABS(O96-O93),'IMP Table'!$A$2:$C$26,3)*SIGN(O96-O93),"")</f>
        <v/>
      </c>
      <c r="V96">
        <f>IF(AND(ISNUMBER(O96),ISNUMBER(O94)),VLOOKUP(ABS(O96-O94),'IMP Table'!$A$2:$C$26,3)*SIGN(O96-O94),"")</f>
        <v/>
      </c>
      <c r="W96">
        <f>IF(AND(ISNUMBER(O96),ISNUMBER(O95)),VLOOKUP(ABS(O96-O95),'IMP Table'!$A$2:$C$26,3)*SIGN(O96-O95),"")</f>
        <v/>
      </c>
      <c r="X96">
        <f>IF(AND(ISNUMBER(O96),ISNUMBER(O97)),VLOOKUP(ABS(O96-O97),'IMP Table'!$A$2:$C$26,3)*SIGN(O96-O97),"")</f>
        <v/>
      </c>
      <c r="Y96">
        <f>IF(AND(ISNUMBER(O96),ISNUMBER(O98)),VLOOKUP(ABS(O96-O98),'IMP Table'!$A$2:$C$26,3)*SIGN(O96-O98),"")</f>
        <v/>
      </c>
    </row>
    <row r="97">
      <c r="B97">
        <f>'By Round'!A56</f>
        <v/>
      </c>
      <c r="C97">
        <f>'By Round'!B61</f>
        <v/>
      </c>
      <c r="D97">
        <f>'By Round'!C61</f>
        <v/>
      </c>
      <c r="E97">
        <f>'By Round'!D61</f>
        <v/>
      </c>
      <c r="F97" s="10" t="inlineStr">
        <is>
          <t>EW</t>
        </is>
      </c>
      <c r="L97" s="11">
        <f>IFERROR(AVERAGE(P97:T97),"")</f>
        <v/>
      </c>
      <c r="M97" s="4">
        <f>IFERROR(AVERAGE(U97:Y97),"")</f>
        <v/>
      </c>
      <c r="N97">
        <f>IF(ISNUMBER(J97),J97,IF(ISNUMBER(K97),-K97,""))</f>
        <v/>
      </c>
      <c r="O97">
        <f>IF(ISNUMBER(K97),K97,IF(ISNUMBER(J97),-J97,""))</f>
        <v/>
      </c>
      <c r="P97">
        <f>IF(AND(ISNUMBER(N97),ISNUMBER(N93)),VLOOKUP(ABS(N97-N93),'IMP Table'!$A$2:$C$26,3)*SIGN(N97-N93),"")</f>
        <v/>
      </c>
      <c r="Q97">
        <f>IF(AND(ISNUMBER(N97),ISNUMBER(N94)),VLOOKUP(ABS(N97-N94),'IMP Table'!$A$2:$C$26,3)*SIGN(N97-N94),"")</f>
        <v/>
      </c>
      <c r="R97">
        <f>IF(AND(ISNUMBER(N97),ISNUMBER(N95)),VLOOKUP(ABS(N97-N95),'IMP Table'!$A$2:$C$26,3)*SIGN(N97-N95),"")</f>
        <v/>
      </c>
      <c r="S97">
        <f>IF(AND(ISNUMBER(N97),ISNUMBER(N96)),VLOOKUP(ABS(N97-N96),'IMP Table'!$A$2:$C$26,3)*SIGN(N97-N96),"")</f>
        <v/>
      </c>
      <c r="T97">
        <f>IF(AND(ISNUMBER(N97),ISNUMBER(N98)),VLOOKUP(ABS(N97-N98),'IMP Table'!$A$2:$C$26,3)*SIGN(N97-N98),"")</f>
        <v/>
      </c>
      <c r="U97">
        <f>IF(AND(ISNUMBER(O97),ISNUMBER(O93)),VLOOKUP(ABS(O97-O93),'IMP Table'!$A$2:$C$26,3)*SIGN(O97-O93),"")</f>
        <v/>
      </c>
      <c r="V97">
        <f>IF(AND(ISNUMBER(O97),ISNUMBER(O94)),VLOOKUP(ABS(O97-O94),'IMP Table'!$A$2:$C$26,3)*SIGN(O97-O94),"")</f>
        <v/>
      </c>
      <c r="W97">
        <f>IF(AND(ISNUMBER(O97),ISNUMBER(O95)),VLOOKUP(ABS(O97-O95),'IMP Table'!$A$2:$C$26,3)*SIGN(O97-O95),"")</f>
        <v/>
      </c>
      <c r="X97">
        <f>IF(AND(ISNUMBER(O97),ISNUMBER(O96)),VLOOKUP(ABS(O97-O96),'IMP Table'!$A$2:$C$26,3)*SIGN(O97-O96),"")</f>
        <v/>
      </c>
      <c r="Y97">
        <f>IF(AND(ISNUMBER(O97),ISNUMBER(O98)),VLOOKUP(ABS(O97-O98),'IMP Table'!$A$2:$C$26,3)*SIGN(O97-O98),"")</f>
        <v/>
      </c>
    </row>
    <row r="98">
      <c r="B98">
        <f>'By Round'!A62</f>
        <v/>
      </c>
      <c r="C98">
        <f>'By Round'!B66</f>
        <v/>
      </c>
      <c r="D98">
        <f>'By Round'!C66</f>
        <v/>
      </c>
      <c r="E98">
        <f>'By Round'!D66</f>
        <v/>
      </c>
      <c r="F98" s="10" t="inlineStr">
        <is>
          <t>EW</t>
        </is>
      </c>
      <c r="L98" s="11">
        <f>IFERROR(AVERAGE(P98:T98),"")</f>
        <v/>
      </c>
      <c r="M98" s="4">
        <f>IFERROR(AVERAGE(U98:Y98),"")</f>
        <v/>
      </c>
      <c r="N98">
        <f>IF(ISNUMBER(J98),J98,IF(ISNUMBER(K98),-K98,""))</f>
        <v/>
      </c>
      <c r="O98">
        <f>IF(ISNUMBER(K98),K98,IF(ISNUMBER(J98),-J98,""))</f>
        <v/>
      </c>
      <c r="P98">
        <f>IF(AND(ISNUMBER(N98),ISNUMBER(N93)),VLOOKUP(ABS(N98-N93),'IMP Table'!$A$2:$C$26,3)*SIGN(N98-N93),"")</f>
        <v/>
      </c>
      <c r="Q98">
        <f>IF(AND(ISNUMBER(N98),ISNUMBER(N94)),VLOOKUP(ABS(N98-N94),'IMP Table'!$A$2:$C$26,3)*SIGN(N98-N94),"")</f>
        <v/>
      </c>
      <c r="R98">
        <f>IF(AND(ISNUMBER(N98),ISNUMBER(N95)),VLOOKUP(ABS(N98-N95),'IMP Table'!$A$2:$C$26,3)*SIGN(N98-N95),"")</f>
        <v/>
      </c>
      <c r="S98">
        <f>IF(AND(ISNUMBER(N98),ISNUMBER(N96)),VLOOKUP(ABS(N98-N96),'IMP Table'!$A$2:$C$26,3)*SIGN(N98-N96),"")</f>
        <v/>
      </c>
      <c r="T98">
        <f>IF(AND(ISNUMBER(N98),ISNUMBER(N97)),VLOOKUP(ABS(N98-N97),'IMP Table'!$A$2:$C$26,3)*SIGN(N98-N97),"")</f>
        <v/>
      </c>
      <c r="U98">
        <f>IF(AND(ISNUMBER(O98),ISNUMBER(O93)),VLOOKUP(ABS(O98-O93),'IMP Table'!$A$2:$C$26,3)*SIGN(O98-O93),"")</f>
        <v/>
      </c>
      <c r="V98">
        <f>IF(AND(ISNUMBER(O98),ISNUMBER(O94)),VLOOKUP(ABS(O98-O94),'IMP Table'!$A$2:$C$26,3)*SIGN(O98-O94),"")</f>
        <v/>
      </c>
      <c r="W98">
        <f>IF(AND(ISNUMBER(O98),ISNUMBER(O95)),VLOOKUP(ABS(O98-O95),'IMP Table'!$A$2:$C$26,3)*SIGN(O98-O95),"")</f>
        <v/>
      </c>
      <c r="X98">
        <f>IF(AND(ISNUMBER(O98),ISNUMBER(O96)),VLOOKUP(ABS(O98-O96),'IMP Table'!$A$2:$C$26,3)*SIGN(O98-O96),"")</f>
        <v/>
      </c>
      <c r="Y98">
        <f>IF(AND(ISNUMBER(O98),ISNUMBER(O97)),VLOOKUP(ABS(O98-O97),'IMP Table'!$A$2:$C$26,3)*SIGN(O98-O97),"")</f>
        <v/>
      </c>
    </row>
    <row r="99">
      <c r="A99" t="n">
        <v>17</v>
      </c>
      <c r="B99">
        <f>'By Round'!A2</f>
        <v/>
      </c>
      <c r="C99">
        <f>'By Round'!B6</f>
        <v/>
      </c>
      <c r="D99">
        <f>'By Round'!C6</f>
        <v/>
      </c>
      <c r="E99">
        <f>'By Round'!D6</f>
        <v/>
      </c>
      <c r="F99" s="10" t="inlineStr">
        <is>
          <t>None</t>
        </is>
      </c>
      <c r="L99" s="11">
        <f>IFERROR(AVERAGE(P99:T99),"")</f>
        <v/>
      </c>
      <c r="M99" s="4">
        <f>IFERROR(AVERAGE(U99:Y99),"")</f>
        <v/>
      </c>
      <c r="N99">
        <f>IF(ISNUMBER(J99),J99,IF(ISNUMBER(K99),-K99,""))</f>
        <v/>
      </c>
      <c r="O99">
        <f>IF(ISNUMBER(K99),K99,IF(ISNUMBER(J99),-J99,""))</f>
        <v/>
      </c>
      <c r="P99">
        <f>IF(AND(ISNUMBER(N99),ISNUMBER(N100)),VLOOKUP(ABS(N99-N100),'IMP Table'!$A$2:$C$26,3)*SIGN(N99-N100),"")</f>
        <v/>
      </c>
      <c r="Q99">
        <f>IF(AND(ISNUMBER(N99),ISNUMBER(N101)),VLOOKUP(ABS(N99-N101),'IMP Table'!$A$2:$C$26,3)*SIGN(N99-N101),"")</f>
        <v/>
      </c>
      <c r="R99">
        <f>IF(AND(ISNUMBER(N99),ISNUMBER(N102)),VLOOKUP(ABS(N99-N102),'IMP Table'!$A$2:$C$26,3)*SIGN(N99-N102),"")</f>
        <v/>
      </c>
      <c r="S99">
        <f>IF(AND(ISNUMBER(N99),ISNUMBER(N103)),VLOOKUP(ABS(N99-N103),'IMP Table'!$A$2:$C$26,3)*SIGN(N99-N103),"")</f>
        <v/>
      </c>
      <c r="T99">
        <f>IF(AND(ISNUMBER(N99),ISNUMBER(N104)),VLOOKUP(ABS(N99-N104),'IMP Table'!$A$2:$C$26,3)*SIGN(N99-N104),"")</f>
        <v/>
      </c>
      <c r="U99">
        <f>IF(AND(ISNUMBER(O99),ISNUMBER(O100)),VLOOKUP(ABS(O99-O100),'IMP Table'!$A$2:$C$26,3)*SIGN(O99-O100),"")</f>
        <v/>
      </c>
      <c r="V99">
        <f>IF(AND(ISNUMBER(O99),ISNUMBER(O101)),VLOOKUP(ABS(O99-O101),'IMP Table'!$A$2:$C$26,3)*SIGN(O99-O101),"")</f>
        <v/>
      </c>
      <c r="W99">
        <f>IF(AND(ISNUMBER(O99),ISNUMBER(O102)),VLOOKUP(ABS(O99-O102),'IMP Table'!$A$2:$C$26,3)*SIGN(O99-O102),"")</f>
        <v/>
      </c>
      <c r="X99">
        <f>IF(AND(ISNUMBER(O99),ISNUMBER(O103)),VLOOKUP(ABS(O99-O103),'IMP Table'!$A$2:$C$26,3)*SIGN(O99-O103),"")</f>
        <v/>
      </c>
      <c r="Y99">
        <f>IF(AND(ISNUMBER(O99),ISNUMBER(O104)),VLOOKUP(ABS(O99-O104),'IMP Table'!$A$2:$C$26,3)*SIGN(O99-O104),"")</f>
        <v/>
      </c>
    </row>
    <row r="100">
      <c r="B100">
        <f>'By Round'!A8</f>
        <v/>
      </c>
      <c r="C100">
        <f>'By Round'!B11</f>
        <v/>
      </c>
      <c r="D100">
        <f>'By Round'!C11</f>
        <v/>
      </c>
      <c r="E100">
        <f>'By Round'!D11</f>
        <v/>
      </c>
      <c r="F100" s="10" t="inlineStr">
        <is>
          <t>None</t>
        </is>
      </c>
      <c r="L100" s="11">
        <f>IFERROR(AVERAGE(P100:T100),"")</f>
        <v/>
      </c>
      <c r="M100" s="4">
        <f>IFERROR(AVERAGE(U100:Y100),"")</f>
        <v/>
      </c>
      <c r="N100">
        <f>IF(ISNUMBER(J100),J100,IF(ISNUMBER(K100),-K100,""))</f>
        <v/>
      </c>
      <c r="O100">
        <f>IF(ISNUMBER(K100),K100,IF(ISNUMBER(J100),-J100,""))</f>
        <v/>
      </c>
      <c r="P100">
        <f>IF(AND(ISNUMBER(N100),ISNUMBER(N99)),VLOOKUP(ABS(N100-N99),'IMP Table'!$A$2:$C$26,3)*SIGN(N100-N99),"")</f>
        <v/>
      </c>
      <c r="Q100">
        <f>IF(AND(ISNUMBER(N100),ISNUMBER(N101)),VLOOKUP(ABS(N100-N101),'IMP Table'!$A$2:$C$26,3)*SIGN(N100-N101),"")</f>
        <v/>
      </c>
      <c r="R100">
        <f>IF(AND(ISNUMBER(N100),ISNUMBER(N102)),VLOOKUP(ABS(N100-N102),'IMP Table'!$A$2:$C$26,3)*SIGN(N100-N102),"")</f>
        <v/>
      </c>
      <c r="S100">
        <f>IF(AND(ISNUMBER(N100),ISNUMBER(N103)),VLOOKUP(ABS(N100-N103),'IMP Table'!$A$2:$C$26,3)*SIGN(N100-N103),"")</f>
        <v/>
      </c>
      <c r="T100">
        <f>IF(AND(ISNUMBER(N100),ISNUMBER(N104)),VLOOKUP(ABS(N100-N104),'IMP Table'!$A$2:$C$26,3)*SIGN(N100-N104),"")</f>
        <v/>
      </c>
      <c r="U100">
        <f>IF(AND(ISNUMBER(O100),ISNUMBER(O99)),VLOOKUP(ABS(O100-O99),'IMP Table'!$A$2:$C$26,3)*SIGN(O100-O99),"")</f>
        <v/>
      </c>
      <c r="V100">
        <f>IF(AND(ISNUMBER(O100),ISNUMBER(O101)),VLOOKUP(ABS(O100-O101),'IMP Table'!$A$2:$C$26,3)*SIGN(O100-O101),"")</f>
        <v/>
      </c>
      <c r="W100">
        <f>IF(AND(ISNUMBER(O100),ISNUMBER(O102)),VLOOKUP(ABS(O100-O102),'IMP Table'!$A$2:$C$26,3)*SIGN(O100-O102),"")</f>
        <v/>
      </c>
      <c r="X100">
        <f>IF(AND(ISNUMBER(O100),ISNUMBER(O103)),VLOOKUP(ABS(O100-O103),'IMP Table'!$A$2:$C$26,3)*SIGN(O100-O103),"")</f>
        <v/>
      </c>
      <c r="Y100">
        <f>IF(AND(ISNUMBER(O100),ISNUMBER(O104)),VLOOKUP(ABS(O100-O104),'IMP Table'!$A$2:$C$26,3)*SIGN(O100-O104),"")</f>
        <v/>
      </c>
    </row>
    <row r="101">
      <c r="B101">
        <f>'By Round'!A20</f>
        <v/>
      </c>
      <c r="C101">
        <f>'By Round'!B22</f>
        <v/>
      </c>
      <c r="D101">
        <f>'By Round'!C22</f>
        <v/>
      </c>
      <c r="E101">
        <f>'By Round'!D22</f>
        <v/>
      </c>
      <c r="F101" s="10" t="inlineStr">
        <is>
          <t>None</t>
        </is>
      </c>
      <c r="L101" s="11">
        <f>IFERROR(AVERAGE(P101:T101),"")</f>
        <v/>
      </c>
      <c r="M101" s="4">
        <f>IFERROR(AVERAGE(U101:Y101),"")</f>
        <v/>
      </c>
      <c r="N101">
        <f>IF(ISNUMBER(J101),J101,IF(ISNUMBER(K101),-K101,""))</f>
        <v/>
      </c>
      <c r="O101">
        <f>IF(ISNUMBER(K101),K101,IF(ISNUMBER(J101),-J101,""))</f>
        <v/>
      </c>
      <c r="P101">
        <f>IF(AND(ISNUMBER(N101),ISNUMBER(N99)),VLOOKUP(ABS(N101-N99),'IMP Table'!$A$2:$C$26,3)*SIGN(N101-N99),"")</f>
        <v/>
      </c>
      <c r="Q101">
        <f>IF(AND(ISNUMBER(N101),ISNUMBER(N100)),VLOOKUP(ABS(N101-N100),'IMP Table'!$A$2:$C$26,3)*SIGN(N101-N100),"")</f>
        <v/>
      </c>
      <c r="R101">
        <f>IF(AND(ISNUMBER(N101),ISNUMBER(N102)),VLOOKUP(ABS(N101-N102),'IMP Table'!$A$2:$C$26,3)*SIGN(N101-N102),"")</f>
        <v/>
      </c>
      <c r="S101">
        <f>IF(AND(ISNUMBER(N101),ISNUMBER(N103)),VLOOKUP(ABS(N101-N103),'IMP Table'!$A$2:$C$26,3)*SIGN(N101-N103),"")</f>
        <v/>
      </c>
      <c r="T101">
        <f>IF(AND(ISNUMBER(N101),ISNUMBER(N104)),VLOOKUP(ABS(N101-N104),'IMP Table'!$A$2:$C$26,3)*SIGN(N101-N104),"")</f>
        <v/>
      </c>
      <c r="U101">
        <f>IF(AND(ISNUMBER(O101),ISNUMBER(O99)),VLOOKUP(ABS(O101-O99),'IMP Table'!$A$2:$C$26,3)*SIGN(O101-O99),"")</f>
        <v/>
      </c>
      <c r="V101">
        <f>IF(AND(ISNUMBER(O101),ISNUMBER(O100)),VLOOKUP(ABS(O101-O100),'IMP Table'!$A$2:$C$26,3)*SIGN(O101-O100),"")</f>
        <v/>
      </c>
      <c r="W101">
        <f>IF(AND(ISNUMBER(O101),ISNUMBER(O102)),VLOOKUP(ABS(O101-O102),'IMP Table'!$A$2:$C$26,3)*SIGN(O101-O102),"")</f>
        <v/>
      </c>
      <c r="X101">
        <f>IF(AND(ISNUMBER(O101),ISNUMBER(O103)),VLOOKUP(ABS(O101-O103),'IMP Table'!$A$2:$C$26,3)*SIGN(O101-O103),"")</f>
        <v/>
      </c>
      <c r="Y101">
        <f>IF(AND(ISNUMBER(O101),ISNUMBER(O104)),VLOOKUP(ABS(O101-O104),'IMP Table'!$A$2:$C$26,3)*SIGN(O101-O104),"")</f>
        <v/>
      </c>
    </row>
    <row r="102">
      <c r="B102">
        <f>'By Round'!A26</f>
        <v/>
      </c>
      <c r="C102">
        <f>'By Round'!B27</f>
        <v/>
      </c>
      <c r="D102">
        <f>'By Round'!C27</f>
        <v/>
      </c>
      <c r="E102">
        <f>'By Round'!D27</f>
        <v/>
      </c>
      <c r="F102" s="10" t="inlineStr">
        <is>
          <t>None</t>
        </is>
      </c>
      <c r="L102" s="11">
        <f>IFERROR(AVERAGE(P102:T102),"")</f>
        <v/>
      </c>
      <c r="M102" s="4">
        <f>IFERROR(AVERAGE(U102:Y102),"")</f>
        <v/>
      </c>
      <c r="N102">
        <f>IF(ISNUMBER(J102),J102,IF(ISNUMBER(K102),-K102,""))</f>
        <v/>
      </c>
      <c r="O102">
        <f>IF(ISNUMBER(K102),K102,IF(ISNUMBER(J102),-J102,""))</f>
        <v/>
      </c>
      <c r="P102">
        <f>IF(AND(ISNUMBER(N102),ISNUMBER(N99)),VLOOKUP(ABS(N102-N99),'IMP Table'!$A$2:$C$26,3)*SIGN(N102-N99),"")</f>
        <v/>
      </c>
      <c r="Q102">
        <f>IF(AND(ISNUMBER(N102),ISNUMBER(N100)),VLOOKUP(ABS(N102-N100),'IMP Table'!$A$2:$C$26,3)*SIGN(N102-N100),"")</f>
        <v/>
      </c>
      <c r="R102">
        <f>IF(AND(ISNUMBER(N102),ISNUMBER(N101)),VLOOKUP(ABS(N102-N101),'IMP Table'!$A$2:$C$26,3)*SIGN(N102-N101),"")</f>
        <v/>
      </c>
      <c r="S102">
        <f>IF(AND(ISNUMBER(N102),ISNUMBER(N103)),VLOOKUP(ABS(N102-N103),'IMP Table'!$A$2:$C$26,3)*SIGN(N102-N103),"")</f>
        <v/>
      </c>
      <c r="T102">
        <f>IF(AND(ISNUMBER(N102),ISNUMBER(N104)),VLOOKUP(ABS(N102-N104),'IMP Table'!$A$2:$C$26,3)*SIGN(N102-N104),"")</f>
        <v/>
      </c>
      <c r="U102">
        <f>IF(AND(ISNUMBER(O102),ISNUMBER(O99)),VLOOKUP(ABS(O102-O99),'IMP Table'!$A$2:$C$26,3)*SIGN(O102-O99),"")</f>
        <v/>
      </c>
      <c r="V102">
        <f>IF(AND(ISNUMBER(O102),ISNUMBER(O100)),VLOOKUP(ABS(O102-O100),'IMP Table'!$A$2:$C$26,3)*SIGN(O102-O100),"")</f>
        <v/>
      </c>
      <c r="W102">
        <f>IF(AND(ISNUMBER(O102),ISNUMBER(O101)),VLOOKUP(ABS(O102-O101),'IMP Table'!$A$2:$C$26,3)*SIGN(O102-O101),"")</f>
        <v/>
      </c>
      <c r="X102">
        <f>IF(AND(ISNUMBER(O102),ISNUMBER(O103)),VLOOKUP(ABS(O102-O103),'IMP Table'!$A$2:$C$26,3)*SIGN(O102-O103),"")</f>
        <v/>
      </c>
      <c r="Y102">
        <f>IF(AND(ISNUMBER(O102),ISNUMBER(O104)),VLOOKUP(ABS(O102-O104),'IMP Table'!$A$2:$C$26,3)*SIGN(O102-O104),"")</f>
        <v/>
      </c>
    </row>
    <row r="103">
      <c r="B103">
        <f>'By Round'!A50</f>
        <v/>
      </c>
      <c r="C103">
        <f>'By Round'!B50</f>
        <v/>
      </c>
      <c r="D103">
        <f>'By Round'!C50</f>
        <v/>
      </c>
      <c r="E103">
        <f>'By Round'!D50</f>
        <v/>
      </c>
      <c r="F103" s="10" t="inlineStr">
        <is>
          <t>None</t>
        </is>
      </c>
      <c r="L103" s="11">
        <f>IFERROR(AVERAGE(P103:T103),"")</f>
        <v/>
      </c>
      <c r="M103" s="4">
        <f>IFERROR(AVERAGE(U103:Y103),"")</f>
        <v/>
      </c>
      <c r="N103">
        <f>IF(ISNUMBER(J103),J103,IF(ISNUMBER(K103),-K103,""))</f>
        <v/>
      </c>
      <c r="O103">
        <f>IF(ISNUMBER(K103),K103,IF(ISNUMBER(J103),-J103,""))</f>
        <v/>
      </c>
      <c r="P103">
        <f>IF(AND(ISNUMBER(N103),ISNUMBER(N99)),VLOOKUP(ABS(N103-N99),'IMP Table'!$A$2:$C$26,3)*SIGN(N103-N99),"")</f>
        <v/>
      </c>
      <c r="Q103">
        <f>IF(AND(ISNUMBER(N103),ISNUMBER(N100)),VLOOKUP(ABS(N103-N100),'IMP Table'!$A$2:$C$26,3)*SIGN(N103-N100),"")</f>
        <v/>
      </c>
      <c r="R103">
        <f>IF(AND(ISNUMBER(N103),ISNUMBER(N101)),VLOOKUP(ABS(N103-N101),'IMP Table'!$A$2:$C$26,3)*SIGN(N103-N101),"")</f>
        <v/>
      </c>
      <c r="S103">
        <f>IF(AND(ISNUMBER(N103),ISNUMBER(N102)),VLOOKUP(ABS(N103-N102),'IMP Table'!$A$2:$C$26,3)*SIGN(N103-N102),"")</f>
        <v/>
      </c>
      <c r="T103">
        <f>IF(AND(ISNUMBER(N103),ISNUMBER(N104)),VLOOKUP(ABS(N103-N104),'IMP Table'!$A$2:$C$26,3)*SIGN(N103-N104),"")</f>
        <v/>
      </c>
      <c r="U103">
        <f>IF(AND(ISNUMBER(O103),ISNUMBER(O99)),VLOOKUP(ABS(O103-O99),'IMP Table'!$A$2:$C$26,3)*SIGN(O103-O99),"")</f>
        <v/>
      </c>
      <c r="V103">
        <f>IF(AND(ISNUMBER(O103),ISNUMBER(O100)),VLOOKUP(ABS(O103-O100),'IMP Table'!$A$2:$C$26,3)*SIGN(O103-O100),"")</f>
        <v/>
      </c>
      <c r="W103">
        <f>IF(AND(ISNUMBER(O103),ISNUMBER(O101)),VLOOKUP(ABS(O103-O101),'IMP Table'!$A$2:$C$26,3)*SIGN(O103-O101),"")</f>
        <v/>
      </c>
      <c r="X103">
        <f>IF(AND(ISNUMBER(O103),ISNUMBER(O102)),VLOOKUP(ABS(O103-O102),'IMP Table'!$A$2:$C$26,3)*SIGN(O103-O102),"")</f>
        <v/>
      </c>
      <c r="Y103">
        <f>IF(AND(ISNUMBER(O103),ISNUMBER(O104)),VLOOKUP(ABS(O103-O104),'IMP Table'!$A$2:$C$26,3)*SIGN(O103-O104),"")</f>
        <v/>
      </c>
    </row>
    <row r="104">
      <c r="B104">
        <f>'By Round'!A62</f>
        <v/>
      </c>
      <c r="C104">
        <f>'By Round'!B67</f>
        <v/>
      </c>
      <c r="D104">
        <f>'By Round'!C67</f>
        <v/>
      </c>
      <c r="E104">
        <f>'By Round'!D67</f>
        <v/>
      </c>
      <c r="F104" s="10" t="inlineStr">
        <is>
          <t>None</t>
        </is>
      </c>
      <c r="L104" s="11">
        <f>IFERROR(AVERAGE(P104:T104),"")</f>
        <v/>
      </c>
      <c r="M104" s="4">
        <f>IFERROR(AVERAGE(U104:Y104),"")</f>
        <v/>
      </c>
      <c r="N104">
        <f>IF(ISNUMBER(J104),J104,IF(ISNUMBER(K104),-K104,""))</f>
        <v/>
      </c>
      <c r="O104">
        <f>IF(ISNUMBER(K104),K104,IF(ISNUMBER(J104),-J104,""))</f>
        <v/>
      </c>
      <c r="P104">
        <f>IF(AND(ISNUMBER(N104),ISNUMBER(N99)),VLOOKUP(ABS(N104-N99),'IMP Table'!$A$2:$C$26,3)*SIGN(N104-N99),"")</f>
        <v/>
      </c>
      <c r="Q104">
        <f>IF(AND(ISNUMBER(N104),ISNUMBER(N100)),VLOOKUP(ABS(N104-N100),'IMP Table'!$A$2:$C$26,3)*SIGN(N104-N100),"")</f>
        <v/>
      </c>
      <c r="R104">
        <f>IF(AND(ISNUMBER(N104),ISNUMBER(N101)),VLOOKUP(ABS(N104-N101),'IMP Table'!$A$2:$C$26,3)*SIGN(N104-N101),"")</f>
        <v/>
      </c>
      <c r="S104">
        <f>IF(AND(ISNUMBER(N104),ISNUMBER(N102)),VLOOKUP(ABS(N104-N102),'IMP Table'!$A$2:$C$26,3)*SIGN(N104-N102),"")</f>
        <v/>
      </c>
      <c r="T104">
        <f>IF(AND(ISNUMBER(N104),ISNUMBER(N103)),VLOOKUP(ABS(N104-N103),'IMP Table'!$A$2:$C$26,3)*SIGN(N104-N103),"")</f>
        <v/>
      </c>
      <c r="U104">
        <f>IF(AND(ISNUMBER(O104),ISNUMBER(O99)),VLOOKUP(ABS(O104-O99),'IMP Table'!$A$2:$C$26,3)*SIGN(O104-O99),"")</f>
        <v/>
      </c>
      <c r="V104">
        <f>IF(AND(ISNUMBER(O104),ISNUMBER(O100)),VLOOKUP(ABS(O104-O100),'IMP Table'!$A$2:$C$26,3)*SIGN(O104-O100),"")</f>
        <v/>
      </c>
      <c r="W104">
        <f>IF(AND(ISNUMBER(O104),ISNUMBER(O101)),VLOOKUP(ABS(O104-O101),'IMP Table'!$A$2:$C$26,3)*SIGN(O104-O101),"")</f>
        <v/>
      </c>
      <c r="X104">
        <f>IF(AND(ISNUMBER(O104),ISNUMBER(O102)),VLOOKUP(ABS(O104-O102),'IMP Table'!$A$2:$C$26,3)*SIGN(O104-O102),"")</f>
        <v/>
      </c>
      <c r="Y104">
        <f>IF(AND(ISNUMBER(O104),ISNUMBER(O103)),VLOOKUP(ABS(O104-O103),'IMP Table'!$A$2:$C$26,3)*SIGN(O104-O103),"")</f>
        <v/>
      </c>
    </row>
    <row r="105">
      <c r="A105" t="n">
        <v>18</v>
      </c>
      <c r="B105">
        <f>'By Round'!A2</f>
        <v/>
      </c>
      <c r="C105">
        <f>'By Round'!B6</f>
        <v/>
      </c>
      <c r="D105">
        <f>'By Round'!C6</f>
        <v/>
      </c>
      <c r="E105">
        <f>'By Round'!D6</f>
        <v/>
      </c>
      <c r="F105" s="10" t="inlineStr">
        <is>
          <t>NS</t>
        </is>
      </c>
      <c r="L105" s="11">
        <f>IFERROR(AVERAGE(P105:T105),"")</f>
        <v/>
      </c>
      <c r="M105" s="4">
        <f>IFERROR(AVERAGE(U105:Y105),"")</f>
        <v/>
      </c>
      <c r="N105">
        <f>IF(ISNUMBER(J105),J105,IF(ISNUMBER(K105),-K105,""))</f>
        <v/>
      </c>
      <c r="O105">
        <f>IF(ISNUMBER(K105),K105,IF(ISNUMBER(J105),-J105,""))</f>
        <v/>
      </c>
      <c r="P105">
        <f>IF(AND(ISNUMBER(N105),ISNUMBER(N106)),VLOOKUP(ABS(N105-N106),'IMP Table'!$A$2:$C$26,3)*SIGN(N105-N106),"")</f>
        <v/>
      </c>
      <c r="Q105">
        <f>IF(AND(ISNUMBER(N105),ISNUMBER(N107)),VLOOKUP(ABS(N105-N107),'IMP Table'!$A$2:$C$26,3)*SIGN(N105-N107),"")</f>
        <v/>
      </c>
      <c r="R105">
        <f>IF(AND(ISNUMBER(N105),ISNUMBER(N108)),VLOOKUP(ABS(N105-N108),'IMP Table'!$A$2:$C$26,3)*SIGN(N105-N108),"")</f>
        <v/>
      </c>
      <c r="S105">
        <f>IF(AND(ISNUMBER(N105),ISNUMBER(N109)),VLOOKUP(ABS(N105-N109),'IMP Table'!$A$2:$C$26,3)*SIGN(N105-N109),"")</f>
        <v/>
      </c>
      <c r="T105">
        <f>IF(AND(ISNUMBER(N105),ISNUMBER(N110)),VLOOKUP(ABS(N105-N110),'IMP Table'!$A$2:$C$26,3)*SIGN(N105-N110),"")</f>
        <v/>
      </c>
      <c r="U105">
        <f>IF(AND(ISNUMBER(O105),ISNUMBER(O106)),VLOOKUP(ABS(O105-O106),'IMP Table'!$A$2:$C$26,3)*SIGN(O105-O106),"")</f>
        <v/>
      </c>
      <c r="V105">
        <f>IF(AND(ISNUMBER(O105),ISNUMBER(O107)),VLOOKUP(ABS(O105-O107),'IMP Table'!$A$2:$C$26,3)*SIGN(O105-O107),"")</f>
        <v/>
      </c>
      <c r="W105">
        <f>IF(AND(ISNUMBER(O105),ISNUMBER(O108)),VLOOKUP(ABS(O105-O108),'IMP Table'!$A$2:$C$26,3)*SIGN(O105-O108),"")</f>
        <v/>
      </c>
      <c r="X105">
        <f>IF(AND(ISNUMBER(O105),ISNUMBER(O109)),VLOOKUP(ABS(O105-O109),'IMP Table'!$A$2:$C$26,3)*SIGN(O105-O109),"")</f>
        <v/>
      </c>
      <c r="Y105">
        <f>IF(AND(ISNUMBER(O105),ISNUMBER(O110)),VLOOKUP(ABS(O105-O110),'IMP Table'!$A$2:$C$26,3)*SIGN(O105-O110),"")</f>
        <v/>
      </c>
    </row>
    <row r="106">
      <c r="B106">
        <f>'By Round'!A8</f>
        <v/>
      </c>
      <c r="C106">
        <f>'By Round'!B11</f>
        <v/>
      </c>
      <c r="D106">
        <f>'By Round'!C11</f>
        <v/>
      </c>
      <c r="E106">
        <f>'By Round'!D11</f>
        <v/>
      </c>
      <c r="F106" s="10" t="inlineStr">
        <is>
          <t>NS</t>
        </is>
      </c>
      <c r="L106" s="11">
        <f>IFERROR(AVERAGE(P106:T106),"")</f>
        <v/>
      </c>
      <c r="M106" s="4">
        <f>IFERROR(AVERAGE(U106:Y106),"")</f>
        <v/>
      </c>
      <c r="N106">
        <f>IF(ISNUMBER(J106),J106,IF(ISNUMBER(K106),-K106,""))</f>
        <v/>
      </c>
      <c r="O106">
        <f>IF(ISNUMBER(K106),K106,IF(ISNUMBER(J106),-J106,""))</f>
        <v/>
      </c>
      <c r="P106">
        <f>IF(AND(ISNUMBER(N106),ISNUMBER(N105)),VLOOKUP(ABS(N106-N105),'IMP Table'!$A$2:$C$26,3)*SIGN(N106-N105),"")</f>
        <v/>
      </c>
      <c r="Q106">
        <f>IF(AND(ISNUMBER(N106),ISNUMBER(N107)),VLOOKUP(ABS(N106-N107),'IMP Table'!$A$2:$C$26,3)*SIGN(N106-N107),"")</f>
        <v/>
      </c>
      <c r="R106">
        <f>IF(AND(ISNUMBER(N106),ISNUMBER(N108)),VLOOKUP(ABS(N106-N108),'IMP Table'!$A$2:$C$26,3)*SIGN(N106-N108),"")</f>
        <v/>
      </c>
      <c r="S106">
        <f>IF(AND(ISNUMBER(N106),ISNUMBER(N109)),VLOOKUP(ABS(N106-N109),'IMP Table'!$A$2:$C$26,3)*SIGN(N106-N109),"")</f>
        <v/>
      </c>
      <c r="T106">
        <f>IF(AND(ISNUMBER(N106),ISNUMBER(N110)),VLOOKUP(ABS(N106-N110),'IMP Table'!$A$2:$C$26,3)*SIGN(N106-N110),"")</f>
        <v/>
      </c>
      <c r="U106">
        <f>IF(AND(ISNUMBER(O106),ISNUMBER(O105)),VLOOKUP(ABS(O106-O105),'IMP Table'!$A$2:$C$26,3)*SIGN(O106-O105),"")</f>
        <v/>
      </c>
      <c r="V106">
        <f>IF(AND(ISNUMBER(O106),ISNUMBER(O107)),VLOOKUP(ABS(O106-O107),'IMP Table'!$A$2:$C$26,3)*SIGN(O106-O107),"")</f>
        <v/>
      </c>
      <c r="W106">
        <f>IF(AND(ISNUMBER(O106),ISNUMBER(O108)),VLOOKUP(ABS(O106-O108),'IMP Table'!$A$2:$C$26,3)*SIGN(O106-O108),"")</f>
        <v/>
      </c>
      <c r="X106">
        <f>IF(AND(ISNUMBER(O106),ISNUMBER(O109)),VLOOKUP(ABS(O106-O109),'IMP Table'!$A$2:$C$26,3)*SIGN(O106-O109),"")</f>
        <v/>
      </c>
      <c r="Y106">
        <f>IF(AND(ISNUMBER(O106),ISNUMBER(O110)),VLOOKUP(ABS(O106-O110),'IMP Table'!$A$2:$C$26,3)*SIGN(O106-O110),"")</f>
        <v/>
      </c>
    </row>
    <row r="107">
      <c r="B107">
        <f>'By Round'!A20</f>
        <v/>
      </c>
      <c r="C107">
        <f>'By Round'!B22</f>
        <v/>
      </c>
      <c r="D107">
        <f>'By Round'!C22</f>
        <v/>
      </c>
      <c r="E107">
        <f>'By Round'!D22</f>
        <v/>
      </c>
      <c r="F107" s="10" t="inlineStr">
        <is>
          <t>NS</t>
        </is>
      </c>
      <c r="L107" s="11">
        <f>IFERROR(AVERAGE(P107:T107),"")</f>
        <v/>
      </c>
      <c r="M107" s="4">
        <f>IFERROR(AVERAGE(U107:Y107),"")</f>
        <v/>
      </c>
      <c r="N107">
        <f>IF(ISNUMBER(J107),J107,IF(ISNUMBER(K107),-K107,""))</f>
        <v/>
      </c>
      <c r="O107">
        <f>IF(ISNUMBER(K107),K107,IF(ISNUMBER(J107),-J107,""))</f>
        <v/>
      </c>
      <c r="P107">
        <f>IF(AND(ISNUMBER(N107),ISNUMBER(N105)),VLOOKUP(ABS(N107-N105),'IMP Table'!$A$2:$C$26,3)*SIGN(N107-N105),"")</f>
        <v/>
      </c>
      <c r="Q107">
        <f>IF(AND(ISNUMBER(N107),ISNUMBER(N106)),VLOOKUP(ABS(N107-N106),'IMP Table'!$A$2:$C$26,3)*SIGN(N107-N106),"")</f>
        <v/>
      </c>
      <c r="R107">
        <f>IF(AND(ISNUMBER(N107),ISNUMBER(N108)),VLOOKUP(ABS(N107-N108),'IMP Table'!$A$2:$C$26,3)*SIGN(N107-N108),"")</f>
        <v/>
      </c>
      <c r="S107">
        <f>IF(AND(ISNUMBER(N107),ISNUMBER(N109)),VLOOKUP(ABS(N107-N109),'IMP Table'!$A$2:$C$26,3)*SIGN(N107-N109),"")</f>
        <v/>
      </c>
      <c r="T107">
        <f>IF(AND(ISNUMBER(N107),ISNUMBER(N110)),VLOOKUP(ABS(N107-N110),'IMP Table'!$A$2:$C$26,3)*SIGN(N107-N110),"")</f>
        <v/>
      </c>
      <c r="U107">
        <f>IF(AND(ISNUMBER(O107),ISNUMBER(O105)),VLOOKUP(ABS(O107-O105),'IMP Table'!$A$2:$C$26,3)*SIGN(O107-O105),"")</f>
        <v/>
      </c>
      <c r="V107">
        <f>IF(AND(ISNUMBER(O107),ISNUMBER(O106)),VLOOKUP(ABS(O107-O106),'IMP Table'!$A$2:$C$26,3)*SIGN(O107-O106),"")</f>
        <v/>
      </c>
      <c r="W107">
        <f>IF(AND(ISNUMBER(O107),ISNUMBER(O108)),VLOOKUP(ABS(O107-O108),'IMP Table'!$A$2:$C$26,3)*SIGN(O107-O108),"")</f>
        <v/>
      </c>
      <c r="X107">
        <f>IF(AND(ISNUMBER(O107),ISNUMBER(O109)),VLOOKUP(ABS(O107-O109),'IMP Table'!$A$2:$C$26,3)*SIGN(O107-O109),"")</f>
        <v/>
      </c>
      <c r="Y107">
        <f>IF(AND(ISNUMBER(O107),ISNUMBER(O110)),VLOOKUP(ABS(O107-O110),'IMP Table'!$A$2:$C$26,3)*SIGN(O107-O110),"")</f>
        <v/>
      </c>
    </row>
    <row r="108">
      <c r="B108">
        <f>'By Round'!A26</f>
        <v/>
      </c>
      <c r="C108">
        <f>'By Round'!B27</f>
        <v/>
      </c>
      <c r="D108">
        <f>'By Round'!C27</f>
        <v/>
      </c>
      <c r="E108">
        <f>'By Round'!D27</f>
        <v/>
      </c>
      <c r="F108" s="10" t="inlineStr">
        <is>
          <t>NS</t>
        </is>
      </c>
      <c r="L108" s="11">
        <f>IFERROR(AVERAGE(P108:T108),"")</f>
        <v/>
      </c>
      <c r="M108" s="4">
        <f>IFERROR(AVERAGE(U108:Y108),"")</f>
        <v/>
      </c>
      <c r="N108">
        <f>IF(ISNUMBER(J108),J108,IF(ISNUMBER(K108),-K108,""))</f>
        <v/>
      </c>
      <c r="O108">
        <f>IF(ISNUMBER(K108),K108,IF(ISNUMBER(J108),-J108,""))</f>
        <v/>
      </c>
      <c r="P108">
        <f>IF(AND(ISNUMBER(N108),ISNUMBER(N105)),VLOOKUP(ABS(N108-N105),'IMP Table'!$A$2:$C$26,3)*SIGN(N108-N105),"")</f>
        <v/>
      </c>
      <c r="Q108">
        <f>IF(AND(ISNUMBER(N108),ISNUMBER(N106)),VLOOKUP(ABS(N108-N106),'IMP Table'!$A$2:$C$26,3)*SIGN(N108-N106),"")</f>
        <v/>
      </c>
      <c r="R108">
        <f>IF(AND(ISNUMBER(N108),ISNUMBER(N107)),VLOOKUP(ABS(N108-N107),'IMP Table'!$A$2:$C$26,3)*SIGN(N108-N107),"")</f>
        <v/>
      </c>
      <c r="S108">
        <f>IF(AND(ISNUMBER(N108),ISNUMBER(N109)),VLOOKUP(ABS(N108-N109),'IMP Table'!$A$2:$C$26,3)*SIGN(N108-N109),"")</f>
        <v/>
      </c>
      <c r="T108">
        <f>IF(AND(ISNUMBER(N108),ISNUMBER(N110)),VLOOKUP(ABS(N108-N110),'IMP Table'!$A$2:$C$26,3)*SIGN(N108-N110),"")</f>
        <v/>
      </c>
      <c r="U108">
        <f>IF(AND(ISNUMBER(O108),ISNUMBER(O105)),VLOOKUP(ABS(O108-O105),'IMP Table'!$A$2:$C$26,3)*SIGN(O108-O105),"")</f>
        <v/>
      </c>
      <c r="V108">
        <f>IF(AND(ISNUMBER(O108),ISNUMBER(O106)),VLOOKUP(ABS(O108-O106),'IMP Table'!$A$2:$C$26,3)*SIGN(O108-O106),"")</f>
        <v/>
      </c>
      <c r="W108">
        <f>IF(AND(ISNUMBER(O108),ISNUMBER(O107)),VLOOKUP(ABS(O108-O107),'IMP Table'!$A$2:$C$26,3)*SIGN(O108-O107),"")</f>
        <v/>
      </c>
      <c r="X108">
        <f>IF(AND(ISNUMBER(O108),ISNUMBER(O109)),VLOOKUP(ABS(O108-O109),'IMP Table'!$A$2:$C$26,3)*SIGN(O108-O109),"")</f>
        <v/>
      </c>
      <c r="Y108">
        <f>IF(AND(ISNUMBER(O108),ISNUMBER(O110)),VLOOKUP(ABS(O108-O110),'IMP Table'!$A$2:$C$26,3)*SIGN(O108-O110),"")</f>
        <v/>
      </c>
    </row>
    <row r="109">
      <c r="B109">
        <f>'By Round'!A50</f>
        <v/>
      </c>
      <c r="C109">
        <f>'By Round'!B50</f>
        <v/>
      </c>
      <c r="D109">
        <f>'By Round'!C50</f>
        <v/>
      </c>
      <c r="E109">
        <f>'By Round'!D50</f>
        <v/>
      </c>
      <c r="F109" s="10" t="inlineStr">
        <is>
          <t>NS</t>
        </is>
      </c>
      <c r="L109" s="11">
        <f>IFERROR(AVERAGE(P109:T109),"")</f>
        <v/>
      </c>
      <c r="M109" s="4">
        <f>IFERROR(AVERAGE(U109:Y109),"")</f>
        <v/>
      </c>
      <c r="N109">
        <f>IF(ISNUMBER(J109),J109,IF(ISNUMBER(K109),-K109,""))</f>
        <v/>
      </c>
      <c r="O109">
        <f>IF(ISNUMBER(K109),K109,IF(ISNUMBER(J109),-J109,""))</f>
        <v/>
      </c>
      <c r="P109">
        <f>IF(AND(ISNUMBER(N109),ISNUMBER(N105)),VLOOKUP(ABS(N109-N105),'IMP Table'!$A$2:$C$26,3)*SIGN(N109-N105),"")</f>
        <v/>
      </c>
      <c r="Q109">
        <f>IF(AND(ISNUMBER(N109),ISNUMBER(N106)),VLOOKUP(ABS(N109-N106),'IMP Table'!$A$2:$C$26,3)*SIGN(N109-N106),"")</f>
        <v/>
      </c>
      <c r="R109">
        <f>IF(AND(ISNUMBER(N109),ISNUMBER(N107)),VLOOKUP(ABS(N109-N107),'IMP Table'!$A$2:$C$26,3)*SIGN(N109-N107),"")</f>
        <v/>
      </c>
      <c r="S109">
        <f>IF(AND(ISNUMBER(N109),ISNUMBER(N108)),VLOOKUP(ABS(N109-N108),'IMP Table'!$A$2:$C$26,3)*SIGN(N109-N108),"")</f>
        <v/>
      </c>
      <c r="T109">
        <f>IF(AND(ISNUMBER(N109),ISNUMBER(N110)),VLOOKUP(ABS(N109-N110),'IMP Table'!$A$2:$C$26,3)*SIGN(N109-N110),"")</f>
        <v/>
      </c>
      <c r="U109">
        <f>IF(AND(ISNUMBER(O109),ISNUMBER(O105)),VLOOKUP(ABS(O109-O105),'IMP Table'!$A$2:$C$26,3)*SIGN(O109-O105),"")</f>
        <v/>
      </c>
      <c r="V109">
        <f>IF(AND(ISNUMBER(O109),ISNUMBER(O106)),VLOOKUP(ABS(O109-O106),'IMP Table'!$A$2:$C$26,3)*SIGN(O109-O106),"")</f>
        <v/>
      </c>
      <c r="W109">
        <f>IF(AND(ISNUMBER(O109),ISNUMBER(O107)),VLOOKUP(ABS(O109-O107),'IMP Table'!$A$2:$C$26,3)*SIGN(O109-O107),"")</f>
        <v/>
      </c>
      <c r="X109">
        <f>IF(AND(ISNUMBER(O109),ISNUMBER(O108)),VLOOKUP(ABS(O109-O108),'IMP Table'!$A$2:$C$26,3)*SIGN(O109-O108),"")</f>
        <v/>
      </c>
      <c r="Y109">
        <f>IF(AND(ISNUMBER(O109),ISNUMBER(O110)),VLOOKUP(ABS(O109-O110),'IMP Table'!$A$2:$C$26,3)*SIGN(O109-O110),"")</f>
        <v/>
      </c>
    </row>
    <row r="110">
      <c r="B110">
        <f>'By Round'!A62</f>
        <v/>
      </c>
      <c r="C110">
        <f>'By Round'!B67</f>
        <v/>
      </c>
      <c r="D110">
        <f>'By Round'!C67</f>
        <v/>
      </c>
      <c r="E110">
        <f>'By Round'!D67</f>
        <v/>
      </c>
      <c r="F110" s="10" t="inlineStr">
        <is>
          <t>NS</t>
        </is>
      </c>
      <c r="L110" s="11">
        <f>IFERROR(AVERAGE(P110:T110),"")</f>
        <v/>
      </c>
      <c r="M110" s="4">
        <f>IFERROR(AVERAGE(U110:Y110),"")</f>
        <v/>
      </c>
      <c r="N110">
        <f>IF(ISNUMBER(J110),J110,IF(ISNUMBER(K110),-K110,""))</f>
        <v/>
      </c>
      <c r="O110">
        <f>IF(ISNUMBER(K110),K110,IF(ISNUMBER(J110),-J110,""))</f>
        <v/>
      </c>
      <c r="P110">
        <f>IF(AND(ISNUMBER(N110),ISNUMBER(N105)),VLOOKUP(ABS(N110-N105),'IMP Table'!$A$2:$C$26,3)*SIGN(N110-N105),"")</f>
        <v/>
      </c>
      <c r="Q110">
        <f>IF(AND(ISNUMBER(N110),ISNUMBER(N106)),VLOOKUP(ABS(N110-N106),'IMP Table'!$A$2:$C$26,3)*SIGN(N110-N106),"")</f>
        <v/>
      </c>
      <c r="R110">
        <f>IF(AND(ISNUMBER(N110),ISNUMBER(N107)),VLOOKUP(ABS(N110-N107),'IMP Table'!$A$2:$C$26,3)*SIGN(N110-N107),"")</f>
        <v/>
      </c>
      <c r="S110">
        <f>IF(AND(ISNUMBER(N110),ISNUMBER(N108)),VLOOKUP(ABS(N110-N108),'IMP Table'!$A$2:$C$26,3)*SIGN(N110-N108),"")</f>
        <v/>
      </c>
      <c r="T110">
        <f>IF(AND(ISNUMBER(N110),ISNUMBER(N109)),VLOOKUP(ABS(N110-N109),'IMP Table'!$A$2:$C$26,3)*SIGN(N110-N109),"")</f>
        <v/>
      </c>
      <c r="U110">
        <f>IF(AND(ISNUMBER(O110),ISNUMBER(O105)),VLOOKUP(ABS(O110-O105),'IMP Table'!$A$2:$C$26,3)*SIGN(O110-O105),"")</f>
        <v/>
      </c>
      <c r="V110">
        <f>IF(AND(ISNUMBER(O110),ISNUMBER(O106)),VLOOKUP(ABS(O110-O106),'IMP Table'!$A$2:$C$26,3)*SIGN(O110-O106),"")</f>
        <v/>
      </c>
      <c r="W110">
        <f>IF(AND(ISNUMBER(O110),ISNUMBER(O107)),VLOOKUP(ABS(O110-O107),'IMP Table'!$A$2:$C$26,3)*SIGN(O110-O107),"")</f>
        <v/>
      </c>
      <c r="X110">
        <f>IF(AND(ISNUMBER(O110),ISNUMBER(O108)),VLOOKUP(ABS(O110-O108),'IMP Table'!$A$2:$C$26,3)*SIGN(O110-O108),"")</f>
        <v/>
      </c>
      <c r="Y110">
        <f>IF(AND(ISNUMBER(O110),ISNUMBER(O109)),VLOOKUP(ABS(O110-O109),'IMP Table'!$A$2:$C$26,3)*SIGN(O110-O109),"")</f>
        <v/>
      </c>
    </row>
    <row r="111">
      <c r="A111" t="n">
        <v>19</v>
      </c>
      <c r="B111">
        <f>'By Round'!A2</f>
        <v/>
      </c>
      <c r="C111">
        <f>'By Round'!B7</f>
        <v/>
      </c>
      <c r="D111">
        <f>'By Round'!C7</f>
        <v/>
      </c>
      <c r="E111">
        <f>'By Round'!D7</f>
        <v/>
      </c>
      <c r="F111" s="10" t="inlineStr">
        <is>
          <t>EW</t>
        </is>
      </c>
      <c r="L111" s="11">
        <f>IFERROR(AVERAGE(P111:T111),"")</f>
        <v/>
      </c>
      <c r="M111" s="4">
        <f>IFERROR(AVERAGE(U111:Y111),"")</f>
        <v/>
      </c>
      <c r="N111">
        <f>IF(ISNUMBER(J111),J111,IF(ISNUMBER(K111),-K111,""))</f>
        <v/>
      </c>
      <c r="O111">
        <f>IF(ISNUMBER(K111),K111,IF(ISNUMBER(J111),-J111,""))</f>
        <v/>
      </c>
      <c r="P111">
        <f>IF(AND(ISNUMBER(N111),ISNUMBER(N112)),VLOOKUP(ABS(N111-N112),'IMP Table'!$A$2:$C$26,3)*SIGN(N111-N112),"")</f>
        <v/>
      </c>
      <c r="Q111">
        <f>IF(AND(ISNUMBER(N111),ISNUMBER(N113)),VLOOKUP(ABS(N111-N113),'IMP Table'!$A$2:$C$26,3)*SIGN(N111-N113),"")</f>
        <v/>
      </c>
      <c r="R111">
        <f>IF(AND(ISNUMBER(N111),ISNUMBER(N114)),VLOOKUP(ABS(N111-N114),'IMP Table'!$A$2:$C$26,3)*SIGN(N111-N114),"")</f>
        <v/>
      </c>
      <c r="S111">
        <f>IF(AND(ISNUMBER(N111),ISNUMBER(N115)),VLOOKUP(ABS(N111-N115),'IMP Table'!$A$2:$C$26,3)*SIGN(N111-N115),"")</f>
        <v/>
      </c>
      <c r="T111">
        <f>IF(AND(ISNUMBER(N111),ISNUMBER(N116)),VLOOKUP(ABS(N111-N116),'IMP Table'!$A$2:$C$26,3)*SIGN(N111-N116),"")</f>
        <v/>
      </c>
      <c r="U111">
        <f>IF(AND(ISNUMBER(O111),ISNUMBER(O112)),VLOOKUP(ABS(O111-O112),'IMP Table'!$A$2:$C$26,3)*SIGN(O111-O112),"")</f>
        <v/>
      </c>
      <c r="V111">
        <f>IF(AND(ISNUMBER(O111),ISNUMBER(O113)),VLOOKUP(ABS(O111-O113),'IMP Table'!$A$2:$C$26,3)*SIGN(O111-O113),"")</f>
        <v/>
      </c>
      <c r="W111">
        <f>IF(AND(ISNUMBER(O111),ISNUMBER(O114)),VLOOKUP(ABS(O111-O114),'IMP Table'!$A$2:$C$26,3)*SIGN(O111-O114),"")</f>
        <v/>
      </c>
      <c r="X111">
        <f>IF(AND(ISNUMBER(O111),ISNUMBER(O115)),VLOOKUP(ABS(O111-O115),'IMP Table'!$A$2:$C$26,3)*SIGN(O111-O115),"")</f>
        <v/>
      </c>
      <c r="Y111">
        <f>IF(AND(ISNUMBER(O111),ISNUMBER(O116)),VLOOKUP(ABS(O111-O116),'IMP Table'!$A$2:$C$26,3)*SIGN(O111-O116),"")</f>
        <v/>
      </c>
    </row>
    <row r="112">
      <c r="B112">
        <f>'By Round'!A8</f>
        <v/>
      </c>
      <c r="C112">
        <f>'By Round'!B12</f>
        <v/>
      </c>
      <c r="D112">
        <f>'By Round'!C12</f>
        <v/>
      </c>
      <c r="E112">
        <f>'By Round'!D12</f>
        <v/>
      </c>
      <c r="F112" s="10" t="inlineStr">
        <is>
          <t>EW</t>
        </is>
      </c>
      <c r="L112" s="11">
        <f>IFERROR(AVERAGE(P112:T112),"")</f>
        <v/>
      </c>
      <c r="M112" s="4">
        <f>IFERROR(AVERAGE(U112:Y112),"")</f>
        <v/>
      </c>
      <c r="N112">
        <f>IF(ISNUMBER(J112),J112,IF(ISNUMBER(K112),-K112,""))</f>
        <v/>
      </c>
      <c r="O112">
        <f>IF(ISNUMBER(K112),K112,IF(ISNUMBER(J112),-J112,""))</f>
        <v/>
      </c>
      <c r="P112">
        <f>IF(AND(ISNUMBER(N112),ISNUMBER(N111)),VLOOKUP(ABS(N112-N111),'IMP Table'!$A$2:$C$26,3)*SIGN(N112-N111),"")</f>
        <v/>
      </c>
      <c r="Q112">
        <f>IF(AND(ISNUMBER(N112),ISNUMBER(N113)),VLOOKUP(ABS(N112-N113),'IMP Table'!$A$2:$C$26,3)*SIGN(N112-N113),"")</f>
        <v/>
      </c>
      <c r="R112">
        <f>IF(AND(ISNUMBER(N112),ISNUMBER(N114)),VLOOKUP(ABS(N112-N114),'IMP Table'!$A$2:$C$26,3)*SIGN(N112-N114),"")</f>
        <v/>
      </c>
      <c r="S112">
        <f>IF(AND(ISNUMBER(N112),ISNUMBER(N115)),VLOOKUP(ABS(N112-N115),'IMP Table'!$A$2:$C$26,3)*SIGN(N112-N115),"")</f>
        <v/>
      </c>
      <c r="T112">
        <f>IF(AND(ISNUMBER(N112),ISNUMBER(N116)),VLOOKUP(ABS(N112-N116),'IMP Table'!$A$2:$C$26,3)*SIGN(N112-N116),"")</f>
        <v/>
      </c>
      <c r="U112">
        <f>IF(AND(ISNUMBER(O112),ISNUMBER(O111)),VLOOKUP(ABS(O112-O111),'IMP Table'!$A$2:$C$26,3)*SIGN(O112-O111),"")</f>
        <v/>
      </c>
      <c r="V112">
        <f>IF(AND(ISNUMBER(O112),ISNUMBER(O113)),VLOOKUP(ABS(O112-O113),'IMP Table'!$A$2:$C$26,3)*SIGN(O112-O113),"")</f>
        <v/>
      </c>
      <c r="W112">
        <f>IF(AND(ISNUMBER(O112),ISNUMBER(O114)),VLOOKUP(ABS(O112-O114),'IMP Table'!$A$2:$C$26,3)*SIGN(O112-O114),"")</f>
        <v/>
      </c>
      <c r="X112">
        <f>IF(AND(ISNUMBER(O112),ISNUMBER(O115)),VLOOKUP(ABS(O112-O115),'IMP Table'!$A$2:$C$26,3)*SIGN(O112-O115),"")</f>
        <v/>
      </c>
      <c r="Y112">
        <f>IF(AND(ISNUMBER(O112),ISNUMBER(O116)),VLOOKUP(ABS(O112-O116),'IMP Table'!$A$2:$C$26,3)*SIGN(O112-O116),"")</f>
        <v/>
      </c>
    </row>
    <row r="113">
      <c r="B113">
        <f>'By Round'!A14</f>
        <v/>
      </c>
      <c r="C113">
        <f>'By Round'!B17</f>
        <v/>
      </c>
      <c r="D113">
        <f>'By Round'!C17</f>
        <v/>
      </c>
      <c r="E113">
        <f>'By Round'!D17</f>
        <v/>
      </c>
      <c r="F113" s="10" t="inlineStr">
        <is>
          <t>EW</t>
        </is>
      </c>
      <c r="L113" s="11">
        <f>IFERROR(AVERAGE(P113:T113),"")</f>
        <v/>
      </c>
      <c r="M113" s="4">
        <f>IFERROR(AVERAGE(U113:Y113),"")</f>
        <v/>
      </c>
      <c r="N113">
        <f>IF(ISNUMBER(J113),J113,IF(ISNUMBER(K113),-K113,""))</f>
        <v/>
      </c>
      <c r="O113">
        <f>IF(ISNUMBER(K113),K113,IF(ISNUMBER(J113),-J113,""))</f>
        <v/>
      </c>
      <c r="P113">
        <f>IF(AND(ISNUMBER(N113),ISNUMBER(N111)),VLOOKUP(ABS(N113-N111),'IMP Table'!$A$2:$C$26,3)*SIGN(N113-N111),"")</f>
        <v/>
      </c>
      <c r="Q113">
        <f>IF(AND(ISNUMBER(N113),ISNUMBER(N112)),VLOOKUP(ABS(N113-N112),'IMP Table'!$A$2:$C$26,3)*SIGN(N113-N112),"")</f>
        <v/>
      </c>
      <c r="R113">
        <f>IF(AND(ISNUMBER(N113),ISNUMBER(N114)),VLOOKUP(ABS(N113-N114),'IMP Table'!$A$2:$C$26,3)*SIGN(N113-N114),"")</f>
        <v/>
      </c>
      <c r="S113">
        <f>IF(AND(ISNUMBER(N113),ISNUMBER(N115)),VLOOKUP(ABS(N113-N115),'IMP Table'!$A$2:$C$26,3)*SIGN(N113-N115),"")</f>
        <v/>
      </c>
      <c r="T113">
        <f>IF(AND(ISNUMBER(N113),ISNUMBER(N116)),VLOOKUP(ABS(N113-N116),'IMP Table'!$A$2:$C$26,3)*SIGN(N113-N116),"")</f>
        <v/>
      </c>
      <c r="U113">
        <f>IF(AND(ISNUMBER(O113),ISNUMBER(O111)),VLOOKUP(ABS(O113-O111),'IMP Table'!$A$2:$C$26,3)*SIGN(O113-O111),"")</f>
        <v/>
      </c>
      <c r="V113">
        <f>IF(AND(ISNUMBER(O113),ISNUMBER(O112)),VLOOKUP(ABS(O113-O112),'IMP Table'!$A$2:$C$26,3)*SIGN(O113-O112),"")</f>
        <v/>
      </c>
      <c r="W113">
        <f>IF(AND(ISNUMBER(O113),ISNUMBER(O114)),VLOOKUP(ABS(O113-O114),'IMP Table'!$A$2:$C$26,3)*SIGN(O113-O114),"")</f>
        <v/>
      </c>
      <c r="X113">
        <f>IF(AND(ISNUMBER(O113),ISNUMBER(O115)),VLOOKUP(ABS(O113-O115),'IMP Table'!$A$2:$C$26,3)*SIGN(O113-O115),"")</f>
        <v/>
      </c>
      <c r="Y113">
        <f>IF(AND(ISNUMBER(O113),ISNUMBER(O116)),VLOOKUP(ABS(O113-O116),'IMP Table'!$A$2:$C$26,3)*SIGN(O113-O116),"")</f>
        <v/>
      </c>
    </row>
    <row r="114">
      <c r="B114">
        <f>'By Round'!A26</f>
        <v/>
      </c>
      <c r="C114">
        <f>'By Round'!B28</f>
        <v/>
      </c>
      <c r="D114">
        <f>'By Round'!C28</f>
        <v/>
      </c>
      <c r="E114">
        <f>'By Round'!D28</f>
        <v/>
      </c>
      <c r="F114" s="10" t="inlineStr">
        <is>
          <t>EW</t>
        </is>
      </c>
      <c r="L114" s="11">
        <f>IFERROR(AVERAGE(P114:T114),"")</f>
        <v/>
      </c>
      <c r="M114" s="4">
        <f>IFERROR(AVERAGE(U114:Y114),"")</f>
        <v/>
      </c>
      <c r="N114">
        <f>IF(ISNUMBER(J114),J114,IF(ISNUMBER(K114),-K114,""))</f>
        <v/>
      </c>
      <c r="O114">
        <f>IF(ISNUMBER(K114),K114,IF(ISNUMBER(J114),-J114,""))</f>
        <v/>
      </c>
      <c r="P114">
        <f>IF(AND(ISNUMBER(N114),ISNUMBER(N111)),VLOOKUP(ABS(N114-N111),'IMP Table'!$A$2:$C$26,3)*SIGN(N114-N111),"")</f>
        <v/>
      </c>
      <c r="Q114">
        <f>IF(AND(ISNUMBER(N114),ISNUMBER(N112)),VLOOKUP(ABS(N114-N112),'IMP Table'!$A$2:$C$26,3)*SIGN(N114-N112),"")</f>
        <v/>
      </c>
      <c r="R114">
        <f>IF(AND(ISNUMBER(N114),ISNUMBER(N113)),VLOOKUP(ABS(N114-N113),'IMP Table'!$A$2:$C$26,3)*SIGN(N114-N113),"")</f>
        <v/>
      </c>
      <c r="S114">
        <f>IF(AND(ISNUMBER(N114),ISNUMBER(N115)),VLOOKUP(ABS(N114-N115),'IMP Table'!$A$2:$C$26,3)*SIGN(N114-N115),"")</f>
        <v/>
      </c>
      <c r="T114">
        <f>IF(AND(ISNUMBER(N114),ISNUMBER(N116)),VLOOKUP(ABS(N114-N116),'IMP Table'!$A$2:$C$26,3)*SIGN(N114-N116),"")</f>
        <v/>
      </c>
      <c r="U114">
        <f>IF(AND(ISNUMBER(O114),ISNUMBER(O111)),VLOOKUP(ABS(O114-O111),'IMP Table'!$A$2:$C$26,3)*SIGN(O114-O111),"")</f>
        <v/>
      </c>
      <c r="V114">
        <f>IF(AND(ISNUMBER(O114),ISNUMBER(O112)),VLOOKUP(ABS(O114-O112),'IMP Table'!$A$2:$C$26,3)*SIGN(O114-O112),"")</f>
        <v/>
      </c>
      <c r="W114">
        <f>IF(AND(ISNUMBER(O114),ISNUMBER(O113)),VLOOKUP(ABS(O114-O113),'IMP Table'!$A$2:$C$26,3)*SIGN(O114-O113),"")</f>
        <v/>
      </c>
      <c r="X114">
        <f>IF(AND(ISNUMBER(O114),ISNUMBER(O115)),VLOOKUP(ABS(O114-O115),'IMP Table'!$A$2:$C$26,3)*SIGN(O114-O115),"")</f>
        <v/>
      </c>
      <c r="Y114">
        <f>IF(AND(ISNUMBER(O114),ISNUMBER(O116)),VLOOKUP(ABS(O114-O116),'IMP Table'!$A$2:$C$26,3)*SIGN(O114-O116),"")</f>
        <v/>
      </c>
    </row>
    <row r="115">
      <c r="B115">
        <f>'By Round'!A32</f>
        <v/>
      </c>
      <c r="C115">
        <f>'By Round'!B33</f>
        <v/>
      </c>
      <c r="D115">
        <f>'By Round'!C33</f>
        <v/>
      </c>
      <c r="E115">
        <f>'By Round'!D33</f>
        <v/>
      </c>
      <c r="F115" s="10" t="inlineStr">
        <is>
          <t>EW</t>
        </is>
      </c>
      <c r="L115" s="11">
        <f>IFERROR(AVERAGE(P115:T115),"")</f>
        <v/>
      </c>
      <c r="M115" s="4">
        <f>IFERROR(AVERAGE(U115:Y115),"")</f>
        <v/>
      </c>
      <c r="N115">
        <f>IF(ISNUMBER(J115),J115,IF(ISNUMBER(K115),-K115,""))</f>
        <v/>
      </c>
      <c r="O115">
        <f>IF(ISNUMBER(K115),K115,IF(ISNUMBER(J115),-J115,""))</f>
        <v/>
      </c>
      <c r="P115">
        <f>IF(AND(ISNUMBER(N115),ISNUMBER(N111)),VLOOKUP(ABS(N115-N111),'IMP Table'!$A$2:$C$26,3)*SIGN(N115-N111),"")</f>
        <v/>
      </c>
      <c r="Q115">
        <f>IF(AND(ISNUMBER(N115),ISNUMBER(N112)),VLOOKUP(ABS(N115-N112),'IMP Table'!$A$2:$C$26,3)*SIGN(N115-N112),"")</f>
        <v/>
      </c>
      <c r="R115">
        <f>IF(AND(ISNUMBER(N115),ISNUMBER(N113)),VLOOKUP(ABS(N115-N113),'IMP Table'!$A$2:$C$26,3)*SIGN(N115-N113),"")</f>
        <v/>
      </c>
      <c r="S115">
        <f>IF(AND(ISNUMBER(N115),ISNUMBER(N114)),VLOOKUP(ABS(N115-N114),'IMP Table'!$A$2:$C$26,3)*SIGN(N115-N114),"")</f>
        <v/>
      </c>
      <c r="T115">
        <f>IF(AND(ISNUMBER(N115),ISNUMBER(N116)),VLOOKUP(ABS(N115-N116),'IMP Table'!$A$2:$C$26,3)*SIGN(N115-N116),"")</f>
        <v/>
      </c>
      <c r="U115">
        <f>IF(AND(ISNUMBER(O115),ISNUMBER(O111)),VLOOKUP(ABS(O115-O111),'IMP Table'!$A$2:$C$26,3)*SIGN(O115-O111),"")</f>
        <v/>
      </c>
      <c r="V115">
        <f>IF(AND(ISNUMBER(O115),ISNUMBER(O112)),VLOOKUP(ABS(O115-O112),'IMP Table'!$A$2:$C$26,3)*SIGN(O115-O112),"")</f>
        <v/>
      </c>
      <c r="W115">
        <f>IF(AND(ISNUMBER(O115),ISNUMBER(O113)),VLOOKUP(ABS(O115-O113),'IMP Table'!$A$2:$C$26,3)*SIGN(O115-O113),"")</f>
        <v/>
      </c>
      <c r="X115">
        <f>IF(AND(ISNUMBER(O115),ISNUMBER(O114)),VLOOKUP(ABS(O115-O114),'IMP Table'!$A$2:$C$26,3)*SIGN(O115-O114),"")</f>
        <v/>
      </c>
      <c r="Y115">
        <f>IF(AND(ISNUMBER(O115),ISNUMBER(O116)),VLOOKUP(ABS(O115-O116),'IMP Table'!$A$2:$C$26,3)*SIGN(O115-O116),"")</f>
        <v/>
      </c>
    </row>
    <row r="116">
      <c r="B116">
        <f>'By Round'!A56</f>
        <v/>
      </c>
      <c r="C116">
        <f>'By Round'!B56</f>
        <v/>
      </c>
      <c r="D116">
        <f>'By Round'!C56</f>
        <v/>
      </c>
      <c r="E116">
        <f>'By Round'!D56</f>
        <v/>
      </c>
      <c r="F116" s="10" t="inlineStr">
        <is>
          <t>EW</t>
        </is>
      </c>
      <c r="L116" s="11">
        <f>IFERROR(AVERAGE(P116:T116),"")</f>
        <v/>
      </c>
      <c r="M116" s="4">
        <f>IFERROR(AVERAGE(U116:Y116),"")</f>
        <v/>
      </c>
      <c r="N116">
        <f>IF(ISNUMBER(J116),J116,IF(ISNUMBER(K116),-K116,""))</f>
        <v/>
      </c>
      <c r="O116">
        <f>IF(ISNUMBER(K116),K116,IF(ISNUMBER(J116),-J116,""))</f>
        <v/>
      </c>
      <c r="P116">
        <f>IF(AND(ISNUMBER(N116),ISNUMBER(N111)),VLOOKUP(ABS(N116-N111),'IMP Table'!$A$2:$C$26,3)*SIGN(N116-N111),"")</f>
        <v/>
      </c>
      <c r="Q116">
        <f>IF(AND(ISNUMBER(N116),ISNUMBER(N112)),VLOOKUP(ABS(N116-N112),'IMP Table'!$A$2:$C$26,3)*SIGN(N116-N112),"")</f>
        <v/>
      </c>
      <c r="R116">
        <f>IF(AND(ISNUMBER(N116),ISNUMBER(N113)),VLOOKUP(ABS(N116-N113),'IMP Table'!$A$2:$C$26,3)*SIGN(N116-N113),"")</f>
        <v/>
      </c>
      <c r="S116">
        <f>IF(AND(ISNUMBER(N116),ISNUMBER(N114)),VLOOKUP(ABS(N116-N114),'IMP Table'!$A$2:$C$26,3)*SIGN(N116-N114),"")</f>
        <v/>
      </c>
      <c r="T116">
        <f>IF(AND(ISNUMBER(N116),ISNUMBER(N115)),VLOOKUP(ABS(N116-N115),'IMP Table'!$A$2:$C$26,3)*SIGN(N116-N115),"")</f>
        <v/>
      </c>
      <c r="U116">
        <f>IF(AND(ISNUMBER(O116),ISNUMBER(O111)),VLOOKUP(ABS(O116-O111),'IMP Table'!$A$2:$C$26,3)*SIGN(O116-O111),"")</f>
        <v/>
      </c>
      <c r="V116">
        <f>IF(AND(ISNUMBER(O116),ISNUMBER(O112)),VLOOKUP(ABS(O116-O112),'IMP Table'!$A$2:$C$26,3)*SIGN(O116-O112),"")</f>
        <v/>
      </c>
      <c r="W116">
        <f>IF(AND(ISNUMBER(O116),ISNUMBER(O113)),VLOOKUP(ABS(O116-O113),'IMP Table'!$A$2:$C$26,3)*SIGN(O116-O113),"")</f>
        <v/>
      </c>
      <c r="X116">
        <f>IF(AND(ISNUMBER(O116),ISNUMBER(O114)),VLOOKUP(ABS(O116-O114),'IMP Table'!$A$2:$C$26,3)*SIGN(O116-O114),"")</f>
        <v/>
      </c>
      <c r="Y116">
        <f>IF(AND(ISNUMBER(O116),ISNUMBER(O115)),VLOOKUP(ABS(O116-O115),'IMP Table'!$A$2:$C$26,3)*SIGN(O116-O115),"")</f>
        <v/>
      </c>
    </row>
    <row r="117">
      <c r="A117" t="n">
        <v>20</v>
      </c>
      <c r="B117">
        <f>'By Round'!A2</f>
        <v/>
      </c>
      <c r="C117">
        <f>'By Round'!B7</f>
        <v/>
      </c>
      <c r="D117">
        <f>'By Round'!C7</f>
        <v/>
      </c>
      <c r="E117">
        <f>'By Round'!D7</f>
        <v/>
      </c>
      <c r="F117" s="10" t="inlineStr">
        <is>
          <t>Both</t>
        </is>
      </c>
      <c r="L117" s="11">
        <f>IFERROR(AVERAGE(P117:T117),"")</f>
        <v/>
      </c>
      <c r="M117" s="4">
        <f>IFERROR(AVERAGE(U117:Y117),"")</f>
        <v/>
      </c>
      <c r="N117">
        <f>IF(ISNUMBER(J117),J117,IF(ISNUMBER(K117),-K117,""))</f>
        <v/>
      </c>
      <c r="O117">
        <f>IF(ISNUMBER(K117),K117,IF(ISNUMBER(J117),-J117,""))</f>
        <v/>
      </c>
      <c r="P117">
        <f>IF(AND(ISNUMBER(N117),ISNUMBER(N118)),VLOOKUP(ABS(N117-N118),'IMP Table'!$A$2:$C$26,3)*SIGN(N117-N118),"")</f>
        <v/>
      </c>
      <c r="Q117">
        <f>IF(AND(ISNUMBER(N117),ISNUMBER(N119)),VLOOKUP(ABS(N117-N119),'IMP Table'!$A$2:$C$26,3)*SIGN(N117-N119),"")</f>
        <v/>
      </c>
      <c r="R117">
        <f>IF(AND(ISNUMBER(N117),ISNUMBER(N120)),VLOOKUP(ABS(N117-N120),'IMP Table'!$A$2:$C$26,3)*SIGN(N117-N120),"")</f>
        <v/>
      </c>
      <c r="S117">
        <f>IF(AND(ISNUMBER(N117),ISNUMBER(N121)),VLOOKUP(ABS(N117-N121),'IMP Table'!$A$2:$C$26,3)*SIGN(N117-N121),"")</f>
        <v/>
      </c>
      <c r="T117">
        <f>IF(AND(ISNUMBER(N117),ISNUMBER(N122)),VLOOKUP(ABS(N117-N122),'IMP Table'!$A$2:$C$26,3)*SIGN(N117-N122),"")</f>
        <v/>
      </c>
      <c r="U117">
        <f>IF(AND(ISNUMBER(O117),ISNUMBER(O118)),VLOOKUP(ABS(O117-O118),'IMP Table'!$A$2:$C$26,3)*SIGN(O117-O118),"")</f>
        <v/>
      </c>
      <c r="V117">
        <f>IF(AND(ISNUMBER(O117),ISNUMBER(O119)),VLOOKUP(ABS(O117-O119),'IMP Table'!$A$2:$C$26,3)*SIGN(O117-O119),"")</f>
        <v/>
      </c>
      <c r="W117">
        <f>IF(AND(ISNUMBER(O117),ISNUMBER(O120)),VLOOKUP(ABS(O117-O120),'IMP Table'!$A$2:$C$26,3)*SIGN(O117-O120),"")</f>
        <v/>
      </c>
      <c r="X117">
        <f>IF(AND(ISNUMBER(O117),ISNUMBER(O121)),VLOOKUP(ABS(O117-O121),'IMP Table'!$A$2:$C$26,3)*SIGN(O117-O121),"")</f>
        <v/>
      </c>
      <c r="Y117">
        <f>IF(AND(ISNUMBER(O117),ISNUMBER(O122)),VLOOKUP(ABS(O117-O122),'IMP Table'!$A$2:$C$26,3)*SIGN(O117-O122),"")</f>
        <v/>
      </c>
    </row>
    <row r="118">
      <c r="B118">
        <f>'By Round'!A8</f>
        <v/>
      </c>
      <c r="C118">
        <f>'By Round'!B12</f>
        <v/>
      </c>
      <c r="D118">
        <f>'By Round'!C12</f>
        <v/>
      </c>
      <c r="E118">
        <f>'By Round'!D12</f>
        <v/>
      </c>
      <c r="F118" s="10" t="inlineStr">
        <is>
          <t>Both</t>
        </is>
      </c>
      <c r="L118" s="11">
        <f>IFERROR(AVERAGE(P118:T118),"")</f>
        <v/>
      </c>
      <c r="M118" s="4">
        <f>IFERROR(AVERAGE(U118:Y118),"")</f>
        <v/>
      </c>
      <c r="N118">
        <f>IF(ISNUMBER(J118),J118,IF(ISNUMBER(K118),-K118,""))</f>
        <v/>
      </c>
      <c r="O118">
        <f>IF(ISNUMBER(K118),K118,IF(ISNUMBER(J118),-J118,""))</f>
        <v/>
      </c>
      <c r="P118">
        <f>IF(AND(ISNUMBER(N118),ISNUMBER(N117)),VLOOKUP(ABS(N118-N117),'IMP Table'!$A$2:$C$26,3)*SIGN(N118-N117),"")</f>
        <v/>
      </c>
      <c r="Q118">
        <f>IF(AND(ISNUMBER(N118),ISNUMBER(N119)),VLOOKUP(ABS(N118-N119),'IMP Table'!$A$2:$C$26,3)*SIGN(N118-N119),"")</f>
        <v/>
      </c>
      <c r="R118">
        <f>IF(AND(ISNUMBER(N118),ISNUMBER(N120)),VLOOKUP(ABS(N118-N120),'IMP Table'!$A$2:$C$26,3)*SIGN(N118-N120),"")</f>
        <v/>
      </c>
      <c r="S118">
        <f>IF(AND(ISNUMBER(N118),ISNUMBER(N121)),VLOOKUP(ABS(N118-N121),'IMP Table'!$A$2:$C$26,3)*SIGN(N118-N121),"")</f>
        <v/>
      </c>
      <c r="T118">
        <f>IF(AND(ISNUMBER(N118),ISNUMBER(N122)),VLOOKUP(ABS(N118-N122),'IMP Table'!$A$2:$C$26,3)*SIGN(N118-N122),"")</f>
        <v/>
      </c>
      <c r="U118">
        <f>IF(AND(ISNUMBER(O118),ISNUMBER(O117)),VLOOKUP(ABS(O118-O117),'IMP Table'!$A$2:$C$26,3)*SIGN(O118-O117),"")</f>
        <v/>
      </c>
      <c r="V118">
        <f>IF(AND(ISNUMBER(O118),ISNUMBER(O119)),VLOOKUP(ABS(O118-O119),'IMP Table'!$A$2:$C$26,3)*SIGN(O118-O119),"")</f>
        <v/>
      </c>
      <c r="W118">
        <f>IF(AND(ISNUMBER(O118),ISNUMBER(O120)),VLOOKUP(ABS(O118-O120),'IMP Table'!$A$2:$C$26,3)*SIGN(O118-O120),"")</f>
        <v/>
      </c>
      <c r="X118">
        <f>IF(AND(ISNUMBER(O118),ISNUMBER(O121)),VLOOKUP(ABS(O118-O121),'IMP Table'!$A$2:$C$26,3)*SIGN(O118-O121),"")</f>
        <v/>
      </c>
      <c r="Y118">
        <f>IF(AND(ISNUMBER(O118),ISNUMBER(O122)),VLOOKUP(ABS(O118-O122),'IMP Table'!$A$2:$C$26,3)*SIGN(O118-O122),"")</f>
        <v/>
      </c>
    </row>
    <row r="119">
      <c r="B119">
        <f>'By Round'!A14</f>
        <v/>
      </c>
      <c r="C119">
        <f>'By Round'!B17</f>
        <v/>
      </c>
      <c r="D119">
        <f>'By Round'!C17</f>
        <v/>
      </c>
      <c r="E119">
        <f>'By Round'!D17</f>
        <v/>
      </c>
      <c r="F119" s="10" t="inlineStr">
        <is>
          <t>Both</t>
        </is>
      </c>
      <c r="L119" s="11">
        <f>IFERROR(AVERAGE(P119:T119),"")</f>
        <v/>
      </c>
      <c r="M119" s="4">
        <f>IFERROR(AVERAGE(U119:Y119),"")</f>
        <v/>
      </c>
      <c r="N119">
        <f>IF(ISNUMBER(J119),J119,IF(ISNUMBER(K119),-K119,""))</f>
        <v/>
      </c>
      <c r="O119">
        <f>IF(ISNUMBER(K119),K119,IF(ISNUMBER(J119),-J119,""))</f>
        <v/>
      </c>
      <c r="P119">
        <f>IF(AND(ISNUMBER(N119),ISNUMBER(N117)),VLOOKUP(ABS(N119-N117),'IMP Table'!$A$2:$C$26,3)*SIGN(N119-N117),"")</f>
        <v/>
      </c>
      <c r="Q119">
        <f>IF(AND(ISNUMBER(N119),ISNUMBER(N118)),VLOOKUP(ABS(N119-N118),'IMP Table'!$A$2:$C$26,3)*SIGN(N119-N118),"")</f>
        <v/>
      </c>
      <c r="R119">
        <f>IF(AND(ISNUMBER(N119),ISNUMBER(N120)),VLOOKUP(ABS(N119-N120),'IMP Table'!$A$2:$C$26,3)*SIGN(N119-N120),"")</f>
        <v/>
      </c>
      <c r="S119">
        <f>IF(AND(ISNUMBER(N119),ISNUMBER(N121)),VLOOKUP(ABS(N119-N121),'IMP Table'!$A$2:$C$26,3)*SIGN(N119-N121),"")</f>
        <v/>
      </c>
      <c r="T119">
        <f>IF(AND(ISNUMBER(N119),ISNUMBER(N122)),VLOOKUP(ABS(N119-N122),'IMP Table'!$A$2:$C$26,3)*SIGN(N119-N122),"")</f>
        <v/>
      </c>
      <c r="U119">
        <f>IF(AND(ISNUMBER(O119),ISNUMBER(O117)),VLOOKUP(ABS(O119-O117),'IMP Table'!$A$2:$C$26,3)*SIGN(O119-O117),"")</f>
        <v/>
      </c>
      <c r="V119">
        <f>IF(AND(ISNUMBER(O119),ISNUMBER(O118)),VLOOKUP(ABS(O119-O118),'IMP Table'!$A$2:$C$26,3)*SIGN(O119-O118),"")</f>
        <v/>
      </c>
      <c r="W119">
        <f>IF(AND(ISNUMBER(O119),ISNUMBER(O120)),VLOOKUP(ABS(O119-O120),'IMP Table'!$A$2:$C$26,3)*SIGN(O119-O120),"")</f>
        <v/>
      </c>
      <c r="X119">
        <f>IF(AND(ISNUMBER(O119),ISNUMBER(O121)),VLOOKUP(ABS(O119-O121),'IMP Table'!$A$2:$C$26,3)*SIGN(O119-O121),"")</f>
        <v/>
      </c>
      <c r="Y119">
        <f>IF(AND(ISNUMBER(O119),ISNUMBER(O122)),VLOOKUP(ABS(O119-O122),'IMP Table'!$A$2:$C$26,3)*SIGN(O119-O122),"")</f>
        <v/>
      </c>
    </row>
    <row r="120">
      <c r="B120">
        <f>'By Round'!A26</f>
        <v/>
      </c>
      <c r="C120">
        <f>'By Round'!B28</f>
        <v/>
      </c>
      <c r="D120">
        <f>'By Round'!C28</f>
        <v/>
      </c>
      <c r="E120">
        <f>'By Round'!D28</f>
        <v/>
      </c>
      <c r="F120" s="10" t="inlineStr">
        <is>
          <t>Both</t>
        </is>
      </c>
      <c r="L120" s="11">
        <f>IFERROR(AVERAGE(P120:T120),"")</f>
        <v/>
      </c>
      <c r="M120" s="4">
        <f>IFERROR(AVERAGE(U120:Y120),"")</f>
        <v/>
      </c>
      <c r="N120">
        <f>IF(ISNUMBER(J120),J120,IF(ISNUMBER(K120),-K120,""))</f>
        <v/>
      </c>
      <c r="O120">
        <f>IF(ISNUMBER(K120),K120,IF(ISNUMBER(J120),-J120,""))</f>
        <v/>
      </c>
      <c r="P120">
        <f>IF(AND(ISNUMBER(N120),ISNUMBER(N117)),VLOOKUP(ABS(N120-N117),'IMP Table'!$A$2:$C$26,3)*SIGN(N120-N117),"")</f>
        <v/>
      </c>
      <c r="Q120">
        <f>IF(AND(ISNUMBER(N120),ISNUMBER(N118)),VLOOKUP(ABS(N120-N118),'IMP Table'!$A$2:$C$26,3)*SIGN(N120-N118),"")</f>
        <v/>
      </c>
      <c r="R120">
        <f>IF(AND(ISNUMBER(N120),ISNUMBER(N119)),VLOOKUP(ABS(N120-N119),'IMP Table'!$A$2:$C$26,3)*SIGN(N120-N119),"")</f>
        <v/>
      </c>
      <c r="S120">
        <f>IF(AND(ISNUMBER(N120),ISNUMBER(N121)),VLOOKUP(ABS(N120-N121),'IMP Table'!$A$2:$C$26,3)*SIGN(N120-N121),"")</f>
        <v/>
      </c>
      <c r="T120">
        <f>IF(AND(ISNUMBER(N120),ISNUMBER(N122)),VLOOKUP(ABS(N120-N122),'IMP Table'!$A$2:$C$26,3)*SIGN(N120-N122),"")</f>
        <v/>
      </c>
      <c r="U120">
        <f>IF(AND(ISNUMBER(O120),ISNUMBER(O117)),VLOOKUP(ABS(O120-O117),'IMP Table'!$A$2:$C$26,3)*SIGN(O120-O117),"")</f>
        <v/>
      </c>
      <c r="V120">
        <f>IF(AND(ISNUMBER(O120),ISNUMBER(O118)),VLOOKUP(ABS(O120-O118),'IMP Table'!$A$2:$C$26,3)*SIGN(O120-O118),"")</f>
        <v/>
      </c>
      <c r="W120">
        <f>IF(AND(ISNUMBER(O120),ISNUMBER(O119)),VLOOKUP(ABS(O120-O119),'IMP Table'!$A$2:$C$26,3)*SIGN(O120-O119),"")</f>
        <v/>
      </c>
      <c r="X120">
        <f>IF(AND(ISNUMBER(O120),ISNUMBER(O121)),VLOOKUP(ABS(O120-O121),'IMP Table'!$A$2:$C$26,3)*SIGN(O120-O121),"")</f>
        <v/>
      </c>
      <c r="Y120">
        <f>IF(AND(ISNUMBER(O120),ISNUMBER(O122)),VLOOKUP(ABS(O120-O122),'IMP Table'!$A$2:$C$26,3)*SIGN(O120-O122),"")</f>
        <v/>
      </c>
    </row>
    <row r="121">
      <c r="B121">
        <f>'By Round'!A32</f>
        <v/>
      </c>
      <c r="C121">
        <f>'By Round'!B33</f>
        <v/>
      </c>
      <c r="D121">
        <f>'By Round'!C33</f>
        <v/>
      </c>
      <c r="E121">
        <f>'By Round'!D33</f>
        <v/>
      </c>
      <c r="F121" s="10" t="inlineStr">
        <is>
          <t>Both</t>
        </is>
      </c>
      <c r="L121" s="11">
        <f>IFERROR(AVERAGE(P121:T121),"")</f>
        <v/>
      </c>
      <c r="M121" s="4">
        <f>IFERROR(AVERAGE(U121:Y121),"")</f>
        <v/>
      </c>
      <c r="N121">
        <f>IF(ISNUMBER(J121),J121,IF(ISNUMBER(K121),-K121,""))</f>
        <v/>
      </c>
      <c r="O121">
        <f>IF(ISNUMBER(K121),K121,IF(ISNUMBER(J121),-J121,""))</f>
        <v/>
      </c>
      <c r="P121">
        <f>IF(AND(ISNUMBER(N121),ISNUMBER(N117)),VLOOKUP(ABS(N121-N117),'IMP Table'!$A$2:$C$26,3)*SIGN(N121-N117),"")</f>
        <v/>
      </c>
      <c r="Q121">
        <f>IF(AND(ISNUMBER(N121),ISNUMBER(N118)),VLOOKUP(ABS(N121-N118),'IMP Table'!$A$2:$C$26,3)*SIGN(N121-N118),"")</f>
        <v/>
      </c>
      <c r="R121">
        <f>IF(AND(ISNUMBER(N121),ISNUMBER(N119)),VLOOKUP(ABS(N121-N119),'IMP Table'!$A$2:$C$26,3)*SIGN(N121-N119),"")</f>
        <v/>
      </c>
      <c r="S121">
        <f>IF(AND(ISNUMBER(N121),ISNUMBER(N120)),VLOOKUP(ABS(N121-N120),'IMP Table'!$A$2:$C$26,3)*SIGN(N121-N120),"")</f>
        <v/>
      </c>
      <c r="T121">
        <f>IF(AND(ISNUMBER(N121),ISNUMBER(N122)),VLOOKUP(ABS(N121-N122),'IMP Table'!$A$2:$C$26,3)*SIGN(N121-N122),"")</f>
        <v/>
      </c>
      <c r="U121">
        <f>IF(AND(ISNUMBER(O121),ISNUMBER(O117)),VLOOKUP(ABS(O121-O117),'IMP Table'!$A$2:$C$26,3)*SIGN(O121-O117),"")</f>
        <v/>
      </c>
      <c r="V121">
        <f>IF(AND(ISNUMBER(O121),ISNUMBER(O118)),VLOOKUP(ABS(O121-O118),'IMP Table'!$A$2:$C$26,3)*SIGN(O121-O118),"")</f>
        <v/>
      </c>
      <c r="W121">
        <f>IF(AND(ISNUMBER(O121),ISNUMBER(O119)),VLOOKUP(ABS(O121-O119),'IMP Table'!$A$2:$C$26,3)*SIGN(O121-O119),"")</f>
        <v/>
      </c>
      <c r="X121">
        <f>IF(AND(ISNUMBER(O121),ISNUMBER(O120)),VLOOKUP(ABS(O121-O120),'IMP Table'!$A$2:$C$26,3)*SIGN(O121-O120),"")</f>
        <v/>
      </c>
      <c r="Y121">
        <f>IF(AND(ISNUMBER(O121),ISNUMBER(O122)),VLOOKUP(ABS(O121-O122),'IMP Table'!$A$2:$C$26,3)*SIGN(O121-O122),"")</f>
        <v/>
      </c>
    </row>
    <row r="122">
      <c r="B122">
        <f>'By Round'!A56</f>
        <v/>
      </c>
      <c r="C122">
        <f>'By Round'!B56</f>
        <v/>
      </c>
      <c r="D122">
        <f>'By Round'!C56</f>
        <v/>
      </c>
      <c r="E122">
        <f>'By Round'!D56</f>
        <v/>
      </c>
      <c r="F122" s="10" t="inlineStr">
        <is>
          <t>Both</t>
        </is>
      </c>
      <c r="L122" s="11">
        <f>IFERROR(AVERAGE(P122:T122),"")</f>
        <v/>
      </c>
      <c r="M122" s="4">
        <f>IFERROR(AVERAGE(U122:Y122),"")</f>
        <v/>
      </c>
      <c r="N122">
        <f>IF(ISNUMBER(J122),J122,IF(ISNUMBER(K122),-K122,""))</f>
        <v/>
      </c>
      <c r="O122">
        <f>IF(ISNUMBER(K122),K122,IF(ISNUMBER(J122),-J122,""))</f>
        <v/>
      </c>
      <c r="P122">
        <f>IF(AND(ISNUMBER(N122),ISNUMBER(N117)),VLOOKUP(ABS(N122-N117),'IMP Table'!$A$2:$C$26,3)*SIGN(N122-N117),"")</f>
        <v/>
      </c>
      <c r="Q122">
        <f>IF(AND(ISNUMBER(N122),ISNUMBER(N118)),VLOOKUP(ABS(N122-N118),'IMP Table'!$A$2:$C$26,3)*SIGN(N122-N118),"")</f>
        <v/>
      </c>
      <c r="R122">
        <f>IF(AND(ISNUMBER(N122),ISNUMBER(N119)),VLOOKUP(ABS(N122-N119),'IMP Table'!$A$2:$C$26,3)*SIGN(N122-N119),"")</f>
        <v/>
      </c>
      <c r="S122">
        <f>IF(AND(ISNUMBER(N122),ISNUMBER(N120)),VLOOKUP(ABS(N122-N120),'IMP Table'!$A$2:$C$26,3)*SIGN(N122-N120),"")</f>
        <v/>
      </c>
      <c r="T122">
        <f>IF(AND(ISNUMBER(N122),ISNUMBER(N121)),VLOOKUP(ABS(N122-N121),'IMP Table'!$A$2:$C$26,3)*SIGN(N122-N121),"")</f>
        <v/>
      </c>
      <c r="U122">
        <f>IF(AND(ISNUMBER(O122),ISNUMBER(O117)),VLOOKUP(ABS(O122-O117),'IMP Table'!$A$2:$C$26,3)*SIGN(O122-O117),"")</f>
        <v/>
      </c>
      <c r="V122">
        <f>IF(AND(ISNUMBER(O122),ISNUMBER(O118)),VLOOKUP(ABS(O122-O118),'IMP Table'!$A$2:$C$26,3)*SIGN(O122-O118),"")</f>
        <v/>
      </c>
      <c r="W122">
        <f>IF(AND(ISNUMBER(O122),ISNUMBER(O119)),VLOOKUP(ABS(O122-O119),'IMP Table'!$A$2:$C$26,3)*SIGN(O122-O119),"")</f>
        <v/>
      </c>
      <c r="X122">
        <f>IF(AND(ISNUMBER(O122),ISNUMBER(O120)),VLOOKUP(ABS(O122-O120),'IMP Table'!$A$2:$C$26,3)*SIGN(O122-O120),"")</f>
        <v/>
      </c>
      <c r="Y122">
        <f>IF(AND(ISNUMBER(O122),ISNUMBER(O121)),VLOOKUP(ABS(O122-O121),'IMP Table'!$A$2:$C$26,3)*SIGN(O122-O121),"")</f>
        <v/>
      </c>
    </row>
    <row r="123">
      <c r="A123" t="n">
        <v>21</v>
      </c>
      <c r="B123">
        <f>'By Round'!A8</f>
        <v/>
      </c>
      <c r="C123">
        <f>'By Round'!B13</f>
        <v/>
      </c>
      <c r="D123">
        <f>'By Round'!C13</f>
        <v/>
      </c>
      <c r="E123">
        <f>'By Round'!D13</f>
        <v/>
      </c>
      <c r="F123" s="10" t="inlineStr">
        <is>
          <t>NS</t>
        </is>
      </c>
      <c r="L123" s="11">
        <f>IFERROR(AVERAGE(P123:T123),"")</f>
        <v/>
      </c>
      <c r="M123" s="4">
        <f>IFERROR(AVERAGE(U123:Y123),"")</f>
        <v/>
      </c>
      <c r="N123">
        <f>IF(ISNUMBER(J123),J123,IF(ISNUMBER(K123),-K123,""))</f>
        <v/>
      </c>
      <c r="O123">
        <f>IF(ISNUMBER(K123),K123,IF(ISNUMBER(J123),-J123,""))</f>
        <v/>
      </c>
      <c r="P123">
        <f>IF(AND(ISNUMBER(N123),ISNUMBER(N124)),VLOOKUP(ABS(N123-N124),'IMP Table'!$A$2:$C$26,3)*SIGN(N123-N124),"")</f>
        <v/>
      </c>
      <c r="Q123">
        <f>IF(AND(ISNUMBER(N123),ISNUMBER(N125)),VLOOKUP(ABS(N123-N125),'IMP Table'!$A$2:$C$26,3)*SIGN(N123-N125),"")</f>
        <v/>
      </c>
      <c r="R123">
        <f>IF(AND(ISNUMBER(N123),ISNUMBER(N126)),VLOOKUP(ABS(N123-N126),'IMP Table'!$A$2:$C$26,3)*SIGN(N123-N126),"")</f>
        <v/>
      </c>
      <c r="S123">
        <f>IF(AND(ISNUMBER(N123),ISNUMBER(N127)),VLOOKUP(ABS(N123-N127),'IMP Table'!$A$2:$C$26,3)*SIGN(N123-N127),"")</f>
        <v/>
      </c>
      <c r="T123">
        <f>IF(AND(ISNUMBER(N123),ISNUMBER(N128)),VLOOKUP(ABS(N123-N128),'IMP Table'!$A$2:$C$26,3)*SIGN(N123-N128),"")</f>
        <v/>
      </c>
      <c r="U123">
        <f>IF(AND(ISNUMBER(O123),ISNUMBER(O124)),VLOOKUP(ABS(O123-O124),'IMP Table'!$A$2:$C$26,3)*SIGN(O123-O124),"")</f>
        <v/>
      </c>
      <c r="V123">
        <f>IF(AND(ISNUMBER(O123),ISNUMBER(O125)),VLOOKUP(ABS(O123-O125),'IMP Table'!$A$2:$C$26,3)*SIGN(O123-O125),"")</f>
        <v/>
      </c>
      <c r="W123">
        <f>IF(AND(ISNUMBER(O123),ISNUMBER(O126)),VLOOKUP(ABS(O123-O126),'IMP Table'!$A$2:$C$26,3)*SIGN(O123-O126),"")</f>
        <v/>
      </c>
      <c r="X123">
        <f>IF(AND(ISNUMBER(O123),ISNUMBER(O127)),VLOOKUP(ABS(O123-O127),'IMP Table'!$A$2:$C$26,3)*SIGN(O123-O127),"")</f>
        <v/>
      </c>
      <c r="Y123">
        <f>IF(AND(ISNUMBER(O123),ISNUMBER(O128)),VLOOKUP(ABS(O123-O128),'IMP Table'!$A$2:$C$26,3)*SIGN(O123-O128),"")</f>
        <v/>
      </c>
    </row>
    <row r="124">
      <c r="B124">
        <f>'By Round'!A14</f>
        <v/>
      </c>
      <c r="C124">
        <f>'By Round'!B18</f>
        <v/>
      </c>
      <c r="D124">
        <f>'By Round'!C18</f>
        <v/>
      </c>
      <c r="E124">
        <f>'By Round'!D18</f>
        <v/>
      </c>
      <c r="F124" s="10" t="inlineStr">
        <is>
          <t>NS</t>
        </is>
      </c>
      <c r="L124" s="11">
        <f>IFERROR(AVERAGE(P124:T124),"")</f>
        <v/>
      </c>
      <c r="M124" s="4">
        <f>IFERROR(AVERAGE(U124:Y124),"")</f>
        <v/>
      </c>
      <c r="N124">
        <f>IF(ISNUMBER(J124),J124,IF(ISNUMBER(K124),-K124,""))</f>
        <v/>
      </c>
      <c r="O124">
        <f>IF(ISNUMBER(K124),K124,IF(ISNUMBER(J124),-J124,""))</f>
        <v/>
      </c>
      <c r="P124">
        <f>IF(AND(ISNUMBER(N124),ISNUMBER(N123)),VLOOKUP(ABS(N124-N123),'IMP Table'!$A$2:$C$26,3)*SIGN(N124-N123),"")</f>
        <v/>
      </c>
      <c r="Q124">
        <f>IF(AND(ISNUMBER(N124),ISNUMBER(N125)),VLOOKUP(ABS(N124-N125),'IMP Table'!$A$2:$C$26,3)*SIGN(N124-N125),"")</f>
        <v/>
      </c>
      <c r="R124">
        <f>IF(AND(ISNUMBER(N124),ISNUMBER(N126)),VLOOKUP(ABS(N124-N126),'IMP Table'!$A$2:$C$26,3)*SIGN(N124-N126),"")</f>
        <v/>
      </c>
      <c r="S124">
        <f>IF(AND(ISNUMBER(N124),ISNUMBER(N127)),VLOOKUP(ABS(N124-N127),'IMP Table'!$A$2:$C$26,3)*SIGN(N124-N127),"")</f>
        <v/>
      </c>
      <c r="T124">
        <f>IF(AND(ISNUMBER(N124),ISNUMBER(N128)),VLOOKUP(ABS(N124-N128),'IMP Table'!$A$2:$C$26,3)*SIGN(N124-N128),"")</f>
        <v/>
      </c>
      <c r="U124">
        <f>IF(AND(ISNUMBER(O124),ISNUMBER(O123)),VLOOKUP(ABS(O124-O123),'IMP Table'!$A$2:$C$26,3)*SIGN(O124-O123),"")</f>
        <v/>
      </c>
      <c r="V124">
        <f>IF(AND(ISNUMBER(O124),ISNUMBER(O125)),VLOOKUP(ABS(O124-O125),'IMP Table'!$A$2:$C$26,3)*SIGN(O124-O125),"")</f>
        <v/>
      </c>
      <c r="W124">
        <f>IF(AND(ISNUMBER(O124),ISNUMBER(O126)),VLOOKUP(ABS(O124-O126),'IMP Table'!$A$2:$C$26,3)*SIGN(O124-O126),"")</f>
        <v/>
      </c>
      <c r="X124">
        <f>IF(AND(ISNUMBER(O124),ISNUMBER(O127)),VLOOKUP(ABS(O124-O127),'IMP Table'!$A$2:$C$26,3)*SIGN(O124-O127),"")</f>
        <v/>
      </c>
      <c r="Y124">
        <f>IF(AND(ISNUMBER(O124),ISNUMBER(O128)),VLOOKUP(ABS(O124-O128),'IMP Table'!$A$2:$C$26,3)*SIGN(O124-O128),"")</f>
        <v/>
      </c>
    </row>
    <row r="125">
      <c r="B125">
        <f>'By Round'!A20</f>
        <v/>
      </c>
      <c r="C125">
        <f>'By Round'!B23</f>
        <v/>
      </c>
      <c r="D125">
        <f>'By Round'!C23</f>
        <v/>
      </c>
      <c r="E125">
        <f>'By Round'!D23</f>
        <v/>
      </c>
      <c r="F125" s="10" t="inlineStr">
        <is>
          <t>NS</t>
        </is>
      </c>
      <c r="L125" s="11">
        <f>IFERROR(AVERAGE(P125:T125),"")</f>
        <v/>
      </c>
      <c r="M125" s="4">
        <f>IFERROR(AVERAGE(U125:Y125),"")</f>
        <v/>
      </c>
      <c r="N125">
        <f>IF(ISNUMBER(J125),J125,IF(ISNUMBER(K125),-K125,""))</f>
        <v/>
      </c>
      <c r="O125">
        <f>IF(ISNUMBER(K125),K125,IF(ISNUMBER(J125),-J125,""))</f>
        <v/>
      </c>
      <c r="P125">
        <f>IF(AND(ISNUMBER(N125),ISNUMBER(N123)),VLOOKUP(ABS(N125-N123),'IMP Table'!$A$2:$C$26,3)*SIGN(N125-N123),"")</f>
        <v/>
      </c>
      <c r="Q125">
        <f>IF(AND(ISNUMBER(N125),ISNUMBER(N124)),VLOOKUP(ABS(N125-N124),'IMP Table'!$A$2:$C$26,3)*SIGN(N125-N124),"")</f>
        <v/>
      </c>
      <c r="R125">
        <f>IF(AND(ISNUMBER(N125),ISNUMBER(N126)),VLOOKUP(ABS(N125-N126),'IMP Table'!$A$2:$C$26,3)*SIGN(N125-N126),"")</f>
        <v/>
      </c>
      <c r="S125">
        <f>IF(AND(ISNUMBER(N125),ISNUMBER(N127)),VLOOKUP(ABS(N125-N127),'IMP Table'!$A$2:$C$26,3)*SIGN(N125-N127),"")</f>
        <v/>
      </c>
      <c r="T125">
        <f>IF(AND(ISNUMBER(N125),ISNUMBER(N128)),VLOOKUP(ABS(N125-N128),'IMP Table'!$A$2:$C$26,3)*SIGN(N125-N128),"")</f>
        <v/>
      </c>
      <c r="U125">
        <f>IF(AND(ISNUMBER(O125),ISNUMBER(O123)),VLOOKUP(ABS(O125-O123),'IMP Table'!$A$2:$C$26,3)*SIGN(O125-O123),"")</f>
        <v/>
      </c>
      <c r="V125">
        <f>IF(AND(ISNUMBER(O125),ISNUMBER(O124)),VLOOKUP(ABS(O125-O124),'IMP Table'!$A$2:$C$26,3)*SIGN(O125-O124),"")</f>
        <v/>
      </c>
      <c r="W125">
        <f>IF(AND(ISNUMBER(O125),ISNUMBER(O126)),VLOOKUP(ABS(O125-O126),'IMP Table'!$A$2:$C$26,3)*SIGN(O125-O126),"")</f>
        <v/>
      </c>
      <c r="X125">
        <f>IF(AND(ISNUMBER(O125),ISNUMBER(O127)),VLOOKUP(ABS(O125-O127),'IMP Table'!$A$2:$C$26,3)*SIGN(O125-O127),"")</f>
        <v/>
      </c>
      <c r="Y125">
        <f>IF(AND(ISNUMBER(O125),ISNUMBER(O128)),VLOOKUP(ABS(O125-O128),'IMP Table'!$A$2:$C$26,3)*SIGN(O125-O128),"")</f>
        <v/>
      </c>
    </row>
    <row r="126">
      <c r="B126">
        <f>'By Round'!A32</f>
        <v/>
      </c>
      <c r="C126">
        <f>'By Round'!B34</f>
        <v/>
      </c>
      <c r="D126">
        <f>'By Round'!C34</f>
        <v/>
      </c>
      <c r="E126">
        <f>'By Round'!D34</f>
        <v/>
      </c>
      <c r="F126" s="10" t="inlineStr">
        <is>
          <t>NS</t>
        </is>
      </c>
      <c r="L126" s="11">
        <f>IFERROR(AVERAGE(P126:T126),"")</f>
        <v/>
      </c>
      <c r="M126" s="4">
        <f>IFERROR(AVERAGE(U126:Y126),"")</f>
        <v/>
      </c>
      <c r="N126">
        <f>IF(ISNUMBER(J126),J126,IF(ISNUMBER(K126),-K126,""))</f>
        <v/>
      </c>
      <c r="O126">
        <f>IF(ISNUMBER(K126),K126,IF(ISNUMBER(J126),-J126,""))</f>
        <v/>
      </c>
      <c r="P126">
        <f>IF(AND(ISNUMBER(N126),ISNUMBER(N123)),VLOOKUP(ABS(N126-N123),'IMP Table'!$A$2:$C$26,3)*SIGN(N126-N123),"")</f>
        <v/>
      </c>
      <c r="Q126">
        <f>IF(AND(ISNUMBER(N126),ISNUMBER(N124)),VLOOKUP(ABS(N126-N124),'IMP Table'!$A$2:$C$26,3)*SIGN(N126-N124),"")</f>
        <v/>
      </c>
      <c r="R126">
        <f>IF(AND(ISNUMBER(N126),ISNUMBER(N125)),VLOOKUP(ABS(N126-N125),'IMP Table'!$A$2:$C$26,3)*SIGN(N126-N125),"")</f>
        <v/>
      </c>
      <c r="S126">
        <f>IF(AND(ISNUMBER(N126),ISNUMBER(N127)),VLOOKUP(ABS(N126-N127),'IMP Table'!$A$2:$C$26,3)*SIGN(N126-N127),"")</f>
        <v/>
      </c>
      <c r="T126">
        <f>IF(AND(ISNUMBER(N126),ISNUMBER(N128)),VLOOKUP(ABS(N126-N128),'IMP Table'!$A$2:$C$26,3)*SIGN(N126-N128),"")</f>
        <v/>
      </c>
      <c r="U126">
        <f>IF(AND(ISNUMBER(O126),ISNUMBER(O123)),VLOOKUP(ABS(O126-O123),'IMP Table'!$A$2:$C$26,3)*SIGN(O126-O123),"")</f>
        <v/>
      </c>
      <c r="V126">
        <f>IF(AND(ISNUMBER(O126),ISNUMBER(O124)),VLOOKUP(ABS(O126-O124),'IMP Table'!$A$2:$C$26,3)*SIGN(O126-O124),"")</f>
        <v/>
      </c>
      <c r="W126">
        <f>IF(AND(ISNUMBER(O126),ISNUMBER(O125)),VLOOKUP(ABS(O126-O125),'IMP Table'!$A$2:$C$26,3)*SIGN(O126-O125),"")</f>
        <v/>
      </c>
      <c r="X126">
        <f>IF(AND(ISNUMBER(O126),ISNUMBER(O127)),VLOOKUP(ABS(O126-O127),'IMP Table'!$A$2:$C$26,3)*SIGN(O126-O127),"")</f>
        <v/>
      </c>
      <c r="Y126">
        <f>IF(AND(ISNUMBER(O126),ISNUMBER(O128)),VLOOKUP(ABS(O126-O128),'IMP Table'!$A$2:$C$26,3)*SIGN(O126-O128),"")</f>
        <v/>
      </c>
    </row>
    <row r="127">
      <c r="B127">
        <f>'By Round'!A38</f>
        <v/>
      </c>
      <c r="C127">
        <f>'By Round'!B39</f>
        <v/>
      </c>
      <c r="D127">
        <f>'By Round'!C39</f>
        <v/>
      </c>
      <c r="E127">
        <f>'By Round'!D39</f>
        <v/>
      </c>
      <c r="F127" s="10" t="inlineStr">
        <is>
          <t>NS</t>
        </is>
      </c>
      <c r="L127" s="11">
        <f>IFERROR(AVERAGE(P127:T127),"")</f>
        <v/>
      </c>
      <c r="M127" s="4">
        <f>IFERROR(AVERAGE(U127:Y127),"")</f>
        <v/>
      </c>
      <c r="N127">
        <f>IF(ISNUMBER(J127),J127,IF(ISNUMBER(K127),-K127,""))</f>
        <v/>
      </c>
      <c r="O127">
        <f>IF(ISNUMBER(K127),K127,IF(ISNUMBER(J127),-J127,""))</f>
        <v/>
      </c>
      <c r="P127">
        <f>IF(AND(ISNUMBER(N127),ISNUMBER(N123)),VLOOKUP(ABS(N127-N123),'IMP Table'!$A$2:$C$26,3)*SIGN(N127-N123),"")</f>
        <v/>
      </c>
      <c r="Q127">
        <f>IF(AND(ISNUMBER(N127),ISNUMBER(N124)),VLOOKUP(ABS(N127-N124),'IMP Table'!$A$2:$C$26,3)*SIGN(N127-N124),"")</f>
        <v/>
      </c>
      <c r="R127">
        <f>IF(AND(ISNUMBER(N127),ISNUMBER(N125)),VLOOKUP(ABS(N127-N125),'IMP Table'!$A$2:$C$26,3)*SIGN(N127-N125),"")</f>
        <v/>
      </c>
      <c r="S127">
        <f>IF(AND(ISNUMBER(N127),ISNUMBER(N126)),VLOOKUP(ABS(N127-N126),'IMP Table'!$A$2:$C$26,3)*SIGN(N127-N126),"")</f>
        <v/>
      </c>
      <c r="T127">
        <f>IF(AND(ISNUMBER(N127),ISNUMBER(N128)),VLOOKUP(ABS(N127-N128),'IMP Table'!$A$2:$C$26,3)*SIGN(N127-N128),"")</f>
        <v/>
      </c>
      <c r="U127">
        <f>IF(AND(ISNUMBER(O127),ISNUMBER(O123)),VLOOKUP(ABS(O127-O123),'IMP Table'!$A$2:$C$26,3)*SIGN(O127-O123),"")</f>
        <v/>
      </c>
      <c r="V127">
        <f>IF(AND(ISNUMBER(O127),ISNUMBER(O124)),VLOOKUP(ABS(O127-O124),'IMP Table'!$A$2:$C$26,3)*SIGN(O127-O124),"")</f>
        <v/>
      </c>
      <c r="W127">
        <f>IF(AND(ISNUMBER(O127),ISNUMBER(O125)),VLOOKUP(ABS(O127-O125),'IMP Table'!$A$2:$C$26,3)*SIGN(O127-O125),"")</f>
        <v/>
      </c>
      <c r="X127">
        <f>IF(AND(ISNUMBER(O127),ISNUMBER(O126)),VLOOKUP(ABS(O127-O126),'IMP Table'!$A$2:$C$26,3)*SIGN(O127-O126),"")</f>
        <v/>
      </c>
      <c r="Y127">
        <f>IF(AND(ISNUMBER(O127),ISNUMBER(O128)),VLOOKUP(ABS(O127-O128),'IMP Table'!$A$2:$C$26,3)*SIGN(O127-O128),"")</f>
        <v/>
      </c>
    </row>
    <row r="128">
      <c r="B128">
        <f>'By Round'!A62</f>
        <v/>
      </c>
      <c r="C128">
        <f>'By Round'!B62</f>
        <v/>
      </c>
      <c r="D128">
        <f>'By Round'!C62</f>
        <v/>
      </c>
      <c r="E128">
        <f>'By Round'!D62</f>
        <v/>
      </c>
      <c r="F128" s="10" t="inlineStr">
        <is>
          <t>NS</t>
        </is>
      </c>
      <c r="L128" s="11">
        <f>IFERROR(AVERAGE(P128:T128),"")</f>
        <v/>
      </c>
      <c r="M128" s="4">
        <f>IFERROR(AVERAGE(U128:Y128),"")</f>
        <v/>
      </c>
      <c r="N128">
        <f>IF(ISNUMBER(J128),J128,IF(ISNUMBER(K128),-K128,""))</f>
        <v/>
      </c>
      <c r="O128">
        <f>IF(ISNUMBER(K128),K128,IF(ISNUMBER(J128),-J128,""))</f>
        <v/>
      </c>
      <c r="P128">
        <f>IF(AND(ISNUMBER(N128),ISNUMBER(N123)),VLOOKUP(ABS(N128-N123),'IMP Table'!$A$2:$C$26,3)*SIGN(N128-N123),"")</f>
        <v/>
      </c>
      <c r="Q128">
        <f>IF(AND(ISNUMBER(N128),ISNUMBER(N124)),VLOOKUP(ABS(N128-N124),'IMP Table'!$A$2:$C$26,3)*SIGN(N128-N124),"")</f>
        <v/>
      </c>
      <c r="R128">
        <f>IF(AND(ISNUMBER(N128),ISNUMBER(N125)),VLOOKUP(ABS(N128-N125),'IMP Table'!$A$2:$C$26,3)*SIGN(N128-N125),"")</f>
        <v/>
      </c>
      <c r="S128">
        <f>IF(AND(ISNUMBER(N128),ISNUMBER(N126)),VLOOKUP(ABS(N128-N126),'IMP Table'!$A$2:$C$26,3)*SIGN(N128-N126),"")</f>
        <v/>
      </c>
      <c r="T128">
        <f>IF(AND(ISNUMBER(N128),ISNUMBER(N127)),VLOOKUP(ABS(N128-N127),'IMP Table'!$A$2:$C$26,3)*SIGN(N128-N127),"")</f>
        <v/>
      </c>
      <c r="U128">
        <f>IF(AND(ISNUMBER(O128),ISNUMBER(O123)),VLOOKUP(ABS(O128-O123),'IMP Table'!$A$2:$C$26,3)*SIGN(O128-O123),"")</f>
        <v/>
      </c>
      <c r="V128">
        <f>IF(AND(ISNUMBER(O128),ISNUMBER(O124)),VLOOKUP(ABS(O128-O124),'IMP Table'!$A$2:$C$26,3)*SIGN(O128-O124),"")</f>
        <v/>
      </c>
      <c r="W128">
        <f>IF(AND(ISNUMBER(O128),ISNUMBER(O125)),VLOOKUP(ABS(O128-O125),'IMP Table'!$A$2:$C$26,3)*SIGN(O128-O125),"")</f>
        <v/>
      </c>
      <c r="X128">
        <f>IF(AND(ISNUMBER(O128),ISNUMBER(O126)),VLOOKUP(ABS(O128-O126),'IMP Table'!$A$2:$C$26,3)*SIGN(O128-O126),"")</f>
        <v/>
      </c>
      <c r="Y128">
        <f>IF(AND(ISNUMBER(O128),ISNUMBER(O127)),VLOOKUP(ABS(O128-O127),'IMP Table'!$A$2:$C$26,3)*SIGN(O128-O127),"")</f>
        <v/>
      </c>
    </row>
    <row r="129">
      <c r="A129" t="n">
        <v>22</v>
      </c>
      <c r="B129">
        <f>'By Round'!A8</f>
        <v/>
      </c>
      <c r="C129">
        <f>'By Round'!B13</f>
        <v/>
      </c>
      <c r="D129">
        <f>'By Round'!C13</f>
        <v/>
      </c>
      <c r="E129">
        <f>'By Round'!D13</f>
        <v/>
      </c>
      <c r="F129" s="10" t="inlineStr">
        <is>
          <t>EW</t>
        </is>
      </c>
      <c r="L129" s="11">
        <f>IFERROR(AVERAGE(P129:T129),"")</f>
        <v/>
      </c>
      <c r="M129" s="4">
        <f>IFERROR(AVERAGE(U129:Y129),"")</f>
        <v/>
      </c>
      <c r="N129">
        <f>IF(ISNUMBER(J129),J129,IF(ISNUMBER(K129),-K129,""))</f>
        <v/>
      </c>
      <c r="O129">
        <f>IF(ISNUMBER(K129),K129,IF(ISNUMBER(J129),-J129,""))</f>
        <v/>
      </c>
      <c r="P129">
        <f>IF(AND(ISNUMBER(N129),ISNUMBER(N130)),VLOOKUP(ABS(N129-N130),'IMP Table'!$A$2:$C$26,3)*SIGN(N129-N130),"")</f>
        <v/>
      </c>
      <c r="Q129">
        <f>IF(AND(ISNUMBER(N129),ISNUMBER(N131)),VLOOKUP(ABS(N129-N131),'IMP Table'!$A$2:$C$26,3)*SIGN(N129-N131),"")</f>
        <v/>
      </c>
      <c r="R129">
        <f>IF(AND(ISNUMBER(N129),ISNUMBER(N132)),VLOOKUP(ABS(N129-N132),'IMP Table'!$A$2:$C$26,3)*SIGN(N129-N132),"")</f>
        <v/>
      </c>
      <c r="S129">
        <f>IF(AND(ISNUMBER(N129),ISNUMBER(N133)),VLOOKUP(ABS(N129-N133),'IMP Table'!$A$2:$C$26,3)*SIGN(N129-N133),"")</f>
        <v/>
      </c>
      <c r="T129">
        <f>IF(AND(ISNUMBER(N129),ISNUMBER(N134)),VLOOKUP(ABS(N129-N134),'IMP Table'!$A$2:$C$26,3)*SIGN(N129-N134),"")</f>
        <v/>
      </c>
      <c r="U129">
        <f>IF(AND(ISNUMBER(O129),ISNUMBER(O130)),VLOOKUP(ABS(O129-O130),'IMP Table'!$A$2:$C$26,3)*SIGN(O129-O130),"")</f>
        <v/>
      </c>
      <c r="V129">
        <f>IF(AND(ISNUMBER(O129),ISNUMBER(O131)),VLOOKUP(ABS(O129-O131),'IMP Table'!$A$2:$C$26,3)*SIGN(O129-O131),"")</f>
        <v/>
      </c>
      <c r="W129">
        <f>IF(AND(ISNUMBER(O129),ISNUMBER(O132)),VLOOKUP(ABS(O129-O132),'IMP Table'!$A$2:$C$26,3)*SIGN(O129-O132),"")</f>
        <v/>
      </c>
      <c r="X129">
        <f>IF(AND(ISNUMBER(O129),ISNUMBER(O133)),VLOOKUP(ABS(O129-O133),'IMP Table'!$A$2:$C$26,3)*SIGN(O129-O133),"")</f>
        <v/>
      </c>
      <c r="Y129">
        <f>IF(AND(ISNUMBER(O129),ISNUMBER(O134)),VLOOKUP(ABS(O129-O134),'IMP Table'!$A$2:$C$26,3)*SIGN(O129-O134),"")</f>
        <v/>
      </c>
    </row>
    <row r="130">
      <c r="B130">
        <f>'By Round'!A14</f>
        <v/>
      </c>
      <c r="C130">
        <f>'By Round'!B18</f>
        <v/>
      </c>
      <c r="D130">
        <f>'By Round'!C18</f>
        <v/>
      </c>
      <c r="E130">
        <f>'By Round'!D18</f>
        <v/>
      </c>
      <c r="F130" s="10" t="inlineStr">
        <is>
          <t>EW</t>
        </is>
      </c>
      <c r="L130" s="11">
        <f>IFERROR(AVERAGE(P130:T130),"")</f>
        <v/>
      </c>
      <c r="M130" s="4">
        <f>IFERROR(AVERAGE(U130:Y130),"")</f>
        <v/>
      </c>
      <c r="N130">
        <f>IF(ISNUMBER(J130),J130,IF(ISNUMBER(K130),-K130,""))</f>
        <v/>
      </c>
      <c r="O130">
        <f>IF(ISNUMBER(K130),K130,IF(ISNUMBER(J130),-J130,""))</f>
        <v/>
      </c>
      <c r="P130">
        <f>IF(AND(ISNUMBER(N130),ISNUMBER(N129)),VLOOKUP(ABS(N130-N129),'IMP Table'!$A$2:$C$26,3)*SIGN(N130-N129),"")</f>
        <v/>
      </c>
      <c r="Q130">
        <f>IF(AND(ISNUMBER(N130),ISNUMBER(N131)),VLOOKUP(ABS(N130-N131),'IMP Table'!$A$2:$C$26,3)*SIGN(N130-N131),"")</f>
        <v/>
      </c>
      <c r="R130">
        <f>IF(AND(ISNUMBER(N130),ISNUMBER(N132)),VLOOKUP(ABS(N130-N132),'IMP Table'!$A$2:$C$26,3)*SIGN(N130-N132),"")</f>
        <v/>
      </c>
      <c r="S130">
        <f>IF(AND(ISNUMBER(N130),ISNUMBER(N133)),VLOOKUP(ABS(N130-N133),'IMP Table'!$A$2:$C$26,3)*SIGN(N130-N133),"")</f>
        <v/>
      </c>
      <c r="T130">
        <f>IF(AND(ISNUMBER(N130),ISNUMBER(N134)),VLOOKUP(ABS(N130-N134),'IMP Table'!$A$2:$C$26,3)*SIGN(N130-N134),"")</f>
        <v/>
      </c>
      <c r="U130">
        <f>IF(AND(ISNUMBER(O130),ISNUMBER(O129)),VLOOKUP(ABS(O130-O129),'IMP Table'!$A$2:$C$26,3)*SIGN(O130-O129),"")</f>
        <v/>
      </c>
      <c r="V130">
        <f>IF(AND(ISNUMBER(O130),ISNUMBER(O131)),VLOOKUP(ABS(O130-O131),'IMP Table'!$A$2:$C$26,3)*SIGN(O130-O131),"")</f>
        <v/>
      </c>
      <c r="W130">
        <f>IF(AND(ISNUMBER(O130),ISNUMBER(O132)),VLOOKUP(ABS(O130-O132),'IMP Table'!$A$2:$C$26,3)*SIGN(O130-O132),"")</f>
        <v/>
      </c>
      <c r="X130">
        <f>IF(AND(ISNUMBER(O130),ISNUMBER(O133)),VLOOKUP(ABS(O130-O133),'IMP Table'!$A$2:$C$26,3)*SIGN(O130-O133),"")</f>
        <v/>
      </c>
      <c r="Y130">
        <f>IF(AND(ISNUMBER(O130),ISNUMBER(O134)),VLOOKUP(ABS(O130-O134),'IMP Table'!$A$2:$C$26,3)*SIGN(O130-O134),"")</f>
        <v/>
      </c>
    </row>
    <row r="131">
      <c r="B131">
        <f>'By Round'!A20</f>
        <v/>
      </c>
      <c r="C131">
        <f>'By Round'!B23</f>
        <v/>
      </c>
      <c r="D131">
        <f>'By Round'!C23</f>
        <v/>
      </c>
      <c r="E131">
        <f>'By Round'!D23</f>
        <v/>
      </c>
      <c r="F131" s="10" t="inlineStr">
        <is>
          <t>EW</t>
        </is>
      </c>
      <c r="L131" s="11">
        <f>IFERROR(AVERAGE(P131:T131),"")</f>
        <v/>
      </c>
      <c r="M131" s="4">
        <f>IFERROR(AVERAGE(U131:Y131),"")</f>
        <v/>
      </c>
      <c r="N131">
        <f>IF(ISNUMBER(J131),J131,IF(ISNUMBER(K131),-K131,""))</f>
        <v/>
      </c>
      <c r="O131">
        <f>IF(ISNUMBER(K131),K131,IF(ISNUMBER(J131),-J131,""))</f>
        <v/>
      </c>
      <c r="P131">
        <f>IF(AND(ISNUMBER(N131),ISNUMBER(N129)),VLOOKUP(ABS(N131-N129),'IMP Table'!$A$2:$C$26,3)*SIGN(N131-N129),"")</f>
        <v/>
      </c>
      <c r="Q131">
        <f>IF(AND(ISNUMBER(N131),ISNUMBER(N130)),VLOOKUP(ABS(N131-N130),'IMP Table'!$A$2:$C$26,3)*SIGN(N131-N130),"")</f>
        <v/>
      </c>
      <c r="R131">
        <f>IF(AND(ISNUMBER(N131),ISNUMBER(N132)),VLOOKUP(ABS(N131-N132),'IMP Table'!$A$2:$C$26,3)*SIGN(N131-N132),"")</f>
        <v/>
      </c>
      <c r="S131">
        <f>IF(AND(ISNUMBER(N131),ISNUMBER(N133)),VLOOKUP(ABS(N131-N133),'IMP Table'!$A$2:$C$26,3)*SIGN(N131-N133),"")</f>
        <v/>
      </c>
      <c r="T131">
        <f>IF(AND(ISNUMBER(N131),ISNUMBER(N134)),VLOOKUP(ABS(N131-N134),'IMP Table'!$A$2:$C$26,3)*SIGN(N131-N134),"")</f>
        <v/>
      </c>
      <c r="U131">
        <f>IF(AND(ISNUMBER(O131),ISNUMBER(O129)),VLOOKUP(ABS(O131-O129),'IMP Table'!$A$2:$C$26,3)*SIGN(O131-O129),"")</f>
        <v/>
      </c>
      <c r="V131">
        <f>IF(AND(ISNUMBER(O131),ISNUMBER(O130)),VLOOKUP(ABS(O131-O130),'IMP Table'!$A$2:$C$26,3)*SIGN(O131-O130),"")</f>
        <v/>
      </c>
      <c r="W131">
        <f>IF(AND(ISNUMBER(O131),ISNUMBER(O132)),VLOOKUP(ABS(O131-O132),'IMP Table'!$A$2:$C$26,3)*SIGN(O131-O132),"")</f>
        <v/>
      </c>
      <c r="X131">
        <f>IF(AND(ISNUMBER(O131),ISNUMBER(O133)),VLOOKUP(ABS(O131-O133),'IMP Table'!$A$2:$C$26,3)*SIGN(O131-O133),"")</f>
        <v/>
      </c>
      <c r="Y131">
        <f>IF(AND(ISNUMBER(O131),ISNUMBER(O134)),VLOOKUP(ABS(O131-O134),'IMP Table'!$A$2:$C$26,3)*SIGN(O131-O134),"")</f>
        <v/>
      </c>
    </row>
    <row r="132">
      <c r="B132">
        <f>'By Round'!A32</f>
        <v/>
      </c>
      <c r="C132">
        <f>'By Round'!B34</f>
        <v/>
      </c>
      <c r="D132">
        <f>'By Round'!C34</f>
        <v/>
      </c>
      <c r="E132">
        <f>'By Round'!D34</f>
        <v/>
      </c>
      <c r="F132" s="10" t="inlineStr">
        <is>
          <t>EW</t>
        </is>
      </c>
      <c r="L132" s="11">
        <f>IFERROR(AVERAGE(P132:T132),"")</f>
        <v/>
      </c>
      <c r="M132" s="4">
        <f>IFERROR(AVERAGE(U132:Y132),"")</f>
        <v/>
      </c>
      <c r="N132">
        <f>IF(ISNUMBER(J132),J132,IF(ISNUMBER(K132),-K132,""))</f>
        <v/>
      </c>
      <c r="O132">
        <f>IF(ISNUMBER(K132),K132,IF(ISNUMBER(J132),-J132,""))</f>
        <v/>
      </c>
      <c r="P132">
        <f>IF(AND(ISNUMBER(N132),ISNUMBER(N129)),VLOOKUP(ABS(N132-N129),'IMP Table'!$A$2:$C$26,3)*SIGN(N132-N129),"")</f>
        <v/>
      </c>
      <c r="Q132">
        <f>IF(AND(ISNUMBER(N132),ISNUMBER(N130)),VLOOKUP(ABS(N132-N130),'IMP Table'!$A$2:$C$26,3)*SIGN(N132-N130),"")</f>
        <v/>
      </c>
      <c r="R132">
        <f>IF(AND(ISNUMBER(N132),ISNUMBER(N131)),VLOOKUP(ABS(N132-N131),'IMP Table'!$A$2:$C$26,3)*SIGN(N132-N131),"")</f>
        <v/>
      </c>
      <c r="S132">
        <f>IF(AND(ISNUMBER(N132),ISNUMBER(N133)),VLOOKUP(ABS(N132-N133),'IMP Table'!$A$2:$C$26,3)*SIGN(N132-N133),"")</f>
        <v/>
      </c>
      <c r="T132">
        <f>IF(AND(ISNUMBER(N132),ISNUMBER(N134)),VLOOKUP(ABS(N132-N134),'IMP Table'!$A$2:$C$26,3)*SIGN(N132-N134),"")</f>
        <v/>
      </c>
      <c r="U132">
        <f>IF(AND(ISNUMBER(O132),ISNUMBER(O129)),VLOOKUP(ABS(O132-O129),'IMP Table'!$A$2:$C$26,3)*SIGN(O132-O129),"")</f>
        <v/>
      </c>
      <c r="V132">
        <f>IF(AND(ISNUMBER(O132),ISNUMBER(O130)),VLOOKUP(ABS(O132-O130),'IMP Table'!$A$2:$C$26,3)*SIGN(O132-O130),"")</f>
        <v/>
      </c>
      <c r="W132">
        <f>IF(AND(ISNUMBER(O132),ISNUMBER(O131)),VLOOKUP(ABS(O132-O131),'IMP Table'!$A$2:$C$26,3)*SIGN(O132-O131),"")</f>
        <v/>
      </c>
      <c r="X132">
        <f>IF(AND(ISNUMBER(O132),ISNUMBER(O133)),VLOOKUP(ABS(O132-O133),'IMP Table'!$A$2:$C$26,3)*SIGN(O132-O133),"")</f>
        <v/>
      </c>
      <c r="Y132">
        <f>IF(AND(ISNUMBER(O132),ISNUMBER(O134)),VLOOKUP(ABS(O132-O134),'IMP Table'!$A$2:$C$26,3)*SIGN(O132-O134),"")</f>
        <v/>
      </c>
    </row>
    <row r="133">
      <c r="B133">
        <f>'By Round'!A38</f>
        <v/>
      </c>
      <c r="C133">
        <f>'By Round'!B39</f>
        <v/>
      </c>
      <c r="D133">
        <f>'By Round'!C39</f>
        <v/>
      </c>
      <c r="E133">
        <f>'By Round'!D39</f>
        <v/>
      </c>
      <c r="F133" s="10" t="inlineStr">
        <is>
          <t>EW</t>
        </is>
      </c>
      <c r="L133" s="11">
        <f>IFERROR(AVERAGE(P133:T133),"")</f>
        <v/>
      </c>
      <c r="M133" s="4">
        <f>IFERROR(AVERAGE(U133:Y133),"")</f>
        <v/>
      </c>
      <c r="N133">
        <f>IF(ISNUMBER(J133),J133,IF(ISNUMBER(K133),-K133,""))</f>
        <v/>
      </c>
      <c r="O133">
        <f>IF(ISNUMBER(K133),K133,IF(ISNUMBER(J133),-J133,""))</f>
        <v/>
      </c>
      <c r="P133">
        <f>IF(AND(ISNUMBER(N133),ISNUMBER(N129)),VLOOKUP(ABS(N133-N129),'IMP Table'!$A$2:$C$26,3)*SIGN(N133-N129),"")</f>
        <v/>
      </c>
      <c r="Q133">
        <f>IF(AND(ISNUMBER(N133),ISNUMBER(N130)),VLOOKUP(ABS(N133-N130),'IMP Table'!$A$2:$C$26,3)*SIGN(N133-N130),"")</f>
        <v/>
      </c>
      <c r="R133">
        <f>IF(AND(ISNUMBER(N133),ISNUMBER(N131)),VLOOKUP(ABS(N133-N131),'IMP Table'!$A$2:$C$26,3)*SIGN(N133-N131),"")</f>
        <v/>
      </c>
      <c r="S133">
        <f>IF(AND(ISNUMBER(N133),ISNUMBER(N132)),VLOOKUP(ABS(N133-N132),'IMP Table'!$A$2:$C$26,3)*SIGN(N133-N132),"")</f>
        <v/>
      </c>
      <c r="T133">
        <f>IF(AND(ISNUMBER(N133),ISNUMBER(N134)),VLOOKUP(ABS(N133-N134),'IMP Table'!$A$2:$C$26,3)*SIGN(N133-N134),"")</f>
        <v/>
      </c>
      <c r="U133">
        <f>IF(AND(ISNUMBER(O133),ISNUMBER(O129)),VLOOKUP(ABS(O133-O129),'IMP Table'!$A$2:$C$26,3)*SIGN(O133-O129),"")</f>
        <v/>
      </c>
      <c r="V133">
        <f>IF(AND(ISNUMBER(O133),ISNUMBER(O130)),VLOOKUP(ABS(O133-O130),'IMP Table'!$A$2:$C$26,3)*SIGN(O133-O130),"")</f>
        <v/>
      </c>
      <c r="W133">
        <f>IF(AND(ISNUMBER(O133),ISNUMBER(O131)),VLOOKUP(ABS(O133-O131),'IMP Table'!$A$2:$C$26,3)*SIGN(O133-O131),"")</f>
        <v/>
      </c>
      <c r="X133">
        <f>IF(AND(ISNUMBER(O133),ISNUMBER(O132)),VLOOKUP(ABS(O133-O132),'IMP Table'!$A$2:$C$26,3)*SIGN(O133-O132),"")</f>
        <v/>
      </c>
      <c r="Y133">
        <f>IF(AND(ISNUMBER(O133),ISNUMBER(O134)),VLOOKUP(ABS(O133-O134),'IMP Table'!$A$2:$C$26,3)*SIGN(O133-O134),"")</f>
        <v/>
      </c>
    </row>
    <row r="134">
      <c r="B134">
        <f>'By Round'!A62</f>
        <v/>
      </c>
      <c r="C134">
        <f>'By Round'!B62</f>
        <v/>
      </c>
      <c r="D134">
        <f>'By Round'!C62</f>
        <v/>
      </c>
      <c r="E134">
        <f>'By Round'!D62</f>
        <v/>
      </c>
      <c r="F134" s="10" t="inlineStr">
        <is>
          <t>EW</t>
        </is>
      </c>
      <c r="L134" s="11">
        <f>IFERROR(AVERAGE(P134:T134),"")</f>
        <v/>
      </c>
      <c r="M134" s="4">
        <f>IFERROR(AVERAGE(U134:Y134),"")</f>
        <v/>
      </c>
      <c r="N134">
        <f>IF(ISNUMBER(J134),J134,IF(ISNUMBER(K134),-K134,""))</f>
        <v/>
      </c>
      <c r="O134">
        <f>IF(ISNUMBER(K134),K134,IF(ISNUMBER(J134),-J134,""))</f>
        <v/>
      </c>
      <c r="P134">
        <f>IF(AND(ISNUMBER(N134),ISNUMBER(N129)),VLOOKUP(ABS(N134-N129),'IMP Table'!$A$2:$C$26,3)*SIGN(N134-N129),"")</f>
        <v/>
      </c>
      <c r="Q134">
        <f>IF(AND(ISNUMBER(N134),ISNUMBER(N130)),VLOOKUP(ABS(N134-N130),'IMP Table'!$A$2:$C$26,3)*SIGN(N134-N130),"")</f>
        <v/>
      </c>
      <c r="R134">
        <f>IF(AND(ISNUMBER(N134),ISNUMBER(N131)),VLOOKUP(ABS(N134-N131),'IMP Table'!$A$2:$C$26,3)*SIGN(N134-N131),"")</f>
        <v/>
      </c>
      <c r="S134">
        <f>IF(AND(ISNUMBER(N134),ISNUMBER(N132)),VLOOKUP(ABS(N134-N132),'IMP Table'!$A$2:$C$26,3)*SIGN(N134-N132),"")</f>
        <v/>
      </c>
      <c r="T134">
        <f>IF(AND(ISNUMBER(N134),ISNUMBER(N133)),VLOOKUP(ABS(N134-N133),'IMP Table'!$A$2:$C$26,3)*SIGN(N134-N133),"")</f>
        <v/>
      </c>
      <c r="U134">
        <f>IF(AND(ISNUMBER(O134),ISNUMBER(O129)),VLOOKUP(ABS(O134-O129),'IMP Table'!$A$2:$C$26,3)*SIGN(O134-O129),"")</f>
        <v/>
      </c>
      <c r="V134">
        <f>IF(AND(ISNUMBER(O134),ISNUMBER(O130)),VLOOKUP(ABS(O134-O130),'IMP Table'!$A$2:$C$26,3)*SIGN(O134-O130),"")</f>
        <v/>
      </c>
      <c r="W134">
        <f>IF(AND(ISNUMBER(O134),ISNUMBER(O131)),VLOOKUP(ABS(O134-O131),'IMP Table'!$A$2:$C$26,3)*SIGN(O134-O131),"")</f>
        <v/>
      </c>
      <c r="X134">
        <f>IF(AND(ISNUMBER(O134),ISNUMBER(O132)),VLOOKUP(ABS(O134-O132),'IMP Table'!$A$2:$C$26,3)*SIGN(O134-O132),"")</f>
        <v/>
      </c>
      <c r="Y134">
        <f>IF(AND(ISNUMBER(O134),ISNUMBER(O133)),VLOOKUP(ABS(O134-O133),'IMP Table'!$A$2:$C$26,3)*SIGN(O134-O133),"")</f>
        <v/>
      </c>
    </row>
  </sheetData>
  <mergeCells count="5">
    <mergeCell ref="U2:Y2"/>
    <mergeCell ref="L1:M1"/>
    <mergeCell ref="J1:K1"/>
    <mergeCell ref="P2:T2"/>
    <mergeCell ref="N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7"/>
  <sheetViews>
    <sheetView workbookViewId="0">
      <selection activeCell="A1" sqref="A1"/>
    </sheetView>
  </sheetViews>
  <sheetFormatPr baseColWidth="8" defaultRowHeight="15"/>
  <cols>
    <col width="20" customWidth="1" min="5" max="5"/>
  </cols>
  <sheetData>
    <row r="1">
      <c r="A1" s="3" t="inlineStr">
        <is>
          <t>Round</t>
        </is>
      </c>
      <c r="B1" s="3" t="inlineStr">
        <is>
          <t>Table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</row>
    <row r="2">
      <c r="A2" t="n">
        <v>1</v>
      </c>
      <c r="B2" t="n">
        <v>1</v>
      </c>
      <c r="C2" t="inlineStr">
        <is>
          <t>Sit-Out</t>
        </is>
      </c>
      <c r="D2" t="n">
        <v>1</v>
      </c>
      <c r="E2" t="inlineStr">
        <is>
          <t>1 &amp; 2</t>
        </is>
      </c>
    </row>
    <row r="3">
      <c r="B3" t="n">
        <v>2</v>
      </c>
      <c r="C3" t="n">
        <v>3</v>
      </c>
      <c r="D3" t="n">
        <v>10</v>
      </c>
      <c r="E3" t="inlineStr">
        <is>
          <t>9 &amp; 10</t>
        </is>
      </c>
    </row>
    <row r="4">
      <c r="B4" t="n">
        <v>3</v>
      </c>
      <c r="C4" t="n">
        <v>8</v>
      </c>
      <c r="D4" t="n">
        <v>7</v>
      </c>
      <c r="E4" t="inlineStr">
        <is>
          <t>11 &amp; 12</t>
        </is>
      </c>
    </row>
    <row r="5">
      <c r="B5" t="n">
        <v>4</v>
      </c>
      <c r="C5" t="n">
        <v>5</v>
      </c>
      <c r="D5" t="n">
        <v>11</v>
      </c>
      <c r="E5" t="inlineStr">
        <is>
          <t>15 &amp; 16</t>
        </is>
      </c>
    </row>
    <row r="6">
      <c r="B6" t="n">
        <v>5</v>
      </c>
      <c r="C6" t="n">
        <v>4</v>
      </c>
      <c r="D6" t="n">
        <v>2</v>
      </c>
      <c r="E6" t="inlineStr">
        <is>
          <t>17 &amp; 18</t>
        </is>
      </c>
    </row>
    <row r="7">
      <c r="B7" t="n">
        <v>6</v>
      </c>
      <c r="C7" t="n">
        <v>9</v>
      </c>
      <c r="D7" t="n">
        <v>6</v>
      </c>
      <c r="E7" t="inlineStr">
        <is>
          <t>19 &amp; 20</t>
        </is>
      </c>
    </row>
    <row r="8">
      <c r="A8" t="n">
        <v>2</v>
      </c>
      <c r="B8" t="n">
        <v>1</v>
      </c>
      <c r="C8" t="inlineStr">
        <is>
          <t>Sit-Out</t>
        </is>
      </c>
      <c r="D8" t="n">
        <v>2</v>
      </c>
      <c r="E8" t="inlineStr">
        <is>
          <t>3 &amp; 4</t>
        </is>
      </c>
    </row>
    <row r="9">
      <c r="B9" t="n">
        <v>2</v>
      </c>
      <c r="C9" t="n">
        <v>4</v>
      </c>
      <c r="D9" t="n">
        <v>11</v>
      </c>
      <c r="E9" t="inlineStr">
        <is>
          <t>11 &amp; 12</t>
        </is>
      </c>
    </row>
    <row r="10">
      <c r="B10" t="n">
        <v>3</v>
      </c>
      <c r="C10" t="n">
        <v>9</v>
      </c>
      <c r="D10" t="n">
        <v>8</v>
      </c>
      <c r="E10" t="inlineStr">
        <is>
          <t>13 &amp; 14</t>
        </is>
      </c>
    </row>
    <row r="11">
      <c r="B11" t="n">
        <v>4</v>
      </c>
      <c r="C11" t="n">
        <v>6</v>
      </c>
      <c r="D11" t="n">
        <v>1</v>
      </c>
      <c r="E11" t="inlineStr">
        <is>
          <t>17 &amp; 18</t>
        </is>
      </c>
    </row>
    <row r="12">
      <c r="B12" t="n">
        <v>5</v>
      </c>
      <c r="C12" t="n">
        <v>5</v>
      </c>
      <c r="D12" t="n">
        <v>3</v>
      </c>
      <c r="E12" t="inlineStr">
        <is>
          <t>19 &amp; 20</t>
        </is>
      </c>
    </row>
    <row r="13">
      <c r="B13" t="n">
        <v>6</v>
      </c>
      <c r="C13" t="n">
        <v>10</v>
      </c>
      <c r="D13" t="n">
        <v>7</v>
      </c>
      <c r="E13" t="inlineStr">
        <is>
          <t>21 &amp; 22</t>
        </is>
      </c>
    </row>
    <row r="14">
      <c r="A14" t="n">
        <v>3</v>
      </c>
      <c r="B14" t="n">
        <v>1</v>
      </c>
      <c r="C14" t="inlineStr">
        <is>
          <t>Sit-Out</t>
        </is>
      </c>
      <c r="D14" t="n">
        <v>3</v>
      </c>
      <c r="E14" t="inlineStr">
        <is>
          <t>5 &amp; 6</t>
        </is>
      </c>
    </row>
    <row r="15">
      <c r="B15" t="n">
        <v>2</v>
      </c>
      <c r="C15" t="n">
        <v>5</v>
      </c>
      <c r="D15" t="n">
        <v>1</v>
      </c>
      <c r="E15" t="inlineStr">
        <is>
          <t>13 &amp; 14</t>
        </is>
      </c>
    </row>
    <row r="16">
      <c r="B16" t="n">
        <v>3</v>
      </c>
      <c r="C16" t="n">
        <v>10</v>
      </c>
      <c r="D16" t="n">
        <v>9</v>
      </c>
      <c r="E16" t="inlineStr">
        <is>
          <t>15 &amp; 16</t>
        </is>
      </c>
    </row>
    <row r="17">
      <c r="B17" t="n">
        <v>4</v>
      </c>
      <c r="C17" t="n">
        <v>7</v>
      </c>
      <c r="D17" t="n">
        <v>2</v>
      </c>
      <c r="E17" t="inlineStr">
        <is>
          <t>19 &amp; 20</t>
        </is>
      </c>
    </row>
    <row r="18">
      <c r="B18" t="n">
        <v>5</v>
      </c>
      <c r="C18" t="n">
        <v>6</v>
      </c>
      <c r="D18" t="n">
        <v>4</v>
      </c>
      <c r="E18" t="inlineStr">
        <is>
          <t>21 &amp; 22</t>
        </is>
      </c>
    </row>
    <row r="19">
      <c r="B19" t="n">
        <v>6</v>
      </c>
      <c r="C19" t="n">
        <v>11</v>
      </c>
      <c r="D19" t="n">
        <v>8</v>
      </c>
      <c r="E19" t="inlineStr">
        <is>
          <t>1 &amp; 2</t>
        </is>
      </c>
    </row>
    <row r="20">
      <c r="A20" t="n">
        <v>4</v>
      </c>
      <c r="B20" t="n">
        <v>1</v>
      </c>
      <c r="C20" t="inlineStr">
        <is>
          <t>Sit-Out</t>
        </is>
      </c>
      <c r="D20" t="n">
        <v>4</v>
      </c>
      <c r="E20" t="inlineStr">
        <is>
          <t>7 &amp; 8</t>
        </is>
      </c>
    </row>
    <row r="21">
      <c r="B21" t="n">
        <v>2</v>
      </c>
      <c r="C21" t="n">
        <v>6</v>
      </c>
      <c r="D21" t="n">
        <v>2</v>
      </c>
      <c r="E21" t="inlineStr">
        <is>
          <t>15 &amp; 16</t>
        </is>
      </c>
    </row>
    <row r="22">
      <c r="B22" t="n">
        <v>3</v>
      </c>
      <c r="C22" t="n">
        <v>11</v>
      </c>
      <c r="D22" t="n">
        <v>10</v>
      </c>
      <c r="E22" t="inlineStr">
        <is>
          <t>17 &amp; 18</t>
        </is>
      </c>
    </row>
    <row r="23">
      <c r="B23" t="n">
        <v>4</v>
      </c>
      <c r="C23" t="n">
        <v>8</v>
      </c>
      <c r="D23" t="n">
        <v>3</v>
      </c>
      <c r="E23" t="inlineStr">
        <is>
          <t>21 &amp; 22</t>
        </is>
      </c>
    </row>
    <row r="24">
      <c r="B24" t="n">
        <v>5</v>
      </c>
      <c r="C24" t="n">
        <v>7</v>
      </c>
      <c r="D24" t="n">
        <v>5</v>
      </c>
      <c r="E24" t="inlineStr">
        <is>
          <t>1 &amp; 2</t>
        </is>
      </c>
    </row>
    <row r="25">
      <c r="B25" t="n">
        <v>6</v>
      </c>
      <c r="C25" t="n">
        <v>1</v>
      </c>
      <c r="D25" t="n">
        <v>9</v>
      </c>
      <c r="E25" t="inlineStr">
        <is>
          <t>3 &amp; 4</t>
        </is>
      </c>
    </row>
    <row r="26">
      <c r="A26" t="n">
        <v>5</v>
      </c>
      <c r="B26" t="n">
        <v>1</v>
      </c>
      <c r="C26" t="inlineStr">
        <is>
          <t>Sit-Out</t>
        </is>
      </c>
      <c r="D26" t="n">
        <v>5</v>
      </c>
      <c r="E26" t="inlineStr">
        <is>
          <t>9 &amp; 10</t>
        </is>
      </c>
    </row>
    <row r="27">
      <c r="B27" t="n">
        <v>2</v>
      </c>
      <c r="C27" t="n">
        <v>7</v>
      </c>
      <c r="D27" t="n">
        <v>3</v>
      </c>
      <c r="E27" t="inlineStr">
        <is>
          <t>17 &amp; 18</t>
        </is>
      </c>
    </row>
    <row r="28">
      <c r="B28" t="n">
        <v>3</v>
      </c>
      <c r="C28" t="n">
        <v>1</v>
      </c>
      <c r="D28" t="n">
        <v>11</v>
      </c>
      <c r="E28" t="inlineStr">
        <is>
          <t>19 &amp; 20</t>
        </is>
      </c>
    </row>
    <row r="29">
      <c r="B29" t="n">
        <v>4</v>
      </c>
      <c r="C29" t="n">
        <v>9</v>
      </c>
      <c r="D29" t="n">
        <v>4</v>
      </c>
      <c r="E29" t="inlineStr">
        <is>
          <t>1 &amp; 2</t>
        </is>
      </c>
    </row>
    <row r="30">
      <c r="B30" t="n">
        <v>5</v>
      </c>
      <c r="C30" t="n">
        <v>8</v>
      </c>
      <c r="D30" t="n">
        <v>6</v>
      </c>
      <c r="E30" t="inlineStr">
        <is>
          <t>3 &amp; 4</t>
        </is>
      </c>
    </row>
    <row r="31">
      <c r="B31" t="n">
        <v>6</v>
      </c>
      <c r="C31" t="n">
        <v>2</v>
      </c>
      <c r="D31" t="n">
        <v>10</v>
      </c>
      <c r="E31" t="inlineStr">
        <is>
          <t>5 &amp; 6</t>
        </is>
      </c>
    </row>
    <row r="32">
      <c r="A32" t="n">
        <v>6</v>
      </c>
      <c r="B32" t="n">
        <v>1</v>
      </c>
      <c r="C32" t="inlineStr">
        <is>
          <t>Sit-Out</t>
        </is>
      </c>
      <c r="D32" t="n">
        <v>6</v>
      </c>
      <c r="E32" t="inlineStr">
        <is>
          <t>11 &amp; 12</t>
        </is>
      </c>
    </row>
    <row r="33">
      <c r="B33" t="n">
        <v>2</v>
      </c>
      <c r="C33" t="n">
        <v>8</v>
      </c>
      <c r="D33" t="n">
        <v>4</v>
      </c>
      <c r="E33" t="inlineStr">
        <is>
          <t>19 &amp; 20</t>
        </is>
      </c>
    </row>
    <row r="34">
      <c r="B34" t="n">
        <v>3</v>
      </c>
      <c r="C34" t="n">
        <v>2</v>
      </c>
      <c r="D34" t="n">
        <v>1</v>
      </c>
      <c r="E34" t="inlineStr">
        <is>
          <t>21 &amp; 22</t>
        </is>
      </c>
    </row>
    <row r="35">
      <c r="B35" t="n">
        <v>4</v>
      </c>
      <c r="C35" t="n">
        <v>10</v>
      </c>
      <c r="D35" t="n">
        <v>5</v>
      </c>
      <c r="E35" t="inlineStr">
        <is>
          <t>3 &amp; 4</t>
        </is>
      </c>
    </row>
    <row r="36">
      <c r="B36" t="n">
        <v>5</v>
      </c>
      <c r="C36" t="n">
        <v>9</v>
      </c>
      <c r="D36" t="n">
        <v>7</v>
      </c>
      <c r="E36" t="inlineStr">
        <is>
          <t>5 &amp; 6</t>
        </is>
      </c>
    </row>
    <row r="37">
      <c r="B37" t="n">
        <v>6</v>
      </c>
      <c r="C37" t="n">
        <v>3</v>
      </c>
      <c r="D37" t="n">
        <v>11</v>
      </c>
      <c r="E37" t="inlineStr">
        <is>
          <t>7 &amp; 8</t>
        </is>
      </c>
    </row>
    <row r="38">
      <c r="A38" t="n">
        <v>7</v>
      </c>
      <c r="B38" t="n">
        <v>1</v>
      </c>
      <c r="C38" t="inlineStr">
        <is>
          <t>Sit-Out</t>
        </is>
      </c>
      <c r="D38" t="n">
        <v>7</v>
      </c>
      <c r="E38" t="inlineStr">
        <is>
          <t>13 &amp; 14</t>
        </is>
      </c>
    </row>
    <row r="39">
      <c r="B39" t="n">
        <v>2</v>
      </c>
      <c r="C39" t="n">
        <v>9</v>
      </c>
      <c r="D39" t="n">
        <v>5</v>
      </c>
      <c r="E39" t="inlineStr">
        <is>
          <t>21 &amp; 22</t>
        </is>
      </c>
    </row>
    <row r="40">
      <c r="B40" t="n">
        <v>3</v>
      </c>
      <c r="C40" t="n">
        <v>3</v>
      </c>
      <c r="D40" t="n">
        <v>2</v>
      </c>
      <c r="E40" t="inlineStr">
        <is>
          <t>1 &amp; 2</t>
        </is>
      </c>
    </row>
    <row r="41">
      <c r="B41" t="n">
        <v>4</v>
      </c>
      <c r="C41" t="n">
        <v>11</v>
      </c>
      <c r="D41" t="n">
        <v>6</v>
      </c>
      <c r="E41" t="inlineStr">
        <is>
          <t>5 &amp; 6</t>
        </is>
      </c>
    </row>
    <row r="42">
      <c r="B42" t="n">
        <v>5</v>
      </c>
      <c r="C42" t="n">
        <v>10</v>
      </c>
      <c r="D42" t="n">
        <v>8</v>
      </c>
      <c r="E42" t="inlineStr">
        <is>
          <t>7 &amp; 8</t>
        </is>
      </c>
    </row>
    <row r="43">
      <c r="B43" t="n">
        <v>6</v>
      </c>
      <c r="C43" t="n">
        <v>4</v>
      </c>
      <c r="D43" t="n">
        <v>1</v>
      </c>
      <c r="E43" t="inlineStr">
        <is>
          <t>9 &amp; 10</t>
        </is>
      </c>
    </row>
    <row r="44">
      <c r="A44" t="n">
        <v>8</v>
      </c>
      <c r="B44" t="n">
        <v>1</v>
      </c>
      <c r="C44" t="inlineStr">
        <is>
          <t>Sit-Out</t>
        </is>
      </c>
      <c r="D44" t="n">
        <v>8</v>
      </c>
      <c r="E44" t="inlineStr">
        <is>
          <t>15 &amp; 16</t>
        </is>
      </c>
    </row>
    <row r="45">
      <c r="B45" t="n">
        <v>2</v>
      </c>
      <c r="C45" t="n">
        <v>10</v>
      </c>
      <c r="D45" t="n">
        <v>6</v>
      </c>
      <c r="E45" t="inlineStr">
        <is>
          <t>1 &amp; 2</t>
        </is>
      </c>
    </row>
    <row r="46">
      <c r="B46" t="n">
        <v>3</v>
      </c>
      <c r="C46" t="n">
        <v>4</v>
      </c>
      <c r="D46" t="n">
        <v>3</v>
      </c>
      <c r="E46" t="inlineStr">
        <is>
          <t>3 &amp; 4</t>
        </is>
      </c>
    </row>
    <row r="47">
      <c r="B47" t="n">
        <v>4</v>
      </c>
      <c r="C47" t="n">
        <v>1</v>
      </c>
      <c r="D47" t="n">
        <v>7</v>
      </c>
      <c r="E47" t="inlineStr">
        <is>
          <t>7 &amp; 8</t>
        </is>
      </c>
    </row>
    <row r="48">
      <c r="B48" t="n">
        <v>5</v>
      </c>
      <c r="C48" t="n">
        <v>11</v>
      </c>
      <c r="D48" t="n">
        <v>9</v>
      </c>
      <c r="E48" t="inlineStr">
        <is>
          <t>9 &amp; 10</t>
        </is>
      </c>
    </row>
    <row r="49">
      <c r="B49" t="n">
        <v>6</v>
      </c>
      <c r="C49" t="n">
        <v>5</v>
      </c>
      <c r="D49" t="n">
        <v>2</v>
      </c>
      <c r="E49" t="inlineStr">
        <is>
          <t>11 &amp; 12</t>
        </is>
      </c>
    </row>
    <row r="50">
      <c r="A50" t="n">
        <v>9</v>
      </c>
      <c r="B50" t="n">
        <v>1</v>
      </c>
      <c r="C50" t="inlineStr">
        <is>
          <t>Sit-Out</t>
        </is>
      </c>
      <c r="D50" t="n">
        <v>9</v>
      </c>
      <c r="E50" t="inlineStr">
        <is>
          <t>17 &amp; 18</t>
        </is>
      </c>
    </row>
    <row r="51">
      <c r="B51" t="n">
        <v>2</v>
      </c>
      <c r="C51" t="n">
        <v>11</v>
      </c>
      <c r="D51" t="n">
        <v>7</v>
      </c>
      <c r="E51" t="inlineStr">
        <is>
          <t>3 &amp; 4</t>
        </is>
      </c>
    </row>
    <row r="52">
      <c r="B52" t="n">
        <v>3</v>
      </c>
      <c r="C52" t="n">
        <v>5</v>
      </c>
      <c r="D52" t="n">
        <v>4</v>
      </c>
      <c r="E52" t="inlineStr">
        <is>
          <t>5 &amp; 6</t>
        </is>
      </c>
    </row>
    <row r="53">
      <c r="B53" t="n">
        <v>4</v>
      </c>
      <c r="C53" t="n">
        <v>2</v>
      </c>
      <c r="D53" t="n">
        <v>8</v>
      </c>
      <c r="E53" t="inlineStr">
        <is>
          <t>9 &amp; 10</t>
        </is>
      </c>
    </row>
    <row r="54">
      <c r="B54" t="n">
        <v>5</v>
      </c>
      <c r="C54" t="n">
        <v>1</v>
      </c>
      <c r="D54" t="n">
        <v>10</v>
      </c>
      <c r="E54" t="inlineStr">
        <is>
          <t>11 &amp; 12</t>
        </is>
      </c>
    </row>
    <row r="55">
      <c r="B55" t="n">
        <v>6</v>
      </c>
      <c r="C55" t="n">
        <v>6</v>
      </c>
      <c r="D55" t="n">
        <v>3</v>
      </c>
      <c r="E55" t="inlineStr">
        <is>
          <t>13 &amp; 14</t>
        </is>
      </c>
    </row>
    <row r="56">
      <c r="A56" t="n">
        <v>10</v>
      </c>
      <c r="B56" t="n">
        <v>1</v>
      </c>
      <c r="C56" t="inlineStr">
        <is>
          <t>Sit-Out</t>
        </is>
      </c>
      <c r="D56" t="n">
        <v>10</v>
      </c>
      <c r="E56" t="inlineStr">
        <is>
          <t>19 &amp; 20</t>
        </is>
      </c>
    </row>
    <row r="57">
      <c r="B57" t="n">
        <v>2</v>
      </c>
      <c r="C57" t="n">
        <v>1</v>
      </c>
      <c r="D57" t="n">
        <v>8</v>
      </c>
      <c r="E57" t="inlineStr">
        <is>
          <t>5 &amp; 6</t>
        </is>
      </c>
    </row>
    <row r="58">
      <c r="B58" t="n">
        <v>3</v>
      </c>
      <c r="C58" t="n">
        <v>6</v>
      </c>
      <c r="D58" t="n">
        <v>5</v>
      </c>
      <c r="E58" t="inlineStr">
        <is>
          <t>7 &amp; 8</t>
        </is>
      </c>
    </row>
    <row r="59">
      <c r="B59" t="n">
        <v>4</v>
      </c>
      <c r="C59" t="n">
        <v>3</v>
      </c>
      <c r="D59" t="n">
        <v>9</v>
      </c>
      <c r="E59" t="inlineStr">
        <is>
          <t>11 &amp; 12</t>
        </is>
      </c>
    </row>
    <row r="60">
      <c r="B60" t="n">
        <v>5</v>
      </c>
      <c r="C60" t="n">
        <v>2</v>
      </c>
      <c r="D60" t="n">
        <v>11</v>
      </c>
      <c r="E60" t="inlineStr">
        <is>
          <t>13 &amp; 14</t>
        </is>
      </c>
    </row>
    <row r="61">
      <c r="B61" t="n">
        <v>6</v>
      </c>
      <c r="C61" t="n">
        <v>7</v>
      </c>
      <c r="D61" t="n">
        <v>4</v>
      </c>
      <c r="E61" t="inlineStr">
        <is>
          <t>15 &amp; 16</t>
        </is>
      </c>
    </row>
    <row r="62">
      <c r="A62" t="n">
        <v>11</v>
      </c>
      <c r="B62" t="n">
        <v>1</v>
      </c>
      <c r="C62" t="inlineStr">
        <is>
          <t>Sit-Out</t>
        </is>
      </c>
      <c r="D62" t="n">
        <v>11</v>
      </c>
      <c r="E62" t="inlineStr">
        <is>
          <t>21 &amp; 22</t>
        </is>
      </c>
    </row>
    <row r="63">
      <c r="B63" t="n">
        <v>2</v>
      </c>
      <c r="C63" t="n">
        <v>2</v>
      </c>
      <c r="D63" t="n">
        <v>9</v>
      </c>
      <c r="E63" t="inlineStr">
        <is>
          <t>7 &amp; 8</t>
        </is>
      </c>
    </row>
    <row r="64">
      <c r="B64" t="n">
        <v>3</v>
      </c>
      <c r="C64" t="n">
        <v>7</v>
      </c>
      <c r="D64" t="n">
        <v>6</v>
      </c>
      <c r="E64" t="inlineStr">
        <is>
          <t>9 &amp; 10</t>
        </is>
      </c>
    </row>
    <row r="65">
      <c r="B65" t="n">
        <v>4</v>
      </c>
      <c r="C65" t="n">
        <v>4</v>
      </c>
      <c r="D65" t="n">
        <v>10</v>
      </c>
      <c r="E65" t="inlineStr">
        <is>
          <t>13 &amp; 14</t>
        </is>
      </c>
    </row>
    <row r="66">
      <c r="B66" t="n">
        <v>5</v>
      </c>
      <c r="C66" t="n">
        <v>3</v>
      </c>
      <c r="D66" t="n">
        <v>1</v>
      </c>
      <c r="E66" t="inlineStr">
        <is>
          <t>15 &amp; 16</t>
        </is>
      </c>
    </row>
    <row r="67">
      <c r="B67" t="n">
        <v>6</v>
      </c>
      <c r="C67" t="n">
        <v>8</v>
      </c>
      <c r="D67" t="n">
        <v>5</v>
      </c>
      <c r="E67" t="inlineStr">
        <is>
          <t>17 &amp; 18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67"/>
  <sheetViews>
    <sheetView workbookViewId="0">
      <selection activeCell="A1" sqref="A1"/>
    </sheetView>
  </sheetViews>
  <sheetFormatPr baseColWidth="8" defaultRowHeight="15"/>
  <cols>
    <col width="20" customWidth="1" min="5" max="5"/>
    <col width="15" customWidth="1" min="6" max="6"/>
    <col width="15" customWidth="1" min="7" max="7"/>
  </cols>
  <sheetData>
    <row r="1">
      <c r="A1" s="3" t="inlineStr">
        <is>
          <t>Table</t>
        </is>
      </c>
      <c r="B1" s="3" t="inlineStr">
        <is>
          <t>Round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  <c r="F1" s="3" t="inlineStr">
        <is>
          <t>NS Next</t>
        </is>
      </c>
      <c r="G1" s="3" t="inlineStr">
        <is>
          <t>EW Next</t>
        </is>
      </c>
    </row>
    <row r="2">
      <c r="A2" t="n">
        <v>1</v>
      </c>
      <c r="B2">
        <f>'By Round'!A2</f>
        <v/>
      </c>
      <c r="C2">
        <f>'By Round'!C2</f>
        <v/>
      </c>
      <c r="D2">
        <f>'By Round'!D2</f>
        <v/>
      </c>
      <c r="E2">
        <f>'By Round'!E2</f>
        <v/>
      </c>
      <c r="F2" t="inlineStr">
        <is>
          <t>Table 1 NS</t>
        </is>
      </c>
      <c r="G2" t="inlineStr">
        <is>
          <t>Table 4 EW</t>
        </is>
      </c>
    </row>
    <row r="3">
      <c r="B3">
        <f>'By Round'!A8</f>
        <v/>
      </c>
      <c r="C3">
        <f>'By Round'!C8</f>
        <v/>
      </c>
      <c r="D3">
        <f>'By Round'!D8</f>
        <v/>
      </c>
      <c r="E3">
        <f>'By Round'!E8</f>
        <v/>
      </c>
      <c r="F3" t="inlineStr">
        <is>
          <t>Table 1 NS</t>
        </is>
      </c>
      <c r="G3" t="inlineStr">
        <is>
          <t>Table 4 EW</t>
        </is>
      </c>
    </row>
    <row r="4">
      <c r="B4">
        <f>'By Round'!A14</f>
        <v/>
      </c>
      <c r="C4">
        <f>'By Round'!C14</f>
        <v/>
      </c>
      <c r="D4">
        <f>'By Round'!D14</f>
        <v/>
      </c>
      <c r="E4">
        <f>'By Round'!E14</f>
        <v/>
      </c>
      <c r="F4" t="inlineStr">
        <is>
          <t>Table 1 NS</t>
        </is>
      </c>
      <c r="G4" t="inlineStr">
        <is>
          <t>Table 4 EW</t>
        </is>
      </c>
    </row>
    <row r="5">
      <c r="B5">
        <f>'By Round'!A20</f>
        <v/>
      </c>
      <c r="C5">
        <f>'By Round'!C20</f>
        <v/>
      </c>
      <c r="D5">
        <f>'By Round'!D20</f>
        <v/>
      </c>
      <c r="E5">
        <f>'By Round'!E20</f>
        <v/>
      </c>
      <c r="F5" t="inlineStr">
        <is>
          <t>Table 1 NS</t>
        </is>
      </c>
      <c r="G5" t="inlineStr">
        <is>
          <t>Table 4 EW</t>
        </is>
      </c>
    </row>
    <row r="6">
      <c r="B6">
        <f>'By Round'!A26</f>
        <v/>
      </c>
      <c r="C6">
        <f>'By Round'!C26</f>
        <v/>
      </c>
      <c r="D6">
        <f>'By Round'!D26</f>
        <v/>
      </c>
      <c r="E6">
        <f>'By Round'!E26</f>
        <v/>
      </c>
      <c r="F6" t="inlineStr">
        <is>
          <t>Table 1 NS</t>
        </is>
      </c>
      <c r="G6" t="inlineStr">
        <is>
          <t>Table 4 EW</t>
        </is>
      </c>
    </row>
    <row r="7">
      <c r="B7">
        <f>'By Round'!A32</f>
        <v/>
      </c>
      <c r="C7">
        <f>'By Round'!C32</f>
        <v/>
      </c>
      <c r="D7">
        <f>'By Round'!D32</f>
        <v/>
      </c>
      <c r="E7">
        <f>'By Round'!E32</f>
        <v/>
      </c>
      <c r="F7" t="inlineStr">
        <is>
          <t>Table 1 NS</t>
        </is>
      </c>
      <c r="G7" t="inlineStr">
        <is>
          <t>Table 4 EW</t>
        </is>
      </c>
    </row>
    <row r="8">
      <c r="B8">
        <f>'By Round'!A38</f>
        <v/>
      </c>
      <c r="C8">
        <f>'By Round'!C38</f>
        <v/>
      </c>
      <c r="D8">
        <f>'By Round'!D38</f>
        <v/>
      </c>
      <c r="E8">
        <f>'By Round'!E38</f>
        <v/>
      </c>
      <c r="F8" t="inlineStr">
        <is>
          <t>Table 1 NS</t>
        </is>
      </c>
      <c r="G8" t="inlineStr">
        <is>
          <t>Table 4 EW</t>
        </is>
      </c>
    </row>
    <row r="9">
      <c r="B9">
        <f>'By Round'!A44</f>
        <v/>
      </c>
      <c r="C9">
        <f>'By Round'!C44</f>
        <v/>
      </c>
      <c r="D9">
        <f>'By Round'!D44</f>
        <v/>
      </c>
      <c r="E9">
        <f>'By Round'!E44</f>
        <v/>
      </c>
      <c r="F9" t="inlineStr">
        <is>
          <t>Table 1 NS</t>
        </is>
      </c>
      <c r="G9" t="inlineStr">
        <is>
          <t>Table 4 EW</t>
        </is>
      </c>
    </row>
    <row r="10">
      <c r="B10">
        <f>'By Round'!A50</f>
        <v/>
      </c>
      <c r="C10">
        <f>'By Round'!C50</f>
        <v/>
      </c>
      <c r="D10">
        <f>'By Round'!D50</f>
        <v/>
      </c>
      <c r="E10">
        <f>'By Round'!E50</f>
        <v/>
      </c>
      <c r="F10" t="inlineStr">
        <is>
          <t>Table 1 NS</t>
        </is>
      </c>
      <c r="G10" t="inlineStr">
        <is>
          <t>Table 4 EW</t>
        </is>
      </c>
    </row>
    <row r="11">
      <c r="B11">
        <f>'By Round'!A56</f>
        <v/>
      </c>
      <c r="C11">
        <f>'By Round'!C56</f>
        <v/>
      </c>
      <c r="D11">
        <f>'By Round'!D56</f>
        <v/>
      </c>
      <c r="E11">
        <f>'By Round'!E56</f>
        <v/>
      </c>
      <c r="F11" t="inlineStr">
        <is>
          <t>Table 1 NS</t>
        </is>
      </c>
      <c r="G11" t="inlineStr">
        <is>
          <t>Table 4 EW</t>
        </is>
      </c>
    </row>
    <row r="12">
      <c r="B12">
        <f>'By Round'!A62</f>
        <v/>
      </c>
      <c r="C12">
        <f>'By Round'!C62</f>
        <v/>
      </c>
      <c r="D12">
        <f>'By Round'!D62</f>
        <v/>
      </c>
      <c r="E12">
        <f>'By Round'!E62</f>
        <v/>
      </c>
    </row>
    <row r="13">
      <c r="A13" t="n">
        <v>2</v>
      </c>
      <c r="B13">
        <f>'By Round'!A2</f>
        <v/>
      </c>
      <c r="C13">
        <f>'By Round'!C3</f>
        <v/>
      </c>
      <c r="D13">
        <f>'By Round'!D3</f>
        <v/>
      </c>
      <c r="E13">
        <f>'By Round'!E3</f>
        <v/>
      </c>
      <c r="F13" t="inlineStr">
        <is>
          <t>Table 5 EW</t>
        </is>
      </c>
      <c r="G13" t="inlineStr">
        <is>
          <t>Table 6 NS</t>
        </is>
      </c>
    </row>
    <row r="14">
      <c r="B14">
        <f>'By Round'!A8</f>
        <v/>
      </c>
      <c r="C14">
        <f>'By Round'!C9</f>
        <v/>
      </c>
      <c r="D14">
        <f>'By Round'!D9</f>
        <v/>
      </c>
      <c r="E14">
        <f>'By Round'!E9</f>
        <v/>
      </c>
      <c r="F14" t="inlineStr">
        <is>
          <t>Table 5 EW</t>
        </is>
      </c>
      <c r="G14" t="inlineStr">
        <is>
          <t>Table 6 NS</t>
        </is>
      </c>
    </row>
    <row r="15">
      <c r="B15">
        <f>'By Round'!A14</f>
        <v/>
      </c>
      <c r="C15">
        <f>'By Round'!C15</f>
        <v/>
      </c>
      <c r="D15">
        <f>'By Round'!D15</f>
        <v/>
      </c>
      <c r="E15">
        <f>'By Round'!E15</f>
        <v/>
      </c>
      <c r="F15" t="inlineStr">
        <is>
          <t>Table 5 EW</t>
        </is>
      </c>
      <c r="G15" t="inlineStr">
        <is>
          <t>Table 6 NS</t>
        </is>
      </c>
    </row>
    <row r="16">
      <c r="B16">
        <f>'By Round'!A20</f>
        <v/>
      </c>
      <c r="C16">
        <f>'By Round'!C21</f>
        <v/>
      </c>
      <c r="D16">
        <f>'By Round'!D21</f>
        <v/>
      </c>
      <c r="E16">
        <f>'By Round'!E21</f>
        <v/>
      </c>
      <c r="F16" t="inlineStr">
        <is>
          <t>Table 5 EW</t>
        </is>
      </c>
      <c r="G16" t="inlineStr">
        <is>
          <t>Table 6 NS</t>
        </is>
      </c>
    </row>
    <row r="17">
      <c r="B17">
        <f>'By Round'!A26</f>
        <v/>
      </c>
      <c r="C17">
        <f>'By Round'!C27</f>
        <v/>
      </c>
      <c r="D17">
        <f>'By Round'!D27</f>
        <v/>
      </c>
      <c r="E17">
        <f>'By Round'!E27</f>
        <v/>
      </c>
      <c r="F17" t="inlineStr">
        <is>
          <t>Table 5 EW</t>
        </is>
      </c>
      <c r="G17" t="inlineStr">
        <is>
          <t>Table 6 NS</t>
        </is>
      </c>
    </row>
    <row r="18">
      <c r="B18">
        <f>'By Round'!A32</f>
        <v/>
      </c>
      <c r="C18">
        <f>'By Round'!C33</f>
        <v/>
      </c>
      <c r="D18">
        <f>'By Round'!D33</f>
        <v/>
      </c>
      <c r="E18">
        <f>'By Round'!E33</f>
        <v/>
      </c>
      <c r="F18" t="inlineStr">
        <is>
          <t>Table 5 EW</t>
        </is>
      </c>
      <c r="G18" t="inlineStr">
        <is>
          <t>Table 6 NS</t>
        </is>
      </c>
    </row>
    <row r="19">
      <c r="B19">
        <f>'By Round'!A38</f>
        <v/>
      </c>
      <c r="C19">
        <f>'By Round'!C39</f>
        <v/>
      </c>
      <c r="D19">
        <f>'By Round'!D39</f>
        <v/>
      </c>
      <c r="E19">
        <f>'By Round'!E39</f>
        <v/>
      </c>
      <c r="F19" t="inlineStr">
        <is>
          <t>Table 5 EW</t>
        </is>
      </c>
      <c r="G19" t="inlineStr">
        <is>
          <t>Table 6 NS</t>
        </is>
      </c>
    </row>
    <row r="20">
      <c r="B20">
        <f>'By Round'!A44</f>
        <v/>
      </c>
      <c r="C20">
        <f>'By Round'!C45</f>
        <v/>
      </c>
      <c r="D20">
        <f>'By Round'!D45</f>
        <v/>
      </c>
      <c r="E20">
        <f>'By Round'!E45</f>
        <v/>
      </c>
      <c r="F20" t="inlineStr">
        <is>
          <t>Table 5 EW</t>
        </is>
      </c>
      <c r="G20" t="inlineStr">
        <is>
          <t>Table 6 NS</t>
        </is>
      </c>
    </row>
    <row r="21">
      <c r="B21">
        <f>'By Round'!A50</f>
        <v/>
      </c>
      <c r="C21">
        <f>'By Round'!C51</f>
        <v/>
      </c>
      <c r="D21">
        <f>'By Round'!D51</f>
        <v/>
      </c>
      <c r="E21">
        <f>'By Round'!E51</f>
        <v/>
      </c>
      <c r="F21" t="inlineStr">
        <is>
          <t>Table 5 EW</t>
        </is>
      </c>
      <c r="G21" t="inlineStr">
        <is>
          <t>Table 6 NS</t>
        </is>
      </c>
    </row>
    <row r="22">
      <c r="B22">
        <f>'By Round'!A56</f>
        <v/>
      </c>
      <c r="C22">
        <f>'By Round'!C57</f>
        <v/>
      </c>
      <c r="D22">
        <f>'By Round'!D57</f>
        <v/>
      </c>
      <c r="E22">
        <f>'By Round'!E57</f>
        <v/>
      </c>
      <c r="F22" t="inlineStr">
        <is>
          <t>Table 5 EW</t>
        </is>
      </c>
      <c r="G22" t="inlineStr">
        <is>
          <t>Table 6 NS</t>
        </is>
      </c>
    </row>
    <row r="23">
      <c r="B23">
        <f>'By Round'!A62</f>
        <v/>
      </c>
      <c r="C23">
        <f>'By Round'!C63</f>
        <v/>
      </c>
      <c r="D23">
        <f>'By Round'!D63</f>
        <v/>
      </c>
      <c r="E23">
        <f>'By Round'!E63</f>
        <v/>
      </c>
    </row>
    <row r="24">
      <c r="A24" t="n">
        <v>3</v>
      </c>
      <c r="B24">
        <f>'By Round'!A2</f>
        <v/>
      </c>
      <c r="C24">
        <f>'By Round'!C4</f>
        <v/>
      </c>
      <c r="D24">
        <f>'By Round'!D4</f>
        <v/>
      </c>
      <c r="E24">
        <f>'By Round'!E4</f>
        <v/>
      </c>
      <c r="F24" t="inlineStr">
        <is>
          <t>Table 3 EW</t>
        </is>
      </c>
      <c r="G24" t="inlineStr">
        <is>
          <t>Table 6 EW</t>
        </is>
      </c>
    </row>
    <row r="25">
      <c r="B25">
        <f>'By Round'!A8</f>
        <v/>
      </c>
      <c r="C25">
        <f>'By Round'!C10</f>
        <v/>
      </c>
      <c r="D25">
        <f>'By Round'!D10</f>
        <v/>
      </c>
      <c r="E25">
        <f>'By Round'!E10</f>
        <v/>
      </c>
      <c r="F25" t="inlineStr">
        <is>
          <t>Table 3 EW</t>
        </is>
      </c>
      <c r="G25" t="inlineStr">
        <is>
          <t>Table 6 EW</t>
        </is>
      </c>
    </row>
    <row r="26">
      <c r="B26">
        <f>'By Round'!A14</f>
        <v/>
      </c>
      <c r="C26">
        <f>'By Round'!C16</f>
        <v/>
      </c>
      <c r="D26">
        <f>'By Round'!D16</f>
        <v/>
      </c>
      <c r="E26">
        <f>'By Round'!E16</f>
        <v/>
      </c>
      <c r="F26" t="inlineStr">
        <is>
          <t>Table 3 EW</t>
        </is>
      </c>
      <c r="G26" t="inlineStr">
        <is>
          <t>Table 6 EW</t>
        </is>
      </c>
    </row>
    <row r="27">
      <c r="B27">
        <f>'By Round'!A20</f>
        <v/>
      </c>
      <c r="C27">
        <f>'By Round'!C22</f>
        <v/>
      </c>
      <c r="D27">
        <f>'By Round'!D22</f>
        <v/>
      </c>
      <c r="E27">
        <f>'By Round'!E22</f>
        <v/>
      </c>
      <c r="F27" t="inlineStr">
        <is>
          <t>Table 3 EW</t>
        </is>
      </c>
      <c r="G27" t="inlineStr">
        <is>
          <t>Table 6 EW</t>
        </is>
      </c>
    </row>
    <row r="28">
      <c r="B28">
        <f>'By Round'!A26</f>
        <v/>
      </c>
      <c r="C28">
        <f>'By Round'!C28</f>
        <v/>
      </c>
      <c r="D28">
        <f>'By Round'!D28</f>
        <v/>
      </c>
      <c r="E28">
        <f>'By Round'!E28</f>
        <v/>
      </c>
      <c r="F28" t="inlineStr">
        <is>
          <t>Table 3 EW</t>
        </is>
      </c>
      <c r="G28" t="inlineStr">
        <is>
          <t>Table 6 EW</t>
        </is>
      </c>
    </row>
    <row r="29">
      <c r="B29">
        <f>'By Round'!A32</f>
        <v/>
      </c>
      <c r="C29">
        <f>'By Round'!C34</f>
        <v/>
      </c>
      <c r="D29">
        <f>'By Round'!D34</f>
        <v/>
      </c>
      <c r="E29">
        <f>'By Round'!E34</f>
        <v/>
      </c>
      <c r="F29" t="inlineStr">
        <is>
          <t>Table 3 EW</t>
        </is>
      </c>
      <c r="G29" t="inlineStr">
        <is>
          <t>Table 6 EW</t>
        </is>
      </c>
    </row>
    <row r="30">
      <c r="B30">
        <f>'By Round'!A38</f>
        <v/>
      </c>
      <c r="C30">
        <f>'By Round'!C40</f>
        <v/>
      </c>
      <c r="D30">
        <f>'By Round'!D40</f>
        <v/>
      </c>
      <c r="E30">
        <f>'By Round'!E40</f>
        <v/>
      </c>
      <c r="F30" t="inlineStr">
        <is>
          <t>Table 3 EW</t>
        </is>
      </c>
      <c r="G30" t="inlineStr">
        <is>
          <t>Table 6 EW</t>
        </is>
      </c>
    </row>
    <row r="31">
      <c r="B31">
        <f>'By Round'!A44</f>
        <v/>
      </c>
      <c r="C31">
        <f>'By Round'!C46</f>
        <v/>
      </c>
      <c r="D31">
        <f>'By Round'!D46</f>
        <v/>
      </c>
      <c r="E31">
        <f>'By Round'!E46</f>
        <v/>
      </c>
      <c r="F31" t="inlineStr">
        <is>
          <t>Table 3 EW</t>
        </is>
      </c>
      <c r="G31" t="inlineStr">
        <is>
          <t>Table 6 EW</t>
        </is>
      </c>
    </row>
    <row r="32">
      <c r="B32">
        <f>'By Round'!A50</f>
        <v/>
      </c>
      <c r="C32">
        <f>'By Round'!C52</f>
        <v/>
      </c>
      <c r="D32">
        <f>'By Round'!D52</f>
        <v/>
      </c>
      <c r="E32">
        <f>'By Round'!E52</f>
        <v/>
      </c>
      <c r="F32" t="inlineStr">
        <is>
          <t>Table 3 EW</t>
        </is>
      </c>
      <c r="G32" t="inlineStr">
        <is>
          <t>Table 6 EW</t>
        </is>
      </c>
    </row>
    <row r="33">
      <c r="B33">
        <f>'By Round'!A56</f>
        <v/>
      </c>
      <c r="C33">
        <f>'By Round'!C58</f>
        <v/>
      </c>
      <c r="D33">
        <f>'By Round'!D58</f>
        <v/>
      </c>
      <c r="E33">
        <f>'By Round'!E58</f>
        <v/>
      </c>
      <c r="F33" t="inlineStr">
        <is>
          <t>Table 3 EW</t>
        </is>
      </c>
      <c r="G33" t="inlineStr">
        <is>
          <t>Table 6 EW</t>
        </is>
      </c>
    </row>
    <row r="34">
      <c r="B34">
        <f>'By Round'!A62</f>
        <v/>
      </c>
      <c r="C34">
        <f>'By Round'!C64</f>
        <v/>
      </c>
      <c r="D34">
        <f>'By Round'!D64</f>
        <v/>
      </c>
      <c r="E34">
        <f>'By Round'!E64</f>
        <v/>
      </c>
    </row>
    <row r="35">
      <c r="A35" t="n">
        <v>4</v>
      </c>
      <c r="B35">
        <f>'By Round'!A2</f>
        <v/>
      </c>
      <c r="C35">
        <f>'By Round'!C5</f>
        <v/>
      </c>
      <c r="D35">
        <f>'By Round'!D5</f>
        <v/>
      </c>
      <c r="E35">
        <f>'By Round'!E5</f>
        <v/>
      </c>
      <c r="F35" t="inlineStr">
        <is>
          <t>Table 5 NS</t>
        </is>
      </c>
      <c r="G35" t="inlineStr">
        <is>
          <t>Table 2 EW</t>
        </is>
      </c>
    </row>
    <row r="36">
      <c r="B36">
        <f>'By Round'!A8</f>
        <v/>
      </c>
      <c r="C36">
        <f>'By Round'!C11</f>
        <v/>
      </c>
      <c r="D36">
        <f>'By Round'!D11</f>
        <v/>
      </c>
      <c r="E36">
        <f>'By Round'!E11</f>
        <v/>
      </c>
      <c r="F36" t="inlineStr">
        <is>
          <t>Table 5 NS</t>
        </is>
      </c>
      <c r="G36" t="inlineStr">
        <is>
          <t>Table 2 EW</t>
        </is>
      </c>
    </row>
    <row r="37">
      <c r="B37">
        <f>'By Round'!A14</f>
        <v/>
      </c>
      <c r="C37">
        <f>'By Round'!C17</f>
        <v/>
      </c>
      <c r="D37">
        <f>'By Round'!D17</f>
        <v/>
      </c>
      <c r="E37">
        <f>'By Round'!E17</f>
        <v/>
      </c>
      <c r="F37" t="inlineStr">
        <is>
          <t>Table 5 NS</t>
        </is>
      </c>
      <c r="G37" t="inlineStr">
        <is>
          <t>Table 2 EW</t>
        </is>
      </c>
    </row>
    <row r="38">
      <c r="B38">
        <f>'By Round'!A20</f>
        <v/>
      </c>
      <c r="C38">
        <f>'By Round'!C23</f>
        <v/>
      </c>
      <c r="D38">
        <f>'By Round'!D23</f>
        <v/>
      </c>
      <c r="E38">
        <f>'By Round'!E23</f>
        <v/>
      </c>
      <c r="F38" t="inlineStr">
        <is>
          <t>Table 5 NS</t>
        </is>
      </c>
      <c r="G38" t="inlineStr">
        <is>
          <t>Table 2 EW</t>
        </is>
      </c>
    </row>
    <row r="39">
      <c r="B39">
        <f>'By Round'!A26</f>
        <v/>
      </c>
      <c r="C39">
        <f>'By Round'!C29</f>
        <v/>
      </c>
      <c r="D39">
        <f>'By Round'!D29</f>
        <v/>
      </c>
      <c r="E39">
        <f>'By Round'!E29</f>
        <v/>
      </c>
      <c r="F39" t="inlineStr">
        <is>
          <t>Table 5 NS</t>
        </is>
      </c>
      <c r="G39" t="inlineStr">
        <is>
          <t>Table 2 EW</t>
        </is>
      </c>
    </row>
    <row r="40">
      <c r="B40">
        <f>'By Round'!A32</f>
        <v/>
      </c>
      <c r="C40">
        <f>'By Round'!C35</f>
        <v/>
      </c>
      <c r="D40">
        <f>'By Round'!D35</f>
        <v/>
      </c>
      <c r="E40">
        <f>'By Round'!E35</f>
        <v/>
      </c>
      <c r="F40" t="inlineStr">
        <is>
          <t>Table 5 NS</t>
        </is>
      </c>
      <c r="G40" t="inlineStr">
        <is>
          <t>Table 2 EW</t>
        </is>
      </c>
    </row>
    <row r="41">
      <c r="B41">
        <f>'By Round'!A38</f>
        <v/>
      </c>
      <c r="C41">
        <f>'By Round'!C41</f>
        <v/>
      </c>
      <c r="D41">
        <f>'By Round'!D41</f>
        <v/>
      </c>
      <c r="E41">
        <f>'By Round'!E41</f>
        <v/>
      </c>
      <c r="F41" t="inlineStr">
        <is>
          <t>Table 5 NS</t>
        </is>
      </c>
      <c r="G41" t="inlineStr">
        <is>
          <t>Table 2 EW</t>
        </is>
      </c>
    </row>
    <row r="42">
      <c r="B42">
        <f>'By Round'!A44</f>
        <v/>
      </c>
      <c r="C42">
        <f>'By Round'!C47</f>
        <v/>
      </c>
      <c r="D42">
        <f>'By Round'!D47</f>
        <v/>
      </c>
      <c r="E42">
        <f>'By Round'!E47</f>
        <v/>
      </c>
      <c r="F42" t="inlineStr">
        <is>
          <t>Table 5 NS</t>
        </is>
      </c>
      <c r="G42" t="inlineStr">
        <is>
          <t>Table 2 EW</t>
        </is>
      </c>
    </row>
    <row r="43">
      <c r="B43">
        <f>'By Round'!A50</f>
        <v/>
      </c>
      <c r="C43">
        <f>'By Round'!C53</f>
        <v/>
      </c>
      <c r="D43">
        <f>'By Round'!D53</f>
        <v/>
      </c>
      <c r="E43">
        <f>'By Round'!E53</f>
        <v/>
      </c>
      <c r="F43" t="inlineStr">
        <is>
          <t>Table 5 NS</t>
        </is>
      </c>
      <c r="G43" t="inlineStr">
        <is>
          <t>Table 2 EW</t>
        </is>
      </c>
    </row>
    <row r="44">
      <c r="B44">
        <f>'By Round'!A56</f>
        <v/>
      </c>
      <c r="C44">
        <f>'By Round'!C59</f>
        <v/>
      </c>
      <c r="D44">
        <f>'By Round'!D59</f>
        <v/>
      </c>
      <c r="E44">
        <f>'By Round'!E59</f>
        <v/>
      </c>
      <c r="F44" t="inlineStr">
        <is>
          <t>Table 5 NS</t>
        </is>
      </c>
      <c r="G44" t="inlineStr">
        <is>
          <t>Table 2 EW</t>
        </is>
      </c>
    </row>
    <row r="45">
      <c r="B45">
        <f>'By Round'!A62</f>
        <v/>
      </c>
      <c r="C45">
        <f>'By Round'!C65</f>
        <v/>
      </c>
      <c r="D45">
        <f>'By Round'!D65</f>
        <v/>
      </c>
      <c r="E45">
        <f>'By Round'!E65</f>
        <v/>
      </c>
    </row>
    <row r="46">
      <c r="A46" t="n">
        <v>5</v>
      </c>
      <c r="B46">
        <f>'By Round'!A2</f>
        <v/>
      </c>
      <c r="C46">
        <f>'By Round'!C6</f>
        <v/>
      </c>
      <c r="D46">
        <f>'By Round'!D6</f>
        <v/>
      </c>
      <c r="E46">
        <f>'By Round'!E6</f>
        <v/>
      </c>
      <c r="F46" t="inlineStr">
        <is>
          <t>Table 2 NS</t>
        </is>
      </c>
      <c r="G46" t="inlineStr">
        <is>
          <t>Table 1 EW</t>
        </is>
      </c>
    </row>
    <row r="47">
      <c r="B47">
        <f>'By Round'!A8</f>
        <v/>
      </c>
      <c r="C47">
        <f>'By Round'!C12</f>
        <v/>
      </c>
      <c r="D47">
        <f>'By Round'!D12</f>
        <v/>
      </c>
      <c r="E47">
        <f>'By Round'!E12</f>
        <v/>
      </c>
      <c r="F47" t="inlineStr">
        <is>
          <t>Table 2 NS</t>
        </is>
      </c>
      <c r="G47" t="inlineStr">
        <is>
          <t>Table 1 EW</t>
        </is>
      </c>
    </row>
    <row r="48">
      <c r="B48">
        <f>'By Round'!A14</f>
        <v/>
      </c>
      <c r="C48">
        <f>'By Round'!C18</f>
        <v/>
      </c>
      <c r="D48">
        <f>'By Round'!D18</f>
        <v/>
      </c>
      <c r="E48">
        <f>'By Round'!E18</f>
        <v/>
      </c>
      <c r="F48" t="inlineStr">
        <is>
          <t>Table 2 NS</t>
        </is>
      </c>
      <c r="G48" t="inlineStr">
        <is>
          <t>Table 1 EW</t>
        </is>
      </c>
    </row>
    <row r="49">
      <c r="B49">
        <f>'By Round'!A20</f>
        <v/>
      </c>
      <c r="C49">
        <f>'By Round'!C24</f>
        <v/>
      </c>
      <c r="D49">
        <f>'By Round'!D24</f>
        <v/>
      </c>
      <c r="E49">
        <f>'By Round'!E24</f>
        <v/>
      </c>
      <c r="F49" t="inlineStr">
        <is>
          <t>Table 2 NS</t>
        </is>
      </c>
      <c r="G49" t="inlineStr">
        <is>
          <t>Table 1 EW</t>
        </is>
      </c>
    </row>
    <row r="50">
      <c r="B50">
        <f>'By Round'!A26</f>
        <v/>
      </c>
      <c r="C50">
        <f>'By Round'!C30</f>
        <v/>
      </c>
      <c r="D50">
        <f>'By Round'!D30</f>
        <v/>
      </c>
      <c r="E50">
        <f>'By Round'!E30</f>
        <v/>
      </c>
      <c r="F50" t="inlineStr">
        <is>
          <t>Table 2 NS</t>
        </is>
      </c>
      <c r="G50" t="inlineStr">
        <is>
          <t>Table 1 EW</t>
        </is>
      </c>
    </row>
    <row r="51">
      <c r="B51">
        <f>'By Round'!A32</f>
        <v/>
      </c>
      <c r="C51">
        <f>'By Round'!C36</f>
        <v/>
      </c>
      <c r="D51">
        <f>'By Round'!D36</f>
        <v/>
      </c>
      <c r="E51">
        <f>'By Round'!E36</f>
        <v/>
      </c>
      <c r="F51" t="inlineStr">
        <is>
          <t>Table 2 NS</t>
        </is>
      </c>
      <c r="G51" t="inlineStr">
        <is>
          <t>Table 1 EW</t>
        </is>
      </c>
    </row>
    <row r="52">
      <c r="B52">
        <f>'By Round'!A38</f>
        <v/>
      </c>
      <c r="C52">
        <f>'By Round'!C42</f>
        <v/>
      </c>
      <c r="D52">
        <f>'By Round'!D42</f>
        <v/>
      </c>
      <c r="E52">
        <f>'By Round'!E42</f>
        <v/>
      </c>
      <c r="F52" t="inlineStr">
        <is>
          <t>Table 2 NS</t>
        </is>
      </c>
      <c r="G52" t="inlineStr">
        <is>
          <t>Table 1 EW</t>
        </is>
      </c>
    </row>
    <row r="53">
      <c r="B53">
        <f>'By Round'!A44</f>
        <v/>
      </c>
      <c r="C53">
        <f>'By Round'!C48</f>
        <v/>
      </c>
      <c r="D53">
        <f>'By Round'!D48</f>
        <v/>
      </c>
      <c r="E53">
        <f>'By Round'!E48</f>
        <v/>
      </c>
      <c r="F53" t="inlineStr">
        <is>
          <t>Table 2 NS</t>
        </is>
      </c>
      <c r="G53" t="inlineStr">
        <is>
          <t>Table 1 EW</t>
        </is>
      </c>
    </row>
    <row r="54">
      <c r="B54">
        <f>'By Round'!A50</f>
        <v/>
      </c>
      <c r="C54">
        <f>'By Round'!C54</f>
        <v/>
      </c>
      <c r="D54">
        <f>'By Round'!D54</f>
        <v/>
      </c>
      <c r="E54">
        <f>'By Round'!E54</f>
        <v/>
      </c>
      <c r="F54" t="inlineStr">
        <is>
          <t>Table 2 NS</t>
        </is>
      </c>
      <c r="G54" t="inlineStr">
        <is>
          <t>Table 1 EW</t>
        </is>
      </c>
    </row>
    <row r="55">
      <c r="B55">
        <f>'By Round'!A56</f>
        <v/>
      </c>
      <c r="C55">
        <f>'By Round'!C60</f>
        <v/>
      </c>
      <c r="D55">
        <f>'By Round'!D60</f>
        <v/>
      </c>
      <c r="E55">
        <f>'By Round'!E60</f>
        <v/>
      </c>
      <c r="F55" t="inlineStr">
        <is>
          <t>Table 2 NS</t>
        </is>
      </c>
      <c r="G55" t="inlineStr">
        <is>
          <t>Table 1 EW</t>
        </is>
      </c>
    </row>
    <row r="56">
      <c r="B56">
        <f>'By Round'!A62</f>
        <v/>
      </c>
      <c r="C56">
        <f>'By Round'!C66</f>
        <v/>
      </c>
      <c r="D56">
        <f>'By Round'!D66</f>
        <v/>
      </c>
      <c r="E56">
        <f>'By Round'!E66</f>
        <v/>
      </c>
    </row>
    <row r="57">
      <c r="A57" t="n">
        <v>6</v>
      </c>
      <c r="B57">
        <f>'By Round'!A2</f>
        <v/>
      </c>
      <c r="C57">
        <f>'By Round'!C7</f>
        <v/>
      </c>
      <c r="D57">
        <f>'By Round'!D7</f>
        <v/>
      </c>
      <c r="E57">
        <f>'By Round'!E7</f>
        <v/>
      </c>
      <c r="F57" t="inlineStr">
        <is>
          <t>Table 3 NS</t>
        </is>
      </c>
      <c r="G57" t="inlineStr">
        <is>
          <t>Table 4 NS</t>
        </is>
      </c>
    </row>
    <row r="58">
      <c r="B58">
        <f>'By Round'!A8</f>
        <v/>
      </c>
      <c r="C58">
        <f>'By Round'!C13</f>
        <v/>
      </c>
      <c r="D58">
        <f>'By Round'!D13</f>
        <v/>
      </c>
      <c r="E58">
        <f>'By Round'!E13</f>
        <v/>
      </c>
      <c r="F58" t="inlineStr">
        <is>
          <t>Table 3 NS</t>
        </is>
      </c>
      <c r="G58" t="inlineStr">
        <is>
          <t>Table 4 NS</t>
        </is>
      </c>
    </row>
    <row r="59">
      <c r="B59">
        <f>'By Round'!A14</f>
        <v/>
      </c>
      <c r="C59">
        <f>'By Round'!C19</f>
        <v/>
      </c>
      <c r="D59">
        <f>'By Round'!D19</f>
        <v/>
      </c>
      <c r="E59">
        <f>'By Round'!E19</f>
        <v/>
      </c>
      <c r="F59" t="inlineStr">
        <is>
          <t>Table 3 NS</t>
        </is>
      </c>
      <c r="G59" t="inlineStr">
        <is>
          <t>Table 4 NS</t>
        </is>
      </c>
    </row>
    <row r="60">
      <c r="B60">
        <f>'By Round'!A20</f>
        <v/>
      </c>
      <c r="C60">
        <f>'By Round'!C25</f>
        <v/>
      </c>
      <c r="D60">
        <f>'By Round'!D25</f>
        <v/>
      </c>
      <c r="E60">
        <f>'By Round'!E25</f>
        <v/>
      </c>
      <c r="F60" t="inlineStr">
        <is>
          <t>Table 3 NS</t>
        </is>
      </c>
      <c r="G60" t="inlineStr">
        <is>
          <t>Table 4 NS</t>
        </is>
      </c>
    </row>
    <row r="61">
      <c r="B61">
        <f>'By Round'!A26</f>
        <v/>
      </c>
      <c r="C61">
        <f>'By Round'!C31</f>
        <v/>
      </c>
      <c r="D61">
        <f>'By Round'!D31</f>
        <v/>
      </c>
      <c r="E61">
        <f>'By Round'!E31</f>
        <v/>
      </c>
      <c r="F61" t="inlineStr">
        <is>
          <t>Table 3 NS</t>
        </is>
      </c>
      <c r="G61" t="inlineStr">
        <is>
          <t>Table 4 NS</t>
        </is>
      </c>
    </row>
    <row r="62">
      <c r="B62">
        <f>'By Round'!A32</f>
        <v/>
      </c>
      <c r="C62">
        <f>'By Round'!C37</f>
        <v/>
      </c>
      <c r="D62">
        <f>'By Round'!D37</f>
        <v/>
      </c>
      <c r="E62">
        <f>'By Round'!E37</f>
        <v/>
      </c>
      <c r="F62" t="inlineStr">
        <is>
          <t>Table 3 NS</t>
        </is>
      </c>
      <c r="G62" t="inlineStr">
        <is>
          <t>Table 4 NS</t>
        </is>
      </c>
    </row>
    <row r="63">
      <c r="B63">
        <f>'By Round'!A38</f>
        <v/>
      </c>
      <c r="C63">
        <f>'By Round'!C43</f>
        <v/>
      </c>
      <c r="D63">
        <f>'By Round'!D43</f>
        <v/>
      </c>
      <c r="E63">
        <f>'By Round'!E43</f>
        <v/>
      </c>
      <c r="F63" t="inlineStr">
        <is>
          <t>Table 3 NS</t>
        </is>
      </c>
      <c r="G63" t="inlineStr">
        <is>
          <t>Table 4 NS</t>
        </is>
      </c>
    </row>
    <row r="64">
      <c r="B64">
        <f>'By Round'!A44</f>
        <v/>
      </c>
      <c r="C64">
        <f>'By Round'!C49</f>
        <v/>
      </c>
      <c r="D64">
        <f>'By Round'!D49</f>
        <v/>
      </c>
      <c r="E64">
        <f>'By Round'!E49</f>
        <v/>
      </c>
      <c r="F64" t="inlineStr">
        <is>
          <t>Table 3 NS</t>
        </is>
      </c>
      <c r="G64" t="inlineStr">
        <is>
          <t>Table 4 NS</t>
        </is>
      </c>
    </row>
    <row r="65">
      <c r="B65">
        <f>'By Round'!A50</f>
        <v/>
      </c>
      <c r="C65">
        <f>'By Round'!C55</f>
        <v/>
      </c>
      <c r="D65">
        <f>'By Round'!D55</f>
        <v/>
      </c>
      <c r="E65">
        <f>'By Round'!E55</f>
        <v/>
      </c>
      <c r="F65" t="inlineStr">
        <is>
          <t>Table 3 NS</t>
        </is>
      </c>
      <c r="G65" t="inlineStr">
        <is>
          <t>Table 4 NS</t>
        </is>
      </c>
    </row>
    <row r="66">
      <c r="B66">
        <f>'By Round'!A56</f>
        <v/>
      </c>
      <c r="C66">
        <f>'By Round'!C61</f>
        <v/>
      </c>
      <c r="D66">
        <f>'By Round'!D61</f>
        <v/>
      </c>
      <c r="E66">
        <f>'By Round'!E61</f>
        <v/>
      </c>
      <c r="F66" t="inlineStr">
        <is>
          <t>Table 3 NS</t>
        </is>
      </c>
      <c r="G66" t="inlineStr">
        <is>
          <t>Table 4 NS</t>
        </is>
      </c>
    </row>
    <row r="67">
      <c r="B67">
        <f>'By Round'!A62</f>
        <v/>
      </c>
      <c r="C67">
        <f>'By Round'!C67</f>
        <v/>
      </c>
      <c r="D67">
        <f>'By Round'!D67</f>
        <v/>
      </c>
      <c r="E67">
        <f>'By Round'!E67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22"/>
  <sheetViews>
    <sheetView workbookViewId="0">
      <selection activeCell="A1" sqref="A1"/>
    </sheetView>
  </sheetViews>
  <sheetFormatPr baseColWidth="8" defaultRowHeight="15"/>
  <cols>
    <col width="20" customWidth="1" min="6" max="6"/>
  </cols>
  <sheetData>
    <row r="1">
      <c r="A1" s="3" t="inlineStr">
        <is>
          <t>Pair</t>
        </is>
      </c>
      <c r="B1" s="3" t="inlineStr">
        <is>
          <t>Round</t>
        </is>
      </c>
      <c r="C1" s="3" t="inlineStr">
        <is>
          <t>Table</t>
        </is>
      </c>
      <c r="D1" s="3" t="inlineStr">
        <is>
          <t>Seats</t>
        </is>
      </c>
      <c r="E1" s="3" t="inlineStr">
        <is>
          <t>Against</t>
        </is>
      </c>
      <c r="F1" s="3" t="inlineStr">
        <is>
          <t>Board</t>
        </is>
      </c>
    </row>
    <row r="2">
      <c r="A2" t="n">
        <v>1</v>
      </c>
      <c r="B2" s="10">
        <f>'By Round'!A2</f>
        <v/>
      </c>
      <c r="C2" s="10">
        <f>'By Round'!B2</f>
        <v/>
      </c>
      <c r="D2" s="10" t="inlineStr">
        <is>
          <t>EW</t>
        </is>
      </c>
      <c r="E2" s="10">
        <f>'By Round'!C2</f>
        <v/>
      </c>
      <c r="F2" s="10">
        <f>'By Round'!E2</f>
        <v/>
      </c>
    </row>
    <row r="3">
      <c r="B3" s="10">
        <f>'By Round'!A8</f>
        <v/>
      </c>
      <c r="C3" s="10">
        <f>'By Round'!B11</f>
        <v/>
      </c>
      <c r="D3" s="10" t="inlineStr">
        <is>
          <t>EW</t>
        </is>
      </c>
      <c r="E3" s="10">
        <f>'By Round'!C11</f>
        <v/>
      </c>
      <c r="F3" s="10">
        <f>'By Round'!E11</f>
        <v/>
      </c>
    </row>
    <row r="4">
      <c r="B4" s="10">
        <f>'By Round'!A14</f>
        <v/>
      </c>
      <c r="C4" s="10">
        <f>'By Round'!B15</f>
        <v/>
      </c>
      <c r="D4" s="10" t="inlineStr">
        <is>
          <t>EW</t>
        </is>
      </c>
      <c r="E4" s="10">
        <f>'By Round'!C15</f>
        <v/>
      </c>
      <c r="F4" s="10">
        <f>'By Round'!E15</f>
        <v/>
      </c>
    </row>
    <row r="5">
      <c r="B5" s="10">
        <f>'By Round'!A20</f>
        <v/>
      </c>
      <c r="C5" s="10">
        <f>'By Round'!B25</f>
        <v/>
      </c>
      <c r="D5" s="10" t="inlineStr">
        <is>
          <t>NS</t>
        </is>
      </c>
      <c r="E5" s="10">
        <f>'By Round'!D25</f>
        <v/>
      </c>
      <c r="F5" s="10">
        <f>'By Round'!E25</f>
        <v/>
      </c>
    </row>
    <row r="6">
      <c r="B6" s="10">
        <f>'By Round'!A26</f>
        <v/>
      </c>
      <c r="C6" s="10">
        <f>'By Round'!B28</f>
        <v/>
      </c>
      <c r="D6" s="10" t="inlineStr">
        <is>
          <t>NS</t>
        </is>
      </c>
      <c r="E6" s="10">
        <f>'By Round'!D28</f>
        <v/>
      </c>
      <c r="F6" s="10">
        <f>'By Round'!E28</f>
        <v/>
      </c>
    </row>
    <row r="7">
      <c r="B7" s="10">
        <f>'By Round'!A32</f>
        <v/>
      </c>
      <c r="C7" s="10">
        <f>'By Round'!B34</f>
        <v/>
      </c>
      <c r="D7" s="10" t="inlineStr">
        <is>
          <t>EW</t>
        </is>
      </c>
      <c r="E7" s="10">
        <f>'By Round'!C34</f>
        <v/>
      </c>
      <c r="F7" s="10">
        <f>'By Round'!E34</f>
        <v/>
      </c>
    </row>
    <row r="8">
      <c r="B8" s="10">
        <f>'By Round'!A38</f>
        <v/>
      </c>
      <c r="C8" s="10">
        <f>'By Round'!B43</f>
        <v/>
      </c>
      <c r="D8" s="10" t="inlineStr">
        <is>
          <t>EW</t>
        </is>
      </c>
      <c r="E8" s="10">
        <f>'By Round'!C43</f>
        <v/>
      </c>
      <c r="F8" s="10">
        <f>'By Round'!E43</f>
        <v/>
      </c>
    </row>
    <row r="9">
      <c r="B9" s="10">
        <f>'By Round'!A44</f>
        <v/>
      </c>
      <c r="C9" s="10">
        <f>'By Round'!B47</f>
        <v/>
      </c>
      <c r="D9" s="10" t="inlineStr">
        <is>
          <t>NS</t>
        </is>
      </c>
      <c r="E9" s="10">
        <f>'By Round'!D47</f>
        <v/>
      </c>
      <c r="F9" s="10">
        <f>'By Round'!E47</f>
        <v/>
      </c>
    </row>
    <row r="10">
      <c r="B10" s="10">
        <f>'By Round'!A50</f>
        <v/>
      </c>
      <c r="C10" s="10">
        <f>'By Round'!B54</f>
        <v/>
      </c>
      <c r="D10" s="10" t="inlineStr">
        <is>
          <t>NS</t>
        </is>
      </c>
      <c r="E10" s="10">
        <f>'By Round'!D54</f>
        <v/>
      </c>
      <c r="F10" s="10">
        <f>'By Round'!E54</f>
        <v/>
      </c>
    </row>
    <row r="11">
      <c r="B11" s="10">
        <f>'By Round'!A56</f>
        <v/>
      </c>
      <c r="C11" s="10">
        <f>'By Round'!B57</f>
        <v/>
      </c>
      <c r="D11" s="10" t="inlineStr">
        <is>
          <t>NS</t>
        </is>
      </c>
      <c r="E11" s="10">
        <f>'By Round'!D57</f>
        <v/>
      </c>
      <c r="F11" s="10">
        <f>'By Round'!E57</f>
        <v/>
      </c>
    </row>
    <row r="12">
      <c r="B12" s="10">
        <f>'By Round'!A62</f>
        <v/>
      </c>
      <c r="C12" s="10">
        <f>'By Round'!B66</f>
        <v/>
      </c>
      <c r="D12" s="10" t="inlineStr">
        <is>
          <t>EW</t>
        </is>
      </c>
      <c r="E12" s="10">
        <f>'By Round'!C66</f>
        <v/>
      </c>
      <c r="F12" s="10">
        <f>'By Round'!E66</f>
        <v/>
      </c>
    </row>
    <row r="13">
      <c r="A13" t="n">
        <v>2</v>
      </c>
      <c r="B13" s="10">
        <f>'By Round'!A2</f>
        <v/>
      </c>
      <c r="C13" s="10">
        <f>'By Round'!B6</f>
        <v/>
      </c>
      <c r="D13" s="10" t="inlineStr">
        <is>
          <t>EW</t>
        </is>
      </c>
      <c r="E13" s="10">
        <f>'By Round'!C6</f>
        <v/>
      </c>
      <c r="F13" s="10">
        <f>'By Round'!E6</f>
        <v/>
      </c>
    </row>
    <row r="14">
      <c r="B14" s="10">
        <f>'By Round'!A8</f>
        <v/>
      </c>
      <c r="C14" s="10">
        <f>'By Round'!B8</f>
        <v/>
      </c>
      <c r="D14" s="10" t="inlineStr">
        <is>
          <t>EW</t>
        </is>
      </c>
      <c r="E14" s="10">
        <f>'By Round'!C8</f>
        <v/>
      </c>
      <c r="F14" s="10">
        <f>'By Round'!E8</f>
        <v/>
      </c>
    </row>
    <row r="15">
      <c r="B15" s="10">
        <f>'By Round'!A14</f>
        <v/>
      </c>
      <c r="C15" s="10">
        <f>'By Round'!B17</f>
        <v/>
      </c>
      <c r="D15" s="10" t="inlineStr">
        <is>
          <t>EW</t>
        </is>
      </c>
      <c r="E15" s="10">
        <f>'By Round'!C17</f>
        <v/>
      </c>
      <c r="F15" s="10">
        <f>'By Round'!E17</f>
        <v/>
      </c>
    </row>
    <row r="16">
      <c r="B16" s="10">
        <f>'By Round'!A20</f>
        <v/>
      </c>
      <c r="C16" s="10">
        <f>'By Round'!B21</f>
        <v/>
      </c>
      <c r="D16" s="10" t="inlineStr">
        <is>
          <t>EW</t>
        </is>
      </c>
      <c r="E16" s="10">
        <f>'By Round'!C21</f>
        <v/>
      </c>
      <c r="F16" s="10">
        <f>'By Round'!E21</f>
        <v/>
      </c>
    </row>
    <row r="17">
      <c r="B17" s="10">
        <f>'By Round'!A26</f>
        <v/>
      </c>
      <c r="C17" s="10">
        <f>'By Round'!B31</f>
        <v/>
      </c>
      <c r="D17" s="10" t="inlineStr">
        <is>
          <t>NS</t>
        </is>
      </c>
      <c r="E17" s="10">
        <f>'By Round'!D31</f>
        <v/>
      </c>
      <c r="F17" s="10">
        <f>'By Round'!E31</f>
        <v/>
      </c>
    </row>
    <row r="18">
      <c r="B18" s="10">
        <f>'By Round'!A32</f>
        <v/>
      </c>
      <c r="C18" s="10">
        <f>'By Round'!B34</f>
        <v/>
      </c>
      <c r="D18" s="10" t="inlineStr">
        <is>
          <t>NS</t>
        </is>
      </c>
      <c r="E18" s="10">
        <f>'By Round'!D34</f>
        <v/>
      </c>
      <c r="F18" s="10">
        <f>'By Round'!E34</f>
        <v/>
      </c>
    </row>
    <row r="19">
      <c r="B19" s="10">
        <f>'By Round'!A38</f>
        <v/>
      </c>
      <c r="C19" s="10">
        <f>'By Round'!B40</f>
        <v/>
      </c>
      <c r="D19" s="10" t="inlineStr">
        <is>
          <t>EW</t>
        </is>
      </c>
      <c r="E19" s="10">
        <f>'By Round'!C40</f>
        <v/>
      </c>
      <c r="F19" s="10">
        <f>'By Round'!E40</f>
        <v/>
      </c>
    </row>
    <row r="20">
      <c r="B20" s="10">
        <f>'By Round'!A44</f>
        <v/>
      </c>
      <c r="C20" s="10">
        <f>'By Round'!B49</f>
        <v/>
      </c>
      <c r="D20" s="10" t="inlineStr">
        <is>
          <t>EW</t>
        </is>
      </c>
      <c r="E20" s="10">
        <f>'By Round'!C49</f>
        <v/>
      </c>
      <c r="F20" s="10">
        <f>'By Round'!E49</f>
        <v/>
      </c>
    </row>
    <row r="21">
      <c r="B21" s="10">
        <f>'By Round'!A50</f>
        <v/>
      </c>
      <c r="C21" s="10">
        <f>'By Round'!B53</f>
        <v/>
      </c>
      <c r="D21" s="10" t="inlineStr">
        <is>
          <t>NS</t>
        </is>
      </c>
      <c r="E21" s="10">
        <f>'By Round'!D53</f>
        <v/>
      </c>
      <c r="F21" s="10">
        <f>'By Round'!E53</f>
        <v/>
      </c>
    </row>
    <row r="22">
      <c r="B22" s="10">
        <f>'By Round'!A56</f>
        <v/>
      </c>
      <c r="C22" s="10">
        <f>'By Round'!B60</f>
        <v/>
      </c>
      <c r="D22" s="10" t="inlineStr">
        <is>
          <t>NS</t>
        </is>
      </c>
      <c r="E22" s="10">
        <f>'By Round'!D60</f>
        <v/>
      </c>
      <c r="F22" s="10">
        <f>'By Round'!E60</f>
        <v/>
      </c>
    </row>
    <row r="23">
      <c r="B23" s="10">
        <f>'By Round'!A62</f>
        <v/>
      </c>
      <c r="C23" s="10">
        <f>'By Round'!B63</f>
        <v/>
      </c>
      <c r="D23" s="10" t="inlineStr">
        <is>
          <t>NS</t>
        </is>
      </c>
      <c r="E23" s="10">
        <f>'By Round'!D63</f>
        <v/>
      </c>
      <c r="F23" s="10">
        <f>'By Round'!E63</f>
        <v/>
      </c>
    </row>
    <row r="24">
      <c r="A24" t="n">
        <v>3</v>
      </c>
      <c r="B24" s="10">
        <f>'By Round'!A2</f>
        <v/>
      </c>
      <c r="C24" s="10">
        <f>'By Round'!B3</f>
        <v/>
      </c>
      <c r="D24" s="10" t="inlineStr">
        <is>
          <t>NS</t>
        </is>
      </c>
      <c r="E24" s="10">
        <f>'By Round'!D3</f>
        <v/>
      </c>
      <c r="F24" s="10">
        <f>'By Round'!E3</f>
        <v/>
      </c>
    </row>
    <row r="25">
      <c r="B25" s="10">
        <f>'By Round'!A8</f>
        <v/>
      </c>
      <c r="C25" s="10">
        <f>'By Round'!B12</f>
        <v/>
      </c>
      <c r="D25" s="10" t="inlineStr">
        <is>
          <t>EW</t>
        </is>
      </c>
      <c r="E25" s="10">
        <f>'By Round'!C12</f>
        <v/>
      </c>
      <c r="F25" s="10">
        <f>'By Round'!E12</f>
        <v/>
      </c>
    </row>
    <row r="26">
      <c r="B26" s="10">
        <f>'By Round'!A14</f>
        <v/>
      </c>
      <c r="C26" s="10">
        <f>'By Round'!B14</f>
        <v/>
      </c>
      <c r="D26" s="10" t="inlineStr">
        <is>
          <t>EW</t>
        </is>
      </c>
      <c r="E26" s="10">
        <f>'By Round'!C14</f>
        <v/>
      </c>
      <c r="F26" s="10">
        <f>'By Round'!E14</f>
        <v/>
      </c>
    </row>
    <row r="27">
      <c r="B27" s="10">
        <f>'By Round'!A20</f>
        <v/>
      </c>
      <c r="C27" s="10">
        <f>'By Round'!B23</f>
        <v/>
      </c>
      <c r="D27" s="10" t="inlineStr">
        <is>
          <t>EW</t>
        </is>
      </c>
      <c r="E27" s="10">
        <f>'By Round'!C23</f>
        <v/>
      </c>
      <c r="F27" s="10">
        <f>'By Round'!E23</f>
        <v/>
      </c>
    </row>
    <row r="28">
      <c r="B28" s="10">
        <f>'By Round'!A26</f>
        <v/>
      </c>
      <c r="C28" s="10">
        <f>'By Round'!B27</f>
        <v/>
      </c>
      <c r="D28" s="10" t="inlineStr">
        <is>
          <t>EW</t>
        </is>
      </c>
      <c r="E28" s="10">
        <f>'By Round'!C27</f>
        <v/>
      </c>
      <c r="F28" s="10">
        <f>'By Round'!E27</f>
        <v/>
      </c>
    </row>
    <row r="29">
      <c r="B29" s="10">
        <f>'By Round'!A32</f>
        <v/>
      </c>
      <c r="C29" s="10">
        <f>'By Round'!B37</f>
        <v/>
      </c>
      <c r="D29" s="10" t="inlineStr">
        <is>
          <t>NS</t>
        </is>
      </c>
      <c r="E29" s="10">
        <f>'By Round'!D37</f>
        <v/>
      </c>
      <c r="F29" s="10">
        <f>'By Round'!E37</f>
        <v/>
      </c>
    </row>
    <row r="30">
      <c r="B30" s="10">
        <f>'By Round'!A38</f>
        <v/>
      </c>
      <c r="C30" s="10">
        <f>'By Round'!B40</f>
        <v/>
      </c>
      <c r="D30" s="10" t="inlineStr">
        <is>
          <t>NS</t>
        </is>
      </c>
      <c r="E30" s="10">
        <f>'By Round'!D40</f>
        <v/>
      </c>
      <c r="F30" s="10">
        <f>'By Round'!E40</f>
        <v/>
      </c>
    </row>
    <row r="31">
      <c r="B31" s="10">
        <f>'By Round'!A44</f>
        <v/>
      </c>
      <c r="C31" s="10">
        <f>'By Round'!B46</f>
        <v/>
      </c>
      <c r="D31" s="10" t="inlineStr">
        <is>
          <t>EW</t>
        </is>
      </c>
      <c r="E31" s="10">
        <f>'By Round'!C46</f>
        <v/>
      </c>
      <c r="F31" s="10">
        <f>'By Round'!E46</f>
        <v/>
      </c>
    </row>
    <row r="32">
      <c r="B32" s="10">
        <f>'By Round'!A50</f>
        <v/>
      </c>
      <c r="C32" s="10">
        <f>'By Round'!B55</f>
        <v/>
      </c>
      <c r="D32" s="10" t="inlineStr">
        <is>
          <t>EW</t>
        </is>
      </c>
      <c r="E32" s="10">
        <f>'By Round'!C55</f>
        <v/>
      </c>
      <c r="F32" s="10">
        <f>'By Round'!E55</f>
        <v/>
      </c>
    </row>
    <row r="33">
      <c r="B33" s="10">
        <f>'By Round'!A56</f>
        <v/>
      </c>
      <c r="C33" s="10">
        <f>'By Round'!B59</f>
        <v/>
      </c>
      <c r="D33" s="10" t="inlineStr">
        <is>
          <t>NS</t>
        </is>
      </c>
      <c r="E33" s="10">
        <f>'By Round'!D59</f>
        <v/>
      </c>
      <c r="F33" s="10">
        <f>'By Round'!E59</f>
        <v/>
      </c>
    </row>
    <row r="34">
      <c r="B34" s="10">
        <f>'By Round'!A62</f>
        <v/>
      </c>
      <c r="C34" s="10">
        <f>'By Round'!B66</f>
        <v/>
      </c>
      <c r="D34" s="10" t="inlineStr">
        <is>
          <t>NS</t>
        </is>
      </c>
      <c r="E34" s="10">
        <f>'By Round'!D66</f>
        <v/>
      </c>
      <c r="F34" s="10">
        <f>'By Round'!E66</f>
        <v/>
      </c>
    </row>
    <row r="35">
      <c r="A35" t="n">
        <v>4</v>
      </c>
      <c r="B35" s="10">
        <f>'By Round'!A2</f>
        <v/>
      </c>
      <c r="C35" s="10">
        <f>'By Round'!B6</f>
        <v/>
      </c>
      <c r="D35" s="10" t="inlineStr">
        <is>
          <t>NS</t>
        </is>
      </c>
      <c r="E35" s="10">
        <f>'By Round'!D6</f>
        <v/>
      </c>
      <c r="F35" s="10">
        <f>'By Round'!E6</f>
        <v/>
      </c>
    </row>
    <row r="36">
      <c r="B36" s="10">
        <f>'By Round'!A8</f>
        <v/>
      </c>
      <c r="C36" s="10">
        <f>'By Round'!B9</f>
        <v/>
      </c>
      <c r="D36" s="10" t="inlineStr">
        <is>
          <t>NS</t>
        </is>
      </c>
      <c r="E36" s="10">
        <f>'By Round'!D9</f>
        <v/>
      </c>
      <c r="F36" s="10">
        <f>'By Round'!E9</f>
        <v/>
      </c>
    </row>
    <row r="37">
      <c r="B37" s="10">
        <f>'By Round'!A14</f>
        <v/>
      </c>
      <c r="C37" s="10">
        <f>'By Round'!B18</f>
        <v/>
      </c>
      <c r="D37" s="10" t="inlineStr">
        <is>
          <t>EW</t>
        </is>
      </c>
      <c r="E37" s="10">
        <f>'By Round'!C18</f>
        <v/>
      </c>
      <c r="F37" s="10">
        <f>'By Round'!E18</f>
        <v/>
      </c>
    </row>
    <row r="38">
      <c r="B38" s="10">
        <f>'By Round'!A20</f>
        <v/>
      </c>
      <c r="C38" s="10">
        <f>'By Round'!B20</f>
        <v/>
      </c>
      <c r="D38" s="10" t="inlineStr">
        <is>
          <t>EW</t>
        </is>
      </c>
      <c r="E38" s="10">
        <f>'By Round'!C20</f>
        <v/>
      </c>
      <c r="F38" s="10">
        <f>'By Round'!E20</f>
        <v/>
      </c>
    </row>
    <row r="39">
      <c r="B39" s="10">
        <f>'By Round'!A26</f>
        <v/>
      </c>
      <c r="C39" s="10">
        <f>'By Round'!B29</f>
        <v/>
      </c>
      <c r="D39" s="10" t="inlineStr">
        <is>
          <t>EW</t>
        </is>
      </c>
      <c r="E39" s="10">
        <f>'By Round'!C29</f>
        <v/>
      </c>
      <c r="F39" s="10">
        <f>'By Round'!E29</f>
        <v/>
      </c>
    </row>
    <row r="40">
      <c r="B40" s="10">
        <f>'By Round'!A32</f>
        <v/>
      </c>
      <c r="C40" s="10">
        <f>'By Round'!B33</f>
        <v/>
      </c>
      <c r="D40" s="10" t="inlineStr">
        <is>
          <t>EW</t>
        </is>
      </c>
      <c r="E40" s="10">
        <f>'By Round'!C33</f>
        <v/>
      </c>
      <c r="F40" s="10">
        <f>'By Round'!E33</f>
        <v/>
      </c>
    </row>
    <row r="41">
      <c r="B41" s="10">
        <f>'By Round'!A38</f>
        <v/>
      </c>
      <c r="C41" s="10">
        <f>'By Round'!B43</f>
        <v/>
      </c>
      <c r="D41" s="10" t="inlineStr">
        <is>
          <t>NS</t>
        </is>
      </c>
      <c r="E41" s="10">
        <f>'By Round'!D43</f>
        <v/>
      </c>
      <c r="F41" s="10">
        <f>'By Round'!E43</f>
        <v/>
      </c>
    </row>
    <row r="42">
      <c r="B42" s="10">
        <f>'By Round'!A44</f>
        <v/>
      </c>
      <c r="C42" s="10">
        <f>'By Round'!B46</f>
        <v/>
      </c>
      <c r="D42" s="10" t="inlineStr">
        <is>
          <t>NS</t>
        </is>
      </c>
      <c r="E42" s="10">
        <f>'By Round'!D46</f>
        <v/>
      </c>
      <c r="F42" s="10">
        <f>'By Round'!E46</f>
        <v/>
      </c>
    </row>
    <row r="43">
      <c r="B43" s="10">
        <f>'By Round'!A50</f>
        <v/>
      </c>
      <c r="C43" s="10">
        <f>'By Round'!B52</f>
        <v/>
      </c>
      <c r="D43" s="10" t="inlineStr">
        <is>
          <t>EW</t>
        </is>
      </c>
      <c r="E43" s="10">
        <f>'By Round'!C52</f>
        <v/>
      </c>
      <c r="F43" s="10">
        <f>'By Round'!E52</f>
        <v/>
      </c>
    </row>
    <row r="44">
      <c r="B44" s="10">
        <f>'By Round'!A56</f>
        <v/>
      </c>
      <c r="C44" s="10">
        <f>'By Round'!B61</f>
        <v/>
      </c>
      <c r="D44" s="10" t="inlineStr">
        <is>
          <t>EW</t>
        </is>
      </c>
      <c r="E44" s="10">
        <f>'By Round'!C61</f>
        <v/>
      </c>
      <c r="F44" s="10">
        <f>'By Round'!E61</f>
        <v/>
      </c>
    </row>
    <row r="45">
      <c r="B45" s="10">
        <f>'By Round'!A62</f>
        <v/>
      </c>
      <c r="C45" s="10">
        <f>'By Round'!B65</f>
        <v/>
      </c>
      <c r="D45" s="10" t="inlineStr">
        <is>
          <t>NS</t>
        </is>
      </c>
      <c r="E45" s="10">
        <f>'By Round'!D65</f>
        <v/>
      </c>
      <c r="F45" s="10">
        <f>'By Round'!E65</f>
        <v/>
      </c>
    </row>
    <row r="46">
      <c r="A46" t="n">
        <v>5</v>
      </c>
      <c r="B46" s="10">
        <f>'By Round'!A2</f>
        <v/>
      </c>
      <c r="C46" s="10">
        <f>'By Round'!B5</f>
        <v/>
      </c>
      <c r="D46" s="10" t="inlineStr">
        <is>
          <t>NS</t>
        </is>
      </c>
      <c r="E46" s="10">
        <f>'By Round'!D5</f>
        <v/>
      </c>
      <c r="F46" s="10">
        <f>'By Round'!E5</f>
        <v/>
      </c>
    </row>
    <row r="47">
      <c r="B47" s="10">
        <f>'By Round'!A8</f>
        <v/>
      </c>
      <c r="C47" s="10">
        <f>'By Round'!B12</f>
        <v/>
      </c>
      <c r="D47" s="10" t="inlineStr">
        <is>
          <t>NS</t>
        </is>
      </c>
      <c r="E47" s="10">
        <f>'By Round'!D12</f>
        <v/>
      </c>
      <c r="F47" s="10">
        <f>'By Round'!E12</f>
        <v/>
      </c>
    </row>
    <row r="48">
      <c r="B48" s="10">
        <f>'By Round'!A14</f>
        <v/>
      </c>
      <c r="C48" s="10">
        <f>'By Round'!B15</f>
        <v/>
      </c>
      <c r="D48" s="10" t="inlineStr">
        <is>
          <t>NS</t>
        </is>
      </c>
      <c r="E48" s="10">
        <f>'By Round'!D15</f>
        <v/>
      </c>
      <c r="F48" s="10">
        <f>'By Round'!E15</f>
        <v/>
      </c>
    </row>
    <row r="49">
      <c r="B49" s="10">
        <f>'By Round'!A20</f>
        <v/>
      </c>
      <c r="C49" s="10">
        <f>'By Round'!B24</f>
        <v/>
      </c>
      <c r="D49" s="10" t="inlineStr">
        <is>
          <t>EW</t>
        </is>
      </c>
      <c r="E49" s="10">
        <f>'By Round'!C24</f>
        <v/>
      </c>
      <c r="F49" s="10">
        <f>'By Round'!E24</f>
        <v/>
      </c>
    </row>
    <row r="50">
      <c r="B50" s="10">
        <f>'By Round'!A26</f>
        <v/>
      </c>
      <c r="C50" s="10">
        <f>'By Round'!B26</f>
        <v/>
      </c>
      <c r="D50" s="10" t="inlineStr">
        <is>
          <t>EW</t>
        </is>
      </c>
      <c r="E50" s="10">
        <f>'By Round'!C26</f>
        <v/>
      </c>
      <c r="F50" s="10">
        <f>'By Round'!E26</f>
        <v/>
      </c>
    </row>
    <row r="51">
      <c r="B51" s="10">
        <f>'By Round'!A32</f>
        <v/>
      </c>
      <c r="C51" s="10">
        <f>'By Round'!B35</f>
        <v/>
      </c>
      <c r="D51" s="10" t="inlineStr">
        <is>
          <t>EW</t>
        </is>
      </c>
      <c r="E51" s="10">
        <f>'By Round'!C35</f>
        <v/>
      </c>
      <c r="F51" s="10">
        <f>'By Round'!E35</f>
        <v/>
      </c>
    </row>
    <row r="52">
      <c r="B52" s="10">
        <f>'By Round'!A38</f>
        <v/>
      </c>
      <c r="C52" s="10">
        <f>'By Round'!B39</f>
        <v/>
      </c>
      <c r="D52" s="10" t="inlineStr">
        <is>
          <t>EW</t>
        </is>
      </c>
      <c r="E52" s="10">
        <f>'By Round'!C39</f>
        <v/>
      </c>
      <c r="F52" s="10">
        <f>'By Round'!E39</f>
        <v/>
      </c>
    </row>
    <row r="53">
      <c r="B53" s="10">
        <f>'By Round'!A44</f>
        <v/>
      </c>
      <c r="C53" s="10">
        <f>'By Round'!B49</f>
        <v/>
      </c>
      <c r="D53" s="10" t="inlineStr">
        <is>
          <t>NS</t>
        </is>
      </c>
      <c r="E53" s="10">
        <f>'By Round'!D49</f>
        <v/>
      </c>
      <c r="F53" s="10">
        <f>'By Round'!E49</f>
        <v/>
      </c>
    </row>
    <row r="54">
      <c r="B54" s="10">
        <f>'By Round'!A50</f>
        <v/>
      </c>
      <c r="C54" s="10">
        <f>'By Round'!B52</f>
        <v/>
      </c>
      <c r="D54" s="10" t="inlineStr">
        <is>
          <t>NS</t>
        </is>
      </c>
      <c r="E54" s="10">
        <f>'By Round'!D52</f>
        <v/>
      </c>
      <c r="F54" s="10">
        <f>'By Round'!E52</f>
        <v/>
      </c>
    </row>
    <row r="55">
      <c r="B55" s="10">
        <f>'By Round'!A56</f>
        <v/>
      </c>
      <c r="C55" s="10">
        <f>'By Round'!B58</f>
        <v/>
      </c>
      <c r="D55" s="10" t="inlineStr">
        <is>
          <t>EW</t>
        </is>
      </c>
      <c r="E55" s="10">
        <f>'By Round'!C58</f>
        <v/>
      </c>
      <c r="F55" s="10">
        <f>'By Round'!E58</f>
        <v/>
      </c>
    </row>
    <row r="56">
      <c r="B56" s="10">
        <f>'By Round'!A62</f>
        <v/>
      </c>
      <c r="C56" s="10">
        <f>'By Round'!B67</f>
        <v/>
      </c>
      <c r="D56" s="10" t="inlineStr">
        <is>
          <t>EW</t>
        </is>
      </c>
      <c r="E56" s="10">
        <f>'By Round'!C67</f>
        <v/>
      </c>
      <c r="F56" s="10">
        <f>'By Round'!E67</f>
        <v/>
      </c>
    </row>
    <row r="57">
      <c r="A57" t="n">
        <v>6</v>
      </c>
      <c r="B57" s="10">
        <f>'By Round'!A2</f>
        <v/>
      </c>
      <c r="C57" s="10">
        <f>'By Round'!B7</f>
        <v/>
      </c>
      <c r="D57" s="10" t="inlineStr">
        <is>
          <t>EW</t>
        </is>
      </c>
      <c r="E57" s="10">
        <f>'By Round'!C7</f>
        <v/>
      </c>
      <c r="F57" s="10">
        <f>'By Round'!E7</f>
        <v/>
      </c>
    </row>
    <row r="58">
      <c r="B58" s="10">
        <f>'By Round'!A8</f>
        <v/>
      </c>
      <c r="C58" s="10">
        <f>'By Round'!B11</f>
        <v/>
      </c>
      <c r="D58" s="10" t="inlineStr">
        <is>
          <t>NS</t>
        </is>
      </c>
      <c r="E58" s="10">
        <f>'By Round'!D11</f>
        <v/>
      </c>
      <c r="F58" s="10">
        <f>'By Round'!E11</f>
        <v/>
      </c>
    </row>
    <row r="59">
      <c r="B59" s="10">
        <f>'By Round'!A14</f>
        <v/>
      </c>
      <c r="C59" s="10">
        <f>'By Round'!B18</f>
        <v/>
      </c>
      <c r="D59" s="10" t="inlineStr">
        <is>
          <t>NS</t>
        </is>
      </c>
      <c r="E59" s="10">
        <f>'By Round'!D18</f>
        <v/>
      </c>
      <c r="F59" s="10">
        <f>'By Round'!E18</f>
        <v/>
      </c>
    </row>
    <row r="60">
      <c r="B60" s="10">
        <f>'By Round'!A20</f>
        <v/>
      </c>
      <c r="C60" s="10">
        <f>'By Round'!B21</f>
        <v/>
      </c>
      <c r="D60" s="10" t="inlineStr">
        <is>
          <t>NS</t>
        </is>
      </c>
      <c r="E60" s="10">
        <f>'By Round'!D21</f>
        <v/>
      </c>
      <c r="F60" s="10">
        <f>'By Round'!E21</f>
        <v/>
      </c>
    </row>
    <row r="61">
      <c r="B61" s="10">
        <f>'By Round'!A26</f>
        <v/>
      </c>
      <c r="C61" s="10">
        <f>'By Round'!B30</f>
        <v/>
      </c>
      <c r="D61" s="10" t="inlineStr">
        <is>
          <t>EW</t>
        </is>
      </c>
      <c r="E61" s="10">
        <f>'By Round'!C30</f>
        <v/>
      </c>
      <c r="F61" s="10">
        <f>'By Round'!E30</f>
        <v/>
      </c>
    </row>
    <row r="62">
      <c r="B62" s="10">
        <f>'By Round'!A32</f>
        <v/>
      </c>
      <c r="C62" s="10">
        <f>'By Round'!B32</f>
        <v/>
      </c>
      <c r="D62" s="10" t="inlineStr">
        <is>
          <t>EW</t>
        </is>
      </c>
      <c r="E62" s="10">
        <f>'By Round'!C32</f>
        <v/>
      </c>
      <c r="F62" s="10">
        <f>'By Round'!E32</f>
        <v/>
      </c>
    </row>
    <row r="63">
      <c r="B63" s="10">
        <f>'By Round'!A38</f>
        <v/>
      </c>
      <c r="C63" s="10">
        <f>'By Round'!B41</f>
        <v/>
      </c>
      <c r="D63" s="10" t="inlineStr">
        <is>
          <t>EW</t>
        </is>
      </c>
      <c r="E63" s="10">
        <f>'By Round'!C41</f>
        <v/>
      </c>
      <c r="F63" s="10">
        <f>'By Round'!E41</f>
        <v/>
      </c>
    </row>
    <row r="64">
      <c r="B64" s="10">
        <f>'By Round'!A44</f>
        <v/>
      </c>
      <c r="C64" s="10">
        <f>'By Round'!B45</f>
        <v/>
      </c>
      <c r="D64" s="10" t="inlineStr">
        <is>
          <t>EW</t>
        </is>
      </c>
      <c r="E64" s="10">
        <f>'By Round'!C45</f>
        <v/>
      </c>
      <c r="F64" s="10">
        <f>'By Round'!E45</f>
        <v/>
      </c>
    </row>
    <row r="65">
      <c r="B65" s="10">
        <f>'By Round'!A50</f>
        <v/>
      </c>
      <c r="C65" s="10">
        <f>'By Round'!B55</f>
        <v/>
      </c>
      <c r="D65" s="10" t="inlineStr">
        <is>
          <t>NS</t>
        </is>
      </c>
      <c r="E65" s="10">
        <f>'By Round'!D55</f>
        <v/>
      </c>
      <c r="F65" s="10">
        <f>'By Round'!E55</f>
        <v/>
      </c>
    </row>
    <row r="66">
      <c r="B66" s="10">
        <f>'By Round'!A56</f>
        <v/>
      </c>
      <c r="C66" s="10">
        <f>'By Round'!B58</f>
        <v/>
      </c>
      <c r="D66" s="10" t="inlineStr">
        <is>
          <t>NS</t>
        </is>
      </c>
      <c r="E66" s="10">
        <f>'By Round'!D58</f>
        <v/>
      </c>
      <c r="F66" s="10">
        <f>'By Round'!E58</f>
        <v/>
      </c>
    </row>
    <row r="67">
      <c r="B67" s="10">
        <f>'By Round'!A62</f>
        <v/>
      </c>
      <c r="C67" s="10">
        <f>'By Round'!B64</f>
        <v/>
      </c>
      <c r="D67" s="10" t="inlineStr">
        <is>
          <t>EW</t>
        </is>
      </c>
      <c r="E67" s="10">
        <f>'By Round'!C64</f>
        <v/>
      </c>
      <c r="F67" s="10">
        <f>'By Round'!E64</f>
        <v/>
      </c>
    </row>
    <row r="68">
      <c r="A68" t="n">
        <v>7</v>
      </c>
      <c r="B68" s="10">
        <f>'By Round'!A2</f>
        <v/>
      </c>
      <c r="C68" s="10">
        <f>'By Round'!B4</f>
        <v/>
      </c>
      <c r="D68" s="10" t="inlineStr">
        <is>
          <t>EW</t>
        </is>
      </c>
      <c r="E68" s="10">
        <f>'By Round'!C4</f>
        <v/>
      </c>
      <c r="F68" s="10">
        <f>'By Round'!E4</f>
        <v/>
      </c>
    </row>
    <row r="69">
      <c r="B69" s="10">
        <f>'By Round'!A8</f>
        <v/>
      </c>
      <c r="C69" s="10">
        <f>'By Round'!B13</f>
        <v/>
      </c>
      <c r="D69" s="10" t="inlineStr">
        <is>
          <t>EW</t>
        </is>
      </c>
      <c r="E69" s="10">
        <f>'By Round'!C13</f>
        <v/>
      </c>
      <c r="F69" s="10">
        <f>'By Round'!E13</f>
        <v/>
      </c>
    </row>
    <row r="70">
      <c r="B70" s="10">
        <f>'By Round'!A14</f>
        <v/>
      </c>
      <c r="C70" s="10">
        <f>'By Round'!B17</f>
        <v/>
      </c>
      <c r="D70" s="10" t="inlineStr">
        <is>
          <t>NS</t>
        </is>
      </c>
      <c r="E70" s="10">
        <f>'By Round'!D17</f>
        <v/>
      </c>
      <c r="F70" s="10">
        <f>'By Round'!E17</f>
        <v/>
      </c>
    </row>
    <row r="71">
      <c r="B71" s="10">
        <f>'By Round'!A20</f>
        <v/>
      </c>
      <c r="C71" s="10">
        <f>'By Round'!B24</f>
        <v/>
      </c>
      <c r="D71" s="10" t="inlineStr">
        <is>
          <t>NS</t>
        </is>
      </c>
      <c r="E71" s="10">
        <f>'By Round'!D24</f>
        <v/>
      </c>
      <c r="F71" s="10">
        <f>'By Round'!E24</f>
        <v/>
      </c>
    </row>
    <row r="72">
      <c r="B72" s="10">
        <f>'By Round'!A26</f>
        <v/>
      </c>
      <c r="C72" s="10">
        <f>'By Round'!B27</f>
        <v/>
      </c>
      <c r="D72" s="10" t="inlineStr">
        <is>
          <t>NS</t>
        </is>
      </c>
      <c r="E72" s="10">
        <f>'By Round'!D27</f>
        <v/>
      </c>
      <c r="F72" s="10">
        <f>'By Round'!E27</f>
        <v/>
      </c>
    </row>
    <row r="73">
      <c r="B73" s="10">
        <f>'By Round'!A32</f>
        <v/>
      </c>
      <c r="C73" s="10">
        <f>'By Round'!B36</f>
        <v/>
      </c>
      <c r="D73" s="10" t="inlineStr">
        <is>
          <t>EW</t>
        </is>
      </c>
      <c r="E73" s="10">
        <f>'By Round'!C36</f>
        <v/>
      </c>
      <c r="F73" s="10">
        <f>'By Round'!E36</f>
        <v/>
      </c>
    </row>
    <row r="74">
      <c r="B74" s="10">
        <f>'By Round'!A38</f>
        <v/>
      </c>
      <c r="C74" s="10">
        <f>'By Round'!B38</f>
        <v/>
      </c>
      <c r="D74" s="10" t="inlineStr">
        <is>
          <t>EW</t>
        </is>
      </c>
      <c r="E74" s="10">
        <f>'By Round'!C38</f>
        <v/>
      </c>
      <c r="F74" s="10">
        <f>'By Round'!E38</f>
        <v/>
      </c>
    </row>
    <row r="75">
      <c r="B75" s="10">
        <f>'By Round'!A44</f>
        <v/>
      </c>
      <c r="C75" s="10">
        <f>'By Round'!B47</f>
        <v/>
      </c>
      <c r="D75" s="10" t="inlineStr">
        <is>
          <t>EW</t>
        </is>
      </c>
      <c r="E75" s="10">
        <f>'By Round'!C47</f>
        <v/>
      </c>
      <c r="F75" s="10">
        <f>'By Round'!E47</f>
        <v/>
      </c>
    </row>
    <row r="76">
      <c r="B76" s="10">
        <f>'By Round'!A50</f>
        <v/>
      </c>
      <c r="C76" s="10">
        <f>'By Round'!B51</f>
        <v/>
      </c>
      <c r="D76" s="10" t="inlineStr">
        <is>
          <t>EW</t>
        </is>
      </c>
      <c r="E76" s="10">
        <f>'By Round'!C51</f>
        <v/>
      </c>
      <c r="F76" s="10">
        <f>'By Round'!E51</f>
        <v/>
      </c>
    </row>
    <row r="77">
      <c r="B77" s="10">
        <f>'By Round'!A56</f>
        <v/>
      </c>
      <c r="C77" s="10">
        <f>'By Round'!B61</f>
        <v/>
      </c>
      <c r="D77" s="10" t="inlineStr">
        <is>
          <t>NS</t>
        </is>
      </c>
      <c r="E77" s="10">
        <f>'By Round'!D61</f>
        <v/>
      </c>
      <c r="F77" s="10">
        <f>'By Round'!E61</f>
        <v/>
      </c>
    </row>
    <row r="78">
      <c r="B78" s="10">
        <f>'By Round'!A62</f>
        <v/>
      </c>
      <c r="C78" s="10">
        <f>'By Round'!B64</f>
        <v/>
      </c>
      <c r="D78" s="10" t="inlineStr">
        <is>
          <t>NS</t>
        </is>
      </c>
      <c r="E78" s="10">
        <f>'By Round'!D64</f>
        <v/>
      </c>
      <c r="F78" s="10">
        <f>'By Round'!E64</f>
        <v/>
      </c>
    </row>
    <row r="79">
      <c r="A79" t="n">
        <v>8</v>
      </c>
      <c r="B79" s="10">
        <f>'By Round'!A2</f>
        <v/>
      </c>
      <c r="C79" s="10">
        <f>'By Round'!B4</f>
        <v/>
      </c>
      <c r="D79" s="10" t="inlineStr">
        <is>
          <t>NS</t>
        </is>
      </c>
      <c r="E79" s="10">
        <f>'By Round'!D4</f>
        <v/>
      </c>
      <c r="F79" s="10">
        <f>'By Round'!E4</f>
        <v/>
      </c>
    </row>
    <row r="80">
      <c r="B80" s="10">
        <f>'By Round'!A8</f>
        <v/>
      </c>
      <c r="C80" s="10">
        <f>'By Round'!B10</f>
        <v/>
      </c>
      <c r="D80" s="10" t="inlineStr">
        <is>
          <t>EW</t>
        </is>
      </c>
      <c r="E80" s="10">
        <f>'By Round'!C10</f>
        <v/>
      </c>
      <c r="F80" s="10">
        <f>'By Round'!E10</f>
        <v/>
      </c>
    </row>
    <row r="81">
      <c r="B81" s="10">
        <f>'By Round'!A14</f>
        <v/>
      </c>
      <c r="C81" s="10">
        <f>'By Round'!B19</f>
        <v/>
      </c>
      <c r="D81" s="10" t="inlineStr">
        <is>
          <t>EW</t>
        </is>
      </c>
      <c r="E81" s="10">
        <f>'By Round'!C19</f>
        <v/>
      </c>
      <c r="F81" s="10">
        <f>'By Round'!E19</f>
        <v/>
      </c>
    </row>
    <row r="82">
      <c r="B82" s="10">
        <f>'By Round'!A20</f>
        <v/>
      </c>
      <c r="C82" s="10">
        <f>'By Round'!B23</f>
        <v/>
      </c>
      <c r="D82" s="10" t="inlineStr">
        <is>
          <t>NS</t>
        </is>
      </c>
      <c r="E82" s="10">
        <f>'By Round'!D23</f>
        <v/>
      </c>
      <c r="F82" s="10">
        <f>'By Round'!E23</f>
        <v/>
      </c>
    </row>
    <row r="83">
      <c r="B83" s="10">
        <f>'By Round'!A26</f>
        <v/>
      </c>
      <c r="C83" s="10">
        <f>'By Round'!B30</f>
        <v/>
      </c>
      <c r="D83" s="10" t="inlineStr">
        <is>
          <t>NS</t>
        </is>
      </c>
      <c r="E83" s="10">
        <f>'By Round'!D30</f>
        <v/>
      </c>
      <c r="F83" s="10">
        <f>'By Round'!E30</f>
        <v/>
      </c>
    </row>
    <row r="84">
      <c r="B84" s="10">
        <f>'By Round'!A32</f>
        <v/>
      </c>
      <c r="C84" s="10">
        <f>'By Round'!B33</f>
        <v/>
      </c>
      <c r="D84" s="10" t="inlineStr">
        <is>
          <t>NS</t>
        </is>
      </c>
      <c r="E84" s="10">
        <f>'By Round'!D33</f>
        <v/>
      </c>
      <c r="F84" s="10">
        <f>'By Round'!E33</f>
        <v/>
      </c>
    </row>
    <row r="85">
      <c r="B85" s="10">
        <f>'By Round'!A38</f>
        <v/>
      </c>
      <c r="C85" s="10">
        <f>'By Round'!B42</f>
        <v/>
      </c>
      <c r="D85" s="10" t="inlineStr">
        <is>
          <t>EW</t>
        </is>
      </c>
      <c r="E85" s="10">
        <f>'By Round'!C42</f>
        <v/>
      </c>
      <c r="F85" s="10">
        <f>'By Round'!E42</f>
        <v/>
      </c>
    </row>
    <row r="86">
      <c r="B86" s="10">
        <f>'By Round'!A44</f>
        <v/>
      </c>
      <c r="C86" s="10">
        <f>'By Round'!B44</f>
        <v/>
      </c>
      <c r="D86" s="10" t="inlineStr">
        <is>
          <t>EW</t>
        </is>
      </c>
      <c r="E86" s="10">
        <f>'By Round'!C44</f>
        <v/>
      </c>
      <c r="F86" s="10">
        <f>'By Round'!E44</f>
        <v/>
      </c>
    </row>
    <row r="87">
      <c r="B87" s="10">
        <f>'By Round'!A50</f>
        <v/>
      </c>
      <c r="C87" s="10">
        <f>'By Round'!B53</f>
        <v/>
      </c>
      <c r="D87" s="10" t="inlineStr">
        <is>
          <t>EW</t>
        </is>
      </c>
      <c r="E87" s="10">
        <f>'By Round'!C53</f>
        <v/>
      </c>
      <c r="F87" s="10">
        <f>'By Round'!E53</f>
        <v/>
      </c>
    </row>
    <row r="88">
      <c r="B88" s="10">
        <f>'By Round'!A56</f>
        <v/>
      </c>
      <c r="C88" s="10">
        <f>'By Round'!B57</f>
        <v/>
      </c>
      <c r="D88" s="10" t="inlineStr">
        <is>
          <t>EW</t>
        </is>
      </c>
      <c r="E88" s="10">
        <f>'By Round'!C57</f>
        <v/>
      </c>
      <c r="F88" s="10">
        <f>'By Round'!E57</f>
        <v/>
      </c>
    </row>
    <row r="89">
      <c r="B89" s="10">
        <f>'By Round'!A62</f>
        <v/>
      </c>
      <c r="C89" s="10">
        <f>'By Round'!B67</f>
        <v/>
      </c>
      <c r="D89" s="10" t="inlineStr">
        <is>
          <t>NS</t>
        </is>
      </c>
      <c r="E89" s="10">
        <f>'By Round'!D67</f>
        <v/>
      </c>
      <c r="F89" s="10">
        <f>'By Round'!E67</f>
        <v/>
      </c>
    </row>
    <row r="90">
      <c r="A90" t="n">
        <v>9</v>
      </c>
      <c r="B90" s="10">
        <f>'By Round'!A2</f>
        <v/>
      </c>
      <c r="C90" s="10">
        <f>'By Round'!B7</f>
        <v/>
      </c>
      <c r="D90" s="10" t="inlineStr">
        <is>
          <t>NS</t>
        </is>
      </c>
      <c r="E90" s="10">
        <f>'By Round'!D7</f>
        <v/>
      </c>
      <c r="F90" s="10">
        <f>'By Round'!E7</f>
        <v/>
      </c>
    </row>
    <row r="91">
      <c r="B91" s="10">
        <f>'By Round'!A8</f>
        <v/>
      </c>
      <c r="C91" s="10">
        <f>'By Round'!B10</f>
        <v/>
      </c>
      <c r="D91" s="10" t="inlineStr">
        <is>
          <t>NS</t>
        </is>
      </c>
      <c r="E91" s="10">
        <f>'By Round'!D10</f>
        <v/>
      </c>
      <c r="F91" s="10">
        <f>'By Round'!E10</f>
        <v/>
      </c>
    </row>
    <row r="92">
      <c r="B92" s="10">
        <f>'By Round'!A14</f>
        <v/>
      </c>
      <c r="C92" s="10">
        <f>'By Round'!B16</f>
        <v/>
      </c>
      <c r="D92" s="10" t="inlineStr">
        <is>
          <t>EW</t>
        </is>
      </c>
      <c r="E92" s="10">
        <f>'By Round'!C16</f>
        <v/>
      </c>
      <c r="F92" s="10">
        <f>'By Round'!E16</f>
        <v/>
      </c>
    </row>
    <row r="93">
      <c r="B93" s="10">
        <f>'By Round'!A20</f>
        <v/>
      </c>
      <c r="C93" s="10">
        <f>'By Round'!B25</f>
        <v/>
      </c>
      <c r="D93" s="10" t="inlineStr">
        <is>
          <t>EW</t>
        </is>
      </c>
      <c r="E93" s="10">
        <f>'By Round'!C25</f>
        <v/>
      </c>
      <c r="F93" s="10">
        <f>'By Round'!E25</f>
        <v/>
      </c>
    </row>
    <row r="94">
      <c r="B94" s="10">
        <f>'By Round'!A26</f>
        <v/>
      </c>
      <c r="C94" s="10">
        <f>'By Round'!B29</f>
        <v/>
      </c>
      <c r="D94" s="10" t="inlineStr">
        <is>
          <t>NS</t>
        </is>
      </c>
      <c r="E94" s="10">
        <f>'By Round'!D29</f>
        <v/>
      </c>
      <c r="F94" s="10">
        <f>'By Round'!E29</f>
        <v/>
      </c>
    </row>
    <row r="95">
      <c r="B95" s="10">
        <f>'By Round'!A32</f>
        <v/>
      </c>
      <c r="C95" s="10">
        <f>'By Round'!B36</f>
        <v/>
      </c>
      <c r="D95" s="10" t="inlineStr">
        <is>
          <t>NS</t>
        </is>
      </c>
      <c r="E95" s="10">
        <f>'By Round'!D36</f>
        <v/>
      </c>
      <c r="F95" s="10">
        <f>'By Round'!E36</f>
        <v/>
      </c>
    </row>
    <row r="96">
      <c r="B96" s="10">
        <f>'By Round'!A38</f>
        <v/>
      </c>
      <c r="C96" s="10">
        <f>'By Round'!B39</f>
        <v/>
      </c>
      <c r="D96" s="10" t="inlineStr">
        <is>
          <t>NS</t>
        </is>
      </c>
      <c r="E96" s="10">
        <f>'By Round'!D39</f>
        <v/>
      </c>
      <c r="F96" s="10">
        <f>'By Round'!E39</f>
        <v/>
      </c>
    </row>
    <row r="97">
      <c r="B97" s="10">
        <f>'By Round'!A44</f>
        <v/>
      </c>
      <c r="C97" s="10">
        <f>'By Round'!B48</f>
        <v/>
      </c>
      <c r="D97" s="10" t="inlineStr">
        <is>
          <t>EW</t>
        </is>
      </c>
      <c r="E97" s="10">
        <f>'By Round'!C48</f>
        <v/>
      </c>
      <c r="F97" s="10">
        <f>'By Round'!E48</f>
        <v/>
      </c>
    </row>
    <row r="98">
      <c r="B98" s="10">
        <f>'By Round'!A50</f>
        <v/>
      </c>
      <c r="C98" s="10">
        <f>'By Round'!B50</f>
        <v/>
      </c>
      <c r="D98" s="10" t="inlineStr">
        <is>
          <t>EW</t>
        </is>
      </c>
      <c r="E98" s="10">
        <f>'By Round'!C50</f>
        <v/>
      </c>
      <c r="F98" s="10">
        <f>'By Round'!E50</f>
        <v/>
      </c>
    </row>
    <row r="99">
      <c r="B99" s="10">
        <f>'By Round'!A56</f>
        <v/>
      </c>
      <c r="C99" s="10">
        <f>'By Round'!B59</f>
        <v/>
      </c>
      <c r="D99" s="10" t="inlineStr">
        <is>
          <t>EW</t>
        </is>
      </c>
      <c r="E99" s="10">
        <f>'By Round'!C59</f>
        <v/>
      </c>
      <c r="F99" s="10">
        <f>'By Round'!E59</f>
        <v/>
      </c>
    </row>
    <row r="100">
      <c r="B100" s="10">
        <f>'By Round'!A62</f>
        <v/>
      </c>
      <c r="C100" s="10">
        <f>'By Round'!B63</f>
        <v/>
      </c>
      <c r="D100" s="10" t="inlineStr">
        <is>
          <t>EW</t>
        </is>
      </c>
      <c r="E100" s="10">
        <f>'By Round'!C63</f>
        <v/>
      </c>
      <c r="F100" s="10">
        <f>'By Round'!E63</f>
        <v/>
      </c>
    </row>
    <row r="101">
      <c r="A101" t="n">
        <v>10</v>
      </c>
      <c r="B101" s="10">
        <f>'By Round'!A2</f>
        <v/>
      </c>
      <c r="C101" s="10">
        <f>'By Round'!B3</f>
        <v/>
      </c>
      <c r="D101" s="10" t="inlineStr">
        <is>
          <t>EW</t>
        </is>
      </c>
      <c r="E101" s="10">
        <f>'By Round'!C3</f>
        <v/>
      </c>
      <c r="F101" s="10">
        <f>'By Round'!E3</f>
        <v/>
      </c>
    </row>
    <row r="102">
      <c r="B102" s="10">
        <f>'By Round'!A8</f>
        <v/>
      </c>
      <c r="C102" s="10">
        <f>'By Round'!B13</f>
        <v/>
      </c>
      <c r="D102" s="10" t="inlineStr">
        <is>
          <t>NS</t>
        </is>
      </c>
      <c r="E102" s="10">
        <f>'By Round'!D13</f>
        <v/>
      </c>
      <c r="F102" s="10">
        <f>'By Round'!E13</f>
        <v/>
      </c>
    </row>
    <row r="103">
      <c r="B103" s="10">
        <f>'By Round'!A14</f>
        <v/>
      </c>
      <c r="C103" s="10">
        <f>'By Round'!B16</f>
        <v/>
      </c>
      <c r="D103" s="10" t="inlineStr">
        <is>
          <t>NS</t>
        </is>
      </c>
      <c r="E103" s="10">
        <f>'By Round'!D16</f>
        <v/>
      </c>
      <c r="F103" s="10">
        <f>'By Round'!E16</f>
        <v/>
      </c>
    </row>
    <row r="104">
      <c r="B104" s="10">
        <f>'By Round'!A20</f>
        <v/>
      </c>
      <c r="C104" s="10">
        <f>'By Round'!B22</f>
        <v/>
      </c>
      <c r="D104" s="10" t="inlineStr">
        <is>
          <t>EW</t>
        </is>
      </c>
      <c r="E104" s="10">
        <f>'By Round'!C22</f>
        <v/>
      </c>
      <c r="F104" s="10">
        <f>'By Round'!E22</f>
        <v/>
      </c>
    </row>
    <row r="105">
      <c r="B105" s="10">
        <f>'By Round'!A26</f>
        <v/>
      </c>
      <c r="C105" s="10">
        <f>'By Round'!B31</f>
        <v/>
      </c>
      <c r="D105" s="10" t="inlineStr">
        <is>
          <t>EW</t>
        </is>
      </c>
      <c r="E105" s="10">
        <f>'By Round'!C31</f>
        <v/>
      </c>
      <c r="F105" s="10">
        <f>'By Round'!E31</f>
        <v/>
      </c>
    </row>
    <row r="106">
      <c r="B106" s="10">
        <f>'By Round'!A32</f>
        <v/>
      </c>
      <c r="C106" s="10">
        <f>'By Round'!B35</f>
        <v/>
      </c>
      <c r="D106" s="10" t="inlineStr">
        <is>
          <t>NS</t>
        </is>
      </c>
      <c r="E106" s="10">
        <f>'By Round'!D35</f>
        <v/>
      </c>
      <c r="F106" s="10">
        <f>'By Round'!E35</f>
        <v/>
      </c>
    </row>
    <row r="107">
      <c r="B107" s="10">
        <f>'By Round'!A38</f>
        <v/>
      </c>
      <c r="C107" s="10">
        <f>'By Round'!B42</f>
        <v/>
      </c>
      <c r="D107" s="10" t="inlineStr">
        <is>
          <t>NS</t>
        </is>
      </c>
      <c r="E107" s="10">
        <f>'By Round'!D42</f>
        <v/>
      </c>
      <c r="F107" s="10">
        <f>'By Round'!E42</f>
        <v/>
      </c>
    </row>
    <row r="108">
      <c r="B108" s="10">
        <f>'By Round'!A44</f>
        <v/>
      </c>
      <c r="C108" s="10">
        <f>'By Round'!B45</f>
        <v/>
      </c>
      <c r="D108" s="10" t="inlineStr">
        <is>
          <t>NS</t>
        </is>
      </c>
      <c r="E108" s="10">
        <f>'By Round'!D45</f>
        <v/>
      </c>
      <c r="F108" s="10">
        <f>'By Round'!E45</f>
        <v/>
      </c>
    </row>
    <row r="109">
      <c r="B109" s="10">
        <f>'By Round'!A50</f>
        <v/>
      </c>
      <c r="C109" s="10">
        <f>'By Round'!B54</f>
        <v/>
      </c>
      <c r="D109" s="10" t="inlineStr">
        <is>
          <t>EW</t>
        </is>
      </c>
      <c r="E109" s="10">
        <f>'By Round'!C54</f>
        <v/>
      </c>
      <c r="F109" s="10">
        <f>'By Round'!E54</f>
        <v/>
      </c>
    </row>
    <row r="110">
      <c r="B110" s="10">
        <f>'By Round'!A56</f>
        <v/>
      </c>
      <c r="C110" s="10">
        <f>'By Round'!B56</f>
        <v/>
      </c>
      <c r="D110" s="10" t="inlineStr">
        <is>
          <t>EW</t>
        </is>
      </c>
      <c r="E110" s="10">
        <f>'By Round'!C56</f>
        <v/>
      </c>
      <c r="F110" s="10">
        <f>'By Round'!E56</f>
        <v/>
      </c>
    </row>
    <row r="111">
      <c r="B111" s="10">
        <f>'By Round'!A62</f>
        <v/>
      </c>
      <c r="C111" s="10">
        <f>'By Round'!B65</f>
        <v/>
      </c>
      <c r="D111" s="10" t="inlineStr">
        <is>
          <t>EW</t>
        </is>
      </c>
      <c r="E111" s="10">
        <f>'By Round'!C65</f>
        <v/>
      </c>
      <c r="F111" s="10">
        <f>'By Round'!E65</f>
        <v/>
      </c>
    </row>
    <row r="112">
      <c r="A112" t="n">
        <v>11</v>
      </c>
      <c r="B112" s="10">
        <f>'By Round'!A2</f>
        <v/>
      </c>
      <c r="C112" s="10">
        <f>'By Round'!B5</f>
        <v/>
      </c>
      <c r="D112" s="10" t="inlineStr">
        <is>
          <t>EW</t>
        </is>
      </c>
      <c r="E112" s="10">
        <f>'By Round'!C5</f>
        <v/>
      </c>
      <c r="F112" s="10">
        <f>'By Round'!E5</f>
        <v/>
      </c>
    </row>
    <row r="113">
      <c r="B113" s="10">
        <f>'By Round'!A8</f>
        <v/>
      </c>
      <c r="C113" s="10">
        <f>'By Round'!B9</f>
        <v/>
      </c>
      <c r="D113" s="10" t="inlineStr">
        <is>
          <t>EW</t>
        </is>
      </c>
      <c r="E113" s="10">
        <f>'By Round'!C9</f>
        <v/>
      </c>
      <c r="F113" s="10">
        <f>'By Round'!E9</f>
        <v/>
      </c>
    </row>
    <row r="114">
      <c r="B114" s="10">
        <f>'By Round'!A14</f>
        <v/>
      </c>
      <c r="C114" s="10">
        <f>'By Round'!B19</f>
        <v/>
      </c>
      <c r="D114" s="10" t="inlineStr">
        <is>
          <t>NS</t>
        </is>
      </c>
      <c r="E114" s="10">
        <f>'By Round'!D19</f>
        <v/>
      </c>
      <c r="F114" s="10">
        <f>'By Round'!E19</f>
        <v/>
      </c>
    </row>
    <row r="115">
      <c r="B115" s="10">
        <f>'By Round'!A20</f>
        <v/>
      </c>
      <c r="C115" s="10">
        <f>'By Round'!B22</f>
        <v/>
      </c>
      <c r="D115" s="10" t="inlineStr">
        <is>
          <t>NS</t>
        </is>
      </c>
      <c r="E115" s="10">
        <f>'By Round'!D22</f>
        <v/>
      </c>
      <c r="F115" s="10">
        <f>'By Round'!E22</f>
        <v/>
      </c>
    </row>
    <row r="116">
      <c r="B116" s="10">
        <f>'By Round'!A26</f>
        <v/>
      </c>
      <c r="C116" s="10">
        <f>'By Round'!B28</f>
        <v/>
      </c>
      <c r="D116" s="10" t="inlineStr">
        <is>
          <t>EW</t>
        </is>
      </c>
      <c r="E116" s="10">
        <f>'By Round'!C28</f>
        <v/>
      </c>
      <c r="F116" s="10">
        <f>'By Round'!E28</f>
        <v/>
      </c>
    </row>
    <row r="117">
      <c r="B117" s="10">
        <f>'By Round'!A32</f>
        <v/>
      </c>
      <c r="C117" s="10">
        <f>'By Round'!B37</f>
        <v/>
      </c>
      <c r="D117" s="10" t="inlineStr">
        <is>
          <t>EW</t>
        </is>
      </c>
      <c r="E117" s="10">
        <f>'By Round'!C37</f>
        <v/>
      </c>
      <c r="F117" s="10">
        <f>'By Round'!E37</f>
        <v/>
      </c>
    </row>
    <row r="118">
      <c r="B118" s="10">
        <f>'By Round'!A38</f>
        <v/>
      </c>
      <c r="C118" s="10">
        <f>'By Round'!B41</f>
        <v/>
      </c>
      <c r="D118" s="10" t="inlineStr">
        <is>
          <t>NS</t>
        </is>
      </c>
      <c r="E118" s="10">
        <f>'By Round'!D41</f>
        <v/>
      </c>
      <c r="F118" s="10">
        <f>'By Round'!E41</f>
        <v/>
      </c>
    </row>
    <row r="119">
      <c r="B119" s="10">
        <f>'By Round'!A44</f>
        <v/>
      </c>
      <c r="C119" s="10">
        <f>'By Round'!B48</f>
        <v/>
      </c>
      <c r="D119" s="10" t="inlineStr">
        <is>
          <t>NS</t>
        </is>
      </c>
      <c r="E119" s="10">
        <f>'By Round'!D48</f>
        <v/>
      </c>
      <c r="F119" s="10">
        <f>'By Round'!E48</f>
        <v/>
      </c>
    </row>
    <row r="120">
      <c r="B120" s="10">
        <f>'By Round'!A50</f>
        <v/>
      </c>
      <c r="C120" s="10">
        <f>'By Round'!B51</f>
        <v/>
      </c>
      <c r="D120" s="10" t="inlineStr">
        <is>
          <t>NS</t>
        </is>
      </c>
      <c r="E120" s="10">
        <f>'By Round'!D51</f>
        <v/>
      </c>
      <c r="F120" s="10">
        <f>'By Round'!E51</f>
        <v/>
      </c>
    </row>
    <row r="121">
      <c r="B121" s="10">
        <f>'By Round'!A56</f>
        <v/>
      </c>
      <c r="C121" s="10">
        <f>'By Round'!B60</f>
        <v/>
      </c>
      <c r="D121" s="10" t="inlineStr">
        <is>
          <t>EW</t>
        </is>
      </c>
      <c r="E121" s="10">
        <f>'By Round'!C60</f>
        <v/>
      </c>
      <c r="F121" s="10">
        <f>'By Round'!E60</f>
        <v/>
      </c>
    </row>
    <row r="122">
      <c r="B122" s="10">
        <f>'By Round'!A62</f>
        <v/>
      </c>
      <c r="C122" s="10">
        <f>'By Round'!B62</f>
        <v/>
      </c>
      <c r="D122" s="10" t="inlineStr">
        <is>
          <t>EW</t>
        </is>
      </c>
      <c r="E122" s="10">
        <f>'By Round'!C62</f>
        <v/>
      </c>
      <c r="F122" s="10">
        <f>'By Round'!E62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30" customWidth="1" min="4" max="4"/>
    <col width="8" customWidth="1" min="5" max="5"/>
    <col width="10" customWidth="1" min="6" max="6"/>
  </cols>
  <sheetData>
    <row r="1">
      <c r="A1" s="12" t="inlineStr">
        <is>
          <t>Board #</t>
        </is>
      </c>
      <c r="C1" s="12" t="n"/>
      <c r="D1" t="inlineStr">
        <is>
          <t>0 for contract made, "Avg" for incomplete</t>
        </is>
      </c>
    </row>
    <row r="3">
      <c r="A3" s="3" t="inlineStr">
        <is>
          <t>Round</t>
        </is>
      </c>
      <c r="B3" s="3" t="inlineStr">
        <is>
          <t>NS</t>
        </is>
      </c>
      <c r="C3" s="3" t="inlineStr">
        <is>
          <t>EW</t>
        </is>
      </c>
      <c r="D3" s="3" t="inlineStr">
        <is>
          <t>Contract</t>
        </is>
      </c>
      <c r="E3" s="3" t="inlineStr">
        <is>
          <t>By</t>
        </is>
      </c>
      <c r="F3" s="3" t="inlineStr">
        <is>
          <t>Result</t>
        </is>
      </c>
    </row>
    <row r="4">
      <c r="A4" s="13" t="n">
        <v>1</v>
      </c>
      <c r="B4" s="14" t="n"/>
      <c r="C4" s="14" t="n"/>
      <c r="D4" s="14" t="n"/>
      <c r="E4" s="14" t="n"/>
      <c r="F4" s="14" t="n"/>
    </row>
    <row r="5">
      <c r="A5" s="13" t="n">
        <v>2</v>
      </c>
      <c r="B5" s="14" t="n"/>
      <c r="C5" s="14" t="n"/>
      <c r="D5" s="14" t="n"/>
      <c r="E5" s="14" t="n"/>
      <c r="F5" s="14" t="n"/>
    </row>
    <row r="6">
      <c r="A6" s="13" t="n">
        <v>3</v>
      </c>
      <c r="B6" s="14" t="n"/>
      <c r="C6" s="14" t="n"/>
      <c r="D6" s="14" t="n"/>
      <c r="E6" s="14" t="n"/>
      <c r="F6" s="14" t="n"/>
    </row>
    <row r="7">
      <c r="A7" s="13" t="n">
        <v>4</v>
      </c>
      <c r="B7" s="14" t="n"/>
      <c r="C7" s="14" t="n"/>
      <c r="D7" s="14" t="n"/>
      <c r="E7" s="14" t="n"/>
      <c r="F7" s="14" t="n"/>
    </row>
    <row r="8">
      <c r="A8" s="13" t="n">
        <v>5</v>
      </c>
      <c r="B8" s="14" t="n"/>
      <c r="C8" s="14" t="n"/>
      <c r="D8" s="14" t="n"/>
      <c r="E8" s="14" t="n"/>
      <c r="F8" s="14" t="n"/>
    </row>
    <row r="9">
      <c r="A9" s="13" t="n">
        <v>6</v>
      </c>
      <c r="B9" s="14" t="n"/>
      <c r="C9" s="14" t="n"/>
      <c r="D9" s="14" t="n"/>
      <c r="E9" s="14" t="n"/>
      <c r="F9" s="14" t="n"/>
    </row>
    <row r="10">
      <c r="A10" s="13" t="n">
        <v>7</v>
      </c>
      <c r="B10" s="14" t="n"/>
      <c r="C10" s="14" t="n"/>
      <c r="D10" s="14" t="n"/>
      <c r="E10" s="14" t="n"/>
      <c r="F10" s="14" t="n"/>
    </row>
    <row r="11">
      <c r="A11" s="13" t="n">
        <v>8</v>
      </c>
      <c r="B11" s="14" t="n"/>
      <c r="C11" s="14" t="n"/>
      <c r="D11" s="14" t="n"/>
      <c r="E11" s="14" t="n"/>
      <c r="F11" s="14" t="n"/>
    </row>
    <row r="12">
      <c r="A12" s="13" t="n">
        <v>9</v>
      </c>
      <c r="B12" s="14" t="n"/>
      <c r="C12" s="14" t="n"/>
      <c r="D12" s="14" t="n"/>
      <c r="E12" s="14" t="n"/>
      <c r="F12" s="14" t="n"/>
    </row>
    <row r="13">
      <c r="A13" s="13" t="n">
        <v>10</v>
      </c>
      <c r="B13" s="14" t="n"/>
      <c r="C13" s="14" t="n"/>
      <c r="D13" s="14" t="n"/>
      <c r="E13" s="14" t="n"/>
      <c r="F13" s="14" t="n"/>
    </row>
  </sheetData>
  <mergeCells count="1">
    <mergeCell ref="A1:B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From</t>
        </is>
      </c>
      <c r="B1" s="3" t="inlineStr">
        <is>
          <t>To</t>
        </is>
      </c>
      <c r="C1" s="3" t="inlineStr">
        <is>
          <t>IMP</t>
        </is>
      </c>
    </row>
    <row r="2">
      <c r="A2" t="n">
        <v>0</v>
      </c>
      <c r="B2" t="n">
        <v>10</v>
      </c>
      <c r="C2" t="n">
        <v>0</v>
      </c>
    </row>
    <row r="3">
      <c r="A3" t="n">
        <v>20</v>
      </c>
      <c r="B3" t="n">
        <v>40</v>
      </c>
      <c r="C3" t="n">
        <v>1</v>
      </c>
    </row>
    <row r="4">
      <c r="A4" t="n">
        <v>50</v>
      </c>
      <c r="B4" t="n">
        <v>80</v>
      </c>
      <c r="C4" t="n">
        <v>2</v>
      </c>
    </row>
    <row r="5">
      <c r="A5" t="n">
        <v>90</v>
      </c>
      <c r="B5" t="n">
        <v>120</v>
      </c>
      <c r="C5" t="n">
        <v>3</v>
      </c>
    </row>
    <row r="6">
      <c r="A6" t="n">
        <v>130</v>
      </c>
      <c r="B6" t="n">
        <v>160</v>
      </c>
      <c r="C6" t="n">
        <v>4</v>
      </c>
    </row>
    <row r="7">
      <c r="A7" t="n">
        <v>170</v>
      </c>
      <c r="B7" t="n">
        <v>210</v>
      </c>
      <c r="C7" t="n">
        <v>5</v>
      </c>
    </row>
    <row r="8">
      <c r="A8" t="n">
        <v>220</v>
      </c>
      <c r="B8" t="n">
        <v>260</v>
      </c>
      <c r="C8" t="n">
        <v>6</v>
      </c>
    </row>
    <row r="9">
      <c r="A9" t="n">
        <v>270</v>
      </c>
      <c r="B9" t="n">
        <v>310</v>
      </c>
      <c r="C9" t="n">
        <v>7</v>
      </c>
    </row>
    <row r="10">
      <c r="A10" t="n">
        <v>320</v>
      </c>
      <c r="B10" t="n">
        <v>360</v>
      </c>
      <c r="C10" t="n">
        <v>8</v>
      </c>
    </row>
    <row r="11">
      <c r="A11" t="n">
        <v>370</v>
      </c>
      <c r="B11" t="n">
        <v>420</v>
      </c>
      <c r="C11" t="n">
        <v>9</v>
      </c>
    </row>
    <row r="12">
      <c r="A12" t="n">
        <v>430</v>
      </c>
      <c r="B12" t="n">
        <v>490</v>
      </c>
      <c r="C12" t="n">
        <v>10</v>
      </c>
    </row>
    <row r="13">
      <c r="A13" t="n">
        <v>500</v>
      </c>
      <c r="B13" t="n">
        <v>590</v>
      </c>
      <c r="C13" t="n">
        <v>11</v>
      </c>
    </row>
    <row r="14">
      <c r="A14" t="n">
        <v>600</v>
      </c>
      <c r="B14" t="n">
        <v>740</v>
      </c>
      <c r="C14" t="n">
        <v>12</v>
      </c>
    </row>
    <row r="15">
      <c r="A15" t="n">
        <v>750</v>
      </c>
      <c r="B15" t="n">
        <v>890</v>
      </c>
      <c r="C15" t="n">
        <v>13</v>
      </c>
    </row>
    <row r="16">
      <c r="A16" t="n">
        <v>900</v>
      </c>
      <c r="B16" t="n">
        <v>1090</v>
      </c>
      <c r="C16" t="n">
        <v>14</v>
      </c>
    </row>
    <row r="17">
      <c r="A17" t="n">
        <v>1100</v>
      </c>
      <c r="B17" t="n">
        <v>1290</v>
      </c>
      <c r="C17" t="n">
        <v>15</v>
      </c>
    </row>
    <row r="18">
      <c r="A18" t="n">
        <v>1300</v>
      </c>
      <c r="B18" t="n">
        <v>1490</v>
      </c>
      <c r="C18" t="n">
        <v>16</v>
      </c>
    </row>
    <row r="19">
      <c r="A19" t="n">
        <v>1500</v>
      </c>
      <c r="B19" t="n">
        <v>1740</v>
      </c>
      <c r="C19" t="n">
        <v>17</v>
      </c>
    </row>
    <row r="20">
      <c r="A20" t="n">
        <v>1750</v>
      </c>
      <c r="B20" t="n">
        <v>1990</v>
      </c>
      <c r="C20" t="n">
        <v>18</v>
      </c>
    </row>
    <row r="21">
      <c r="A21" t="n">
        <v>2000</v>
      </c>
      <c r="B21" t="n">
        <v>2240</v>
      </c>
      <c r="C21" t="n">
        <v>19</v>
      </c>
    </row>
    <row r="22">
      <c r="A22" t="n">
        <v>2250</v>
      </c>
      <c r="B22" t="n">
        <v>2490</v>
      </c>
      <c r="C22" t="n">
        <v>20</v>
      </c>
    </row>
    <row r="23">
      <c r="A23" t="n">
        <v>2500</v>
      </c>
      <c r="B23" t="n">
        <v>2990</v>
      </c>
      <c r="C23" t="n">
        <v>21</v>
      </c>
    </row>
    <row r="24">
      <c r="A24" t="n">
        <v>3000</v>
      </c>
      <c r="B24" t="n">
        <v>3490</v>
      </c>
      <c r="C24" t="n">
        <v>22</v>
      </c>
    </row>
    <row r="25">
      <c r="A25" t="n">
        <v>3500</v>
      </c>
      <c r="B25" t="n">
        <v>3990</v>
      </c>
      <c r="C25" t="n">
        <v>23</v>
      </c>
    </row>
    <row r="26">
      <c r="A26" t="n">
        <v>4000</v>
      </c>
      <c r="B26" t="n">
        <v>10000</v>
      </c>
      <c r="C26" t="n">
        <v>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86"/>
  <sheetViews>
    <sheetView workbookViewId="0">
      <selection activeCell="A1" sqref="A1"/>
    </sheetView>
  </sheetViews>
  <sheetFormatPr baseColWidth="8" defaultRowHeight="15"/>
  <sheetData>
    <row r="1">
      <c r="C1" s="3" t="inlineStr">
        <is>
          <t>Not Vulnerable</t>
        </is>
      </c>
      <c r="F1" s="3" t="inlineStr">
        <is>
          <t>Vulnerable</t>
        </is>
      </c>
      <c r="K1" s="3" t="inlineStr">
        <is>
          <t>Not Vulnerable</t>
        </is>
      </c>
      <c r="N1" s="3" t="inlineStr">
        <is>
          <t>Vulnerable</t>
        </is>
      </c>
    </row>
    <row r="2">
      <c r="A2" s="3" t="inlineStr">
        <is>
          <t>Contract</t>
        </is>
      </c>
      <c r="B2" s="3" t="inlineStr">
        <is>
          <t>Result</t>
        </is>
      </c>
      <c r="C2" s="3" t="inlineStr"/>
      <c r="D2" s="3" t="inlineStr">
        <is>
          <t>X</t>
        </is>
      </c>
      <c r="E2" s="3" t="inlineStr">
        <is>
          <t>XX</t>
        </is>
      </c>
      <c r="F2" s="3" t="inlineStr"/>
      <c r="G2" s="3" t="inlineStr">
        <is>
          <t>X</t>
        </is>
      </c>
      <c r="H2" s="3" t="inlineStr">
        <is>
          <t>XX</t>
        </is>
      </c>
      <c r="J2" s="3" t="inlineStr">
        <is>
          <t>Down by</t>
        </is>
      </c>
      <c r="K2" s="3" t="inlineStr"/>
      <c r="L2" s="3" t="inlineStr">
        <is>
          <t>X</t>
        </is>
      </c>
      <c r="M2" s="3" t="inlineStr">
        <is>
          <t>XX</t>
        </is>
      </c>
      <c r="N2" s="3" t="inlineStr"/>
      <c r="O2" s="3" t="inlineStr">
        <is>
          <t>X</t>
        </is>
      </c>
      <c r="P2" s="3" t="inlineStr">
        <is>
          <t>XX</t>
        </is>
      </c>
    </row>
    <row r="3">
      <c r="A3" t="inlineStr">
        <is>
          <t>1 D/C</t>
        </is>
      </c>
      <c r="B3" s="15" t="n">
        <v>0</v>
      </c>
      <c r="C3" s="16" t="n">
        <v>70</v>
      </c>
      <c r="D3" s="16" t="n">
        <v>140</v>
      </c>
      <c r="E3" s="16" t="n">
        <v>230</v>
      </c>
      <c r="F3" s="16" t="n">
        <v>70</v>
      </c>
      <c r="G3" s="16" t="n">
        <v>140</v>
      </c>
      <c r="H3" s="16" t="n">
        <v>230</v>
      </c>
      <c r="J3" t="n">
        <v>-1</v>
      </c>
      <c r="K3" t="n">
        <v>-50</v>
      </c>
      <c r="L3" t="n">
        <v>-100</v>
      </c>
      <c r="M3">
        <f>L3*2</f>
        <v/>
      </c>
      <c r="N3" t="n">
        <v>-100</v>
      </c>
      <c r="O3" t="n">
        <v>-200</v>
      </c>
      <c r="P3">
        <f>O3*2</f>
        <v/>
      </c>
    </row>
    <row r="4">
      <c r="B4" s="15" t="n">
        <v>1</v>
      </c>
      <c r="C4" s="16" t="n">
        <v>90</v>
      </c>
      <c r="D4" s="16" t="n">
        <v>240</v>
      </c>
      <c r="E4" s="16" t="n">
        <v>430</v>
      </c>
      <c r="F4" s="16" t="n">
        <v>90</v>
      </c>
      <c r="G4" s="16" t="n">
        <v>340</v>
      </c>
      <c r="H4" s="16" t="n">
        <v>630</v>
      </c>
      <c r="J4" t="n">
        <v>-2</v>
      </c>
      <c r="K4">
        <f>K3-50</f>
        <v/>
      </c>
      <c r="L4">
        <f>L3-200</f>
        <v/>
      </c>
      <c r="M4">
        <f>L4*2</f>
        <v/>
      </c>
      <c r="N4">
        <f>K3-100</f>
        <v/>
      </c>
      <c r="O4">
        <f>L3-300</f>
        <v/>
      </c>
      <c r="P4">
        <f>L4*2</f>
        <v/>
      </c>
    </row>
    <row r="5">
      <c r="B5" s="15" t="n">
        <v>2</v>
      </c>
      <c r="C5" s="16" t="n">
        <v>110</v>
      </c>
      <c r="D5" s="16" t="n">
        <v>340</v>
      </c>
      <c r="E5" s="16" t="n">
        <v>630</v>
      </c>
      <c r="F5" s="16" t="n">
        <v>110</v>
      </c>
      <c r="G5" s="16" t="n">
        <v>540</v>
      </c>
      <c r="H5" s="16" t="n">
        <v>1030</v>
      </c>
      <c r="J5" t="n">
        <v>-3</v>
      </c>
      <c r="K5">
        <f>K4-50</f>
        <v/>
      </c>
      <c r="L5">
        <f>L4-200</f>
        <v/>
      </c>
      <c r="M5">
        <f>L5*2</f>
        <v/>
      </c>
      <c r="N5">
        <f>K4-100</f>
        <v/>
      </c>
      <c r="O5">
        <f>L4-300</f>
        <v/>
      </c>
      <c r="P5">
        <f>L5*2</f>
        <v/>
      </c>
    </row>
    <row r="6">
      <c r="B6" s="15" t="n">
        <v>3</v>
      </c>
      <c r="C6" s="16" t="n">
        <v>130</v>
      </c>
      <c r="D6" s="16" t="n">
        <v>440</v>
      </c>
      <c r="E6" s="16" t="n">
        <v>830</v>
      </c>
      <c r="F6" s="16" t="n">
        <v>130</v>
      </c>
      <c r="G6" s="16" t="n">
        <v>740</v>
      </c>
      <c r="H6" s="16" t="n">
        <v>1430</v>
      </c>
      <c r="J6" t="n">
        <v>-4</v>
      </c>
      <c r="K6">
        <f>K5-50</f>
        <v/>
      </c>
      <c r="L6">
        <f>L5-300</f>
        <v/>
      </c>
      <c r="M6">
        <f>L6*2</f>
        <v/>
      </c>
      <c r="N6">
        <f>K5-100</f>
        <v/>
      </c>
      <c r="O6">
        <f>L5-300</f>
        <v/>
      </c>
      <c r="P6">
        <f>L6*2</f>
        <v/>
      </c>
    </row>
    <row r="7">
      <c r="B7" s="15" t="n">
        <v>4</v>
      </c>
      <c r="C7" s="16" t="n">
        <v>150</v>
      </c>
      <c r="D7" s="16" t="n">
        <v>540</v>
      </c>
      <c r="E7" s="16" t="n">
        <v>1030</v>
      </c>
      <c r="F7" s="16" t="n">
        <v>150</v>
      </c>
      <c r="G7" s="16" t="n">
        <v>940</v>
      </c>
      <c r="H7" s="16" t="n">
        <v>1830</v>
      </c>
      <c r="J7" t="n">
        <v>-5</v>
      </c>
      <c r="K7">
        <f>K6-50</f>
        <v/>
      </c>
      <c r="L7">
        <f>L6-300</f>
        <v/>
      </c>
      <c r="M7">
        <f>L7*2</f>
        <v/>
      </c>
      <c r="N7">
        <f>K6-100</f>
        <v/>
      </c>
      <c r="O7">
        <f>L6-300</f>
        <v/>
      </c>
      <c r="P7">
        <f>L7*2</f>
        <v/>
      </c>
    </row>
    <row r="8">
      <c r="B8" s="15" t="n">
        <v>5</v>
      </c>
      <c r="C8" s="16" t="n">
        <v>170</v>
      </c>
      <c r="D8" s="16" t="n">
        <v>640</v>
      </c>
      <c r="E8" s="16" t="n">
        <v>1230</v>
      </c>
      <c r="F8" s="16" t="n">
        <v>170</v>
      </c>
      <c r="G8" s="16" t="n">
        <v>1140</v>
      </c>
      <c r="H8" s="16" t="n">
        <v>2230</v>
      </c>
      <c r="J8" t="n">
        <v>-6</v>
      </c>
      <c r="K8">
        <f>K7-50</f>
        <v/>
      </c>
      <c r="L8">
        <f>L7-300</f>
        <v/>
      </c>
      <c r="M8">
        <f>L8*2</f>
        <v/>
      </c>
      <c r="N8">
        <f>K7-100</f>
        <v/>
      </c>
      <c r="O8">
        <f>L7-300</f>
        <v/>
      </c>
      <c r="P8">
        <f>L8*2</f>
        <v/>
      </c>
    </row>
    <row r="9">
      <c r="B9" s="15" t="n">
        <v>6</v>
      </c>
      <c r="C9" s="16" t="n">
        <v>190</v>
      </c>
      <c r="D9" s="16" t="n">
        <v>740</v>
      </c>
      <c r="E9" s="16" t="n">
        <v>1430</v>
      </c>
      <c r="F9" s="16" t="n">
        <v>190</v>
      </c>
      <c r="G9" s="16" t="n">
        <v>1340</v>
      </c>
      <c r="H9" s="16" t="n">
        <v>2630</v>
      </c>
      <c r="J9" t="n">
        <v>-7</v>
      </c>
      <c r="K9">
        <f>K8-50</f>
        <v/>
      </c>
      <c r="L9">
        <f>L8-300</f>
        <v/>
      </c>
      <c r="M9">
        <f>L9*2</f>
        <v/>
      </c>
      <c r="N9">
        <f>K8-100</f>
        <v/>
      </c>
      <c r="O9">
        <f>L8-300</f>
        <v/>
      </c>
      <c r="P9">
        <f>L9*2</f>
        <v/>
      </c>
    </row>
    <row r="10">
      <c r="A10" t="inlineStr">
        <is>
          <t>1 H/S</t>
        </is>
      </c>
      <c r="B10" s="15" t="n">
        <v>0</v>
      </c>
      <c r="C10" s="16" t="n">
        <v>80</v>
      </c>
      <c r="D10" s="16" t="n">
        <v>160</v>
      </c>
      <c r="E10" s="16" t="n">
        <v>520</v>
      </c>
      <c r="F10" s="16" t="n">
        <v>80</v>
      </c>
      <c r="G10" s="16" t="n">
        <v>160</v>
      </c>
      <c r="H10" s="16" t="n">
        <v>720</v>
      </c>
      <c r="J10" t="n">
        <v>-8</v>
      </c>
      <c r="K10">
        <f>K9-50</f>
        <v/>
      </c>
      <c r="L10">
        <f>L9-300</f>
        <v/>
      </c>
      <c r="M10">
        <f>L10*2</f>
        <v/>
      </c>
      <c r="N10">
        <f>K9-100</f>
        <v/>
      </c>
      <c r="O10">
        <f>L9-300</f>
        <v/>
      </c>
      <c r="P10">
        <f>L10*2</f>
        <v/>
      </c>
    </row>
    <row r="11">
      <c r="B11" s="15" t="n">
        <v>1</v>
      </c>
      <c r="C11" s="16" t="n">
        <v>110</v>
      </c>
      <c r="D11" s="16" t="n">
        <v>260</v>
      </c>
      <c r="E11" s="16" t="n">
        <v>720</v>
      </c>
      <c r="F11" s="16" t="n">
        <v>110</v>
      </c>
      <c r="G11" s="16" t="n">
        <v>360</v>
      </c>
      <c r="H11" s="16" t="n">
        <v>1120</v>
      </c>
      <c r="J11" t="n">
        <v>-9</v>
      </c>
      <c r="K11">
        <f>K10-50</f>
        <v/>
      </c>
      <c r="L11">
        <f>L10-300</f>
        <v/>
      </c>
      <c r="M11">
        <f>L11*2</f>
        <v/>
      </c>
      <c r="N11">
        <f>K10-100</f>
        <v/>
      </c>
      <c r="O11">
        <f>L10-300</f>
        <v/>
      </c>
      <c r="P11">
        <f>L11*2</f>
        <v/>
      </c>
    </row>
    <row r="12">
      <c r="B12" s="15" t="n">
        <v>2</v>
      </c>
      <c r="C12" s="16" t="n">
        <v>140</v>
      </c>
      <c r="D12" s="16" t="n">
        <v>360</v>
      </c>
      <c r="E12" s="16" t="n">
        <v>920</v>
      </c>
      <c r="F12" s="16" t="n">
        <v>140</v>
      </c>
      <c r="G12" s="16" t="n">
        <v>560</v>
      </c>
      <c r="H12" s="16" t="n">
        <v>1520</v>
      </c>
      <c r="J12" t="n">
        <v>-10</v>
      </c>
      <c r="K12">
        <f>K11-50</f>
        <v/>
      </c>
      <c r="L12">
        <f>L11-300</f>
        <v/>
      </c>
      <c r="M12">
        <f>L12*2</f>
        <v/>
      </c>
      <c r="N12">
        <f>K11-100</f>
        <v/>
      </c>
      <c r="O12">
        <f>L11-300</f>
        <v/>
      </c>
      <c r="P12">
        <f>L12*2</f>
        <v/>
      </c>
    </row>
    <row r="13">
      <c r="B13" s="15" t="n">
        <v>3</v>
      </c>
      <c r="C13" s="16" t="n">
        <v>170</v>
      </c>
      <c r="D13" s="16" t="n">
        <v>460</v>
      </c>
      <c r="E13" s="16" t="n">
        <v>1120</v>
      </c>
      <c r="F13" s="16" t="n">
        <v>170</v>
      </c>
      <c r="G13" s="16" t="n">
        <v>760</v>
      </c>
      <c r="H13" s="16" t="n">
        <v>1920</v>
      </c>
      <c r="J13" t="n">
        <v>-11</v>
      </c>
      <c r="K13">
        <f>K12-50</f>
        <v/>
      </c>
      <c r="L13">
        <f>L12-300</f>
        <v/>
      </c>
      <c r="M13">
        <f>L13*2</f>
        <v/>
      </c>
      <c r="N13">
        <f>K12-100</f>
        <v/>
      </c>
      <c r="O13">
        <f>L12-300</f>
        <v/>
      </c>
      <c r="P13">
        <f>L13*2</f>
        <v/>
      </c>
    </row>
    <row r="14">
      <c r="B14" s="15" t="n">
        <v>4</v>
      </c>
      <c r="C14" s="16" t="n">
        <v>200</v>
      </c>
      <c r="D14" s="16" t="n">
        <v>560</v>
      </c>
      <c r="E14" s="16" t="n">
        <v>1320</v>
      </c>
      <c r="F14" s="16" t="n">
        <v>200</v>
      </c>
      <c r="G14" s="16" t="n">
        <v>960</v>
      </c>
      <c r="H14" s="16" t="n">
        <v>2320</v>
      </c>
      <c r="J14" t="n">
        <v>-12</v>
      </c>
      <c r="K14">
        <f>K13-50</f>
        <v/>
      </c>
      <c r="L14">
        <f>L13-300</f>
        <v/>
      </c>
      <c r="M14">
        <f>L14*2</f>
        <v/>
      </c>
      <c r="N14">
        <f>K13-100</f>
        <v/>
      </c>
      <c r="O14">
        <f>L13-300</f>
        <v/>
      </c>
      <c r="P14">
        <f>L14*2</f>
        <v/>
      </c>
    </row>
    <row r="15">
      <c r="B15" s="15" t="n">
        <v>5</v>
      </c>
      <c r="C15" s="16" t="n">
        <v>230</v>
      </c>
      <c r="D15" s="16" t="n">
        <v>660</v>
      </c>
      <c r="E15" s="16" t="n">
        <v>1520</v>
      </c>
      <c r="F15" s="16" t="n">
        <v>230</v>
      </c>
      <c r="G15" s="16" t="n">
        <v>1160</v>
      </c>
      <c r="H15" s="16" t="n">
        <v>2720</v>
      </c>
      <c r="J15" t="n">
        <v>-13</v>
      </c>
      <c r="K15">
        <f>K14-50</f>
        <v/>
      </c>
      <c r="L15">
        <f>L14-300</f>
        <v/>
      </c>
      <c r="M15">
        <f>L15*2</f>
        <v/>
      </c>
      <c r="N15">
        <f>K14-100</f>
        <v/>
      </c>
      <c r="O15">
        <f>L14-300</f>
        <v/>
      </c>
      <c r="P15">
        <f>L15*2</f>
        <v/>
      </c>
    </row>
    <row r="16">
      <c r="B16" s="15" t="n">
        <v>6</v>
      </c>
      <c r="C16" s="16" t="n">
        <v>260</v>
      </c>
      <c r="D16" s="16" t="n">
        <v>760</v>
      </c>
      <c r="E16" s="16" t="n">
        <v>1720</v>
      </c>
      <c r="F16" s="16" t="n">
        <v>260</v>
      </c>
      <c r="G16" s="16" t="n">
        <v>1360</v>
      </c>
      <c r="H16" s="16" t="n">
        <v>3120</v>
      </c>
    </row>
    <row r="17">
      <c r="A17" t="inlineStr">
        <is>
          <t>1 NT</t>
        </is>
      </c>
      <c r="B17" s="15" t="n">
        <v>0</v>
      </c>
      <c r="C17" s="16" t="n">
        <v>90</v>
      </c>
      <c r="D17" s="16" t="n">
        <v>180</v>
      </c>
      <c r="E17" s="16" t="n">
        <v>560</v>
      </c>
      <c r="F17" s="16" t="n">
        <v>90</v>
      </c>
      <c r="G17" s="16" t="n">
        <v>180</v>
      </c>
      <c r="H17" s="16" t="n">
        <v>760</v>
      </c>
    </row>
    <row r="18">
      <c r="B18" s="15" t="n">
        <v>1</v>
      </c>
      <c r="C18" s="16" t="n">
        <v>120</v>
      </c>
      <c r="D18" s="16" t="n">
        <v>280</v>
      </c>
      <c r="E18" s="16" t="n">
        <v>760</v>
      </c>
      <c r="F18" s="16" t="n">
        <v>120</v>
      </c>
      <c r="G18" s="16" t="n">
        <v>380</v>
      </c>
      <c r="H18" s="16" t="n">
        <v>1160</v>
      </c>
    </row>
    <row r="19">
      <c r="B19" s="15" t="n">
        <v>2</v>
      </c>
      <c r="C19" s="16" t="n">
        <v>150</v>
      </c>
      <c r="D19" s="16" t="n">
        <v>380</v>
      </c>
      <c r="E19" s="16" t="n">
        <v>960</v>
      </c>
      <c r="F19" s="16" t="n">
        <v>150</v>
      </c>
      <c r="G19" s="16" t="n">
        <v>580</v>
      </c>
      <c r="H19" s="16" t="n">
        <v>1560</v>
      </c>
    </row>
    <row r="20">
      <c r="B20" s="15" t="n">
        <v>3</v>
      </c>
      <c r="C20" s="16" t="n">
        <v>180</v>
      </c>
      <c r="D20" s="16" t="n">
        <v>480</v>
      </c>
      <c r="E20" s="16" t="n">
        <v>1160</v>
      </c>
      <c r="F20" s="16" t="n">
        <v>180</v>
      </c>
      <c r="G20" s="16" t="n">
        <v>780</v>
      </c>
      <c r="H20" s="16" t="n">
        <v>1960</v>
      </c>
    </row>
    <row r="21">
      <c r="B21" s="15" t="n">
        <v>4</v>
      </c>
      <c r="C21" s="16" t="n">
        <v>210</v>
      </c>
      <c r="D21" s="16" t="n">
        <v>580</v>
      </c>
      <c r="E21" s="16" t="n">
        <v>1360</v>
      </c>
      <c r="F21" s="16" t="n">
        <v>210</v>
      </c>
      <c r="G21" s="16" t="n">
        <v>980</v>
      </c>
      <c r="H21" s="16" t="n">
        <v>2360</v>
      </c>
    </row>
    <row r="22">
      <c r="B22" s="15" t="n">
        <v>5</v>
      </c>
      <c r="C22" s="16" t="n">
        <v>240</v>
      </c>
      <c r="D22" s="16" t="n">
        <v>680</v>
      </c>
      <c r="E22" s="16" t="n">
        <v>1560</v>
      </c>
      <c r="F22" s="16" t="n">
        <v>240</v>
      </c>
      <c r="G22" s="16" t="n">
        <v>1180</v>
      </c>
      <c r="H22" s="16" t="n">
        <v>2760</v>
      </c>
    </row>
    <row r="23">
      <c r="B23" s="15" t="n">
        <v>6</v>
      </c>
      <c r="C23" s="16" t="n">
        <v>270</v>
      </c>
      <c r="D23" s="16" t="n">
        <v>780</v>
      </c>
      <c r="E23" s="16" t="n">
        <v>1760</v>
      </c>
      <c r="F23" s="16" t="n">
        <v>270</v>
      </c>
      <c r="G23" s="16" t="n">
        <v>1380</v>
      </c>
      <c r="H23" s="16" t="n">
        <v>3160</v>
      </c>
    </row>
    <row r="24">
      <c r="A24" t="inlineStr">
        <is>
          <t>2 D/C</t>
        </is>
      </c>
      <c r="B24" s="15" t="n">
        <v>0</v>
      </c>
      <c r="C24" s="16" t="n">
        <v>90</v>
      </c>
      <c r="D24" s="16" t="n">
        <v>180</v>
      </c>
      <c r="E24" s="16" t="n">
        <v>560</v>
      </c>
      <c r="F24" s="16" t="n">
        <v>90</v>
      </c>
      <c r="G24" s="16" t="n">
        <v>180</v>
      </c>
      <c r="H24" s="16" t="n">
        <v>760</v>
      </c>
    </row>
    <row r="25">
      <c r="B25" s="15" t="n">
        <v>1</v>
      </c>
      <c r="C25" s="16" t="n">
        <v>110</v>
      </c>
      <c r="D25" s="16" t="n">
        <v>280</v>
      </c>
      <c r="E25" s="16" t="n">
        <v>760</v>
      </c>
      <c r="F25" s="16" t="n">
        <v>110</v>
      </c>
      <c r="G25" s="16" t="n">
        <v>380</v>
      </c>
      <c r="H25" s="16" t="n">
        <v>1160</v>
      </c>
    </row>
    <row r="26">
      <c r="B26" s="15" t="n">
        <v>2</v>
      </c>
      <c r="C26" s="16" t="n">
        <v>130</v>
      </c>
      <c r="D26" s="16" t="n">
        <v>380</v>
      </c>
      <c r="E26" s="16" t="n">
        <v>960</v>
      </c>
      <c r="F26" s="16" t="n">
        <v>130</v>
      </c>
      <c r="G26" s="16" t="n">
        <v>580</v>
      </c>
      <c r="H26" s="16" t="n">
        <v>1560</v>
      </c>
    </row>
    <row r="27">
      <c r="B27" s="15" t="n">
        <v>3</v>
      </c>
      <c r="C27" s="16" t="n">
        <v>150</v>
      </c>
      <c r="D27" s="16" t="n">
        <v>480</v>
      </c>
      <c r="E27" s="16" t="n">
        <v>1160</v>
      </c>
      <c r="F27" s="16" t="n">
        <v>150</v>
      </c>
      <c r="G27" s="16" t="n">
        <v>780</v>
      </c>
      <c r="H27" s="16" t="n">
        <v>1960</v>
      </c>
    </row>
    <row r="28">
      <c r="B28" s="15" t="n">
        <v>4</v>
      </c>
      <c r="C28" s="16" t="n">
        <v>170</v>
      </c>
      <c r="D28" s="16" t="n">
        <v>580</v>
      </c>
      <c r="E28" s="16" t="n">
        <v>1360</v>
      </c>
      <c r="F28" s="16" t="n">
        <v>170</v>
      </c>
      <c r="G28" s="16" t="n">
        <v>980</v>
      </c>
      <c r="H28" s="16" t="n">
        <v>2360</v>
      </c>
    </row>
    <row r="29">
      <c r="B29" s="15" t="n">
        <v>5</v>
      </c>
      <c r="C29" s="16" t="n">
        <v>190</v>
      </c>
      <c r="D29" s="16" t="n">
        <v>680</v>
      </c>
      <c r="E29" s="16" t="n">
        <v>1560</v>
      </c>
      <c r="F29" s="16" t="n">
        <v>190</v>
      </c>
      <c r="G29" s="16" t="n">
        <v>1180</v>
      </c>
      <c r="H29" s="16" t="n">
        <v>2760</v>
      </c>
    </row>
    <row r="30">
      <c r="A30" t="inlineStr">
        <is>
          <t>2 H/S</t>
        </is>
      </c>
      <c r="B30" s="15" t="n">
        <v>0</v>
      </c>
      <c r="C30" s="16" t="n">
        <v>110</v>
      </c>
      <c r="D30" s="16" t="n">
        <v>470</v>
      </c>
      <c r="E30" s="16" t="n">
        <v>640</v>
      </c>
      <c r="F30" s="16" t="n">
        <v>110</v>
      </c>
      <c r="G30" s="16" t="n">
        <v>670</v>
      </c>
      <c r="H30" s="16" t="n">
        <v>840</v>
      </c>
    </row>
    <row r="31">
      <c r="B31" s="15" t="n">
        <v>1</v>
      </c>
      <c r="C31" s="16" t="n">
        <v>140</v>
      </c>
      <c r="D31" s="16" t="n">
        <v>570</v>
      </c>
      <c r="E31" s="16" t="n">
        <v>840</v>
      </c>
      <c r="F31" s="16" t="n">
        <v>140</v>
      </c>
      <c r="G31" s="16" t="n">
        <v>870</v>
      </c>
      <c r="H31" s="16" t="n">
        <v>1240</v>
      </c>
    </row>
    <row r="32">
      <c r="B32" s="15" t="n">
        <v>2</v>
      </c>
      <c r="C32" s="16" t="n">
        <v>170</v>
      </c>
      <c r="D32" s="16" t="n">
        <v>670</v>
      </c>
      <c r="E32" s="16" t="n">
        <v>1040</v>
      </c>
      <c r="F32" s="16" t="n">
        <v>170</v>
      </c>
      <c r="G32" s="16" t="n">
        <v>1070</v>
      </c>
      <c r="H32" s="16" t="n">
        <v>1640</v>
      </c>
    </row>
    <row r="33">
      <c r="B33" s="15" t="n">
        <v>3</v>
      </c>
      <c r="C33" s="16" t="n">
        <v>200</v>
      </c>
      <c r="D33" s="16" t="n">
        <v>770</v>
      </c>
      <c r="E33" s="16" t="n">
        <v>1240</v>
      </c>
      <c r="F33" s="16" t="n">
        <v>200</v>
      </c>
      <c r="G33" s="16" t="n">
        <v>1270</v>
      </c>
      <c r="H33" s="16" t="n">
        <v>2040</v>
      </c>
    </row>
    <row r="34">
      <c r="B34" s="15" t="n">
        <v>4</v>
      </c>
      <c r="C34" s="16" t="n">
        <v>230</v>
      </c>
      <c r="D34" s="16" t="n">
        <v>870</v>
      </c>
      <c r="E34" s="16" t="n">
        <v>1440</v>
      </c>
      <c r="F34" s="16" t="n">
        <v>230</v>
      </c>
      <c r="G34" s="16" t="n">
        <v>1470</v>
      </c>
      <c r="H34" s="16" t="n">
        <v>2440</v>
      </c>
    </row>
    <row r="35">
      <c r="B35" s="15" t="n">
        <v>5</v>
      </c>
      <c r="C35" s="16" t="n">
        <v>260</v>
      </c>
      <c r="D35" s="16" t="n">
        <v>970</v>
      </c>
      <c r="E35" s="16" t="n">
        <v>1640</v>
      </c>
      <c r="F35" s="16" t="n">
        <v>260</v>
      </c>
      <c r="G35" s="16" t="n">
        <v>1670</v>
      </c>
      <c r="H35" s="16" t="n">
        <v>2840</v>
      </c>
    </row>
    <row r="36">
      <c r="A36" t="inlineStr">
        <is>
          <t>2 NT</t>
        </is>
      </c>
      <c r="B36" s="15" t="n">
        <v>0</v>
      </c>
      <c r="C36" s="16" t="n">
        <v>120</v>
      </c>
      <c r="D36" s="16" t="n">
        <v>490</v>
      </c>
      <c r="E36" s="16" t="n">
        <v>680</v>
      </c>
      <c r="F36" s="16" t="n">
        <v>120</v>
      </c>
      <c r="G36" s="16" t="n">
        <v>690</v>
      </c>
      <c r="H36" s="16" t="n">
        <v>880</v>
      </c>
    </row>
    <row r="37">
      <c r="B37" s="15" t="n">
        <v>1</v>
      </c>
      <c r="C37" s="16" t="n">
        <v>150</v>
      </c>
      <c r="D37" s="16" t="n">
        <v>590</v>
      </c>
      <c r="E37" s="16" t="n">
        <v>880</v>
      </c>
      <c r="F37" s="16" t="n">
        <v>150</v>
      </c>
      <c r="G37" s="16" t="n">
        <v>890</v>
      </c>
      <c r="H37" s="16" t="n">
        <v>1280</v>
      </c>
    </row>
    <row r="38">
      <c r="B38" s="15" t="n">
        <v>2</v>
      </c>
      <c r="C38" s="16" t="n">
        <v>180</v>
      </c>
      <c r="D38" s="16" t="n">
        <v>690</v>
      </c>
      <c r="E38" s="16" t="n">
        <v>1080</v>
      </c>
      <c r="F38" s="16" t="n">
        <v>180</v>
      </c>
      <c r="G38" s="16" t="n">
        <v>1090</v>
      </c>
      <c r="H38" s="16" t="n">
        <v>1680</v>
      </c>
    </row>
    <row r="39">
      <c r="B39" s="15" t="n">
        <v>3</v>
      </c>
      <c r="C39" s="16" t="n">
        <v>210</v>
      </c>
      <c r="D39" s="16" t="n">
        <v>790</v>
      </c>
      <c r="E39" s="16" t="n">
        <v>1280</v>
      </c>
      <c r="F39" s="16" t="n">
        <v>210</v>
      </c>
      <c r="G39" s="16" t="n">
        <v>1290</v>
      </c>
      <c r="H39" s="16" t="n">
        <v>2080</v>
      </c>
    </row>
    <row r="40">
      <c r="B40" s="15" t="n">
        <v>4</v>
      </c>
      <c r="C40" s="16" t="n">
        <v>240</v>
      </c>
      <c r="D40" s="16" t="n">
        <v>890</v>
      </c>
      <c r="E40" s="16" t="n">
        <v>1480</v>
      </c>
      <c r="F40" s="16" t="n">
        <v>240</v>
      </c>
      <c r="G40" s="16" t="n">
        <v>1490</v>
      </c>
      <c r="H40" s="16" t="n">
        <v>2480</v>
      </c>
    </row>
    <row r="41">
      <c r="B41" s="15" t="n">
        <v>5</v>
      </c>
      <c r="C41" s="16" t="n">
        <v>270</v>
      </c>
      <c r="D41" s="16" t="n">
        <v>990</v>
      </c>
      <c r="E41" s="16" t="n">
        <v>1680</v>
      </c>
      <c r="F41" s="16" t="n">
        <v>270</v>
      </c>
      <c r="G41" s="16" t="n">
        <v>1690</v>
      </c>
      <c r="H41" s="16" t="n">
        <v>2880</v>
      </c>
    </row>
    <row r="42">
      <c r="A42" t="inlineStr">
        <is>
          <t>3 D/C</t>
        </is>
      </c>
      <c r="B42" s="15" t="n">
        <v>0</v>
      </c>
      <c r="C42" s="16" t="n">
        <v>110</v>
      </c>
      <c r="D42" s="16" t="n">
        <v>470</v>
      </c>
      <c r="E42" s="16" t="n">
        <v>640</v>
      </c>
      <c r="F42" s="16" t="n">
        <v>110</v>
      </c>
      <c r="G42" s="16" t="n">
        <v>670</v>
      </c>
      <c r="H42" s="16" t="n">
        <v>840</v>
      </c>
    </row>
    <row r="43">
      <c r="B43" s="15" t="n">
        <v>1</v>
      </c>
      <c r="C43" s="16" t="n">
        <v>130</v>
      </c>
      <c r="D43" s="16" t="n">
        <v>570</v>
      </c>
      <c r="E43" s="16" t="n">
        <v>840</v>
      </c>
      <c r="F43" s="16" t="n">
        <v>130</v>
      </c>
      <c r="G43" s="16" t="n">
        <v>870</v>
      </c>
      <c r="H43" s="16" t="n">
        <v>1240</v>
      </c>
    </row>
    <row r="44">
      <c r="B44" s="15" t="n">
        <v>2</v>
      </c>
      <c r="C44" s="16" t="n">
        <v>150</v>
      </c>
      <c r="D44" s="16" t="n">
        <v>670</v>
      </c>
      <c r="E44" s="16" t="n">
        <v>1040</v>
      </c>
      <c r="F44" s="16" t="n">
        <v>150</v>
      </c>
      <c r="G44" s="16" t="n">
        <v>1070</v>
      </c>
      <c r="H44" s="16" t="n">
        <v>1640</v>
      </c>
    </row>
    <row r="45">
      <c r="B45" s="15" t="n">
        <v>3</v>
      </c>
      <c r="C45" s="16" t="n">
        <v>170</v>
      </c>
      <c r="D45" s="16" t="n">
        <v>770</v>
      </c>
      <c r="E45" s="16" t="n">
        <v>1240</v>
      </c>
      <c r="F45" s="16" t="n">
        <v>170</v>
      </c>
      <c r="G45" s="16" t="n">
        <v>1270</v>
      </c>
      <c r="H45" s="16" t="n">
        <v>2040</v>
      </c>
    </row>
    <row r="46">
      <c r="B46" s="15" t="n">
        <v>4</v>
      </c>
      <c r="C46" s="16" t="n">
        <v>190</v>
      </c>
      <c r="D46" s="16" t="n">
        <v>870</v>
      </c>
      <c r="E46" s="16" t="n">
        <v>1440</v>
      </c>
      <c r="F46" s="16" t="n">
        <v>190</v>
      </c>
      <c r="G46" s="16" t="n">
        <v>1470</v>
      </c>
      <c r="H46" s="16" t="n">
        <v>2440</v>
      </c>
    </row>
    <row r="47">
      <c r="A47" t="inlineStr">
        <is>
          <t>3 H/S</t>
        </is>
      </c>
      <c r="B47" s="15" t="n">
        <v>0</v>
      </c>
      <c r="C47" s="16" t="n">
        <v>140</v>
      </c>
      <c r="D47" s="16" t="n">
        <v>530</v>
      </c>
      <c r="E47" s="16" t="n">
        <v>760</v>
      </c>
      <c r="F47" s="16" t="n">
        <v>140</v>
      </c>
      <c r="G47" s="16" t="n">
        <v>730</v>
      </c>
      <c r="H47" s="16" t="n">
        <v>960</v>
      </c>
    </row>
    <row r="48">
      <c r="B48" s="15" t="n">
        <v>1</v>
      </c>
      <c r="C48" s="16" t="n">
        <v>170</v>
      </c>
      <c r="D48" s="16" t="n">
        <v>630</v>
      </c>
      <c r="E48" s="16" t="n">
        <v>960</v>
      </c>
      <c r="F48" s="16" t="n">
        <v>170</v>
      </c>
      <c r="G48" s="16" t="n">
        <v>930</v>
      </c>
      <c r="H48" s="16" t="n">
        <v>1360</v>
      </c>
    </row>
    <row r="49">
      <c r="B49" s="15" t="n">
        <v>2</v>
      </c>
      <c r="C49" s="16" t="n">
        <v>200</v>
      </c>
      <c r="D49" s="16" t="n">
        <v>730</v>
      </c>
      <c r="E49" s="16" t="n">
        <v>1160</v>
      </c>
      <c r="F49" s="16" t="n">
        <v>200</v>
      </c>
      <c r="G49" s="16" t="n">
        <v>1130</v>
      </c>
      <c r="H49" s="16" t="n">
        <v>1760</v>
      </c>
    </row>
    <row r="50">
      <c r="B50" s="15" t="n">
        <v>3</v>
      </c>
      <c r="C50" s="16" t="n">
        <v>230</v>
      </c>
      <c r="D50" s="16" t="n">
        <v>830</v>
      </c>
      <c r="E50" s="16" t="n">
        <v>1360</v>
      </c>
      <c r="F50" s="16" t="n">
        <v>230</v>
      </c>
      <c r="G50" s="16" t="n">
        <v>1330</v>
      </c>
      <c r="H50" s="16" t="n">
        <v>2160</v>
      </c>
    </row>
    <row r="51">
      <c r="B51" s="15" t="n">
        <v>4</v>
      </c>
      <c r="C51" s="16" t="n">
        <v>260</v>
      </c>
      <c r="D51" s="16" t="n">
        <v>930</v>
      </c>
      <c r="E51" s="16" t="n">
        <v>1560</v>
      </c>
      <c r="F51" s="16" t="n">
        <v>260</v>
      </c>
      <c r="G51" s="16" t="n">
        <v>1530</v>
      </c>
      <c r="H51" s="16" t="n">
        <v>2560</v>
      </c>
    </row>
    <row r="52">
      <c r="A52" t="inlineStr">
        <is>
          <t>3 NT</t>
        </is>
      </c>
      <c r="B52" s="15" t="n">
        <v>0</v>
      </c>
      <c r="C52" s="16" t="n">
        <v>400</v>
      </c>
      <c r="D52" s="16" t="n">
        <v>550</v>
      </c>
      <c r="E52" s="16" t="n">
        <v>800</v>
      </c>
      <c r="F52" s="16" t="n">
        <v>600</v>
      </c>
      <c r="G52" s="16" t="n">
        <v>750</v>
      </c>
      <c r="H52" s="16" t="n">
        <v>1000</v>
      </c>
    </row>
    <row r="53">
      <c r="B53" s="15" t="n">
        <v>1</v>
      </c>
      <c r="C53" s="16" t="n">
        <v>430</v>
      </c>
      <c r="D53" s="16" t="n">
        <v>650</v>
      </c>
      <c r="E53" s="16" t="n">
        <v>1000</v>
      </c>
      <c r="F53" s="16" t="n">
        <v>630</v>
      </c>
      <c r="G53" s="16" t="n">
        <v>950</v>
      </c>
      <c r="H53" s="16" t="n">
        <v>1400</v>
      </c>
    </row>
    <row r="54">
      <c r="B54" s="15" t="n">
        <v>2</v>
      </c>
      <c r="C54" s="16" t="n">
        <v>460</v>
      </c>
      <c r="D54" s="16" t="n">
        <v>750</v>
      </c>
      <c r="E54" s="16" t="n">
        <v>1200</v>
      </c>
      <c r="F54" s="16" t="n">
        <v>660</v>
      </c>
      <c r="G54" s="16" t="n">
        <v>1150</v>
      </c>
      <c r="H54" s="16" t="n">
        <v>1800</v>
      </c>
    </row>
    <row r="55">
      <c r="B55" s="15" t="n">
        <v>3</v>
      </c>
      <c r="C55" s="16" t="n">
        <v>490</v>
      </c>
      <c r="D55" s="16" t="n">
        <v>850</v>
      </c>
      <c r="E55" s="16" t="n">
        <v>1400</v>
      </c>
      <c r="F55" s="16" t="n">
        <v>690</v>
      </c>
      <c r="G55" s="16" t="n">
        <v>1350</v>
      </c>
      <c r="H55" s="16" t="n">
        <v>2200</v>
      </c>
    </row>
    <row r="56">
      <c r="B56" s="15" t="n">
        <v>4</v>
      </c>
      <c r="C56" s="16" t="n">
        <v>520</v>
      </c>
      <c r="D56" s="16" t="n">
        <v>950</v>
      </c>
      <c r="E56" s="16" t="n">
        <v>1600</v>
      </c>
      <c r="F56" s="16" t="n">
        <v>720</v>
      </c>
      <c r="G56" s="16" t="n">
        <v>1550</v>
      </c>
      <c r="H56" s="16" t="n">
        <v>2600</v>
      </c>
    </row>
    <row r="57">
      <c r="A57" t="inlineStr">
        <is>
          <t>4 D/C</t>
        </is>
      </c>
      <c r="B57" s="15" t="n">
        <v>0</v>
      </c>
      <c r="C57" s="16" t="n">
        <v>130</v>
      </c>
      <c r="D57" s="16" t="n">
        <v>510</v>
      </c>
      <c r="E57" s="16" t="n">
        <v>720</v>
      </c>
      <c r="F57" s="16" t="n">
        <v>130</v>
      </c>
      <c r="G57" s="16" t="n">
        <v>710</v>
      </c>
      <c r="H57" s="16" t="n">
        <v>920</v>
      </c>
    </row>
    <row r="58">
      <c r="B58" s="15" t="n">
        <v>1</v>
      </c>
      <c r="C58" s="16" t="n">
        <v>150</v>
      </c>
      <c r="D58" s="16" t="n">
        <v>610</v>
      </c>
      <c r="E58" s="16" t="n">
        <v>920</v>
      </c>
      <c r="F58" s="16" t="n">
        <v>150</v>
      </c>
      <c r="G58" s="16" t="n">
        <v>910</v>
      </c>
      <c r="H58" s="16" t="n">
        <v>1320</v>
      </c>
    </row>
    <row r="59">
      <c r="B59" s="15" t="n">
        <v>2</v>
      </c>
      <c r="C59" s="16" t="n">
        <v>170</v>
      </c>
      <c r="D59" s="16" t="n">
        <v>710</v>
      </c>
      <c r="E59" s="16" t="n">
        <v>1120</v>
      </c>
      <c r="F59" s="16" t="n">
        <v>170</v>
      </c>
      <c r="G59" s="16" t="n">
        <v>1110</v>
      </c>
      <c r="H59" s="16" t="n">
        <v>1720</v>
      </c>
    </row>
    <row r="60">
      <c r="B60" s="15" t="n">
        <v>3</v>
      </c>
      <c r="C60" s="16" t="n">
        <v>190</v>
      </c>
      <c r="D60" s="16" t="n">
        <v>810</v>
      </c>
      <c r="E60" s="16" t="n">
        <v>1320</v>
      </c>
      <c r="F60" s="16" t="n">
        <v>190</v>
      </c>
      <c r="G60" s="16" t="n">
        <v>1310</v>
      </c>
      <c r="H60" s="16" t="n">
        <v>2120</v>
      </c>
    </row>
    <row r="61">
      <c r="A61" t="inlineStr">
        <is>
          <t>4 H/S</t>
        </is>
      </c>
      <c r="B61" s="15" t="n">
        <v>0</v>
      </c>
      <c r="C61" s="16" t="n">
        <v>420</v>
      </c>
      <c r="D61" s="16" t="n">
        <v>590</v>
      </c>
      <c r="E61" s="16" t="n">
        <v>880</v>
      </c>
      <c r="F61" s="16" t="n">
        <v>620</v>
      </c>
      <c r="G61" s="16" t="n">
        <v>790</v>
      </c>
      <c r="H61" s="16" t="n">
        <v>1080</v>
      </c>
    </row>
    <row r="62">
      <c r="B62" s="15" t="n">
        <v>1</v>
      </c>
      <c r="C62" s="16" t="n">
        <v>450</v>
      </c>
      <c r="D62" s="16" t="n">
        <v>690</v>
      </c>
      <c r="E62" s="16" t="n">
        <v>1080</v>
      </c>
      <c r="F62" s="16" t="n">
        <v>650</v>
      </c>
      <c r="G62" s="16" t="n">
        <v>990</v>
      </c>
      <c r="H62" s="16" t="n">
        <v>1480</v>
      </c>
    </row>
    <row r="63">
      <c r="B63" s="15" t="n">
        <v>2</v>
      </c>
      <c r="C63" s="16" t="n">
        <v>480</v>
      </c>
      <c r="D63" s="16" t="n">
        <v>790</v>
      </c>
      <c r="E63" s="16" t="n">
        <v>1280</v>
      </c>
      <c r="F63" s="16" t="n">
        <v>680</v>
      </c>
      <c r="G63" s="16" t="n">
        <v>1190</v>
      </c>
      <c r="H63" s="16" t="n">
        <v>1880</v>
      </c>
    </row>
    <row r="64">
      <c r="B64" s="15" t="n">
        <v>3</v>
      </c>
      <c r="C64" s="16" t="n">
        <v>510</v>
      </c>
      <c r="D64" s="16" t="n">
        <v>890</v>
      </c>
      <c r="E64" s="16" t="n">
        <v>1480</v>
      </c>
      <c r="F64" s="16" t="n">
        <v>710</v>
      </c>
      <c r="G64" s="16" t="n">
        <v>1390</v>
      </c>
      <c r="H64" s="16" t="n">
        <v>2280</v>
      </c>
    </row>
    <row r="65">
      <c r="A65" t="inlineStr">
        <is>
          <t>4 NT</t>
        </is>
      </c>
      <c r="B65" s="15" t="n">
        <v>0</v>
      </c>
      <c r="C65" s="16" t="n">
        <v>430</v>
      </c>
      <c r="D65" s="16" t="n">
        <v>610</v>
      </c>
      <c r="E65" s="16" t="n">
        <v>920</v>
      </c>
      <c r="F65" s="16" t="n">
        <v>630</v>
      </c>
      <c r="G65" s="16" t="n">
        <v>810</v>
      </c>
      <c r="H65" s="16" t="n">
        <v>1120</v>
      </c>
    </row>
    <row r="66">
      <c r="B66" s="15" t="n">
        <v>1</v>
      </c>
      <c r="C66" s="16" t="n">
        <v>460</v>
      </c>
      <c r="D66" s="16" t="n">
        <v>710</v>
      </c>
      <c r="E66" s="16" t="n">
        <v>1120</v>
      </c>
      <c r="F66" s="16" t="n">
        <v>660</v>
      </c>
      <c r="G66" s="16" t="n">
        <v>1010</v>
      </c>
      <c r="H66" s="16" t="n">
        <v>1520</v>
      </c>
    </row>
    <row r="67">
      <c r="B67" s="15" t="n">
        <v>2</v>
      </c>
      <c r="C67" s="16" t="n">
        <v>490</v>
      </c>
      <c r="D67" s="16" t="n">
        <v>810</v>
      </c>
      <c r="E67" s="16" t="n">
        <v>1320</v>
      </c>
      <c r="F67" s="16" t="n">
        <v>690</v>
      </c>
      <c r="G67" s="16" t="n">
        <v>1210</v>
      </c>
      <c r="H67" s="16" t="n">
        <v>1920</v>
      </c>
    </row>
    <row r="68">
      <c r="B68" s="15" t="n">
        <v>3</v>
      </c>
      <c r="C68" s="16" t="n">
        <v>520</v>
      </c>
      <c r="D68" s="16" t="n">
        <v>910</v>
      </c>
      <c r="E68" s="16" t="n">
        <v>1520</v>
      </c>
      <c r="F68" s="16" t="n">
        <v>720</v>
      </c>
      <c r="G68" s="16" t="n">
        <v>1410</v>
      </c>
      <c r="H68" s="16" t="n">
        <v>2320</v>
      </c>
    </row>
    <row r="69">
      <c r="A69" t="inlineStr">
        <is>
          <t>5 D/C</t>
        </is>
      </c>
      <c r="B69" s="15" t="n">
        <v>0</v>
      </c>
      <c r="C69" s="16" t="n">
        <v>400</v>
      </c>
      <c r="D69" s="16" t="n">
        <v>550</v>
      </c>
      <c r="E69" s="16" t="n">
        <v>800</v>
      </c>
      <c r="F69" s="16" t="n">
        <v>600</v>
      </c>
      <c r="G69" s="16" t="n">
        <v>750</v>
      </c>
      <c r="H69" s="16" t="n">
        <v>1000</v>
      </c>
    </row>
    <row r="70">
      <c r="B70" s="15" t="n">
        <v>1</v>
      </c>
      <c r="C70" s="16" t="n">
        <v>420</v>
      </c>
      <c r="D70" s="16" t="n">
        <v>650</v>
      </c>
      <c r="E70" s="16" t="n">
        <v>1000</v>
      </c>
      <c r="F70" s="16" t="n">
        <v>620</v>
      </c>
      <c r="G70" s="16" t="n">
        <v>950</v>
      </c>
      <c r="H70" s="16" t="n">
        <v>1400</v>
      </c>
    </row>
    <row r="71">
      <c r="B71" s="15" t="n">
        <v>2</v>
      </c>
      <c r="C71" s="16" t="n">
        <v>440</v>
      </c>
      <c r="D71" s="16" t="n">
        <v>750</v>
      </c>
      <c r="E71" s="16" t="n">
        <v>1200</v>
      </c>
      <c r="F71" s="16" t="n">
        <v>640</v>
      </c>
      <c r="G71" s="16" t="n">
        <v>1150</v>
      </c>
      <c r="H71" s="16" t="n">
        <v>1800</v>
      </c>
    </row>
    <row r="72">
      <c r="A72" t="inlineStr">
        <is>
          <t>5 H/S</t>
        </is>
      </c>
      <c r="B72" s="15" t="n">
        <v>0</v>
      </c>
      <c r="C72" s="16" t="n">
        <v>450</v>
      </c>
      <c r="D72" s="16" t="n">
        <v>650</v>
      </c>
      <c r="E72" s="16" t="n">
        <v>1000</v>
      </c>
      <c r="F72" s="16" t="n">
        <v>650</v>
      </c>
      <c r="G72" s="16" t="n">
        <v>850</v>
      </c>
      <c r="H72" s="16" t="n">
        <v>1200</v>
      </c>
    </row>
    <row r="73">
      <c r="B73" s="15" t="n">
        <v>1</v>
      </c>
      <c r="C73" s="16" t="n">
        <v>480</v>
      </c>
      <c r="D73" s="16" t="n">
        <v>750</v>
      </c>
      <c r="E73" s="16" t="n">
        <v>1200</v>
      </c>
      <c r="F73" s="16" t="n">
        <v>680</v>
      </c>
      <c r="G73" s="16" t="n">
        <v>1050</v>
      </c>
      <c r="H73" s="16" t="n">
        <v>1600</v>
      </c>
    </row>
    <row r="74">
      <c r="B74" s="15" t="n">
        <v>2</v>
      </c>
      <c r="C74" s="16" t="n">
        <v>510</v>
      </c>
      <c r="D74" s="16" t="n">
        <v>850</v>
      </c>
      <c r="E74" s="16" t="n">
        <v>1400</v>
      </c>
      <c r="F74" s="16" t="n">
        <v>710</v>
      </c>
      <c r="G74" s="16" t="n">
        <v>1250</v>
      </c>
      <c r="H74" s="16" t="n">
        <v>2000</v>
      </c>
    </row>
    <row r="75">
      <c r="A75" t="inlineStr">
        <is>
          <t>5 NT</t>
        </is>
      </c>
      <c r="B75" s="15" t="n">
        <v>0</v>
      </c>
      <c r="C75" s="16" t="n">
        <v>460</v>
      </c>
      <c r="D75" s="16" t="n">
        <v>670</v>
      </c>
      <c r="E75" s="16" t="n">
        <v>1040</v>
      </c>
      <c r="F75" s="16" t="n">
        <v>660</v>
      </c>
      <c r="G75" s="16" t="n">
        <v>870</v>
      </c>
      <c r="H75" s="16" t="n">
        <v>1240</v>
      </c>
    </row>
    <row r="76">
      <c r="B76" s="15" t="n">
        <v>1</v>
      </c>
      <c r="C76" s="16" t="n">
        <v>490</v>
      </c>
      <c r="D76" s="16" t="n">
        <v>770</v>
      </c>
      <c r="E76" s="16" t="n">
        <v>1240</v>
      </c>
      <c r="F76" s="16" t="n">
        <v>690</v>
      </c>
      <c r="G76" s="16" t="n">
        <v>1070</v>
      </c>
      <c r="H76" s="16" t="n">
        <v>1640</v>
      </c>
    </row>
    <row r="77">
      <c r="B77" s="15" t="n">
        <v>2</v>
      </c>
      <c r="C77" s="16" t="n">
        <v>520</v>
      </c>
      <c r="D77" s="16" t="n">
        <v>870</v>
      </c>
      <c r="E77" s="16" t="n">
        <v>1440</v>
      </c>
      <c r="F77" s="16" t="n">
        <v>720</v>
      </c>
      <c r="G77" s="16" t="n">
        <v>1270</v>
      </c>
      <c r="H77" s="16" t="n">
        <v>2040</v>
      </c>
    </row>
    <row r="78">
      <c r="A78" t="inlineStr">
        <is>
          <t>6 D/C</t>
        </is>
      </c>
      <c r="B78" s="15" t="n">
        <v>0</v>
      </c>
      <c r="C78" s="16" t="n">
        <v>920</v>
      </c>
      <c r="D78" s="16" t="n">
        <v>1090</v>
      </c>
      <c r="E78" s="16" t="n">
        <v>1380</v>
      </c>
      <c r="F78" s="16" t="n">
        <v>1370</v>
      </c>
      <c r="G78" s="16" t="n">
        <v>1540</v>
      </c>
      <c r="H78" s="16" t="n">
        <v>1830</v>
      </c>
    </row>
    <row r="79">
      <c r="B79" s="15" t="n">
        <v>1</v>
      </c>
      <c r="C79" s="16" t="n">
        <v>940</v>
      </c>
      <c r="D79" s="16" t="n">
        <v>1190</v>
      </c>
      <c r="E79" s="16" t="n">
        <v>1580</v>
      </c>
      <c r="F79" s="16" t="n">
        <v>1390</v>
      </c>
      <c r="G79" s="16" t="n">
        <v>1740</v>
      </c>
      <c r="H79" s="16" t="n">
        <v>2230</v>
      </c>
    </row>
    <row r="80">
      <c r="A80" t="inlineStr">
        <is>
          <t>6 H/S</t>
        </is>
      </c>
      <c r="B80" s="15" t="n">
        <v>0</v>
      </c>
      <c r="C80" s="16" t="n">
        <v>980</v>
      </c>
      <c r="D80" s="16" t="n">
        <v>1210</v>
      </c>
      <c r="E80" s="16" t="n">
        <v>1620</v>
      </c>
      <c r="F80" s="16" t="n">
        <v>1430</v>
      </c>
      <c r="G80" s="16" t="n">
        <v>1660</v>
      </c>
      <c r="H80" s="16" t="n">
        <v>2070</v>
      </c>
    </row>
    <row r="81">
      <c r="B81" s="15" t="n">
        <v>1</v>
      </c>
      <c r="C81" s="16" t="n">
        <v>1010</v>
      </c>
      <c r="D81" s="16" t="n">
        <v>1310</v>
      </c>
      <c r="E81" s="16" t="n">
        <v>1820</v>
      </c>
      <c r="F81" s="16" t="n">
        <v>1460</v>
      </c>
      <c r="G81" s="16" t="n">
        <v>1860</v>
      </c>
      <c r="H81" s="16" t="n">
        <v>2470</v>
      </c>
    </row>
    <row r="82">
      <c r="A82" t="inlineStr">
        <is>
          <t>6 NT</t>
        </is>
      </c>
      <c r="B82" s="15" t="n">
        <v>0</v>
      </c>
      <c r="C82" s="16" t="n">
        <v>990</v>
      </c>
      <c r="D82" s="16" t="n">
        <v>1230</v>
      </c>
      <c r="E82" s="16" t="n">
        <v>1660</v>
      </c>
      <c r="F82" s="16" t="n">
        <v>1440</v>
      </c>
      <c r="G82" s="16" t="n">
        <v>1680</v>
      </c>
      <c r="H82" s="16" t="n">
        <v>2110</v>
      </c>
    </row>
    <row r="83">
      <c r="B83" s="15" t="n">
        <v>1</v>
      </c>
      <c r="C83" s="16" t="n">
        <v>1020</v>
      </c>
      <c r="D83" s="16" t="n">
        <v>1330</v>
      </c>
      <c r="E83" s="16" t="n">
        <v>1860</v>
      </c>
      <c r="F83" s="16" t="n">
        <v>1470</v>
      </c>
      <c r="G83" s="16" t="n">
        <v>1880</v>
      </c>
      <c r="H83" s="16" t="n">
        <v>2510</v>
      </c>
    </row>
    <row r="84">
      <c r="A84" t="inlineStr">
        <is>
          <t>7 D/C</t>
        </is>
      </c>
      <c r="B84" s="15" t="n">
        <v>0</v>
      </c>
      <c r="C84" s="16" t="n">
        <v>1440</v>
      </c>
      <c r="D84" s="16" t="n">
        <v>1630</v>
      </c>
      <c r="E84" s="16" t="n">
        <v>1960</v>
      </c>
      <c r="F84" s="16" t="n">
        <v>2140</v>
      </c>
      <c r="G84" s="16" t="n">
        <v>2330</v>
      </c>
      <c r="H84" s="16" t="n">
        <v>2660</v>
      </c>
    </row>
    <row r="85">
      <c r="A85" t="inlineStr">
        <is>
          <t>7 H/S</t>
        </is>
      </c>
      <c r="B85" s="15" t="n">
        <v>0</v>
      </c>
      <c r="C85" s="16" t="n">
        <v>1510</v>
      </c>
      <c r="D85" s="16" t="n">
        <v>1770</v>
      </c>
      <c r="E85" s="16" t="n">
        <v>2240</v>
      </c>
      <c r="F85" s="16" t="n">
        <v>2210</v>
      </c>
      <c r="G85" s="16" t="n">
        <v>2470</v>
      </c>
      <c r="H85" s="16" t="n">
        <v>2940</v>
      </c>
    </row>
    <row r="86">
      <c r="A86" t="inlineStr">
        <is>
          <t>7 NT</t>
        </is>
      </c>
      <c r="B86" s="15" t="n">
        <v>0</v>
      </c>
      <c r="C86" s="16" t="n">
        <v>1520</v>
      </c>
      <c r="D86" s="16" t="n">
        <v>1790</v>
      </c>
      <c r="E86" s="16" t="n">
        <v>2280</v>
      </c>
      <c r="F86" s="16" t="n">
        <v>2220</v>
      </c>
      <c r="G86" s="16" t="n">
        <v>2490</v>
      </c>
      <c r="H86" s="16" t="n">
        <v>2980</v>
      </c>
    </row>
  </sheetData>
  <mergeCells count="4">
    <mergeCell ref="C1:E1"/>
    <mergeCell ref="N1:P1"/>
    <mergeCell ref="F1:H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2025-07-20T14:52:15Z</dcterms:created>
  <dcterms:modified xsi:type="dcterms:W3CDTF">2025-07-20T14:52:15Z</dcterms:modified>
</cp:coreProperties>
</file>