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https://myoffice.accenture.com/personal/aron_fernbach_accenture_com/Documents/JTI/"/>
    </mc:Choice>
  </mc:AlternateContent>
  <bookViews>
    <workbookView xWindow="0" yWindow="0" windowWidth="9600" windowHeight="3945" activeTab="1"/>
  </bookViews>
  <sheets>
    <sheet name="Overview" sheetId="2" r:id="rId1"/>
    <sheet name="Standard" sheetId="1" r:id="rId2"/>
    <sheet name="Test Automation Calculation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6" i="1" l="1"/>
  <c r="F9" i="3" l="1"/>
  <c r="D4" i="3"/>
  <c r="C14" i="1" l="1"/>
  <c r="B14" i="1"/>
  <c r="E287" i="1"/>
  <c r="E277" i="1"/>
  <c r="E245" i="1"/>
  <c r="E44" i="1" l="1"/>
  <c r="E224" i="1" l="1"/>
  <c r="E195" i="1"/>
  <c r="E159" i="1"/>
  <c r="E113" i="1"/>
  <c r="E18" i="1"/>
  <c r="E14" i="2" s="1"/>
  <c r="I4" i="2" l="1"/>
  <c r="D5" i="3" s="1"/>
  <c r="D6" i="3" s="1"/>
  <c r="D8" i="3" s="1"/>
  <c r="D9" i="3" s="1"/>
  <c r="G4" i="2"/>
  <c r="C13" i="1"/>
  <c r="B13" i="1"/>
  <c r="C12" i="1"/>
  <c r="B12" i="1"/>
  <c r="F4" i="2" l="1"/>
  <c r="E4" i="2"/>
  <c r="H4" i="2"/>
  <c r="K4" i="2" l="1"/>
  <c r="L4" i="2"/>
  <c r="J4" i="2"/>
  <c r="C11" i="1" l="1"/>
  <c r="C10" i="1"/>
  <c r="C9" i="1"/>
  <c r="C8" i="1"/>
  <c r="C7" i="1"/>
  <c r="C5" i="1"/>
  <c r="C6" i="1"/>
  <c r="B11" i="1"/>
  <c r="B10" i="1"/>
  <c r="B9" i="1"/>
  <c r="B8" i="1"/>
  <c r="B7" i="1" l="1"/>
  <c r="B6" i="1"/>
  <c r="B5" i="1"/>
</calcChain>
</file>

<file path=xl/comments1.xml><?xml version="1.0" encoding="utf-8"?>
<comments xmlns="http://schemas.openxmlformats.org/spreadsheetml/2006/main">
  <authors>
    <author>Hudak, Szabolcs</author>
  </authors>
  <commentList>
    <comment ref="D6" authorId="0" shapeId="0">
      <text>
        <r>
          <rPr>
            <b/>
            <sz val="9"/>
            <color indexed="81"/>
            <rFont val="Tahoma"/>
            <charset val="1"/>
          </rPr>
          <t>Hudak, Szabolcs:</t>
        </r>
        <r>
          <rPr>
            <sz val="9"/>
            <color indexed="81"/>
            <rFont val="Tahoma"/>
            <charset val="1"/>
          </rPr>
          <t xml:space="preserve">
In Test Automation point of view one test case contains about 1o test steps. This is one unit with we can count</t>
        </r>
      </text>
    </comment>
    <comment ref="F6" authorId="0" shapeId="0">
      <text>
        <r>
          <rPr>
            <b/>
            <sz val="9"/>
            <color indexed="81"/>
            <rFont val="Tahoma"/>
            <charset val="1"/>
          </rPr>
          <t>Hudak, Szabolcs:</t>
        </r>
        <r>
          <rPr>
            <sz val="9"/>
            <color indexed="81"/>
            <rFont val="Tahoma"/>
            <charset val="1"/>
          </rPr>
          <t xml:space="preserve">
This value can be 0 or 1</t>
        </r>
      </text>
    </comment>
    <comment ref="F7" authorId="0" shapeId="0">
      <text>
        <r>
          <rPr>
            <b/>
            <sz val="9"/>
            <color indexed="81"/>
            <rFont val="Tahoma"/>
            <charset val="1"/>
          </rPr>
          <t>Hudak, Szabolcs:</t>
        </r>
        <r>
          <rPr>
            <sz val="9"/>
            <color indexed="81"/>
            <rFont val="Tahoma"/>
            <charset val="1"/>
          </rPr>
          <t xml:space="preserve">
This value can be 0 or 1</t>
        </r>
      </text>
    </comment>
    <comment ref="D8" authorId="0" shapeId="0">
      <text>
        <r>
          <rPr>
            <b/>
            <sz val="9"/>
            <color indexed="81"/>
            <rFont val="Tahoma"/>
            <charset val="1"/>
          </rPr>
          <t>Hudak, Szabolcs:</t>
        </r>
        <r>
          <rPr>
            <sz val="9"/>
            <color indexed="81"/>
            <rFont val="Tahoma"/>
            <charset val="1"/>
          </rPr>
          <t xml:space="preserve">
Based on test automation experiences one engineer can automate approximately 3 test cases per day in the ideal word. Right now we count with half FTE and count with additional tasks and risks based on the checklist</t>
        </r>
      </text>
    </comment>
  </commentList>
</comments>
</file>

<file path=xl/sharedStrings.xml><?xml version="1.0" encoding="utf-8"?>
<sst xmlns="http://schemas.openxmlformats.org/spreadsheetml/2006/main" count="915" uniqueCount="472">
  <si>
    <t>Writer &amp; date:</t>
  </si>
  <si>
    <t>No Run</t>
  </si>
  <si>
    <t>Passed</t>
  </si>
  <si>
    <t>Failed</t>
  </si>
  <si>
    <t>Purpose:</t>
  </si>
  <si>
    <t>Prerequisite:</t>
  </si>
  <si>
    <t>Physical testcase:</t>
  </si>
  <si>
    <t>Overall status</t>
  </si>
  <si>
    <t>Action / Description</t>
  </si>
  <si>
    <t>Value/User Test Data</t>
  </si>
  <si>
    <t>Expected Result</t>
  </si>
  <si>
    <t>Pass/Fail</t>
  </si>
  <si>
    <t>Defect</t>
  </si>
  <si>
    <t>Ref.</t>
  </si>
  <si>
    <t>Cycle</t>
  </si>
  <si>
    <t>Script</t>
  </si>
  <si>
    <t>Total</t>
  </si>
  <si>
    <t>% exec</t>
  </si>
  <si>
    <t>% OK</t>
  </si>
  <si>
    <t>Overview:</t>
  </si>
  <si>
    <t>Value</t>
  </si>
  <si>
    <t>Release:</t>
  </si>
  <si>
    <t>Number of standard test cases planned:</t>
  </si>
  <si>
    <t>Number of release specific test cases planned:</t>
  </si>
  <si>
    <t>Start:</t>
  </si>
  <si>
    <t>End:</t>
  </si>
  <si>
    <t>Duration:</t>
  </si>
  <si>
    <t>Number of test resources:</t>
  </si>
  <si>
    <t>Number of issues resolved:</t>
  </si>
  <si>
    <t>Number of External systems issues discovered:</t>
  </si>
  <si>
    <t xml:space="preserve">Test environment used:              </t>
  </si>
  <si>
    <t>Login on https://insedetest.jti.com</t>
  </si>
  <si>
    <t>Own login details</t>
  </si>
  <si>
    <t>Check if are loaded all webparts</t>
  </si>
  <si>
    <t>Global menu</t>
  </si>
  <si>
    <t>Corporate news</t>
  </si>
  <si>
    <t>My News</t>
  </si>
  <si>
    <t>Engage</t>
  </si>
  <si>
    <t>Content of Manage my news is loaded in popup</t>
  </si>
  <si>
    <t>Press F5 to reload site content</t>
  </si>
  <si>
    <t>Scroll down to count number of articles</t>
  </si>
  <si>
    <t>There is 10 articles on site</t>
  </si>
  <si>
    <t>Wait a minute for loading infinite scroll</t>
  </si>
  <si>
    <t>Next articles are loaded</t>
  </si>
  <si>
    <t>Check if webpart engage scroll down "Stick to top" automaticaly with scrolling</t>
  </si>
  <si>
    <t>Engage webpart  "Stick to top" when scrolling</t>
  </si>
  <si>
    <t>Engage webpart  is on the original place</t>
  </si>
  <si>
    <t>You are redirect to Resources -&gt; All Content with correct results</t>
  </si>
  <si>
    <t>Click to Searchbox and write senseless text e.g. "asdf"</t>
  </si>
  <si>
    <t>1 Test of index page</t>
  </si>
  <si>
    <t>JTI TST</t>
  </si>
  <si>
    <t>User is logged</t>
  </si>
  <si>
    <t>Engage site loaded</t>
  </si>
  <si>
    <t>test</t>
  </si>
  <si>
    <t>Left site navigation of communities</t>
  </si>
  <si>
    <t>Engage post my stream webpart</t>
  </si>
  <si>
    <t>Webpart Recognition</t>
  </si>
  <si>
    <t>Trending Tags</t>
  </si>
  <si>
    <t>Recommended colleagues</t>
  </si>
  <si>
    <t>Recommended communities</t>
  </si>
  <si>
    <t>TestCom_[surname]_[iteration]</t>
  </si>
  <si>
    <t>TestCom_[surname]_[iteration] #Hastag_[surname]_[iteration]     @[surname, name]</t>
  </si>
  <si>
    <t>Click to Add post and add any comment and click Post</t>
  </si>
  <si>
    <t>Click to Ask a question and add any question to any colleague and click Preview</t>
  </si>
  <si>
    <t>Question is OK</t>
  </si>
  <si>
    <t>Press on button Post</t>
  </si>
  <si>
    <t>Question was added</t>
  </si>
  <si>
    <t>2. Test Engage page</t>
  </si>
  <si>
    <t>Show all communities</t>
  </si>
  <si>
    <t>Check if there is 10 communities in list with check pagination</t>
  </si>
  <si>
    <t>There is 10 communities with pagination</t>
  </si>
  <si>
    <t>Go to 2nd page of list of the all communities</t>
  </si>
  <si>
    <t>Second page of list was loaded with correct pagination</t>
  </si>
  <si>
    <t>Hover on the “Following” button to show the button "leave" that community</t>
  </si>
  <si>
    <t>You are now follower of that community - button changed to Following</t>
  </si>
  <si>
    <t>The request was sent to admin of that community</t>
  </si>
  <si>
    <t>The button changed to Stop following community</t>
  </si>
  <si>
    <t>The button changed to Follow community</t>
  </si>
  <si>
    <t>Open email client to send email with invitation</t>
  </si>
  <si>
    <t>Popup with owners is opened</t>
  </si>
  <si>
    <t>3. Test News page</t>
  </si>
  <si>
    <t>4. Test Resources page</t>
  </si>
  <si>
    <t>SP edit menu hide</t>
  </si>
  <si>
    <t>Notices are shown in dropdown menu</t>
  </si>
  <si>
    <t>Click again to Bell to hide notices</t>
  </si>
  <si>
    <t>Notices are hide</t>
  </si>
  <si>
    <t>5. Test Profile page</t>
  </si>
  <si>
    <t>Open link https://insidetest.jti.com/Pages/Onboarding.aspx</t>
  </si>
  <si>
    <t>Close the hashtag page tab (#Hastag_[surname]_[iteration])</t>
  </si>
  <si>
    <t>My communities are shown</t>
  </si>
  <si>
    <t>Popup Create community is opened</t>
  </si>
  <si>
    <t>Name - Com_[surname]_[iteration]</t>
  </si>
  <si>
    <t>Others details - Any texts/options</t>
  </si>
  <si>
    <t>Press on button Create community</t>
  </si>
  <si>
    <t>Access - Public</t>
  </si>
  <si>
    <t>Popup is opened with content in tabs</t>
  </si>
  <si>
    <t>Filter in dropdown menu is changed to chosen option, shown in filter and communities are filtered</t>
  </si>
  <si>
    <t>Show all articles</t>
  </si>
  <si>
    <t>All news site is opened</t>
  </si>
  <si>
    <t>Choose any tags from Filter by tags</t>
  </si>
  <si>
    <t>Choose 1 option from each of  filters</t>
  </si>
  <si>
    <t>Filter of articles by tags</t>
  </si>
  <si>
    <t>Whatever</t>
  </si>
  <si>
    <t>Corporate news site is opened</t>
  </si>
  <si>
    <t>Annoucements site is opened</t>
  </si>
  <si>
    <t>Content of site (blank tabs - Job search, Candidate, Job alert)</t>
  </si>
  <si>
    <t>Resources are filtered</t>
  </si>
  <si>
    <t>Choose any options from vertical left side filter to filter resources</t>
  </si>
  <si>
    <t>Choose any options from vertical left side filter to filter news</t>
  </si>
  <si>
    <t>News are filtered</t>
  </si>
  <si>
    <t>Choose any options from vertical left side filter to filter all content</t>
  </si>
  <si>
    <t>All content are filtered</t>
  </si>
  <si>
    <t>People are filtered</t>
  </si>
  <si>
    <t>Choose any options from vertical left side filter to filter people</t>
  </si>
  <si>
    <t>Choose any options from vertical left side filter to filter communities</t>
  </si>
  <si>
    <t>Communities are filtered</t>
  </si>
  <si>
    <t>Left side - Filter</t>
  </si>
  <si>
    <t>Right side - Trending tags</t>
  </si>
  <si>
    <t>Left side - Areas of expertise, My communities, Following, Followers</t>
  </si>
  <si>
    <t>Right side - Recommended communities, Recommended Colleagues</t>
  </si>
  <si>
    <t>TestPost_[surname]_[iteration]</t>
  </si>
  <si>
    <t>Post was added</t>
  </si>
  <si>
    <t>Click to Add post and add any post and click Post</t>
  </si>
  <si>
    <t>Click to Add a question and add any question and click Post</t>
  </si>
  <si>
    <t>TestQuestion_[surname]_[iteration]</t>
  </si>
  <si>
    <t>TestPM_[surname]_[iteration]</t>
  </si>
  <si>
    <t>Click to Add private message and add any private message and click Send</t>
  </si>
  <si>
    <t>The post was commented</t>
  </si>
  <si>
    <t>The pos was liked</t>
  </si>
  <si>
    <t>Now you are follow the post</t>
  </si>
  <si>
    <t>Pop-up is opened</t>
  </si>
  <si>
    <t>Anybody from colleagues + Text of message</t>
  </si>
  <si>
    <t>Email address of your colleague + Text of message</t>
  </si>
  <si>
    <t>Link is shown in popup window</t>
  </si>
  <si>
    <t>Post is possible to edit</t>
  </si>
  <si>
    <t xml:space="preserve">Edit post and click save </t>
  </si>
  <si>
    <t>Edited post is saved</t>
  </si>
  <si>
    <t>The popup message with warning about remove post</t>
  </si>
  <si>
    <t>The post was removed</t>
  </si>
  <si>
    <t>7. Test Onboarding page</t>
  </si>
  <si>
    <t>6. Edit my profile</t>
  </si>
  <si>
    <t>User is shown in hierarchy of company</t>
  </si>
  <si>
    <t>Tab is shown with correct content without side webparts</t>
  </si>
  <si>
    <t>The site manage links was open in same tab</t>
  </si>
  <si>
    <t>Edit original title</t>
  </si>
  <si>
    <t>The title was changed after automatically refres of site</t>
  </si>
  <si>
    <t>Check the box of the link and click edit links -&gt; edit e.g. Field Title and click OK</t>
  </si>
  <si>
    <t>Check the box of the link and click delete button</t>
  </si>
  <si>
    <t>Warning message was shown</t>
  </si>
  <si>
    <t>The link was removed</t>
  </si>
  <si>
    <t>Edit my profile site was opened</t>
  </si>
  <si>
    <t>Tag was found and added</t>
  </si>
  <si>
    <t>Insert this test to profile...Insert this test to profile...Insert this test to profile...Insert this test to profile..Insert this test to profile...Insert this test to profile..Insert this test to profile...Insert this test to profile...OKERROR</t>
  </si>
  <si>
    <t>Text is finished with word OK (word ERROR was removed) = max characters 240</t>
  </si>
  <si>
    <t>Change any others details in profile</t>
  </si>
  <si>
    <t>Click to Profile in the left navigation</t>
  </si>
  <si>
    <t>Profile webpart is shown in top of window and button Profile in the left navigation is highlighted</t>
  </si>
  <si>
    <t>Click to Expertise in the left navigation</t>
  </si>
  <si>
    <t>Manage my expertise tags webpart is shown in top of window and button Expertise in the left navigation is highlighted</t>
  </si>
  <si>
    <t>Click to News in the left navigation</t>
  </si>
  <si>
    <t>Manage my news tags webpart is shown in top of window and button News in the left navigation is highlighted</t>
  </si>
  <si>
    <t>In tab Markets, Departments and Brands select any items</t>
  </si>
  <si>
    <t>Ticked items was added among tags according the rules (1st Markets, 2nd Departments, 3rd Brands)</t>
  </si>
  <si>
    <t>Click to Notifications in the left navigation</t>
  </si>
  <si>
    <t>Notifications webpart is shown in top of window and button Notifications in the left navigation is highlighted</t>
  </si>
  <si>
    <t>Change any details e.g. Communities</t>
  </si>
  <si>
    <t>There are new selected communities</t>
  </si>
  <si>
    <t>Click to Colleagues in the left navigation</t>
  </si>
  <si>
    <t>Colleagues webpart is shown in top of window and button Colleagues in the left navigation is highlighted</t>
  </si>
  <si>
    <t>Popup was opened</t>
  </si>
  <si>
    <t>Colleagued find popup was opened</t>
  </si>
  <si>
    <t>In popup Add colleagues press OK</t>
  </si>
  <si>
    <t>Warning window was open</t>
  </si>
  <si>
    <t>Notification was shown on bottom of page (User Profile updated)</t>
  </si>
  <si>
    <t>Click to add topics and type text of item to field e.g. Camel and select one of suggestions</t>
  </si>
  <si>
    <t>System will show auto-complete suggestions of existing terms and will be added among the tags</t>
  </si>
  <si>
    <t>Onboarding site is opened with menu</t>
  </si>
  <si>
    <t>Check if the content is loaded correctly</t>
  </si>
  <si>
    <t>The content is loaded succesfully</t>
  </si>
  <si>
    <t>Next page Connect with colleagues was opened</t>
  </si>
  <si>
    <t>Next page Manage my news tags was opened</t>
  </si>
  <si>
    <t>Next page Join communities was opened</t>
  </si>
  <si>
    <t>Next page Personalize profile was opened</t>
  </si>
  <si>
    <t>Next page Define notification was opened</t>
  </si>
  <si>
    <t>There are webparts Personalize my profile content and Manage my expertise tags</t>
  </si>
  <si>
    <t>You are redirected to Index page</t>
  </si>
  <si>
    <t>Log out pop-up was opened</t>
  </si>
  <si>
    <t>You are logged out and the notification about closing window is shown</t>
  </si>
  <si>
    <t>Press Yes to close window</t>
  </si>
  <si>
    <t>Internet browser was closed</t>
  </si>
  <si>
    <t>Status of the JTI TST test script:</t>
  </si>
  <si>
    <t>Sprint</t>
  </si>
  <si>
    <t>JTI TST Script</t>
  </si>
  <si>
    <t>Executed</t>
  </si>
  <si>
    <t>Dropdown menu is shown</t>
  </si>
  <si>
    <t>Check if all webparts are loaded</t>
  </si>
  <si>
    <t>My saved documents</t>
  </si>
  <si>
    <t>My applications &amp; sites</t>
  </si>
  <si>
    <t>Site Recommended si loaded and in left side naviagation Recommended is marked</t>
  </si>
  <si>
    <t>The site My favorites is opened and in left side navigation My favorites is marked</t>
  </si>
  <si>
    <t>User logged and the index page is loaded</t>
  </si>
  <si>
    <t>In Markets tab tick checkboxes for Andorra, Canary Island and Spain to shown more that 10 articles and click Save</t>
  </si>
  <si>
    <t>Selected Markets are added to tags (there is more that 10 articles together for this markets)</t>
  </si>
  <si>
    <t>Site was reloaded</t>
  </si>
  <si>
    <t>Scrolling back to top of site and check if the Engage webpart is on the original place</t>
  </si>
  <si>
    <t>Click to Seachbox in Top menu and type e.g."test" and press Enter</t>
  </si>
  <si>
    <t>No results found - Sorry, no results matching your search query</t>
  </si>
  <si>
    <t>There is shown SP edit menu above top menu</t>
  </si>
  <si>
    <t>Top menu</t>
  </si>
  <si>
    <t>Hastag page was opened in new tab</t>
  </si>
  <si>
    <t>All communities page is loaded on All communities tab</t>
  </si>
  <si>
    <t>Check that there is 10 communities in the list, if yes, check pagination</t>
  </si>
  <si>
    <t>*You have to wait to create community for a few minutes</t>
  </si>
  <si>
    <t>Filter in dropdown menu is changed to chosen options and communities are filtered</t>
  </si>
  <si>
    <t>The button "Leave" was shown</t>
  </si>
  <si>
    <t>Click to Searchbox in All Communities tab and type e.g. New created community "Name - Com_[surname]_[iteration]" and press enter</t>
  </si>
  <si>
    <t>Community with stated text are shown</t>
  </si>
  <si>
    <t>Stated community is opened on Activity stream tab and in left side menu is the community marked by corporate colour</t>
  </si>
  <si>
    <t>Close popup</t>
  </si>
  <si>
    <t>Popup was closed</t>
  </si>
  <si>
    <t>Files tab is shown with correct content with right site webpart</t>
  </si>
  <si>
    <t>Pictures tab is shown with correct content with right site webpart</t>
  </si>
  <si>
    <t>Calendar tab is shown with correct content with right site webpart</t>
  </si>
  <si>
    <t>Tasks tab is shown with correct content with right site webpart</t>
  </si>
  <si>
    <t>Links tab is shown with correct content with right site webpart</t>
  </si>
  <si>
    <t>Ideas tab is shown with correct content with right site webpart</t>
  </si>
  <si>
    <t>Admin settings tab is shown with correct content without right site webpart</t>
  </si>
  <si>
    <t>My news site is opened</t>
  </si>
  <si>
    <t xml:space="preserve">Check if there are loaded all webparts </t>
  </si>
  <si>
    <t>News site is opened in Resources</t>
  </si>
  <si>
    <t>People site is opened in Resources</t>
  </si>
  <si>
    <t>Communities site is opened in Resources</t>
  </si>
  <si>
    <t>My profile site is opened in Activity stream tab</t>
  </si>
  <si>
    <t>Check if there are loaded all webparts</t>
  </si>
  <si>
    <t>You shared this post with chosen colleague via Engage</t>
  </si>
  <si>
    <t>Email client was opened</t>
  </si>
  <si>
    <t>Click OK to remove the post</t>
  </si>
  <si>
    <t>Fill out the form with correct data and click OK</t>
  </si>
  <si>
    <t>The link is saved to chosen group and page is refreshing back to Links tab</t>
  </si>
  <si>
    <t>Your all browsing history is deleted (website files, cookies, history, Form data)</t>
  </si>
  <si>
    <t>Edit my pages site is reload and open reloaded page in #Notification webpart and selected colleague was added among the colleague in this webpart</t>
  </si>
  <si>
    <t>Edit my pages site is reload and open reloaded page in #Colleagues webpart and selected colleague was removed from the list</t>
  </si>
  <si>
    <t>On 1st Instroduction to Inside tab change the options and click next button</t>
  </si>
  <si>
    <t>On 2nd Manage my news tags tab click next button</t>
  </si>
  <si>
    <t>On 3rd Connect wiht colleagues tab click next button</t>
  </si>
  <si>
    <t>On 4th Join communities tab click next button</t>
  </si>
  <si>
    <t xml:space="preserve">On 5th Personalize profile tab click next button </t>
  </si>
  <si>
    <t>Go to "About me" field and insert text</t>
  </si>
  <si>
    <t>The site is automatically reload and the language is changed to German</t>
  </si>
  <si>
    <t>Click to "Your preferred language" dropdown in Profile webpart and change language back to English</t>
  </si>
  <si>
    <t>English</t>
  </si>
  <si>
    <t>The site is automatically reload and the language is changed back to English</t>
  </si>
  <si>
    <t>Francais</t>
  </si>
  <si>
    <t>Click to "Your preferred language" dropdown in "Introduction to Inside" webpart and change language back to English</t>
  </si>
  <si>
    <t>The site is automatically reload and the language is changed to French</t>
  </si>
  <si>
    <t>Click to "Your preferred language" dropdown in "Introduction to Inside" webpart and change language to e.g.French</t>
  </si>
  <si>
    <t>3a</t>
  </si>
  <si>
    <t>3b</t>
  </si>
  <si>
    <t>3c</t>
  </si>
  <si>
    <t>5a</t>
  </si>
  <si>
    <t>5b</t>
  </si>
  <si>
    <t>5c</t>
  </si>
  <si>
    <t>9. Test Markets Topics</t>
  </si>
  <si>
    <t>10. Log out</t>
  </si>
  <si>
    <t>The site Topics Brand is loaded</t>
  </si>
  <si>
    <t>The site Topics Generic is loaded</t>
  </si>
  <si>
    <t>The site Topics Simple is loaded</t>
  </si>
  <si>
    <t>Public community - If you are following community click to Stop following community</t>
  </si>
  <si>
    <t xml:space="preserve">Public community - If you are not following community click to Follow community </t>
  </si>
  <si>
    <t>Public community - click to invite others to follow</t>
  </si>
  <si>
    <t>Public community - click to Manage owners</t>
  </si>
  <si>
    <t>Public community - click to Files tab</t>
  </si>
  <si>
    <t>Public community - click to Pictures tab</t>
  </si>
  <si>
    <t>Public community - click to Calendar tab</t>
  </si>
  <si>
    <t>Public community - click to Tasks tab</t>
  </si>
  <si>
    <t>Public community - click to Links tab</t>
  </si>
  <si>
    <t>Public community - click to Ideas tab</t>
  </si>
  <si>
    <t>Public community - click to Admin settings tab</t>
  </si>
  <si>
    <t>Hover via post and on right side top of the post is shown dropdown arrow - click to it and choose Edit</t>
  </si>
  <si>
    <t>Hover via post and on right side top of the post is shown dropdown arrow  - click to it and choose delete</t>
  </si>
  <si>
    <t>Try to click to top menu to move between the steps</t>
  </si>
  <si>
    <t>On 6th Define notifications tab click to button Complete to finish</t>
  </si>
  <si>
    <t>Popup is opened</t>
  </si>
  <si>
    <t>Site was opened in another window tab</t>
  </si>
  <si>
    <t>Close the last opened tab</t>
  </si>
  <si>
    <t>Click to Edit Properties and check content</t>
  </si>
  <si>
    <t>Click to Edit membership and check content</t>
  </si>
  <si>
    <t>Clict to Badges - edit community badges and check content</t>
  </si>
  <si>
    <t>Click to Badges - setup automatic awarding of event based badges and check content</t>
  </si>
  <si>
    <t>Click to Badges - manually award badges  and check content</t>
  </si>
  <si>
    <t>Click to Community engagement scorecard  and check content</t>
  </si>
  <si>
    <t>Click to Edit classifications and interests and check content</t>
  </si>
  <si>
    <t>Click to Community visitors report  and check content</t>
  </si>
  <si>
    <t>Click to Email followers  and check content</t>
  </si>
  <si>
    <t>Click to  Recycle bin and check content</t>
  </si>
  <si>
    <t>Recycled bin site is opened</t>
  </si>
  <si>
    <t>Open link https://insidetest.jti.com/Markets/HQ/Pages/Topics_Brand.aspx to load "Topics_brand_page"</t>
  </si>
  <si>
    <t>Open link https://insidetest.jti.com/Markets/HQ/Pages/Topics_Generic.aspx to load "Topics_generic_page"</t>
  </si>
  <si>
    <t>Open link https://insidetest.jti.com/Markets/HQ/Pages/Topics_Simple.aspx to load "Topics_simple_page"</t>
  </si>
  <si>
    <t>Open stated community e.g. New created community - Name - Com_[surname]_[iteration] (if you choose this community, you have to wait to done Time job in background to create this community*) /The community can be created up to 1 hour/ - If you do not want to wait, choose any public community</t>
  </si>
  <si>
    <t>2a</t>
  </si>
  <si>
    <t>2b</t>
  </si>
  <si>
    <t>2c</t>
  </si>
  <si>
    <t>2d</t>
  </si>
  <si>
    <t>2e</t>
  </si>
  <si>
    <t>2f</t>
  </si>
  <si>
    <t>2g</t>
  </si>
  <si>
    <t>12a</t>
  </si>
  <si>
    <t>12b</t>
  </si>
  <si>
    <t>12c</t>
  </si>
  <si>
    <t>12d</t>
  </si>
  <si>
    <t>8a</t>
  </si>
  <si>
    <t>8b</t>
  </si>
  <si>
    <t>14a</t>
  </si>
  <si>
    <t>14b</t>
  </si>
  <si>
    <t>6a</t>
  </si>
  <si>
    <t>6b</t>
  </si>
  <si>
    <t>6c</t>
  </si>
  <si>
    <t>6d</t>
  </si>
  <si>
    <t>6e</t>
  </si>
  <si>
    <t>Click to cog button near My news title of webpart</t>
  </si>
  <si>
    <t>Click to Edit button again to hide SP edit menu</t>
  </si>
  <si>
    <t>Click to Bell to shown notices</t>
  </si>
  <si>
    <t>Click to Engage button from Top menu</t>
  </si>
  <si>
    <t>Click to created Hasttag page (#Hastag_[surname]_[iteration])</t>
  </si>
  <si>
    <t>Click to All communities from left side navigation</t>
  </si>
  <si>
    <t>Click to My communities tab</t>
  </si>
  <si>
    <t>Click to Create a community button</t>
  </si>
  <si>
    <t>Click to All communities tab</t>
  </si>
  <si>
    <t>Click to Clear filter button for remove filter</t>
  </si>
  <si>
    <t>Click to “Join” to became a follower of public community</t>
  </si>
  <si>
    <t>Click to “Request to join” to request to join issent to the admin of  private community</t>
  </si>
  <si>
    <t>Click to News button from Top menu</t>
  </si>
  <si>
    <t>Click to cog button near My news title</t>
  </si>
  <si>
    <t>Click to Clear filter button for remove filters (dropdowns and tags)</t>
  </si>
  <si>
    <t>Click to All news from left side navigation</t>
  </si>
  <si>
    <t>Click to Corporate news from left side navigation</t>
  </si>
  <si>
    <t>Click to Announcements from left side navigation</t>
  </si>
  <si>
    <t>Click to Jobs from left side menu</t>
  </si>
  <si>
    <t>Click to News tab button under Search box</t>
  </si>
  <si>
    <t>Click to People tab button under Search box</t>
  </si>
  <si>
    <t>Click to Communities tab button under Search box</t>
  </si>
  <si>
    <t>Click to Photo of user in right site of Global menu and choose My profile</t>
  </si>
  <si>
    <t>* Click to "Like to" to like the post</t>
  </si>
  <si>
    <t>* Click to "Comment to" to comment the post</t>
  </si>
  <si>
    <t>* Click to "Folllow-up" to follow-up the post</t>
  </si>
  <si>
    <t>* Click to "Share to" to share the post</t>
  </si>
  <si>
    <t>a) Choose Engage and type name of colleague (e.g. Karol Kocis) and click share.</t>
  </si>
  <si>
    <t>7a</t>
  </si>
  <si>
    <t>7b</t>
  </si>
  <si>
    <t>b) Choose Email and write email address of colleague and click share</t>
  </si>
  <si>
    <t xml:space="preserve">* Click to button "more" and choose "Get link" </t>
  </si>
  <si>
    <t>Click to Organization tab</t>
  </si>
  <si>
    <t>Click to Content tab</t>
  </si>
  <si>
    <t>Click to Tasks tab</t>
  </si>
  <si>
    <t>Click to Follow-up tab</t>
  </si>
  <si>
    <t>Click to Links tab</t>
  </si>
  <si>
    <t>Click to Add link in Links tab</t>
  </si>
  <si>
    <t>Click to button "Manage links"</t>
  </si>
  <si>
    <t>Click to Photo of user in right side of Top menu and choose Settings</t>
  </si>
  <si>
    <t>Click to Add colleagues in Colleagues webpart</t>
  </si>
  <si>
    <t xml:space="preserve">Click to button "Browse" under 1st textbox to open Colleague find popup </t>
  </si>
  <si>
    <t>Click to Found employee in results and after that click to Add and confirm with button OK</t>
  </si>
  <si>
    <t>Click to OK to remove the colleague from the list</t>
  </si>
  <si>
    <t>Click to My Pages from top menu</t>
  </si>
  <si>
    <t>Click to "See all" from dropdown menu</t>
  </si>
  <si>
    <t>Click to Recommended in left side navigation</t>
  </si>
  <si>
    <t>Click to Photo of user in right site of Top menu and choose Log out</t>
  </si>
  <si>
    <t>Click to Log out to log out and exit window</t>
  </si>
  <si>
    <t>-</t>
  </si>
  <si>
    <t>8. Test Resources /My Favorites and Recommended/</t>
  </si>
  <si>
    <t>Click to text field "+add" and type any tag e.g. L&amp;M -&gt; Select tag from dropdown</t>
  </si>
  <si>
    <t>L&amp;M</t>
  </si>
  <si>
    <t>asdfg</t>
  </si>
  <si>
    <t>Start time</t>
  </si>
  <si>
    <t>End time</t>
  </si>
  <si>
    <t>Duration</t>
  </si>
  <si>
    <t>Blocked</t>
  </si>
  <si>
    <t>Deutsch</t>
  </si>
  <si>
    <t>Click to "Your preferred language" dropdown in Profile webpart and change language to e.g.Deutsch</t>
  </si>
  <si>
    <t>To field "Find" type name of any colleague e.g. "Peter Aker" and press Enter</t>
  </si>
  <si>
    <t>Peter Aker</t>
  </si>
  <si>
    <t>Peter Aker was found</t>
  </si>
  <si>
    <t xml:space="preserve">Peter Aker was added to Colleague Textbox </t>
  </si>
  <si>
    <t>Tick the checkbox near of any colleague e.g. "Peter Aker" and click to Remove colleagues</t>
  </si>
  <si>
    <t>Click to button "Save changes" to save the  changes and check it</t>
  </si>
  <si>
    <t>12:Click to Edit button on the right site of top menu</t>
  </si>
  <si>
    <t>Private message was post</t>
  </si>
  <si>
    <t>Find the last added post (point 3)</t>
  </si>
  <si>
    <t>Click OK to remove the link</t>
  </si>
  <si>
    <t>The changes was saved</t>
  </si>
  <si>
    <t>Refresh the page and check the saved changes</t>
  </si>
  <si>
    <t>Resources site is opened in tab All content tab with 10 results in 1 page</t>
  </si>
  <si>
    <t>Right side - iKnow, People matches</t>
  </si>
  <si>
    <t>Click to Resources tab button under Search box</t>
  </si>
  <si>
    <t>Resources site is opened in Resources</t>
  </si>
  <si>
    <t>Or click to Resources from Top menu navigation</t>
  </si>
  <si>
    <t>Location - Andora;                              Department - Business Development;          Brand - B and H;                                Language - English;                                Subject - Borough and district BA;      Access - Public</t>
  </si>
  <si>
    <t>Opened in same frame</t>
  </si>
  <si>
    <t>Refresh page</t>
  </si>
  <si>
    <t>Page was refreshed</t>
  </si>
  <si>
    <t>Recommended My pages</t>
  </si>
  <si>
    <t>Open link https://insidetest.jti.com/Markets/HQ/Pages/Topics_Landing.aspx to load "Topics_landing_page"</t>
  </si>
  <si>
    <t>Moving among the steps is not possible</t>
  </si>
  <si>
    <t>Location - Andora;                              Department - IT;                                        Brand - Silk Cut;                                 Language - English;</t>
  </si>
  <si>
    <t>Open link: https://insidetest.jti.com/EnterpriseSearchCenter/Pages/JTIresults.aspx?k=*</t>
  </si>
  <si>
    <t>Left hand menu with:</t>
  </si>
  <si>
    <t xml:space="preserve">   My favorites</t>
  </si>
  <si>
    <t xml:space="preserve">   Recommended</t>
  </si>
  <si>
    <t xml:space="preserve">   Applications &amp; sites</t>
  </si>
  <si>
    <t xml:space="preserve">   Guidelines &amp; toolkits</t>
  </si>
  <si>
    <t xml:space="preserve">   Policies &amp; procedures</t>
  </si>
  <si>
    <t xml:space="preserve">   Templates</t>
  </si>
  <si>
    <t xml:space="preserve">   Training</t>
  </si>
  <si>
    <t>My applications &amp; sites with pagination</t>
  </si>
  <si>
    <t>My saved documents with pagination</t>
  </si>
  <si>
    <t>My pages only with "-" icon</t>
  </si>
  <si>
    <t>Try to filter documents</t>
  </si>
  <si>
    <t>Documents are filtered</t>
  </si>
  <si>
    <t>Click on Applications &amp; sites in left hand menu</t>
  </si>
  <si>
    <t>Click on Guidelines &amp; toolkits  in left hand menu</t>
  </si>
  <si>
    <t>Click on Policies &amp; procedures  in left hand menu</t>
  </si>
  <si>
    <t>Click on Templates in left hand menu</t>
  </si>
  <si>
    <t>Click on Training in left hand menu</t>
  </si>
  <si>
    <t>There is shown 8 app and sites with paginations</t>
  </si>
  <si>
    <t>There is shown 8 docs with paginations</t>
  </si>
  <si>
    <t xml:space="preserve">   Reports &amp; case studies</t>
  </si>
  <si>
    <t>Click on Reports &amp; case studies  in left hand menu</t>
  </si>
  <si>
    <t>3d</t>
  </si>
  <si>
    <t>New tab window is opened</t>
  </si>
  <si>
    <t>The site Topics Landing is loaded</t>
  </si>
  <si>
    <t>Go to right side webpart Recommended and click on external link</t>
  </si>
  <si>
    <t>Durek Milan, 2017-09-23</t>
  </si>
  <si>
    <t>#CAnC_Academy</t>
  </si>
  <si>
    <t>Test Automation Calculations</t>
  </si>
  <si>
    <t>Number of Test cases</t>
  </si>
  <si>
    <t>Number of test steps</t>
  </si>
  <si>
    <t>Number of Tast cases in Test Automation point of view</t>
  </si>
  <si>
    <t>FTE</t>
  </si>
  <si>
    <t>Number of browsers</t>
  </si>
  <si>
    <t>Languages</t>
  </si>
  <si>
    <t>UI change possibility</t>
  </si>
  <si>
    <t>No Independent test environment</t>
  </si>
  <si>
    <t>Risk Factor</t>
  </si>
  <si>
    <t>Common Risk</t>
  </si>
  <si>
    <t>Estimated time for preparation of the automated test cases (Hours)</t>
  </si>
  <si>
    <t>Estimated time for preparation of the automated test cases (Working Days)</t>
  </si>
  <si>
    <t>L&amp;M visible after 30 sec, after retyping</t>
  </si>
  <si>
    <r>
      <t>"RECO</t>
    </r>
    <r>
      <rPr>
        <b/>
        <sz val="8"/>
        <rFont val="Arial"/>
        <family val="2"/>
      </rPr>
      <t>MMM</t>
    </r>
    <r>
      <rPr>
        <sz val="8"/>
        <rFont val="Arial"/>
        <family val="2"/>
      </rPr>
      <t>ENDED COLLEAGUES" instead of "RECOMMENDED"</t>
    </r>
  </si>
  <si>
    <t>Hashtag tab not opened, but filtered posts</t>
  </si>
  <si>
    <t>#3390 - works but takes very long time to be searchable</t>
  </si>
  <si>
    <t>#2780 - works but not displayed in popup</t>
  </si>
  <si>
    <t>Opened fixed own community</t>
  </si>
  <si>
    <t>opened tab corretly, but scrolled down too much, top content not visible</t>
  </si>
  <si>
    <t>Popup title bottom half is cut (y, g, q letters are not fully visible)</t>
  </si>
  <si>
    <t>Popup title bottom half is cut (y, g, q letters are not fully visible), double title</t>
  </si>
  <si>
    <t>"Sorry, something went wrong"</t>
  </si>
  <si>
    <t>works, but cannot scroll down fully to bottom causes flickering, prevents automation testing</t>
  </si>
  <si>
    <t>Tab not displayed</t>
  </si>
  <si>
    <t>Did not reload automatically, language not changed</t>
  </si>
  <si>
    <t>Saved changes, but gave error "User profile update failed"</t>
  </si>
  <si>
    <t>No page title</t>
  </si>
  <si>
    <t>Can add tags, but no suggestions</t>
  </si>
  <si>
    <t>Autocomplete takes long time to show (30 seconds)</t>
  </si>
  <si>
    <t>Menu item not highlighted, only after page reload</t>
  </si>
  <si>
    <t>Colleague was not Added, Page didn’t opened at #Colleagues Webpart</t>
  </si>
  <si>
    <t>Colleague was deleted OK, but didn't open page at #Colleagues after reload</t>
  </si>
  <si>
    <t>No mathing colleagues</t>
  </si>
  <si>
    <t>Takes long time to process (20 sec)</t>
  </si>
  <si>
    <t>No results to filter</t>
  </si>
  <si>
    <t>Loaded webpart, but No results</t>
  </si>
  <si>
    <t>No links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</si>
</sst>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_-"/>
  </numFmts>
  <fonts count="36" x14ac:knownFonts="1">
    <font>
      <sz val="11"/>
      <color theme="1"/>
      <name val="Calibri"/>
      <family val="2"/>
      <charset val="238"/>
      <scheme val="minor"/>
    </font>
    <font>
      <sz val="11"/>
      <color theme="1"/>
      <name val="Calibri"/>
      <family val="2"/>
      <scheme val="minor"/>
    </font>
    <font>
      <sz val="11"/>
      <color theme="1"/>
      <name val="Calibri"/>
      <family val="2"/>
      <charset val="238"/>
      <scheme val="minor"/>
    </font>
    <font>
      <b/>
      <sz val="8"/>
      <name val="Arial"/>
      <family val="2"/>
    </font>
    <font>
      <sz val="8"/>
      <name val="Arial"/>
      <family val="2"/>
    </font>
    <font>
      <sz val="10"/>
      <name val="Arial"/>
      <family val="2"/>
    </font>
    <font>
      <u/>
      <sz val="10"/>
      <color indexed="12"/>
      <name val="Arial"/>
      <family val="2"/>
    </font>
    <font>
      <u/>
      <sz val="8"/>
      <color indexed="12"/>
      <name val="Arial"/>
      <family val="2"/>
    </font>
    <font>
      <sz val="10"/>
      <color indexed="9"/>
      <name val="Arial"/>
      <family val="2"/>
    </font>
    <font>
      <b/>
      <sz val="10"/>
      <name val="Arial"/>
      <family val="2"/>
      <charset val="238"/>
    </font>
    <font>
      <b/>
      <sz val="8"/>
      <color indexed="9"/>
      <name val="Arial"/>
      <family val="2"/>
    </font>
    <font>
      <sz val="8"/>
      <color indexed="10"/>
      <name val="Arial"/>
      <family val="2"/>
    </font>
    <font>
      <sz val="8"/>
      <color indexed="12"/>
      <name val="Arial"/>
      <family val="2"/>
    </font>
    <font>
      <sz val="10"/>
      <color indexed="8"/>
      <name val="Segoe UI"/>
      <family val="2"/>
    </font>
    <font>
      <b/>
      <sz val="10"/>
      <name val="Arial"/>
      <family val="2"/>
    </font>
    <font>
      <sz val="8"/>
      <name val="Tahoma"/>
      <family val="2"/>
    </font>
    <font>
      <b/>
      <sz val="10"/>
      <color indexed="9"/>
      <name val="Arial"/>
      <family val="2"/>
    </font>
    <font>
      <b/>
      <sz val="10"/>
      <color rgb="FF000000"/>
      <name val="Arial"/>
      <family val="2"/>
    </font>
    <font>
      <b/>
      <sz val="10"/>
      <color theme="0"/>
      <name val="Arial"/>
      <family val="2"/>
    </font>
    <font>
      <sz val="10"/>
      <color rgb="FF000000"/>
      <name val="Arial"/>
      <family val="2"/>
    </font>
    <font>
      <sz val="8"/>
      <color theme="1"/>
      <name val="Arial"/>
      <family val="2"/>
    </font>
    <font>
      <sz val="10"/>
      <name val="Arial"/>
      <family val="2"/>
      <charset val="238"/>
    </font>
    <font>
      <sz val="8"/>
      <color theme="1"/>
      <name val="Arial"/>
      <family val="2"/>
      <charset val="238"/>
    </font>
    <font>
      <sz val="12"/>
      <name val="Arial"/>
      <family val="2"/>
    </font>
    <font>
      <sz val="8"/>
      <color rgb="FF000000"/>
      <name val="Arial"/>
      <family val="2"/>
      <charset val="238"/>
    </font>
    <font>
      <sz val="9"/>
      <name val="Arial"/>
      <family val="2"/>
      <charset val="238"/>
    </font>
    <font>
      <b/>
      <sz val="8"/>
      <color theme="1"/>
      <name val="Calibri"/>
      <family val="2"/>
      <charset val="238"/>
      <scheme val="minor"/>
    </font>
    <font>
      <b/>
      <sz val="8"/>
      <name val="Arial"/>
      <family val="2"/>
      <charset val="238"/>
    </font>
    <font>
      <sz val="8"/>
      <color rgb="FFFF0000"/>
      <name val="Arial"/>
      <family val="2"/>
    </font>
    <font>
      <sz val="11"/>
      <color theme="0"/>
      <name val="Calibri"/>
      <family val="2"/>
      <scheme val="minor"/>
    </font>
    <font>
      <b/>
      <i/>
      <sz val="11"/>
      <color theme="1"/>
      <name val="Calibri"/>
      <family val="2"/>
      <scheme val="minor"/>
    </font>
    <font>
      <sz val="9"/>
      <color indexed="81"/>
      <name val="Tahoma"/>
      <charset val="1"/>
    </font>
    <font>
      <b/>
      <sz val="9"/>
      <color indexed="81"/>
      <name val="Tahoma"/>
      <charset val="1"/>
    </font>
    <font>
      <sz val="11"/>
      <color rgb="FF9C0006"/>
      <name val="Calibri"/>
      <family val="2"/>
      <scheme val="minor"/>
    </font>
    <font>
      <sz val="11"/>
      <color rgb="FF3F3F76"/>
      <name val="Calibri"/>
      <family val="2"/>
      <scheme val="minor"/>
    </font>
    <font>
      <sz val="8"/>
      <color rgb="FF9C0006"/>
      <name val="Arial"/>
      <family val="2"/>
    </font>
  </fonts>
  <fills count="15">
    <fill>
      <patternFill patternType="none"/>
    </fill>
    <fill>
      <patternFill patternType="gray125"/>
    </fill>
    <fill>
      <patternFill patternType="solid">
        <fgColor indexed="13"/>
        <bgColor indexed="64"/>
      </patternFill>
    </fill>
    <fill>
      <patternFill patternType="solid">
        <fgColor indexed="8"/>
        <bgColor indexed="64"/>
      </patternFill>
    </fill>
    <fill>
      <patternFill patternType="solid">
        <fgColor theme="9" tint="0.39997558519241921"/>
        <bgColor indexed="64"/>
      </patternFill>
    </fill>
    <fill>
      <patternFill patternType="solid">
        <fgColor rgb="FFFFFFCC"/>
        <bgColor indexed="64"/>
      </patternFill>
    </fill>
    <fill>
      <patternFill patternType="solid">
        <fgColor rgb="FFCCFFFF"/>
        <bgColor indexed="64"/>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rgb="FFFFC7CE"/>
      </patternFill>
    </fill>
    <fill>
      <patternFill patternType="solid">
        <fgColor rgb="FFFFCC99"/>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16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alignment vertical="top"/>
      <protection locked="0"/>
    </xf>
    <xf numFmtId="0" fontId="21" fillId="0" borderId="0"/>
    <xf numFmtId="0" fontId="29"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3" fillId="13" borderId="0" applyNumberFormat="0" applyBorder="0" applyAlignment="0" applyProtection="0"/>
    <xf numFmtId="0" fontId="34" fillId="14" borderId="18" applyNumberFormat="0" applyAlignment="0" applyProtection="0"/>
  </cellStyleXfs>
  <cellXfs count="131">
    <xf numFmtId="0" fontId="0" fillId="0" borderId="0" xfId="0"/>
    <xf numFmtId="0" fontId="3" fillId="0" borderId="0" xfId="0" applyFont="1" applyBorder="1" applyAlignment="1">
      <alignment wrapText="1"/>
    </xf>
    <xf numFmtId="0" fontId="4" fillId="0" borderId="0" xfId="0" applyFont="1" applyBorder="1" applyAlignment="1">
      <alignment wrapText="1"/>
    </xf>
    <xf numFmtId="0" fontId="5" fillId="0" borderId="0" xfId="0" applyFont="1"/>
    <xf numFmtId="0" fontId="7" fillId="0" borderId="0" xfId="3" applyFont="1" applyBorder="1" applyAlignment="1" applyProtection="1">
      <alignment horizontal="center"/>
    </xf>
    <xf numFmtId="0" fontId="4" fillId="0" borderId="0" xfId="0" applyFont="1" applyBorder="1"/>
    <xf numFmtId="0" fontId="8" fillId="0" borderId="0" xfId="0" applyFont="1"/>
    <xf numFmtId="0" fontId="4" fillId="0" borderId="0" xfId="0" applyFont="1" applyBorder="1" applyAlignment="1"/>
    <xf numFmtId="0" fontId="4" fillId="0" borderId="1" xfId="0" applyFont="1" applyBorder="1" applyAlignment="1"/>
    <xf numFmtId="0" fontId="4" fillId="0" borderId="1" xfId="0" applyFont="1" applyFill="1" applyBorder="1" applyAlignment="1">
      <alignment horizontal="center" vertical="center" wrapText="1"/>
    </xf>
    <xf numFmtId="0" fontId="9" fillId="0" borderId="0" xfId="0" applyFont="1" applyBorder="1"/>
    <xf numFmtId="0" fontId="3" fillId="0" borderId="0" xfId="0" applyFont="1" applyFill="1" applyBorder="1" applyAlignment="1">
      <alignment wrapText="1"/>
    </xf>
    <xf numFmtId="0" fontId="4" fillId="0" borderId="1"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xf numFmtId="0" fontId="5" fillId="0" borderId="0" xfId="0" applyFont="1" applyFill="1"/>
    <xf numFmtId="0" fontId="3" fillId="0" borderId="0" xfId="0" applyFont="1" applyBorder="1" applyAlignment="1"/>
    <xf numFmtId="0" fontId="4" fillId="0" borderId="0" xfId="0" applyFont="1" applyFill="1" applyBorder="1" applyAlignment="1"/>
    <xf numFmtId="0" fontId="4" fillId="0" borderId="0" xfId="0" applyFont="1"/>
    <xf numFmtId="0" fontId="7" fillId="0" borderId="0" xfId="3" applyFont="1" applyBorder="1" applyAlignment="1" applyProtection="1">
      <alignment horizontal="center" vertical="top" wrapText="1"/>
    </xf>
    <xf numFmtId="0" fontId="4" fillId="0" borderId="0" xfId="0" applyFont="1" applyBorder="1" applyAlignment="1">
      <alignment vertical="top" wrapText="1"/>
    </xf>
    <xf numFmtId="0" fontId="4" fillId="0" borderId="0" xfId="0" applyFont="1" applyFill="1" applyBorder="1" applyAlignment="1">
      <alignment horizontal="left" vertical="top" wrapText="1"/>
    </xf>
    <xf numFmtId="0" fontId="4" fillId="2" borderId="0" xfId="0" applyFont="1" applyFill="1" applyBorder="1" applyAlignment="1">
      <alignment wrapText="1"/>
    </xf>
    <xf numFmtId="0" fontId="5" fillId="0" borderId="0" xfId="0" applyFont="1" applyBorder="1"/>
    <xf numFmtId="0" fontId="10" fillId="3" borderId="0" xfId="0" applyFont="1" applyFill="1" applyBorder="1" applyAlignment="1">
      <alignment wrapText="1"/>
    </xf>
    <xf numFmtId="0" fontId="10" fillId="3" borderId="0" xfId="0" applyFont="1" applyFill="1" applyBorder="1" applyAlignment="1">
      <alignment horizontal="left" vertical="top" wrapText="1"/>
    </xf>
    <xf numFmtId="1" fontId="4" fillId="0" borderId="1" xfId="0" applyNumberFormat="1" applyFont="1" applyBorder="1" applyAlignment="1">
      <alignment horizontal="lef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Fill="1" applyBorder="1" applyAlignment="1">
      <alignment horizontal="left" vertical="top" wrapText="1"/>
    </xf>
    <xf numFmtId="14" fontId="4" fillId="0" borderId="1" xfId="0" applyNumberFormat="1" applyFont="1" applyBorder="1" applyAlignment="1">
      <alignment horizontal="center" vertical="top" wrapText="1"/>
    </xf>
    <xf numFmtId="0" fontId="4" fillId="0" borderId="1" xfId="0" applyFont="1" applyBorder="1" applyAlignment="1">
      <alignment horizontal="left" vertical="top" wrapText="1"/>
    </xf>
    <xf numFmtId="1" fontId="4" fillId="0" borderId="0" xfId="0" applyNumberFormat="1" applyFont="1" applyBorder="1" applyAlignment="1">
      <alignment horizontal="left" vertical="top" wrapText="1"/>
    </xf>
    <xf numFmtId="0" fontId="4" fillId="0" borderId="0" xfId="0" applyFont="1" applyBorder="1" applyAlignment="1">
      <alignment horizontal="left" vertical="top" wrapText="1"/>
    </xf>
    <xf numFmtId="0" fontId="4" fillId="0" borderId="0" xfId="0" applyFont="1" applyFill="1" applyBorder="1" applyAlignment="1">
      <alignment vertical="top" wrapText="1"/>
    </xf>
    <xf numFmtId="0" fontId="0" fillId="0" borderId="0" xfId="0" applyFont="1"/>
    <xf numFmtId="0" fontId="11" fillId="0" borderId="1" xfId="0" applyFont="1" applyFill="1" applyBorder="1" applyAlignment="1">
      <alignment vertical="top" wrapText="1"/>
    </xf>
    <xf numFmtId="0" fontId="12" fillId="0" borderId="0" xfId="0" applyFont="1" applyBorder="1" applyAlignment="1">
      <alignment vertical="top" wrapText="1"/>
    </xf>
    <xf numFmtId="0" fontId="13" fillId="0" borderId="0" xfId="0" applyFont="1"/>
    <xf numFmtId="0" fontId="4" fillId="0" borderId="2" xfId="0" applyFont="1" applyBorder="1" applyAlignment="1">
      <alignment vertical="top" wrapText="1"/>
    </xf>
    <xf numFmtId="0" fontId="4" fillId="0" borderId="2" xfId="0" applyFont="1" applyFill="1" applyBorder="1" applyAlignment="1">
      <alignment vertical="top" wrapText="1"/>
    </xf>
    <xf numFmtId="14" fontId="4" fillId="0" borderId="1" xfId="0" applyNumberFormat="1" applyFont="1" applyFill="1" applyBorder="1" applyAlignment="1">
      <alignment horizontal="center" vertical="top" wrapText="1"/>
    </xf>
    <xf numFmtId="0" fontId="5" fillId="0" borderId="0" xfId="0" applyFont="1" applyFill="1" applyBorder="1" applyAlignment="1">
      <alignment wrapText="1"/>
    </xf>
    <xf numFmtId="0" fontId="4" fillId="0" borderId="1" xfId="0" applyFont="1" applyBorder="1"/>
    <xf numFmtId="14" fontId="4" fillId="0" borderId="0" xfId="0" applyNumberFormat="1" applyFont="1" applyBorder="1" applyAlignment="1">
      <alignment horizontal="center" vertical="top" wrapText="1"/>
    </xf>
    <xf numFmtId="0" fontId="15" fillId="0" borderId="0" xfId="0" applyFont="1" applyBorder="1"/>
    <xf numFmtId="0" fontId="14" fillId="0" borderId="0" xfId="0" applyFont="1"/>
    <xf numFmtId="0" fontId="16" fillId="3" borderId="3"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3" fillId="0" borderId="0" xfId="0" applyFont="1" applyAlignment="1">
      <alignment vertical="top" wrapText="1"/>
    </xf>
    <xf numFmtId="0" fontId="4" fillId="0" borderId="0" xfId="0" applyFont="1" applyFill="1" applyAlignment="1">
      <alignment vertical="top"/>
    </xf>
    <xf numFmtId="0" fontId="17" fillId="0" borderId="0" xfId="0" applyFont="1"/>
    <xf numFmtId="0" fontId="18" fillId="7" borderId="9" xfId="0" applyFont="1" applyFill="1" applyBorder="1" applyAlignment="1">
      <alignment horizontal="center" vertical="center"/>
    </xf>
    <xf numFmtId="0" fontId="17" fillId="5" borderId="1" xfId="0" applyFont="1" applyFill="1" applyBorder="1" applyAlignment="1">
      <alignment horizontal="center" vertical="center"/>
    </xf>
    <xf numFmtId="20" fontId="17" fillId="5" borderId="1" xfId="0" applyNumberFormat="1" applyFont="1" applyFill="1" applyBorder="1" applyAlignment="1">
      <alignment horizontal="center" vertical="center"/>
    </xf>
    <xf numFmtId="0" fontId="17" fillId="5" borderId="12" xfId="0" applyFont="1" applyFill="1" applyBorder="1" applyAlignment="1">
      <alignment horizontal="center" vertical="center"/>
    </xf>
    <xf numFmtId="22" fontId="0" fillId="0" borderId="0" xfId="0" applyNumberFormat="1"/>
    <xf numFmtId="164" fontId="4" fillId="0" borderId="0" xfId="1" applyFont="1" applyBorder="1" applyAlignment="1">
      <alignment horizontal="left" vertical="top" wrapText="1"/>
    </xf>
    <xf numFmtId="164" fontId="4" fillId="0" borderId="0" xfId="1" applyFont="1" applyFill="1" applyBorder="1" applyAlignment="1">
      <alignment horizontal="left" vertical="top" wrapText="1"/>
    </xf>
    <xf numFmtId="164" fontId="4" fillId="0" borderId="0" xfId="1" applyFont="1" applyFill="1" applyBorder="1" applyAlignment="1">
      <alignment vertical="top" wrapText="1"/>
    </xf>
    <xf numFmtId="164" fontId="7" fillId="0" borderId="0" xfId="1" applyFont="1" applyBorder="1" applyAlignment="1" applyProtection="1">
      <alignment horizontal="center" vertical="top" wrapText="1"/>
    </xf>
    <xf numFmtId="164" fontId="5" fillId="0" borderId="0" xfId="1" applyFont="1"/>
    <xf numFmtId="0" fontId="20" fillId="0" borderId="1" xfId="0" applyFont="1" applyFill="1" applyBorder="1" applyAlignment="1">
      <alignment vertical="top" wrapText="1"/>
    </xf>
    <xf numFmtId="0" fontId="4" fillId="0" borderId="1" xfId="4" applyFont="1" applyFill="1" applyBorder="1" applyAlignment="1">
      <alignment vertical="top" wrapText="1"/>
    </xf>
    <xf numFmtId="0" fontId="4" fillId="0" borderId="1" xfId="4" applyFont="1" applyBorder="1" applyAlignment="1">
      <alignment horizontal="left" vertical="top" wrapText="1"/>
    </xf>
    <xf numFmtId="0" fontId="20" fillId="0" borderId="1" xfId="0" applyFont="1" applyBorder="1" applyAlignment="1">
      <alignment vertical="top" wrapText="1"/>
    </xf>
    <xf numFmtId="0" fontId="4" fillId="0" borderId="1" xfId="0" applyFont="1" applyBorder="1" applyAlignment="1">
      <alignment horizont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20" fontId="17" fillId="0" borderId="0" xfId="0" applyNumberFormat="1" applyFont="1" applyFill="1" applyBorder="1" applyAlignment="1">
      <alignment horizontal="center" vertical="center"/>
    </xf>
    <xf numFmtId="0" fontId="23" fillId="4" borderId="5" xfId="0" applyFont="1" applyFill="1" applyBorder="1" applyAlignment="1">
      <alignment horizontal="center" vertical="center" wrapText="1"/>
    </xf>
    <xf numFmtId="0" fontId="23" fillId="5" borderId="6" xfId="0" applyFont="1" applyFill="1" applyBorder="1" applyAlignment="1">
      <alignment horizontal="center" vertical="center" wrapText="1"/>
    </xf>
    <xf numFmtId="0" fontId="23" fillId="5" borderId="6" xfId="0" applyFont="1" applyFill="1" applyBorder="1" applyAlignment="1">
      <alignment horizontal="left" vertical="center"/>
    </xf>
    <xf numFmtId="0" fontId="23" fillId="6" borderId="6" xfId="0" applyFont="1" applyFill="1" applyBorder="1" applyAlignment="1">
      <alignment horizontal="center" vertical="center"/>
    </xf>
    <xf numFmtId="9" fontId="23" fillId="4" borderId="6" xfId="2" applyFont="1" applyFill="1" applyBorder="1" applyAlignment="1">
      <alignment horizontal="center" vertical="center"/>
    </xf>
    <xf numFmtId="9" fontId="23" fillId="4" borderId="7" xfId="2" applyFont="1" applyFill="1" applyBorder="1" applyAlignment="1">
      <alignment horizontal="center" vertical="center"/>
    </xf>
    <xf numFmtId="0" fontId="16" fillId="3" borderId="14" xfId="0" applyFont="1" applyFill="1" applyBorder="1" applyAlignment="1">
      <alignment horizontal="center" vertical="center" wrapText="1"/>
    </xf>
    <xf numFmtId="0" fontId="16" fillId="3" borderId="13" xfId="0" applyFont="1" applyFill="1" applyBorder="1" applyAlignment="1">
      <alignment horizontal="center" vertical="center" wrapText="1"/>
    </xf>
    <xf numFmtId="0" fontId="20" fillId="0" borderId="1" xfId="0" applyFont="1" applyFill="1" applyBorder="1" applyAlignment="1">
      <alignment wrapText="1"/>
    </xf>
    <xf numFmtId="0" fontId="11" fillId="0" borderId="0" xfId="0" applyFont="1" applyFill="1" applyBorder="1" applyAlignment="1">
      <alignment vertical="top" wrapText="1"/>
    </xf>
    <xf numFmtId="0" fontId="24" fillId="0" borderId="0" xfId="0" applyFont="1"/>
    <xf numFmtId="0" fontId="22" fillId="0" borderId="1" xfId="0" applyFont="1" applyBorder="1" applyAlignment="1">
      <alignment horizontal="left" vertical="center" indent="5"/>
    </xf>
    <xf numFmtId="0" fontId="24" fillId="0" borderId="1" xfId="0" applyFont="1" applyBorder="1" applyAlignment="1">
      <alignment vertical="center"/>
    </xf>
    <xf numFmtId="0" fontId="24" fillId="0" borderId="1" xfId="0" applyFont="1" applyBorder="1"/>
    <xf numFmtId="0" fontId="24" fillId="0" borderId="1" xfId="0" applyFont="1" applyBorder="1" applyAlignment="1"/>
    <xf numFmtId="0" fontId="24" fillId="0" borderId="0" xfId="0" applyFont="1" applyBorder="1" applyAlignment="1"/>
    <xf numFmtId="0" fontId="6" fillId="0" borderId="0" xfId="3" applyAlignment="1" applyProtection="1"/>
    <xf numFmtId="0" fontId="22" fillId="0" borderId="1" xfId="0" applyFont="1" applyFill="1" applyBorder="1"/>
    <xf numFmtId="0" fontId="25" fillId="0" borderId="0" xfId="0" applyFont="1" applyBorder="1" applyAlignment="1">
      <alignment vertical="top" wrapText="1"/>
    </xf>
    <xf numFmtId="0" fontId="21" fillId="0" borderId="0" xfId="0" applyFont="1" applyAlignment="1"/>
    <xf numFmtId="20" fontId="4" fillId="0" borderId="0" xfId="0" applyNumberFormat="1" applyFont="1" applyBorder="1"/>
    <xf numFmtId="0" fontId="4" fillId="0" borderId="15" xfId="0" applyFont="1" applyFill="1" applyBorder="1" applyAlignment="1">
      <alignment wrapText="1"/>
    </xf>
    <xf numFmtId="0" fontId="4" fillId="0" borderId="15" xfId="0" applyFont="1" applyBorder="1" applyAlignment="1">
      <alignment vertical="top" wrapText="1"/>
    </xf>
    <xf numFmtId="0" fontId="4" fillId="0" borderId="15" xfId="0" applyFont="1" applyBorder="1" applyAlignment="1">
      <alignment horizontal="left" vertical="top" wrapText="1"/>
    </xf>
    <xf numFmtId="0" fontId="4" fillId="0" borderId="15" xfId="0" applyFont="1" applyBorder="1" applyAlignment="1"/>
    <xf numFmtId="0" fontId="4" fillId="0" borderId="15" xfId="0" applyFont="1" applyFill="1" applyBorder="1" applyAlignment="1">
      <alignment vertical="top" wrapText="1"/>
    </xf>
    <xf numFmtId="0" fontId="26" fillId="0" borderId="1" xfId="0" applyFont="1" applyBorder="1" applyAlignment="1">
      <alignment wrapText="1"/>
    </xf>
    <xf numFmtId="0" fontId="0" fillId="0" borderId="1" xfId="0" applyBorder="1"/>
    <xf numFmtId="14" fontId="4" fillId="0" borderId="0" xfId="0" applyNumberFormat="1" applyFont="1" applyFill="1" applyBorder="1" applyAlignment="1">
      <alignment horizontal="center" vertical="top" wrapText="1"/>
    </xf>
    <xf numFmtId="1" fontId="4" fillId="0" borderId="1" xfId="0" applyNumberFormat="1" applyFont="1" applyFill="1" applyBorder="1" applyAlignment="1">
      <alignment horizontal="left" vertical="top" wrapText="1"/>
    </xf>
    <xf numFmtId="0" fontId="27" fillId="0" borderId="0" xfId="0" applyFont="1" applyBorder="1" applyAlignment="1"/>
    <xf numFmtId="0" fontId="4" fillId="9" borderId="1" xfId="0" applyFont="1" applyFill="1" applyBorder="1" applyAlignment="1">
      <alignment horizontal="left" vertical="top" wrapText="1"/>
    </xf>
    <xf numFmtId="0" fontId="4" fillId="8" borderId="1" xfId="0" applyFont="1" applyFill="1" applyBorder="1" applyAlignment="1">
      <alignment horizontal="left" vertical="top" wrapText="1"/>
    </xf>
    <xf numFmtId="14" fontId="28" fillId="0" borderId="1" xfId="0" applyNumberFormat="1" applyFont="1" applyFill="1" applyBorder="1" applyAlignment="1">
      <alignment horizontal="center" vertical="top" wrapText="1"/>
    </xf>
    <xf numFmtId="0" fontId="1" fillId="12" borderId="0" xfId="7"/>
    <xf numFmtId="0" fontId="1" fillId="11" borderId="0" xfId="6" applyAlignment="1">
      <alignment horizontal="left" vertical="top"/>
    </xf>
    <xf numFmtId="0" fontId="29" fillId="10" borderId="0" xfId="5" applyAlignment="1">
      <alignment horizontal="left" vertical="top"/>
    </xf>
    <xf numFmtId="0" fontId="1" fillId="11" borderId="0" xfId="6" applyAlignment="1">
      <alignment horizontal="left" vertical="top" wrapText="1"/>
    </xf>
    <xf numFmtId="0" fontId="29" fillId="10" borderId="0" xfId="5" applyAlignment="1">
      <alignment horizontal="left" vertical="top" wrapText="1"/>
    </xf>
    <xf numFmtId="0" fontId="30" fillId="12" borderId="0" xfId="7" applyFont="1"/>
    <xf numFmtId="0" fontId="18" fillId="7" borderId="8" xfId="0" applyFont="1" applyFill="1" applyBorder="1" applyAlignment="1">
      <alignment horizontal="center" vertical="center"/>
    </xf>
    <xf numFmtId="0" fontId="18" fillId="7" borderId="9" xfId="0" applyFont="1" applyFill="1" applyBorder="1" applyAlignment="1">
      <alignment horizontal="center" vertical="center"/>
    </xf>
    <xf numFmtId="0" fontId="19" fillId="5" borderId="10" xfId="0" applyFont="1" applyFill="1" applyBorder="1" applyAlignment="1">
      <alignment horizontal="left" vertical="center"/>
    </xf>
    <xf numFmtId="0" fontId="19" fillId="5" borderId="1" xfId="0" applyFont="1" applyFill="1" applyBorder="1" applyAlignment="1">
      <alignment horizontal="left" vertical="center"/>
    </xf>
    <xf numFmtId="0" fontId="19" fillId="5" borderId="11" xfId="0" applyFont="1" applyFill="1" applyBorder="1" applyAlignment="1">
      <alignment horizontal="left" vertical="center"/>
    </xf>
    <xf numFmtId="0" fontId="19" fillId="5" borderId="12" xfId="0" applyFont="1" applyFill="1" applyBorder="1" applyAlignment="1">
      <alignment horizontal="left" vertical="center"/>
    </xf>
    <xf numFmtId="0" fontId="4" fillId="0" borderId="16" xfId="0" applyFont="1" applyFill="1" applyBorder="1" applyAlignment="1">
      <alignment horizontal="center" wrapText="1"/>
    </xf>
    <xf numFmtId="0" fontId="4" fillId="0" borderId="17" xfId="0" applyFont="1" applyFill="1" applyBorder="1" applyAlignment="1">
      <alignment horizontal="center" wrapText="1"/>
    </xf>
    <xf numFmtId="14" fontId="33" fillId="13" borderId="1" xfId="8" applyNumberFormat="1" applyBorder="1" applyAlignment="1">
      <alignment horizontal="center" vertical="top" wrapText="1"/>
    </xf>
    <xf numFmtId="0" fontId="20" fillId="0" borderId="0" xfId="0" applyFont="1" applyAlignment="1">
      <alignment horizontal="center" wrapText="1"/>
    </xf>
    <xf numFmtId="14" fontId="4" fillId="0" borderId="18" xfId="9" applyNumberFormat="1" applyFont="1" applyFill="1" applyAlignment="1">
      <alignment horizontal="center" vertical="top" wrapText="1"/>
    </xf>
    <xf numFmtId="0" fontId="20" fillId="0" borderId="0" xfId="0" applyFont="1" applyAlignment="1">
      <alignment horizontal="center" vertical="center"/>
    </xf>
    <xf numFmtId="14" fontId="35" fillId="13" borderId="1" xfId="8" applyNumberFormat="1" applyFont="1" applyBorder="1" applyAlignment="1">
      <alignment horizontal="center" vertical="top" wrapText="1"/>
    </xf>
    <xf numFmtId="0" fontId="22" fillId="0" borderId="1" xfId="0" applyFont="1" applyBorder="1" applyAlignment="1">
      <alignment wrapText="1"/>
    </xf>
    <xf numFmtId="20" fontId="4" fillId="0" borderId="0" xfId="0" applyNumberFormat="1" applyFont="1" applyBorder="1" applyAlignment="1">
      <alignment wrapText="1"/>
    </xf>
    <xf numFmtId="0" fontId="5" fillId="0" borderId="0" xfId="0" applyFont="1" applyAlignment="1">
      <alignment wrapText="1"/>
    </xf>
    <xf numFmtId="0" fontId="21" fillId="0" borderId="0" xfId="0" applyFont="1" applyAlignment="1">
      <alignment wrapText="1"/>
    </xf>
    <xf numFmtId="0" fontId="13" fillId="0" borderId="0" xfId="0" applyFont="1" applyAlignment="1">
      <alignment wrapText="1"/>
    </xf>
    <xf numFmtId="0" fontId="5" fillId="0" borderId="0" xfId="0" applyFont="1" applyBorder="1" applyAlignment="1">
      <alignment wrapText="1"/>
    </xf>
    <xf numFmtId="0" fontId="22" fillId="0" borderId="0" xfId="0" applyFont="1" applyAlignment="1">
      <alignment wrapText="1"/>
    </xf>
    <xf numFmtId="0" fontId="4" fillId="0" borderId="1" xfId="0" applyFont="1" applyBorder="1" applyAlignment="1">
      <alignment wrapText="1"/>
    </xf>
  </cellXfs>
  <cellStyles count="10">
    <cellStyle name="40% - Accent5" xfId="6" builtinId="47"/>
    <cellStyle name="60% - Accent5" xfId="7" builtinId="48"/>
    <cellStyle name="Accent5" xfId="5" builtinId="45"/>
    <cellStyle name="Bad" xfId="8" builtinId="27"/>
    <cellStyle name="Comma" xfId="1" builtinId="3"/>
    <cellStyle name="Hyperlink" xfId="3" builtinId="8"/>
    <cellStyle name="Input" xfId="9" builtinId="20"/>
    <cellStyle name="Normal" xfId="0" builtinId="0"/>
    <cellStyle name="Normal 5" xfId="4"/>
    <cellStyle name="Percent" xfId="2" builtinId="5"/>
  </cellStyles>
  <dxfs count="52">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theme="0" tint="-0.14996795556505021"/>
        </patternFill>
      </fill>
    </dxf>
    <dxf>
      <fill>
        <patternFill>
          <bgColor theme="9" tint="0.39994506668294322"/>
        </patternFill>
      </fill>
    </dxf>
    <dxf>
      <fill>
        <patternFill>
          <bgColor rgb="FFCC330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rgb="FFCC3300"/>
        </patternFill>
      </fill>
    </dxf>
    <dxf>
      <fill>
        <patternFill>
          <bgColor theme="0" tint="-0.14996795556505021"/>
        </patternFill>
      </fill>
    </dxf>
    <dxf>
      <fill>
        <patternFill>
          <bgColor theme="9" tint="0.39994506668294322"/>
        </patternFill>
      </fill>
    </dxf>
    <dxf>
      <fill>
        <patternFill>
          <bgColor rgb="FF00B0F0"/>
        </patternFill>
      </fill>
    </dxf>
    <dxf>
      <fill>
        <patternFill>
          <bgColor theme="0" tint="-0.14996795556505021"/>
        </patternFill>
      </fill>
    </dxf>
    <dxf>
      <fill>
        <patternFill>
          <bgColor theme="9" tint="0.39994506668294322"/>
        </patternFill>
      </fill>
    </dxf>
    <dxf>
      <fill>
        <patternFill>
          <bgColor rgb="FFCC3300"/>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8"/>
  <sheetViews>
    <sheetView workbookViewId="0">
      <selection activeCell="I4" sqref="I4"/>
    </sheetView>
  </sheetViews>
  <sheetFormatPr defaultRowHeight="15" x14ac:dyDescent="0.25"/>
  <cols>
    <col min="1" max="1" width="3.140625" customWidth="1"/>
    <col min="2" max="2" width="14.85546875" customWidth="1"/>
    <col min="3" max="3" width="12.140625" customWidth="1"/>
    <col min="4" max="4" width="31.140625" customWidth="1"/>
    <col min="5" max="9" width="9.42578125" customWidth="1"/>
    <col min="10" max="10" width="9" customWidth="1"/>
    <col min="11" max="12" width="8.5703125" customWidth="1"/>
    <col min="14" max="14" width="41.42578125" bestFit="1" customWidth="1"/>
    <col min="15" max="15" width="24.140625" customWidth="1"/>
  </cols>
  <sheetData>
    <row r="2" spans="2:12" ht="15.75" thickBot="1" x14ac:dyDescent="0.3">
      <c r="B2" s="46" t="s">
        <v>190</v>
      </c>
    </row>
    <row r="3" spans="2:12" s="49" customFormat="1" ht="26.25" thickBot="1" x14ac:dyDescent="0.3">
      <c r="B3" s="47" t="s">
        <v>13</v>
      </c>
      <c r="C3" s="48" t="s">
        <v>14</v>
      </c>
      <c r="D3" s="48" t="s">
        <v>15</v>
      </c>
      <c r="E3" s="48" t="s">
        <v>2</v>
      </c>
      <c r="F3" s="48" t="s">
        <v>3</v>
      </c>
      <c r="G3" s="48" t="s">
        <v>377</v>
      </c>
      <c r="H3" s="48" t="s">
        <v>1</v>
      </c>
      <c r="I3" s="48" t="s">
        <v>16</v>
      </c>
      <c r="J3" s="48" t="s">
        <v>193</v>
      </c>
      <c r="K3" s="76" t="s">
        <v>17</v>
      </c>
      <c r="L3" s="77" t="s">
        <v>18</v>
      </c>
    </row>
    <row r="4" spans="2:12" s="50" customFormat="1" ht="15.75" thickBot="1" x14ac:dyDescent="0.3">
      <c r="B4" s="70" t="s">
        <v>191</v>
      </c>
      <c r="C4" s="71" t="s">
        <v>369</v>
      </c>
      <c r="D4" s="72" t="s">
        <v>192</v>
      </c>
      <c r="E4" s="73">
        <f>COUNTIF(Standard!$E:$E,"Passed")</f>
        <v>183</v>
      </c>
      <c r="F4" s="73">
        <f>COUNTIF(Standard!$E:$E,"Failed")</f>
        <v>26</v>
      </c>
      <c r="G4" s="73">
        <f>COUNTIF(Standard!$E:$E,"Blocked")</f>
        <v>7</v>
      </c>
      <c r="H4" s="73">
        <f>COUNTIF(Standard!$E:$E,"No Run")</f>
        <v>0</v>
      </c>
      <c r="I4" s="73">
        <f>SUM(COUNTIF(Standard!$E:$E,"No Run")+COUNTIF(Standard!$E:$E,"Passed")+COUNTIF(Standard!$E:$E,"Blocked")+COUNTIF(Standard!$E:$E,"Failed"))</f>
        <v>216</v>
      </c>
      <c r="J4" s="73">
        <f>SUM(E4:F4)</f>
        <v>209</v>
      </c>
      <c r="K4" s="74">
        <f>SUM(E4:F4)/I4</f>
        <v>0.96759259259259256</v>
      </c>
      <c r="L4" s="75">
        <f>E4/I4</f>
        <v>0.84722222222222221</v>
      </c>
    </row>
    <row r="7" spans="2:12" ht="15.75" thickBot="1" x14ac:dyDescent="0.3">
      <c r="B7" s="51" t="s">
        <v>19</v>
      </c>
    </row>
    <row r="8" spans="2:12" x14ac:dyDescent="0.25">
      <c r="B8" s="110" t="s">
        <v>13</v>
      </c>
      <c r="C8" s="111"/>
      <c r="D8" s="111"/>
      <c r="E8" s="52" t="s">
        <v>20</v>
      </c>
      <c r="F8" s="67"/>
      <c r="G8" s="67"/>
    </row>
    <row r="9" spans="2:12" x14ac:dyDescent="0.25">
      <c r="B9" s="112" t="s">
        <v>21</v>
      </c>
      <c r="C9" s="113"/>
      <c r="D9" s="113"/>
      <c r="E9" s="53" t="s">
        <v>191</v>
      </c>
      <c r="F9" s="68"/>
      <c r="G9" s="68"/>
    </row>
    <row r="10" spans="2:12" x14ac:dyDescent="0.25">
      <c r="B10" s="112" t="s">
        <v>22</v>
      </c>
      <c r="C10" s="113"/>
      <c r="D10" s="113"/>
      <c r="E10" s="53">
        <v>10</v>
      </c>
      <c r="F10" s="68"/>
      <c r="G10" s="68"/>
    </row>
    <row r="11" spans="2:12" x14ac:dyDescent="0.25">
      <c r="B11" s="112" t="s">
        <v>23</v>
      </c>
      <c r="C11" s="113"/>
      <c r="D11" s="113"/>
      <c r="E11" s="53">
        <v>0</v>
      </c>
      <c r="F11" s="68"/>
      <c r="G11" s="68"/>
    </row>
    <row r="12" spans="2:12" x14ac:dyDescent="0.25">
      <c r="B12" s="112" t="s">
        <v>24</v>
      </c>
      <c r="C12" s="113"/>
      <c r="D12" s="113"/>
      <c r="E12" s="54" t="s">
        <v>369</v>
      </c>
      <c r="F12" s="69"/>
      <c r="G12" s="69"/>
    </row>
    <row r="13" spans="2:12" x14ac:dyDescent="0.25">
      <c r="B13" s="112" t="s">
        <v>25</v>
      </c>
      <c r="C13" s="113"/>
      <c r="D13" s="113"/>
      <c r="E13" s="54" t="s">
        <v>369</v>
      </c>
      <c r="F13" s="69"/>
      <c r="G13" s="69"/>
    </row>
    <row r="14" spans="2:12" x14ac:dyDescent="0.25">
      <c r="B14" s="112" t="s">
        <v>26</v>
      </c>
      <c r="C14" s="113"/>
      <c r="D14" s="113"/>
      <c r="E14" s="54">
        <f>SUM(Standard!E18,Standard!E44,Standard!E113,Standard!E136,Standard!E159,Standard!E195,Standard!E224,Standard!E245,Standard!E277,Standard!E287)</f>
        <v>0.10416666666666652</v>
      </c>
      <c r="F14" s="69"/>
      <c r="G14" s="69"/>
    </row>
    <row r="15" spans="2:12" x14ac:dyDescent="0.25">
      <c r="B15" s="112" t="s">
        <v>27</v>
      </c>
      <c r="C15" s="113"/>
      <c r="D15" s="113"/>
      <c r="E15" s="53">
        <v>0</v>
      </c>
      <c r="F15" s="68"/>
      <c r="G15" s="68"/>
      <c r="H15" s="45"/>
    </row>
    <row r="16" spans="2:12" x14ac:dyDescent="0.25">
      <c r="B16" s="112" t="s">
        <v>28</v>
      </c>
      <c r="C16" s="113"/>
      <c r="D16" s="113"/>
      <c r="E16" s="53">
        <v>0</v>
      </c>
      <c r="F16" s="68"/>
      <c r="G16" s="68"/>
    </row>
    <row r="17" spans="2:9" x14ac:dyDescent="0.25">
      <c r="B17" s="112" t="s">
        <v>29</v>
      </c>
      <c r="C17" s="113"/>
      <c r="D17" s="113"/>
      <c r="E17" s="53">
        <v>0</v>
      </c>
      <c r="F17" s="68"/>
      <c r="G17" s="68"/>
    </row>
    <row r="18" spans="2:9" ht="15.75" thickBot="1" x14ac:dyDescent="0.3">
      <c r="B18" s="114" t="s">
        <v>30</v>
      </c>
      <c r="C18" s="115"/>
      <c r="D18" s="115"/>
      <c r="E18" s="55" t="s">
        <v>50</v>
      </c>
      <c r="F18" s="68"/>
      <c r="G18" s="68"/>
    </row>
    <row r="28" spans="2:9" x14ac:dyDescent="0.25">
      <c r="I28" s="56"/>
    </row>
  </sheetData>
  <mergeCells count="11">
    <mergeCell ref="B18:D18"/>
    <mergeCell ref="B13:D13"/>
    <mergeCell ref="B14:D14"/>
    <mergeCell ref="B15:D15"/>
    <mergeCell ref="B16:D16"/>
    <mergeCell ref="B17:D17"/>
    <mergeCell ref="B8:D8"/>
    <mergeCell ref="B9:D9"/>
    <mergeCell ref="B10:D10"/>
    <mergeCell ref="B11:D11"/>
    <mergeCell ref="B12:D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1"/>
  <sheetViews>
    <sheetView tabSelected="1" topLeftCell="A239" zoomScale="109" zoomScaleNormal="109" workbookViewId="0">
      <selection activeCell="E287" sqref="E287"/>
    </sheetView>
  </sheetViews>
  <sheetFormatPr defaultColWidth="29.85546875" defaultRowHeight="12.75" x14ac:dyDescent="0.2"/>
  <cols>
    <col min="1" max="1" width="16.85546875" style="3" customWidth="1"/>
    <col min="2" max="2" width="61.42578125" style="3" customWidth="1"/>
    <col min="3" max="3" width="28.140625" style="3" customWidth="1"/>
    <col min="4" max="4" width="44.5703125" style="3" customWidth="1"/>
    <col min="5" max="5" width="8.140625" style="3" customWidth="1"/>
    <col min="6" max="6" width="31.42578125" style="3" customWidth="1"/>
    <col min="7" max="16384" width="29.85546875" style="3"/>
  </cols>
  <sheetData>
    <row r="1" spans="1:8" x14ac:dyDescent="0.2">
      <c r="A1" s="1" t="s">
        <v>0</v>
      </c>
      <c r="B1" s="2" t="s">
        <v>432</v>
      </c>
      <c r="D1" s="4"/>
      <c r="E1" s="5"/>
      <c r="F1" s="5"/>
      <c r="H1" s="6" t="s">
        <v>1</v>
      </c>
    </row>
    <row r="2" spans="1:8" x14ac:dyDescent="0.2">
      <c r="A2" s="1"/>
      <c r="B2" s="2"/>
      <c r="D2" s="2"/>
      <c r="E2" s="5"/>
      <c r="F2" s="5"/>
      <c r="H2" s="6" t="s">
        <v>2</v>
      </c>
    </row>
    <row r="3" spans="1:8" x14ac:dyDescent="0.2">
      <c r="B3" s="100" t="s">
        <v>50</v>
      </c>
      <c r="D3" s="2"/>
      <c r="E3" s="5"/>
      <c r="F3" s="5"/>
      <c r="H3" s="6" t="s">
        <v>3</v>
      </c>
    </row>
    <row r="4" spans="1:8" x14ac:dyDescent="0.2">
      <c r="B4" s="2"/>
      <c r="D4" s="2"/>
      <c r="E4" s="5"/>
      <c r="F4" s="5"/>
    </row>
    <row r="5" spans="1:8" x14ac:dyDescent="0.2">
      <c r="A5" s="1" t="s">
        <v>4</v>
      </c>
      <c r="B5" s="8" t="str">
        <f>B17</f>
        <v>1 Test of index page</v>
      </c>
      <c r="C5" s="66" t="str">
        <f>B18</f>
        <v>Failed</v>
      </c>
      <c r="D5" s="2"/>
      <c r="E5" s="10"/>
      <c r="F5" s="5"/>
    </row>
    <row r="6" spans="1:8" x14ac:dyDescent="0.2">
      <c r="A6" s="1"/>
      <c r="B6" s="8" t="str">
        <f>B43</f>
        <v>2. Test Engage page</v>
      </c>
      <c r="C6" s="9" t="str">
        <f>B44</f>
        <v>Failed</v>
      </c>
      <c r="D6" s="2"/>
      <c r="E6" s="5"/>
      <c r="F6" s="5"/>
    </row>
    <row r="7" spans="1:8" x14ac:dyDescent="0.2">
      <c r="A7" s="1"/>
      <c r="B7" s="8" t="str">
        <f>B112</f>
        <v>3. Test News page</v>
      </c>
      <c r="C7" s="9" t="str">
        <f>B113</f>
        <v>Passed</v>
      </c>
      <c r="D7" s="2"/>
      <c r="E7" s="5"/>
      <c r="F7" s="5"/>
    </row>
    <row r="8" spans="1:8" x14ac:dyDescent="0.2">
      <c r="A8" s="1"/>
      <c r="B8" s="8" t="str">
        <f>B135</f>
        <v>4. Test Resources page</v>
      </c>
      <c r="C8" s="9" t="str">
        <f>B136</f>
        <v>Passed</v>
      </c>
      <c r="D8" s="2"/>
      <c r="E8" s="5"/>
      <c r="F8" s="5"/>
    </row>
    <row r="9" spans="1:8" x14ac:dyDescent="0.2">
      <c r="A9" s="11"/>
      <c r="B9" s="12" t="str">
        <f>B158</f>
        <v>5. Test Profile page</v>
      </c>
      <c r="C9" s="9" t="str">
        <f>B159</f>
        <v>Failed</v>
      </c>
      <c r="D9" s="2"/>
      <c r="E9" s="5"/>
      <c r="F9" s="5"/>
    </row>
    <row r="10" spans="1:8" s="15" customFormat="1" x14ac:dyDescent="0.2">
      <c r="A10" s="1"/>
      <c r="B10" s="8" t="str">
        <f>B194</f>
        <v>6. Edit my profile</v>
      </c>
      <c r="C10" s="9" t="str">
        <f>B195</f>
        <v>Failed</v>
      </c>
      <c r="D10" s="13"/>
      <c r="E10" s="14"/>
      <c r="F10" s="14"/>
    </row>
    <row r="11" spans="1:8" x14ac:dyDescent="0.2">
      <c r="A11" s="1"/>
      <c r="B11" s="8" t="str">
        <f>B223</f>
        <v>7. Test Onboarding page</v>
      </c>
      <c r="C11" s="9" t="str">
        <f>B224</f>
        <v>Failed</v>
      </c>
      <c r="D11" s="2"/>
      <c r="E11" s="5"/>
      <c r="F11" s="5"/>
    </row>
    <row r="12" spans="1:8" x14ac:dyDescent="0.2">
      <c r="A12" s="1"/>
      <c r="B12" s="8" t="str">
        <f>B244</f>
        <v>8. Test Resources /My Favorites and Recommended/</v>
      </c>
      <c r="C12" s="9" t="str">
        <f>B245</f>
        <v>Failed</v>
      </c>
      <c r="D12" s="2"/>
      <c r="E12" s="5"/>
      <c r="F12" s="5"/>
    </row>
    <row r="13" spans="1:8" x14ac:dyDescent="0.2">
      <c r="A13" s="1"/>
      <c r="B13" s="8" t="str">
        <f>B276</f>
        <v>9. Test Markets Topics</v>
      </c>
      <c r="C13" s="9" t="str">
        <f>B277</f>
        <v>Passed</v>
      </c>
      <c r="D13" s="2"/>
      <c r="E13" s="5"/>
      <c r="F13" s="5"/>
    </row>
    <row r="14" spans="1:8" x14ac:dyDescent="0.2">
      <c r="A14" s="1"/>
      <c r="B14" s="8" t="str">
        <f>B286</f>
        <v>10. Log out</v>
      </c>
      <c r="C14" s="9" t="str">
        <f>B287</f>
        <v>Passed</v>
      </c>
      <c r="D14" s="2"/>
      <c r="E14" s="5"/>
      <c r="F14" s="5"/>
    </row>
    <row r="15" spans="1:8" x14ac:dyDescent="0.2">
      <c r="D15" s="2"/>
      <c r="E15" s="5"/>
      <c r="F15" s="5"/>
    </row>
    <row r="16" spans="1:8" x14ac:dyDescent="0.2">
      <c r="A16" s="1" t="s">
        <v>5</v>
      </c>
      <c r="B16" s="7" t="s">
        <v>239</v>
      </c>
      <c r="C16" s="2"/>
      <c r="D16" s="88" t="s">
        <v>374</v>
      </c>
      <c r="E16" s="90">
        <v>0.40347222222222223</v>
      </c>
      <c r="F16" s="5"/>
    </row>
    <row r="17" spans="1:6" s="18" customFormat="1" x14ac:dyDescent="0.2">
      <c r="A17" s="16" t="s">
        <v>6</v>
      </c>
      <c r="B17" s="17" t="s">
        <v>49</v>
      </c>
      <c r="D17" s="89" t="s">
        <v>375</v>
      </c>
      <c r="E17" s="90">
        <v>0.40833333333333338</v>
      </c>
      <c r="F17" s="21"/>
    </row>
    <row r="18" spans="1:6" s="23" customFormat="1" ht="15" x14ac:dyDescent="0.25">
      <c r="A18" s="16" t="s">
        <v>7</v>
      </c>
      <c r="B18" s="22" t="s">
        <v>3</v>
      </c>
      <c r="C18"/>
      <c r="D18" s="89" t="s">
        <v>376</v>
      </c>
      <c r="E18" s="90">
        <f>SUM(E17-E16)</f>
        <v>4.8611111111111494E-3</v>
      </c>
    </row>
    <row r="19" spans="1:6" x14ac:dyDescent="0.2">
      <c r="A19" s="24"/>
      <c r="B19" s="24" t="s">
        <v>8</v>
      </c>
      <c r="C19" s="24" t="s">
        <v>9</v>
      </c>
      <c r="D19" s="24" t="s">
        <v>10</v>
      </c>
      <c r="E19" s="25" t="s">
        <v>11</v>
      </c>
      <c r="F19" s="25" t="s">
        <v>12</v>
      </c>
    </row>
    <row r="20" spans="1:6" s="5" customFormat="1" ht="11.25" x14ac:dyDescent="0.2">
      <c r="A20" s="26">
        <v>1</v>
      </c>
      <c r="B20" s="27" t="s">
        <v>31</v>
      </c>
      <c r="C20" s="28" t="s">
        <v>32</v>
      </c>
      <c r="D20" s="28" t="s">
        <v>200</v>
      </c>
      <c r="E20" s="29" t="s">
        <v>2</v>
      </c>
      <c r="F20" s="30"/>
    </row>
    <row r="21" spans="1:6" s="5" customFormat="1" ht="11.25" x14ac:dyDescent="0.2">
      <c r="A21" s="26" t="s">
        <v>300</v>
      </c>
      <c r="B21" s="27" t="s">
        <v>33</v>
      </c>
      <c r="C21" s="28"/>
      <c r="D21" s="20" t="s">
        <v>34</v>
      </c>
      <c r="E21" s="29" t="s">
        <v>2</v>
      </c>
      <c r="F21" s="41"/>
    </row>
    <row r="22" spans="1:6" s="5" customFormat="1" ht="11.25" x14ac:dyDescent="0.2">
      <c r="A22" s="26" t="s">
        <v>301</v>
      </c>
      <c r="B22" s="27"/>
      <c r="C22" s="28"/>
      <c r="D22" s="28" t="s">
        <v>35</v>
      </c>
      <c r="E22" s="29" t="s">
        <v>2</v>
      </c>
      <c r="F22" s="30"/>
    </row>
    <row r="23" spans="1:6" s="5" customFormat="1" ht="11.25" x14ac:dyDescent="0.2">
      <c r="A23" s="26" t="s">
        <v>302</v>
      </c>
      <c r="B23" s="27"/>
      <c r="C23" s="31"/>
      <c r="D23" s="31" t="s">
        <v>36</v>
      </c>
      <c r="E23" s="29" t="s">
        <v>2</v>
      </c>
      <c r="F23" s="30"/>
    </row>
    <row r="24" spans="1:6" s="5" customFormat="1" ht="11.25" x14ac:dyDescent="0.2">
      <c r="A24" s="26" t="s">
        <v>303</v>
      </c>
      <c r="B24" s="27"/>
      <c r="C24" s="31"/>
      <c r="D24" s="43" t="s">
        <v>37</v>
      </c>
      <c r="E24" s="29" t="s">
        <v>2</v>
      </c>
      <c r="F24" s="30"/>
    </row>
    <row r="25" spans="1:6" s="5" customFormat="1" ht="11.25" x14ac:dyDescent="0.2">
      <c r="A25" s="26">
        <v>3</v>
      </c>
      <c r="B25" s="27" t="s">
        <v>320</v>
      </c>
      <c r="C25" s="27"/>
      <c r="D25" s="8" t="s">
        <v>38</v>
      </c>
      <c r="E25" s="29" t="s">
        <v>2</v>
      </c>
      <c r="F25" s="41"/>
    </row>
    <row r="26" spans="1:6" s="5" customFormat="1" ht="11.25" x14ac:dyDescent="0.2">
      <c r="A26" s="26">
        <v>4</v>
      </c>
      <c r="B26" s="27" t="s">
        <v>371</v>
      </c>
      <c r="C26" s="27" t="s">
        <v>372</v>
      </c>
      <c r="D26" s="7" t="s">
        <v>151</v>
      </c>
      <c r="E26" s="29" t="s">
        <v>3</v>
      </c>
      <c r="F26" s="30" t="s">
        <v>447</v>
      </c>
    </row>
    <row r="27" spans="1:6" s="5" customFormat="1" ht="22.5" x14ac:dyDescent="0.2">
      <c r="A27" s="26">
        <v>5</v>
      </c>
      <c r="B27" s="29" t="s">
        <v>201</v>
      </c>
      <c r="C27" s="27"/>
      <c r="D27" s="31" t="s">
        <v>202</v>
      </c>
      <c r="E27" s="29" t="s">
        <v>2</v>
      </c>
      <c r="F27" s="30"/>
    </row>
    <row r="28" spans="1:6" s="5" customFormat="1" ht="11.25" x14ac:dyDescent="0.2">
      <c r="A28" s="26">
        <v>6</v>
      </c>
      <c r="B28" s="27" t="s">
        <v>39</v>
      </c>
      <c r="C28" s="27"/>
      <c r="D28" s="31" t="s">
        <v>203</v>
      </c>
      <c r="E28" s="29" t="s">
        <v>2</v>
      </c>
      <c r="F28" s="30"/>
    </row>
    <row r="29" spans="1:6" s="5" customFormat="1" ht="11.25" x14ac:dyDescent="0.2">
      <c r="A29" s="26">
        <v>7</v>
      </c>
      <c r="B29" s="27" t="s">
        <v>40</v>
      </c>
      <c r="C29" s="27"/>
      <c r="D29" s="31" t="s">
        <v>41</v>
      </c>
      <c r="E29" s="29" t="s">
        <v>2</v>
      </c>
      <c r="F29" s="41"/>
    </row>
    <row r="30" spans="1:6" s="5" customFormat="1" ht="11.25" x14ac:dyDescent="0.2">
      <c r="A30" s="26">
        <v>8</v>
      </c>
      <c r="B30" s="27" t="s">
        <v>42</v>
      </c>
      <c r="C30" s="27"/>
      <c r="D30" s="27" t="s">
        <v>43</v>
      </c>
      <c r="E30" s="29" t="s">
        <v>2</v>
      </c>
      <c r="F30" s="30"/>
    </row>
    <row r="31" spans="1:6" s="5" customFormat="1" ht="11.25" x14ac:dyDescent="0.2">
      <c r="A31" s="26">
        <v>9</v>
      </c>
      <c r="B31" s="27" t="s">
        <v>44</v>
      </c>
      <c r="C31" s="29"/>
      <c r="D31" s="29" t="s">
        <v>45</v>
      </c>
      <c r="E31" s="29" t="s">
        <v>2</v>
      </c>
      <c r="F31" s="30"/>
    </row>
    <row r="32" spans="1:6" x14ac:dyDescent="0.2">
      <c r="A32" s="26">
        <v>10</v>
      </c>
      <c r="B32" s="27" t="s">
        <v>204</v>
      </c>
      <c r="C32" s="28"/>
      <c r="D32" s="28" t="s">
        <v>46</v>
      </c>
      <c r="E32" s="29" t="s">
        <v>2</v>
      </c>
      <c r="F32" s="30"/>
    </row>
    <row r="33" spans="1:6" ht="22.5" x14ac:dyDescent="0.2">
      <c r="A33" s="26">
        <v>11</v>
      </c>
      <c r="B33" s="27" t="s">
        <v>205</v>
      </c>
      <c r="C33" s="27" t="s">
        <v>53</v>
      </c>
      <c r="D33" s="27" t="s">
        <v>47</v>
      </c>
      <c r="E33" s="29" t="s">
        <v>2</v>
      </c>
      <c r="F33" s="41"/>
    </row>
    <row r="34" spans="1:6" ht="22.5" x14ac:dyDescent="0.2">
      <c r="A34" s="26">
        <v>12</v>
      </c>
      <c r="B34" s="27" t="s">
        <v>48</v>
      </c>
      <c r="C34" s="27" t="s">
        <v>373</v>
      </c>
      <c r="D34" s="27" t="s">
        <v>206</v>
      </c>
      <c r="E34" s="29" t="s">
        <v>2</v>
      </c>
      <c r="F34" s="30"/>
    </row>
    <row r="35" spans="1:6" x14ac:dyDescent="0.2">
      <c r="A35" s="26">
        <v>13</v>
      </c>
      <c r="B35" s="27" t="s">
        <v>386</v>
      </c>
      <c r="C35" s="27"/>
      <c r="D35" s="27" t="s">
        <v>207</v>
      </c>
      <c r="E35" s="29" t="s">
        <v>2</v>
      </c>
      <c r="F35" s="30"/>
    </row>
    <row r="36" spans="1:6" x14ac:dyDescent="0.2">
      <c r="A36" s="26">
        <v>14</v>
      </c>
      <c r="B36" s="27" t="s">
        <v>321</v>
      </c>
      <c r="C36" s="27"/>
      <c r="D36" s="27" t="s">
        <v>82</v>
      </c>
      <c r="E36" s="29" t="s">
        <v>2</v>
      </c>
      <c r="F36" s="30"/>
    </row>
    <row r="37" spans="1:6" x14ac:dyDescent="0.2">
      <c r="A37" s="26">
        <v>15</v>
      </c>
      <c r="B37" s="27" t="s">
        <v>322</v>
      </c>
      <c r="C37" s="27"/>
      <c r="D37" s="27" t="s">
        <v>83</v>
      </c>
      <c r="E37" s="29" t="s">
        <v>2</v>
      </c>
      <c r="F37" s="30"/>
    </row>
    <row r="38" spans="1:6" x14ac:dyDescent="0.2">
      <c r="A38" s="26">
        <v>16</v>
      </c>
      <c r="B38" s="27" t="s">
        <v>84</v>
      </c>
      <c r="C38" s="27"/>
      <c r="D38" s="27" t="s">
        <v>85</v>
      </c>
      <c r="E38" s="29" t="s">
        <v>2</v>
      </c>
      <c r="F38" s="30"/>
    </row>
    <row r="39" spans="1:6" x14ac:dyDescent="0.2">
      <c r="A39" s="32"/>
      <c r="B39" s="34"/>
      <c r="C39" s="34"/>
      <c r="D39" s="34"/>
      <c r="E39" s="21"/>
      <c r="F39" s="44"/>
    </row>
    <row r="40" spans="1:6" s="61" customFormat="1" x14ac:dyDescent="0.2">
      <c r="A40" s="57"/>
      <c r="B40" s="57"/>
      <c r="C40" s="58"/>
      <c r="D40" s="59"/>
      <c r="E40" s="60"/>
      <c r="F40" s="58"/>
    </row>
    <row r="41" spans="1:6" x14ac:dyDescent="0.2">
      <c r="A41" s="32"/>
      <c r="B41" s="33"/>
      <c r="C41" s="21"/>
      <c r="D41" s="34"/>
      <c r="E41" s="19"/>
      <c r="F41" s="21"/>
    </row>
    <row r="42" spans="1:6" x14ac:dyDescent="0.2">
      <c r="A42" s="1" t="s">
        <v>5</v>
      </c>
      <c r="B42" s="33" t="s">
        <v>51</v>
      </c>
      <c r="D42" s="88" t="s">
        <v>374</v>
      </c>
      <c r="E42" s="90">
        <v>0.40902777777777777</v>
      </c>
      <c r="F42" s="21"/>
    </row>
    <row r="43" spans="1:6" ht="15" x14ac:dyDescent="0.25">
      <c r="A43" s="16" t="s">
        <v>6</v>
      </c>
      <c r="B43" s="17" t="s">
        <v>67</v>
      </c>
      <c r="C43"/>
      <c r="D43" s="89" t="s">
        <v>375</v>
      </c>
      <c r="E43" s="90">
        <v>0.44027777777777777</v>
      </c>
      <c r="F43" s="21"/>
    </row>
    <row r="44" spans="1:6" s="23" customFormat="1" ht="15" x14ac:dyDescent="0.25">
      <c r="A44" s="16" t="s">
        <v>7</v>
      </c>
      <c r="B44" s="22" t="s">
        <v>3</v>
      </c>
      <c r="C44" s="35"/>
      <c r="D44" s="89" t="s">
        <v>376</v>
      </c>
      <c r="E44" s="90">
        <f>SUM(E43-E42)</f>
        <v>3.125E-2</v>
      </c>
    </row>
    <row r="45" spans="1:6" x14ac:dyDescent="0.2">
      <c r="A45" s="24"/>
      <c r="B45" s="24" t="s">
        <v>8</v>
      </c>
      <c r="C45" s="24" t="s">
        <v>9</v>
      </c>
      <c r="D45" s="24" t="s">
        <v>10</v>
      </c>
      <c r="E45" s="25" t="s">
        <v>11</v>
      </c>
      <c r="F45" s="25" t="s">
        <v>12</v>
      </c>
    </row>
    <row r="46" spans="1:6" s="5" customFormat="1" ht="11.25" x14ac:dyDescent="0.2">
      <c r="A46" s="26">
        <v>1</v>
      </c>
      <c r="B46" s="28" t="s">
        <v>323</v>
      </c>
      <c r="C46" s="12"/>
      <c r="D46" s="13" t="s">
        <v>52</v>
      </c>
      <c r="E46" s="29" t="s">
        <v>2</v>
      </c>
      <c r="F46" s="30"/>
    </row>
    <row r="47" spans="1:6" s="5" customFormat="1" ht="11.25" x14ac:dyDescent="0.2">
      <c r="A47" s="26" t="s">
        <v>300</v>
      </c>
      <c r="B47" s="27" t="s">
        <v>33</v>
      </c>
      <c r="C47" s="28"/>
      <c r="D47" s="28" t="s">
        <v>208</v>
      </c>
      <c r="E47" s="29" t="s">
        <v>2</v>
      </c>
      <c r="F47" s="30"/>
    </row>
    <row r="48" spans="1:6" s="5" customFormat="1" ht="11.25" x14ac:dyDescent="0.2">
      <c r="A48" s="26" t="s">
        <v>301</v>
      </c>
      <c r="B48" s="28"/>
      <c r="C48" s="28"/>
      <c r="D48" s="31" t="s">
        <v>54</v>
      </c>
      <c r="E48" s="29" t="s">
        <v>2</v>
      </c>
      <c r="F48" s="30"/>
    </row>
    <row r="49" spans="1:6" s="5" customFormat="1" ht="11.25" x14ac:dyDescent="0.2">
      <c r="A49" s="26" t="s">
        <v>302</v>
      </c>
      <c r="B49" s="27"/>
      <c r="C49" s="28"/>
      <c r="D49" s="8" t="s">
        <v>55</v>
      </c>
      <c r="E49" s="29" t="s">
        <v>2</v>
      </c>
      <c r="F49" s="30"/>
    </row>
    <row r="50" spans="1:6" s="5" customFormat="1" ht="11.25" x14ac:dyDescent="0.2">
      <c r="A50" s="26" t="s">
        <v>303</v>
      </c>
      <c r="B50" s="27"/>
      <c r="C50" s="27"/>
      <c r="D50" s="7" t="s">
        <v>56</v>
      </c>
      <c r="E50" s="29" t="s">
        <v>2</v>
      </c>
      <c r="F50" s="30"/>
    </row>
    <row r="51" spans="1:6" x14ac:dyDescent="0.2">
      <c r="A51" s="26" t="s">
        <v>304</v>
      </c>
      <c r="B51" s="29"/>
      <c r="C51" s="27"/>
      <c r="D51" s="31" t="s">
        <v>57</v>
      </c>
      <c r="E51" s="29" t="s">
        <v>2</v>
      </c>
      <c r="F51" s="30"/>
    </row>
    <row r="52" spans="1:6" s="5" customFormat="1" ht="22.5" x14ac:dyDescent="0.2">
      <c r="A52" s="26" t="s">
        <v>305</v>
      </c>
      <c r="B52" s="27"/>
      <c r="C52" s="27"/>
      <c r="D52" s="31" t="s">
        <v>58</v>
      </c>
      <c r="E52" s="29" t="s">
        <v>3</v>
      </c>
      <c r="F52" s="30" t="s">
        <v>448</v>
      </c>
    </row>
    <row r="53" spans="1:6" s="5" customFormat="1" ht="11.25" x14ac:dyDescent="0.2">
      <c r="A53" s="26" t="s">
        <v>306</v>
      </c>
      <c r="B53" s="27"/>
      <c r="C53" s="27"/>
      <c r="D53" s="31" t="s">
        <v>59</v>
      </c>
      <c r="E53" s="29" t="s">
        <v>2</v>
      </c>
      <c r="F53" s="41"/>
    </row>
    <row r="54" spans="1:6" s="5" customFormat="1" ht="11.25" x14ac:dyDescent="0.2">
      <c r="A54" s="26">
        <v>4</v>
      </c>
      <c r="B54" s="27" t="s">
        <v>62</v>
      </c>
      <c r="C54" s="27" t="s">
        <v>60</v>
      </c>
      <c r="D54" s="27" t="s">
        <v>121</v>
      </c>
      <c r="E54" s="29" t="s">
        <v>2</v>
      </c>
      <c r="F54" s="30"/>
    </row>
    <row r="55" spans="1:6" s="5" customFormat="1" ht="33.75" x14ac:dyDescent="0.2">
      <c r="A55" s="26">
        <v>5</v>
      </c>
      <c r="B55" s="27" t="s">
        <v>63</v>
      </c>
      <c r="C55" s="28" t="s">
        <v>61</v>
      </c>
      <c r="D55" s="29" t="s">
        <v>64</v>
      </c>
      <c r="E55" s="29" t="s">
        <v>2</v>
      </c>
      <c r="F55" s="30"/>
    </row>
    <row r="56" spans="1:6" s="5" customFormat="1" ht="11.25" x14ac:dyDescent="0.2">
      <c r="A56" s="26">
        <v>6</v>
      </c>
      <c r="B56" s="27" t="s">
        <v>65</v>
      </c>
      <c r="C56" s="28"/>
      <c r="D56" s="28" t="s">
        <v>66</v>
      </c>
      <c r="E56" s="29" t="s">
        <v>2</v>
      </c>
      <c r="F56" s="30"/>
    </row>
    <row r="57" spans="1:6" s="5" customFormat="1" ht="11.25" x14ac:dyDescent="0.2">
      <c r="A57" s="26">
        <v>7</v>
      </c>
      <c r="B57" s="27" t="s">
        <v>324</v>
      </c>
      <c r="C57" s="28"/>
      <c r="D57" s="28" t="s">
        <v>209</v>
      </c>
      <c r="E57" s="29" t="s">
        <v>3</v>
      </c>
      <c r="F57" s="30" t="s">
        <v>449</v>
      </c>
    </row>
    <row r="58" spans="1:6" s="5" customFormat="1" ht="11.25" x14ac:dyDescent="0.2">
      <c r="A58" s="26">
        <v>8</v>
      </c>
      <c r="B58" s="27" t="s">
        <v>88</v>
      </c>
      <c r="C58" s="28"/>
      <c r="D58" s="28"/>
      <c r="E58" s="29" t="s">
        <v>377</v>
      </c>
      <c r="F58" s="30"/>
    </row>
    <row r="59" spans="1:6" s="5" customFormat="1" ht="22.5" x14ac:dyDescent="0.2">
      <c r="A59" s="26">
        <v>9</v>
      </c>
      <c r="B59" s="27" t="s">
        <v>325</v>
      </c>
      <c r="C59" s="36"/>
      <c r="D59" s="27" t="s">
        <v>210</v>
      </c>
      <c r="E59" s="29" t="s">
        <v>2</v>
      </c>
      <c r="F59" s="30"/>
    </row>
    <row r="60" spans="1:6" s="5" customFormat="1" ht="11.25" x14ac:dyDescent="0.2">
      <c r="A60" s="26">
        <v>10</v>
      </c>
      <c r="B60" s="27" t="s">
        <v>326</v>
      </c>
      <c r="C60" s="36"/>
      <c r="D60" s="27" t="s">
        <v>89</v>
      </c>
      <c r="E60" s="29" t="s">
        <v>2</v>
      </c>
      <c r="F60" s="41"/>
    </row>
    <row r="61" spans="1:6" s="5" customFormat="1" ht="33.75" x14ac:dyDescent="0.2">
      <c r="A61" s="26">
        <v>11</v>
      </c>
      <c r="B61" s="29" t="s">
        <v>211</v>
      </c>
      <c r="C61" s="36"/>
      <c r="D61" s="27" t="s">
        <v>70</v>
      </c>
      <c r="E61" s="29" t="s">
        <v>2</v>
      </c>
      <c r="F61" s="41" t="s">
        <v>457</v>
      </c>
    </row>
    <row r="62" spans="1:6" s="5" customFormat="1" ht="11.25" x14ac:dyDescent="0.2">
      <c r="A62" s="26" t="s">
        <v>307</v>
      </c>
      <c r="B62" s="29" t="s">
        <v>327</v>
      </c>
      <c r="C62" s="31"/>
      <c r="D62" s="31" t="s">
        <v>90</v>
      </c>
      <c r="E62" s="102" t="s">
        <v>2</v>
      </c>
      <c r="F62" s="41"/>
    </row>
    <row r="63" spans="1:6" s="5" customFormat="1" ht="11.25" x14ac:dyDescent="0.2">
      <c r="A63" s="26" t="s">
        <v>308</v>
      </c>
      <c r="B63" s="29"/>
      <c r="C63" s="31" t="s">
        <v>91</v>
      </c>
      <c r="D63" s="31"/>
      <c r="E63" s="29" t="s">
        <v>2</v>
      </c>
      <c r="F63" s="30"/>
    </row>
    <row r="64" spans="1:6" s="5" customFormat="1" ht="11.25" x14ac:dyDescent="0.2">
      <c r="A64" s="26" t="s">
        <v>309</v>
      </c>
      <c r="C64" s="43" t="s">
        <v>94</v>
      </c>
      <c r="D64" s="31"/>
      <c r="E64" s="29" t="s">
        <v>2</v>
      </c>
      <c r="F64" s="30"/>
    </row>
    <row r="65" spans="1:6" s="5" customFormat="1" ht="11.25" x14ac:dyDescent="0.2">
      <c r="A65" s="26" t="s">
        <v>310</v>
      </c>
      <c r="B65" s="29"/>
      <c r="C65" s="31" t="s">
        <v>92</v>
      </c>
      <c r="D65" s="31"/>
      <c r="E65" s="29" t="s">
        <v>2</v>
      </c>
      <c r="F65" s="30"/>
    </row>
    <row r="66" spans="1:6" s="5" customFormat="1" ht="22.5" x14ac:dyDescent="0.2">
      <c r="A66" s="26">
        <v>13</v>
      </c>
      <c r="B66" s="29" t="s">
        <v>93</v>
      </c>
      <c r="C66" s="31"/>
      <c r="D66" s="31" t="s">
        <v>212</v>
      </c>
      <c r="E66" s="29" t="s">
        <v>2</v>
      </c>
      <c r="F66" s="41"/>
    </row>
    <row r="67" spans="1:6" s="5" customFormat="1" ht="11.25" x14ac:dyDescent="0.2">
      <c r="A67" s="26">
        <v>14</v>
      </c>
      <c r="B67" s="29" t="s">
        <v>328</v>
      </c>
      <c r="C67" s="31"/>
      <c r="D67" s="31"/>
      <c r="E67" s="29" t="s">
        <v>2</v>
      </c>
      <c r="F67" s="30"/>
    </row>
    <row r="68" spans="1:6" s="5" customFormat="1" ht="67.5" x14ac:dyDescent="0.2">
      <c r="A68" s="26">
        <v>15</v>
      </c>
      <c r="B68" s="27" t="s">
        <v>100</v>
      </c>
      <c r="C68" s="62" t="s">
        <v>397</v>
      </c>
      <c r="D68" s="27" t="s">
        <v>213</v>
      </c>
      <c r="E68" s="29" t="s">
        <v>2</v>
      </c>
      <c r="F68" s="30"/>
    </row>
    <row r="69" spans="1:6" s="5" customFormat="1" ht="11.25" x14ac:dyDescent="0.2">
      <c r="A69" s="26">
        <v>16</v>
      </c>
      <c r="B69" s="27" t="s">
        <v>329</v>
      </c>
      <c r="C69" s="36"/>
      <c r="D69" s="27" t="s">
        <v>68</v>
      </c>
      <c r="E69" s="29" t="s">
        <v>2</v>
      </c>
      <c r="F69" s="30"/>
    </row>
    <row r="70" spans="1:6" s="5" customFormat="1" ht="11.25" x14ac:dyDescent="0.2">
      <c r="A70" s="26">
        <v>17</v>
      </c>
      <c r="B70" s="29" t="s">
        <v>69</v>
      </c>
      <c r="C70" s="27"/>
      <c r="D70" s="28" t="s">
        <v>70</v>
      </c>
      <c r="E70" s="29" t="s">
        <v>2</v>
      </c>
      <c r="F70" s="30"/>
    </row>
    <row r="71" spans="1:6" s="5" customFormat="1" ht="22.5" x14ac:dyDescent="0.2">
      <c r="A71" s="26">
        <v>18</v>
      </c>
      <c r="B71" s="29" t="s">
        <v>71</v>
      </c>
      <c r="C71" s="31"/>
      <c r="D71" s="31" t="s">
        <v>72</v>
      </c>
      <c r="E71" s="29" t="s">
        <v>2</v>
      </c>
      <c r="F71" s="30"/>
    </row>
    <row r="72" spans="1:6" s="5" customFormat="1" ht="22.5" x14ac:dyDescent="0.2">
      <c r="A72" s="26">
        <v>19</v>
      </c>
      <c r="B72" s="63" t="s">
        <v>330</v>
      </c>
      <c r="C72" s="63"/>
      <c r="D72" s="64" t="s">
        <v>74</v>
      </c>
      <c r="E72" s="29" t="s">
        <v>2</v>
      </c>
      <c r="F72" s="30"/>
    </row>
    <row r="73" spans="1:6" s="5" customFormat="1" ht="22.5" x14ac:dyDescent="0.2">
      <c r="A73" s="26">
        <v>20</v>
      </c>
      <c r="B73" s="63" t="s">
        <v>331</v>
      </c>
      <c r="C73" s="63"/>
      <c r="D73" s="64" t="s">
        <v>75</v>
      </c>
      <c r="E73" s="29" t="s">
        <v>3</v>
      </c>
      <c r="F73" s="122" t="s">
        <v>451</v>
      </c>
    </row>
    <row r="74" spans="1:6" s="5" customFormat="1" ht="9.9499999999999993" customHeight="1" x14ac:dyDescent="0.2">
      <c r="A74" s="26">
        <v>21</v>
      </c>
      <c r="B74" s="63" t="s">
        <v>73</v>
      </c>
      <c r="C74" s="63"/>
      <c r="D74" s="63" t="s">
        <v>214</v>
      </c>
      <c r="E74" s="29" t="s">
        <v>2</v>
      </c>
      <c r="F74" s="30"/>
    </row>
    <row r="75" spans="1:6" s="5" customFormat="1" ht="22.5" x14ac:dyDescent="0.2">
      <c r="A75" s="26">
        <v>22</v>
      </c>
      <c r="B75" s="29" t="s">
        <v>215</v>
      </c>
      <c r="C75" s="31" t="s">
        <v>91</v>
      </c>
      <c r="D75" s="31" t="s">
        <v>216</v>
      </c>
      <c r="E75" s="29" t="s">
        <v>3</v>
      </c>
      <c r="F75" s="122" t="s">
        <v>450</v>
      </c>
    </row>
    <row r="76" spans="1:6" s="5" customFormat="1" ht="45" x14ac:dyDescent="0.2">
      <c r="A76" s="26">
        <v>23</v>
      </c>
      <c r="B76" s="29" t="s">
        <v>299</v>
      </c>
      <c r="C76" s="31" t="s">
        <v>91</v>
      </c>
      <c r="D76" s="31" t="s">
        <v>217</v>
      </c>
      <c r="E76" s="29" t="s">
        <v>2</v>
      </c>
      <c r="F76" s="121" t="s">
        <v>452</v>
      </c>
    </row>
    <row r="77" spans="1:6" s="5" customFormat="1" ht="11.25" x14ac:dyDescent="0.2">
      <c r="A77" s="26">
        <v>24</v>
      </c>
      <c r="B77" s="29" t="s">
        <v>267</v>
      </c>
      <c r="C77" s="31"/>
      <c r="D77" s="31" t="s">
        <v>77</v>
      </c>
      <c r="E77" s="29" t="s">
        <v>2</v>
      </c>
      <c r="F77" s="30"/>
    </row>
    <row r="78" spans="1:6" s="5" customFormat="1" ht="11.25" x14ac:dyDescent="0.2">
      <c r="A78" s="26">
        <v>25</v>
      </c>
      <c r="B78" s="29" t="s">
        <v>268</v>
      </c>
      <c r="C78" s="31"/>
      <c r="D78" s="31" t="s">
        <v>76</v>
      </c>
      <c r="E78" s="29" t="s">
        <v>2</v>
      </c>
      <c r="F78" s="30"/>
    </row>
    <row r="79" spans="1:6" s="5" customFormat="1" ht="11.25" x14ac:dyDescent="0.2">
      <c r="A79" s="26">
        <v>26</v>
      </c>
      <c r="B79" s="29" t="s">
        <v>269</v>
      </c>
      <c r="C79" s="31"/>
      <c r="D79" s="31" t="s">
        <v>78</v>
      </c>
      <c r="E79" s="29" t="s">
        <v>2</v>
      </c>
      <c r="F79" s="30"/>
    </row>
    <row r="80" spans="1:6" s="5" customFormat="1" ht="11.25" x14ac:dyDescent="0.2">
      <c r="A80" s="26">
        <v>27</v>
      </c>
      <c r="B80" s="29" t="s">
        <v>270</v>
      </c>
      <c r="C80" s="31"/>
      <c r="D80" s="31" t="s">
        <v>79</v>
      </c>
      <c r="E80" s="29" t="s">
        <v>2</v>
      </c>
      <c r="F80" s="30"/>
    </row>
    <row r="81" spans="1:6" s="5" customFormat="1" ht="11.25" x14ac:dyDescent="0.2">
      <c r="A81" s="26">
        <v>28</v>
      </c>
      <c r="B81" s="29" t="s">
        <v>218</v>
      </c>
      <c r="C81" s="31"/>
      <c r="D81" s="31" t="s">
        <v>219</v>
      </c>
      <c r="E81" s="29" t="s">
        <v>2</v>
      </c>
      <c r="F81" s="30"/>
    </row>
    <row r="82" spans="1:6" s="5" customFormat="1" ht="22.5" x14ac:dyDescent="0.2">
      <c r="A82" s="26">
        <v>29</v>
      </c>
      <c r="B82" s="29" t="s">
        <v>271</v>
      </c>
      <c r="C82" s="31"/>
      <c r="D82" s="31" t="s">
        <v>220</v>
      </c>
      <c r="E82" s="29" t="s">
        <v>2</v>
      </c>
      <c r="F82" s="30"/>
    </row>
    <row r="83" spans="1:6" s="5" customFormat="1" ht="22.5" x14ac:dyDescent="0.2">
      <c r="A83" s="26">
        <v>30</v>
      </c>
      <c r="B83" s="29" t="s">
        <v>272</v>
      </c>
      <c r="C83" s="31"/>
      <c r="D83" s="31" t="s">
        <v>221</v>
      </c>
      <c r="E83" s="29" t="s">
        <v>2</v>
      </c>
      <c r="F83" s="30"/>
    </row>
    <row r="84" spans="1:6" s="5" customFormat="1" ht="22.5" x14ac:dyDescent="0.2">
      <c r="A84" s="26">
        <v>31</v>
      </c>
      <c r="B84" s="29" t="s">
        <v>273</v>
      </c>
      <c r="C84" s="31"/>
      <c r="D84" s="31" t="s">
        <v>222</v>
      </c>
      <c r="E84" s="29" t="s">
        <v>2</v>
      </c>
      <c r="F84" s="30"/>
    </row>
    <row r="85" spans="1:6" s="5" customFormat="1" ht="22.5" x14ac:dyDescent="0.2">
      <c r="A85" s="26">
        <v>32</v>
      </c>
      <c r="B85" s="29" t="s">
        <v>274</v>
      </c>
      <c r="C85" s="31"/>
      <c r="D85" s="31" t="s">
        <v>223</v>
      </c>
      <c r="E85" s="29" t="s">
        <v>2</v>
      </c>
      <c r="F85" s="30"/>
    </row>
    <row r="86" spans="1:6" s="5" customFormat="1" ht="22.5" x14ac:dyDescent="0.2">
      <c r="A86" s="26">
        <v>33</v>
      </c>
      <c r="B86" s="29" t="s">
        <v>275</v>
      </c>
      <c r="C86" s="31"/>
      <c r="D86" s="31" t="s">
        <v>224</v>
      </c>
      <c r="E86" s="29" t="s">
        <v>2</v>
      </c>
      <c r="F86" s="30"/>
    </row>
    <row r="87" spans="1:6" s="5" customFormat="1" ht="22.5" x14ac:dyDescent="0.2">
      <c r="A87" s="26">
        <v>34</v>
      </c>
      <c r="B87" s="29" t="s">
        <v>276</v>
      </c>
      <c r="C87" s="31"/>
      <c r="D87" s="31" t="s">
        <v>225</v>
      </c>
      <c r="E87" s="29" t="s">
        <v>2</v>
      </c>
      <c r="F87" s="120" t="s">
        <v>453</v>
      </c>
    </row>
    <row r="88" spans="1:6" s="5" customFormat="1" ht="22.5" x14ac:dyDescent="0.2">
      <c r="A88" s="26">
        <v>35</v>
      </c>
      <c r="B88" s="29" t="s">
        <v>277</v>
      </c>
      <c r="C88" s="31"/>
      <c r="D88" s="31" t="s">
        <v>226</v>
      </c>
      <c r="E88" s="29" t="s">
        <v>2</v>
      </c>
      <c r="F88" s="119" t="s">
        <v>453</v>
      </c>
    </row>
    <row r="89" spans="1:6" s="5" customFormat="1" ht="22.5" x14ac:dyDescent="0.2">
      <c r="A89" s="26">
        <v>36</v>
      </c>
      <c r="B89" s="29" t="s">
        <v>285</v>
      </c>
      <c r="C89" s="31"/>
      <c r="D89" s="31" t="s">
        <v>282</v>
      </c>
      <c r="E89" s="29" t="s">
        <v>2</v>
      </c>
      <c r="F89" s="30" t="s">
        <v>454</v>
      </c>
    </row>
    <row r="90" spans="1:6" s="5" customFormat="1" ht="11.25" x14ac:dyDescent="0.2">
      <c r="A90" s="26">
        <v>37</v>
      </c>
      <c r="B90" s="29" t="s">
        <v>218</v>
      </c>
      <c r="C90" s="31"/>
      <c r="D90" s="31" t="s">
        <v>219</v>
      </c>
      <c r="E90" s="29" t="s">
        <v>2</v>
      </c>
      <c r="F90" s="30"/>
    </row>
    <row r="91" spans="1:6" s="5" customFormat="1" ht="11.25" x14ac:dyDescent="0.2">
      <c r="A91" s="26">
        <v>38</v>
      </c>
      <c r="B91" s="29" t="s">
        <v>286</v>
      </c>
      <c r="C91" s="31"/>
      <c r="D91" s="31" t="s">
        <v>283</v>
      </c>
      <c r="E91" s="29" t="s">
        <v>2</v>
      </c>
      <c r="F91" s="30"/>
    </row>
    <row r="92" spans="1:6" s="5" customFormat="1" ht="11.25" x14ac:dyDescent="0.2">
      <c r="A92" s="26">
        <v>39</v>
      </c>
      <c r="B92" s="29" t="s">
        <v>284</v>
      </c>
      <c r="C92" s="31"/>
      <c r="D92" s="31" t="s">
        <v>219</v>
      </c>
      <c r="E92" s="29" t="s">
        <v>2</v>
      </c>
      <c r="F92" s="30"/>
    </row>
    <row r="93" spans="1:6" s="5" customFormat="1" ht="22.5" x14ac:dyDescent="0.2">
      <c r="A93" s="26">
        <v>40</v>
      </c>
      <c r="B93" s="29" t="s">
        <v>287</v>
      </c>
      <c r="C93" s="31"/>
      <c r="D93" s="31" t="s">
        <v>169</v>
      </c>
      <c r="E93" s="29" t="s">
        <v>2</v>
      </c>
      <c r="F93" s="30" t="s">
        <v>455</v>
      </c>
    </row>
    <row r="94" spans="1:6" s="5" customFormat="1" ht="11.25" x14ac:dyDescent="0.2">
      <c r="A94" s="26">
        <v>41</v>
      </c>
      <c r="B94" s="29" t="s">
        <v>218</v>
      </c>
      <c r="C94" s="31"/>
      <c r="D94" s="31" t="s">
        <v>219</v>
      </c>
      <c r="E94" s="29" t="s">
        <v>2</v>
      </c>
      <c r="F94" s="30"/>
    </row>
    <row r="95" spans="1:6" s="5" customFormat="1" ht="22.5" x14ac:dyDescent="0.2">
      <c r="A95" s="26">
        <v>42</v>
      </c>
      <c r="B95" s="29" t="s">
        <v>288</v>
      </c>
      <c r="C95" s="31"/>
      <c r="D95" s="31" t="s">
        <v>169</v>
      </c>
      <c r="E95" s="29" t="s">
        <v>2</v>
      </c>
      <c r="F95" s="30" t="s">
        <v>455</v>
      </c>
    </row>
    <row r="96" spans="1:6" s="5" customFormat="1" ht="11.25" x14ac:dyDescent="0.2">
      <c r="A96" s="26">
        <v>43</v>
      </c>
      <c r="B96" s="29" t="s">
        <v>218</v>
      </c>
      <c r="C96" s="31"/>
      <c r="D96" s="31" t="s">
        <v>219</v>
      </c>
      <c r="E96" s="29" t="s">
        <v>2</v>
      </c>
      <c r="F96" s="30"/>
    </row>
    <row r="97" spans="1:6" s="5" customFormat="1" ht="22.5" x14ac:dyDescent="0.2">
      <c r="A97" s="26">
        <v>44</v>
      </c>
      <c r="B97" s="29" t="s">
        <v>289</v>
      </c>
      <c r="C97" s="31"/>
      <c r="D97" s="31" t="s">
        <v>169</v>
      </c>
      <c r="E97" s="29" t="s">
        <v>2</v>
      </c>
      <c r="F97" s="30" t="s">
        <v>454</v>
      </c>
    </row>
    <row r="98" spans="1:6" s="5" customFormat="1" ht="11.25" x14ac:dyDescent="0.2">
      <c r="A98" s="26">
        <v>45</v>
      </c>
      <c r="B98" s="29" t="s">
        <v>218</v>
      </c>
      <c r="C98" s="31"/>
      <c r="D98" s="31" t="s">
        <v>219</v>
      </c>
      <c r="E98" s="29" t="s">
        <v>2</v>
      </c>
      <c r="F98" s="30"/>
    </row>
    <row r="99" spans="1:6" s="5" customFormat="1" ht="11.25" x14ac:dyDescent="0.2">
      <c r="A99" s="26">
        <v>46</v>
      </c>
      <c r="B99" s="29" t="s">
        <v>290</v>
      </c>
      <c r="C99" s="31"/>
      <c r="D99" s="31" t="s">
        <v>398</v>
      </c>
      <c r="E99" s="29" t="s">
        <v>2</v>
      </c>
      <c r="F99" s="30"/>
    </row>
    <row r="100" spans="1:6" s="5" customFormat="1" ht="11.25" x14ac:dyDescent="0.2">
      <c r="A100" s="26">
        <v>47</v>
      </c>
      <c r="B100" s="29" t="s">
        <v>399</v>
      </c>
      <c r="C100" s="31"/>
      <c r="D100" s="31" t="s">
        <v>400</v>
      </c>
      <c r="E100" s="29" t="s">
        <v>2</v>
      </c>
      <c r="F100" s="30"/>
    </row>
    <row r="101" spans="1:6" s="5" customFormat="1" ht="22.5" x14ac:dyDescent="0.2">
      <c r="A101" s="26">
        <v>48</v>
      </c>
      <c r="B101" s="29" t="s">
        <v>291</v>
      </c>
      <c r="C101" s="31"/>
      <c r="D101" s="31" t="s">
        <v>169</v>
      </c>
      <c r="E101" s="29" t="s">
        <v>2</v>
      </c>
      <c r="F101" s="30" t="s">
        <v>454</v>
      </c>
    </row>
    <row r="102" spans="1:6" s="5" customFormat="1" ht="11.25" x14ac:dyDescent="0.2">
      <c r="A102" s="26">
        <v>49</v>
      </c>
      <c r="B102" s="29" t="s">
        <v>218</v>
      </c>
      <c r="C102" s="31"/>
      <c r="D102" s="31" t="s">
        <v>219</v>
      </c>
      <c r="E102" s="29" t="s">
        <v>2</v>
      </c>
      <c r="F102" s="30"/>
    </row>
    <row r="103" spans="1:6" s="5" customFormat="1" ht="15" x14ac:dyDescent="0.2">
      <c r="A103" s="26">
        <v>50</v>
      </c>
      <c r="B103" s="29" t="s">
        <v>292</v>
      </c>
      <c r="C103" s="31"/>
      <c r="D103" s="31" t="s">
        <v>169</v>
      </c>
      <c r="E103" s="29" t="s">
        <v>3</v>
      </c>
      <c r="F103" s="118" t="s">
        <v>456</v>
      </c>
    </row>
    <row r="104" spans="1:6" s="5" customFormat="1" ht="11.25" x14ac:dyDescent="0.2">
      <c r="A104" s="26">
        <v>51</v>
      </c>
      <c r="B104" s="29" t="s">
        <v>218</v>
      </c>
      <c r="C104" s="31"/>
      <c r="D104" s="31" t="s">
        <v>219</v>
      </c>
      <c r="E104" s="29" t="s">
        <v>2</v>
      </c>
      <c r="F104" s="30"/>
    </row>
    <row r="105" spans="1:6" s="5" customFormat="1" ht="11.25" x14ac:dyDescent="0.2">
      <c r="A105" s="26">
        <v>52</v>
      </c>
      <c r="B105" s="29" t="s">
        <v>293</v>
      </c>
      <c r="C105" s="31"/>
      <c r="D105" s="31" t="s">
        <v>169</v>
      </c>
      <c r="E105" s="29" t="s">
        <v>2</v>
      </c>
      <c r="F105" s="30"/>
    </row>
    <row r="106" spans="1:6" s="5" customFormat="1" ht="11.25" x14ac:dyDescent="0.2">
      <c r="A106" s="26">
        <v>53</v>
      </c>
      <c r="B106" s="29" t="s">
        <v>218</v>
      </c>
      <c r="C106" s="31"/>
      <c r="D106" s="31" t="s">
        <v>219</v>
      </c>
      <c r="E106" s="29" t="s">
        <v>2</v>
      </c>
      <c r="F106" s="30"/>
    </row>
    <row r="107" spans="1:6" x14ac:dyDescent="0.2">
      <c r="A107" s="26">
        <v>54</v>
      </c>
      <c r="B107" s="31" t="s">
        <v>294</v>
      </c>
      <c r="C107" s="31"/>
      <c r="D107" s="31" t="s">
        <v>295</v>
      </c>
      <c r="E107" s="29" t="s">
        <v>2</v>
      </c>
      <c r="F107" s="41"/>
    </row>
    <row r="108" spans="1:6" x14ac:dyDescent="0.2">
      <c r="A108" s="32"/>
      <c r="B108" s="33"/>
      <c r="C108" s="33"/>
      <c r="D108" s="33"/>
      <c r="E108" s="37"/>
      <c r="F108" s="21"/>
    </row>
    <row r="109" spans="1:6" x14ac:dyDescent="0.2">
      <c r="A109" s="32"/>
      <c r="B109" s="86"/>
      <c r="E109" s="37"/>
      <c r="F109" s="21"/>
    </row>
    <row r="110" spans="1:6" s="5" customFormat="1" x14ac:dyDescent="0.2">
      <c r="A110" s="3"/>
      <c r="B110" s="3"/>
      <c r="C110" s="3"/>
      <c r="D110" s="3"/>
      <c r="E110" s="3"/>
      <c r="F110" s="3"/>
    </row>
    <row r="111" spans="1:6" s="5" customFormat="1" x14ac:dyDescent="0.2">
      <c r="A111" s="1" t="s">
        <v>5</v>
      </c>
      <c r="B111" s="33" t="s">
        <v>51</v>
      </c>
      <c r="D111" s="88" t="s">
        <v>374</v>
      </c>
      <c r="E111" s="90">
        <v>0.44861111111111113</v>
      </c>
      <c r="F111" s="3"/>
    </row>
    <row r="112" spans="1:6" s="5" customFormat="1" x14ac:dyDescent="0.2">
      <c r="A112" s="16" t="s">
        <v>6</v>
      </c>
      <c r="B112" s="17" t="s">
        <v>80</v>
      </c>
      <c r="D112" s="89" t="s">
        <v>375</v>
      </c>
      <c r="E112" s="90">
        <v>0.45416666666666666</v>
      </c>
      <c r="F112" s="3"/>
    </row>
    <row r="113" spans="1:6" ht="14.25" x14ac:dyDescent="0.25">
      <c r="A113" s="16" t="s">
        <v>7</v>
      </c>
      <c r="B113" s="22" t="s">
        <v>2</v>
      </c>
      <c r="C113" s="38"/>
      <c r="D113" s="89" t="s">
        <v>376</v>
      </c>
      <c r="E113" s="90">
        <f>SUM(E112-E111)</f>
        <v>5.5555555555555358E-3</v>
      </c>
      <c r="F113" s="23"/>
    </row>
    <row r="114" spans="1:6" x14ac:dyDescent="0.2">
      <c r="A114" s="24"/>
      <c r="B114" s="24" t="s">
        <v>8</v>
      </c>
      <c r="C114" s="24" t="s">
        <v>9</v>
      </c>
      <c r="D114" s="24" t="s">
        <v>10</v>
      </c>
      <c r="E114" s="25" t="s">
        <v>11</v>
      </c>
      <c r="F114" s="25" t="s">
        <v>12</v>
      </c>
    </row>
    <row r="115" spans="1:6" s="23" customFormat="1" x14ac:dyDescent="0.2">
      <c r="A115" s="26">
        <v>1</v>
      </c>
      <c r="B115" s="28" t="s">
        <v>332</v>
      </c>
      <c r="C115" s="12"/>
      <c r="D115" s="13" t="s">
        <v>227</v>
      </c>
      <c r="E115" s="29" t="s">
        <v>2</v>
      </c>
      <c r="F115" s="30"/>
    </row>
    <row r="116" spans="1:6" s="5" customFormat="1" ht="11.25" x14ac:dyDescent="0.2">
      <c r="A116" s="26">
        <v>2</v>
      </c>
      <c r="B116" s="27" t="s">
        <v>333</v>
      </c>
      <c r="C116" s="28"/>
      <c r="D116" s="28" t="s">
        <v>95</v>
      </c>
      <c r="E116" s="29" t="s">
        <v>2</v>
      </c>
      <c r="F116" s="30"/>
    </row>
    <row r="117" spans="1:6" x14ac:dyDescent="0.2">
      <c r="A117" s="26">
        <v>3</v>
      </c>
      <c r="B117" s="27" t="s">
        <v>40</v>
      </c>
      <c r="C117" s="27"/>
      <c r="D117" s="31" t="s">
        <v>41</v>
      </c>
      <c r="E117" s="29" t="s">
        <v>2</v>
      </c>
      <c r="F117" s="30"/>
    </row>
    <row r="118" spans="1:6" s="5" customFormat="1" ht="11.25" x14ac:dyDescent="0.2">
      <c r="A118" s="26">
        <v>4</v>
      </c>
      <c r="B118" s="27" t="s">
        <v>42</v>
      </c>
      <c r="C118" s="27"/>
      <c r="D118" s="27" t="s">
        <v>43</v>
      </c>
      <c r="E118" s="29" t="s">
        <v>2</v>
      </c>
      <c r="F118" s="30"/>
    </row>
    <row r="119" spans="1:6" s="5" customFormat="1" ht="11.25" x14ac:dyDescent="0.2">
      <c r="A119" s="26">
        <v>5</v>
      </c>
      <c r="B119" s="27" t="s">
        <v>99</v>
      </c>
      <c r="C119" s="27"/>
      <c r="D119" s="27" t="s">
        <v>101</v>
      </c>
      <c r="E119" s="29" t="s">
        <v>2</v>
      </c>
      <c r="F119" s="30"/>
    </row>
    <row r="120" spans="1:6" s="5" customFormat="1" ht="45" x14ac:dyDescent="0.2">
      <c r="A120" s="26">
        <v>6</v>
      </c>
      <c r="B120" s="27" t="s">
        <v>100</v>
      </c>
      <c r="C120" s="62" t="s">
        <v>404</v>
      </c>
      <c r="D120" s="27" t="s">
        <v>96</v>
      </c>
      <c r="E120" s="29" t="s">
        <v>2</v>
      </c>
      <c r="F120" s="30"/>
    </row>
    <row r="121" spans="1:6" s="5" customFormat="1" ht="11.25" x14ac:dyDescent="0.2">
      <c r="A121" s="26">
        <v>7</v>
      </c>
      <c r="B121" s="27" t="s">
        <v>334</v>
      </c>
      <c r="C121" s="36"/>
      <c r="D121" s="27" t="s">
        <v>97</v>
      </c>
      <c r="E121" s="29" t="s">
        <v>2</v>
      </c>
      <c r="F121" s="30"/>
    </row>
    <row r="122" spans="1:6" s="5" customFormat="1" ht="11.25" x14ac:dyDescent="0.2">
      <c r="A122" s="26">
        <v>8</v>
      </c>
      <c r="B122" s="27" t="s">
        <v>335</v>
      </c>
      <c r="C122" s="27"/>
      <c r="D122" s="31" t="s">
        <v>98</v>
      </c>
      <c r="E122" s="29" t="s">
        <v>2</v>
      </c>
      <c r="F122" s="41" t="s">
        <v>461</v>
      </c>
    </row>
    <row r="123" spans="1:6" s="5" customFormat="1" ht="11.25" x14ac:dyDescent="0.2">
      <c r="A123" s="26">
        <v>9</v>
      </c>
      <c r="B123" s="27" t="s">
        <v>99</v>
      </c>
      <c r="C123" s="27"/>
      <c r="D123" s="27" t="s">
        <v>101</v>
      </c>
      <c r="E123" s="29" t="s">
        <v>2</v>
      </c>
      <c r="F123" s="41"/>
    </row>
    <row r="124" spans="1:6" s="5" customFormat="1" ht="33.75" x14ac:dyDescent="0.2">
      <c r="A124" s="26">
        <v>10</v>
      </c>
      <c r="B124" s="27" t="s">
        <v>100</v>
      </c>
      <c r="C124" s="62" t="s">
        <v>102</v>
      </c>
      <c r="D124" s="27" t="s">
        <v>96</v>
      </c>
      <c r="E124" s="29" t="s">
        <v>2</v>
      </c>
      <c r="F124" s="41"/>
    </row>
    <row r="125" spans="1:6" s="5" customFormat="1" ht="11.25" x14ac:dyDescent="0.2">
      <c r="A125" s="26">
        <v>11</v>
      </c>
      <c r="B125" s="27" t="s">
        <v>336</v>
      </c>
      <c r="C125" s="27"/>
      <c r="D125" s="31" t="s">
        <v>103</v>
      </c>
      <c r="E125" s="29" t="s">
        <v>2</v>
      </c>
      <c r="F125" s="41" t="s">
        <v>461</v>
      </c>
    </row>
    <row r="126" spans="1:6" s="5" customFormat="1" ht="11.25" x14ac:dyDescent="0.2">
      <c r="A126" s="26">
        <v>12</v>
      </c>
      <c r="B126" s="27" t="s">
        <v>99</v>
      </c>
      <c r="C126" s="27"/>
      <c r="D126" s="27" t="s">
        <v>101</v>
      </c>
      <c r="E126" s="29" t="s">
        <v>2</v>
      </c>
      <c r="F126" s="41"/>
    </row>
    <row r="127" spans="1:6" s="5" customFormat="1" ht="33.75" x14ac:dyDescent="0.2">
      <c r="A127" s="26">
        <v>13</v>
      </c>
      <c r="B127" s="27" t="s">
        <v>100</v>
      </c>
      <c r="C127" s="62" t="s">
        <v>102</v>
      </c>
      <c r="D127" s="27" t="s">
        <v>96</v>
      </c>
      <c r="E127" s="29" t="s">
        <v>2</v>
      </c>
      <c r="F127" s="41"/>
    </row>
    <row r="128" spans="1:6" s="5" customFormat="1" ht="11.25" x14ac:dyDescent="0.2">
      <c r="A128" s="26">
        <v>14</v>
      </c>
      <c r="B128" s="27" t="s">
        <v>337</v>
      </c>
      <c r="C128" s="27"/>
      <c r="D128" s="31" t="s">
        <v>104</v>
      </c>
      <c r="E128" s="29" t="s">
        <v>2</v>
      </c>
      <c r="F128" s="41" t="s">
        <v>461</v>
      </c>
    </row>
    <row r="129" spans="1:6" s="5" customFormat="1" ht="11.25" x14ac:dyDescent="0.2">
      <c r="A129" s="26">
        <v>15</v>
      </c>
      <c r="B129" s="27" t="s">
        <v>99</v>
      </c>
      <c r="C129" s="27"/>
      <c r="D129" s="27" t="s">
        <v>101</v>
      </c>
      <c r="E129" s="29" t="s">
        <v>2</v>
      </c>
      <c r="F129" s="30"/>
    </row>
    <row r="130" spans="1:6" s="5" customFormat="1" ht="33.75" x14ac:dyDescent="0.2">
      <c r="A130" s="26">
        <v>16</v>
      </c>
      <c r="B130" s="27" t="s">
        <v>100</v>
      </c>
      <c r="C130" s="62" t="s">
        <v>102</v>
      </c>
      <c r="D130" s="27" t="s">
        <v>96</v>
      </c>
      <c r="E130" s="29" t="s">
        <v>2</v>
      </c>
      <c r="F130" s="30"/>
    </row>
    <row r="131" spans="1:6" s="5" customFormat="1" ht="22.5" x14ac:dyDescent="0.2">
      <c r="A131" s="26">
        <v>17</v>
      </c>
      <c r="B131" s="27" t="s">
        <v>338</v>
      </c>
      <c r="C131" s="36"/>
      <c r="D131" s="27" t="s">
        <v>105</v>
      </c>
      <c r="E131" s="29" t="s">
        <v>2</v>
      </c>
      <c r="F131" s="30"/>
    </row>
    <row r="132" spans="1:6" s="5" customFormat="1" ht="11.25" x14ac:dyDescent="0.2">
      <c r="A132" s="32"/>
      <c r="B132" s="34"/>
      <c r="C132" s="20"/>
      <c r="D132" s="34"/>
      <c r="E132" s="19"/>
      <c r="F132" s="21"/>
    </row>
    <row r="133" spans="1:6" s="5" customFormat="1" x14ac:dyDescent="0.2">
      <c r="A133" s="32"/>
      <c r="B133" s="34"/>
      <c r="C133" s="20"/>
      <c r="D133" s="20"/>
      <c r="E133" s="19"/>
      <c r="F133" s="42"/>
    </row>
    <row r="134" spans="1:6" x14ac:dyDescent="0.2">
      <c r="A134" s="1" t="s">
        <v>5</v>
      </c>
      <c r="B134" s="33" t="s">
        <v>51</v>
      </c>
      <c r="C134" s="5"/>
      <c r="D134" s="88" t="s">
        <v>374</v>
      </c>
      <c r="E134" s="90">
        <v>0.4548611111111111</v>
      </c>
    </row>
    <row r="135" spans="1:6" x14ac:dyDescent="0.2">
      <c r="A135" s="16" t="s">
        <v>6</v>
      </c>
      <c r="B135" s="17" t="s">
        <v>81</v>
      </c>
      <c r="C135" s="5"/>
      <c r="D135" s="89" t="s">
        <v>375</v>
      </c>
      <c r="E135" s="90">
        <v>0.46666666666666662</v>
      </c>
    </row>
    <row r="136" spans="1:6" ht="14.25" x14ac:dyDescent="0.25">
      <c r="A136" s="16" t="s">
        <v>7</v>
      </c>
      <c r="B136" s="22" t="s">
        <v>2</v>
      </c>
      <c r="C136" s="38"/>
      <c r="D136" s="89" t="s">
        <v>376</v>
      </c>
      <c r="E136" s="90">
        <f>SUM(E135-E134)</f>
        <v>1.1805555555555514E-2</v>
      </c>
      <c r="F136" s="23"/>
    </row>
    <row r="137" spans="1:6" x14ac:dyDescent="0.2">
      <c r="A137" s="24"/>
      <c r="B137" s="24" t="s">
        <v>8</v>
      </c>
      <c r="C137" s="24" t="s">
        <v>9</v>
      </c>
      <c r="D137" s="24" t="s">
        <v>10</v>
      </c>
      <c r="E137" s="25" t="s">
        <v>11</v>
      </c>
      <c r="F137" s="25" t="s">
        <v>12</v>
      </c>
    </row>
    <row r="138" spans="1:6" ht="22.5" x14ac:dyDescent="0.2">
      <c r="A138" s="26">
        <v>1</v>
      </c>
      <c r="B138" s="28" t="s">
        <v>405</v>
      </c>
      <c r="C138" s="12"/>
      <c r="D138" s="13" t="s">
        <v>392</v>
      </c>
      <c r="E138" s="29" t="s">
        <v>2</v>
      </c>
      <c r="F138" s="41"/>
    </row>
    <row r="139" spans="1:6" x14ac:dyDescent="0.2">
      <c r="A139" s="26" t="s">
        <v>300</v>
      </c>
      <c r="B139" s="27" t="s">
        <v>228</v>
      </c>
      <c r="C139" s="28"/>
      <c r="D139" s="27" t="s">
        <v>116</v>
      </c>
      <c r="E139" s="29" t="s">
        <v>2</v>
      </c>
      <c r="F139" s="30"/>
    </row>
    <row r="140" spans="1:6" x14ac:dyDescent="0.2">
      <c r="A140" s="26" t="s">
        <v>301</v>
      </c>
      <c r="B140" s="27"/>
      <c r="C140" s="28"/>
      <c r="D140" s="27" t="s">
        <v>393</v>
      </c>
      <c r="E140" s="29" t="s">
        <v>2</v>
      </c>
      <c r="F140" s="41"/>
    </row>
    <row r="141" spans="1:6" x14ac:dyDescent="0.2">
      <c r="A141" s="26">
        <v>3</v>
      </c>
      <c r="B141" s="28" t="s">
        <v>110</v>
      </c>
      <c r="C141" s="28"/>
      <c r="D141" s="31" t="s">
        <v>111</v>
      </c>
      <c r="E141" s="29" t="s">
        <v>2</v>
      </c>
      <c r="F141" s="41"/>
    </row>
    <row r="142" spans="1:6" x14ac:dyDescent="0.2">
      <c r="A142" s="26">
        <v>4</v>
      </c>
      <c r="B142" s="27" t="s">
        <v>339</v>
      </c>
      <c r="C142" s="28"/>
      <c r="D142" s="8" t="s">
        <v>229</v>
      </c>
      <c r="E142" s="29" t="s">
        <v>2</v>
      </c>
      <c r="F142" s="30"/>
    </row>
    <row r="143" spans="1:6" x14ac:dyDescent="0.2">
      <c r="A143" s="26">
        <v>5</v>
      </c>
      <c r="B143" s="27" t="s">
        <v>228</v>
      </c>
      <c r="C143" s="28"/>
      <c r="D143" s="27" t="s">
        <v>116</v>
      </c>
      <c r="E143" s="29" t="s">
        <v>2</v>
      </c>
      <c r="F143" s="30"/>
    </row>
    <row r="144" spans="1:6" x14ac:dyDescent="0.2">
      <c r="A144" s="26">
        <v>6</v>
      </c>
      <c r="B144" s="28" t="s">
        <v>108</v>
      </c>
      <c r="C144" s="28"/>
      <c r="D144" s="31" t="s">
        <v>109</v>
      </c>
      <c r="E144" s="29" t="s">
        <v>2</v>
      </c>
      <c r="F144" s="30"/>
    </row>
    <row r="145" spans="1:6" x14ac:dyDescent="0.2">
      <c r="A145" s="26">
        <v>7</v>
      </c>
      <c r="B145" s="27" t="s">
        <v>394</v>
      </c>
      <c r="C145" s="12"/>
      <c r="D145" s="8" t="s">
        <v>395</v>
      </c>
      <c r="E145" s="29" t="s">
        <v>2</v>
      </c>
      <c r="F145" s="30"/>
    </row>
    <row r="146" spans="1:6" x14ac:dyDescent="0.2">
      <c r="A146" s="26">
        <v>8</v>
      </c>
      <c r="B146" s="27" t="s">
        <v>228</v>
      </c>
      <c r="C146" s="12"/>
      <c r="D146" s="27" t="s">
        <v>116</v>
      </c>
      <c r="E146" s="29" t="s">
        <v>2</v>
      </c>
      <c r="F146" s="30"/>
    </row>
    <row r="147" spans="1:6" x14ac:dyDescent="0.2">
      <c r="A147" s="26">
        <v>9</v>
      </c>
      <c r="B147" s="28" t="s">
        <v>107</v>
      </c>
      <c r="C147" s="28"/>
      <c r="D147" s="31" t="s">
        <v>106</v>
      </c>
      <c r="E147" s="29" t="s">
        <v>2</v>
      </c>
      <c r="F147" s="30"/>
    </row>
    <row r="148" spans="1:6" x14ac:dyDescent="0.2">
      <c r="A148" s="26">
        <v>10</v>
      </c>
      <c r="B148" s="27" t="s">
        <v>340</v>
      </c>
      <c r="C148" s="28"/>
      <c r="D148" s="8" t="s">
        <v>230</v>
      </c>
      <c r="E148" s="29" t="s">
        <v>2</v>
      </c>
      <c r="F148" s="41"/>
    </row>
    <row r="149" spans="1:6" x14ac:dyDescent="0.2">
      <c r="A149" s="26">
        <v>11</v>
      </c>
      <c r="B149" s="27" t="s">
        <v>228</v>
      </c>
      <c r="C149" s="28"/>
      <c r="D149" s="27" t="s">
        <v>116</v>
      </c>
      <c r="E149" s="29" t="s">
        <v>2</v>
      </c>
      <c r="F149" s="30"/>
    </row>
    <row r="150" spans="1:6" x14ac:dyDescent="0.2">
      <c r="A150" s="26">
        <v>12</v>
      </c>
      <c r="B150" s="28" t="s">
        <v>113</v>
      </c>
      <c r="C150" s="28"/>
      <c r="D150" s="31" t="s">
        <v>112</v>
      </c>
      <c r="E150" s="29" t="s">
        <v>2</v>
      </c>
      <c r="F150" s="30"/>
    </row>
    <row r="151" spans="1:6" x14ac:dyDescent="0.2">
      <c r="A151" s="26">
        <v>13</v>
      </c>
      <c r="B151" s="27" t="s">
        <v>341</v>
      </c>
      <c r="C151" s="28"/>
      <c r="D151" s="8" t="s">
        <v>231</v>
      </c>
      <c r="E151" s="29" t="s">
        <v>2</v>
      </c>
      <c r="F151" s="41"/>
    </row>
    <row r="152" spans="1:6" x14ac:dyDescent="0.2">
      <c r="A152" s="26" t="s">
        <v>313</v>
      </c>
      <c r="B152" s="27" t="s">
        <v>228</v>
      </c>
      <c r="C152" s="28"/>
      <c r="D152" s="27" t="s">
        <v>116</v>
      </c>
      <c r="E152" s="29" t="s">
        <v>2</v>
      </c>
      <c r="F152" s="30"/>
    </row>
    <row r="153" spans="1:6" x14ac:dyDescent="0.2">
      <c r="A153" s="26" t="s">
        <v>314</v>
      </c>
      <c r="B153" s="27"/>
      <c r="C153" s="28"/>
      <c r="D153" s="27" t="s">
        <v>117</v>
      </c>
      <c r="E153" s="29" t="s">
        <v>2</v>
      </c>
      <c r="F153" s="96"/>
    </row>
    <row r="154" spans="1:6" ht="15" x14ac:dyDescent="0.25">
      <c r="A154" s="26">
        <v>15</v>
      </c>
      <c r="B154" s="28" t="s">
        <v>114</v>
      </c>
      <c r="C154" s="28"/>
      <c r="D154" s="31" t="s">
        <v>115</v>
      </c>
      <c r="E154" s="29" t="s">
        <v>2</v>
      </c>
      <c r="F154" s="97"/>
    </row>
    <row r="155" spans="1:6" ht="15" x14ac:dyDescent="0.25">
      <c r="F155"/>
    </row>
    <row r="157" spans="1:6" x14ac:dyDescent="0.2">
      <c r="A157" s="1" t="s">
        <v>5</v>
      </c>
      <c r="B157" s="33" t="s">
        <v>51</v>
      </c>
      <c r="C157" s="5"/>
      <c r="D157" s="88" t="s">
        <v>374</v>
      </c>
      <c r="E157" s="90">
        <v>0.4680555555555555</v>
      </c>
    </row>
    <row r="158" spans="1:6" x14ac:dyDescent="0.2">
      <c r="A158" s="16" t="s">
        <v>6</v>
      </c>
      <c r="B158" s="17" t="s">
        <v>86</v>
      </c>
      <c r="C158" s="5"/>
      <c r="D158" s="89" t="s">
        <v>375</v>
      </c>
      <c r="E158" s="90">
        <v>0.47916666666666669</v>
      </c>
    </row>
    <row r="159" spans="1:6" ht="14.25" x14ac:dyDescent="0.25">
      <c r="A159" s="16" t="s">
        <v>7</v>
      </c>
      <c r="B159" s="22" t="s">
        <v>3</v>
      </c>
      <c r="C159" s="38"/>
      <c r="D159" s="89" t="s">
        <v>376</v>
      </c>
      <c r="E159" s="90">
        <f>SUM(E158-E157)</f>
        <v>1.1111111111111183E-2</v>
      </c>
      <c r="F159" s="23"/>
    </row>
    <row r="160" spans="1:6" x14ac:dyDescent="0.2">
      <c r="A160" s="24"/>
      <c r="B160" s="24" t="s">
        <v>8</v>
      </c>
      <c r="C160" s="24" t="s">
        <v>9</v>
      </c>
      <c r="D160" s="24" t="s">
        <v>10</v>
      </c>
      <c r="E160" s="25" t="s">
        <v>11</v>
      </c>
      <c r="F160" s="25" t="s">
        <v>12</v>
      </c>
    </row>
    <row r="161" spans="1:6" x14ac:dyDescent="0.2">
      <c r="A161" s="26">
        <v>1</v>
      </c>
      <c r="B161" s="28" t="s">
        <v>342</v>
      </c>
      <c r="C161" s="12"/>
      <c r="D161" s="13" t="s">
        <v>232</v>
      </c>
      <c r="E161" s="29" t="s">
        <v>2</v>
      </c>
      <c r="F161" s="30"/>
    </row>
    <row r="162" spans="1:6" ht="22.5" x14ac:dyDescent="0.2">
      <c r="A162" s="26" t="s">
        <v>300</v>
      </c>
      <c r="B162" s="27" t="s">
        <v>233</v>
      </c>
      <c r="C162" s="28"/>
      <c r="D162" s="28" t="s">
        <v>118</v>
      </c>
      <c r="E162" s="29" t="s">
        <v>2</v>
      </c>
      <c r="F162" s="41"/>
    </row>
    <row r="163" spans="1:6" ht="22.5" x14ac:dyDescent="0.2">
      <c r="A163" s="26" t="s">
        <v>301</v>
      </c>
      <c r="B163" s="28"/>
      <c r="C163" s="28"/>
      <c r="D163" s="31" t="s">
        <v>119</v>
      </c>
      <c r="E163" s="29" t="s">
        <v>2</v>
      </c>
      <c r="F163" s="30"/>
    </row>
    <row r="164" spans="1:6" x14ac:dyDescent="0.2">
      <c r="A164" s="26">
        <v>3</v>
      </c>
      <c r="B164" s="27" t="s">
        <v>122</v>
      </c>
      <c r="C164" s="27" t="s">
        <v>120</v>
      </c>
      <c r="D164" s="27" t="s">
        <v>121</v>
      </c>
      <c r="E164" s="29" t="s">
        <v>2</v>
      </c>
      <c r="F164" s="30"/>
    </row>
    <row r="165" spans="1:6" x14ac:dyDescent="0.2">
      <c r="A165" s="26">
        <v>4</v>
      </c>
      <c r="B165" s="27" t="s">
        <v>123</v>
      </c>
      <c r="C165" s="27" t="s">
        <v>124</v>
      </c>
      <c r="D165" s="27" t="s">
        <v>66</v>
      </c>
      <c r="E165" s="101" t="s">
        <v>2</v>
      </c>
      <c r="F165" s="41"/>
    </row>
    <row r="166" spans="1:6" x14ac:dyDescent="0.2">
      <c r="A166" s="26">
        <v>5</v>
      </c>
      <c r="B166" s="27" t="s">
        <v>126</v>
      </c>
      <c r="C166" s="27" t="s">
        <v>125</v>
      </c>
      <c r="D166" s="27" t="s">
        <v>387</v>
      </c>
      <c r="E166" s="101" t="s">
        <v>2</v>
      </c>
      <c r="F166" s="41"/>
    </row>
    <row r="167" spans="1:6" x14ac:dyDescent="0.2">
      <c r="A167" s="26" t="s">
        <v>315</v>
      </c>
      <c r="B167" s="27" t="s">
        <v>388</v>
      </c>
      <c r="C167" s="27"/>
      <c r="D167" s="31"/>
      <c r="E167" s="29" t="s">
        <v>2</v>
      </c>
      <c r="F167" s="30"/>
    </row>
    <row r="168" spans="1:6" x14ac:dyDescent="0.2">
      <c r="A168" s="26" t="s">
        <v>316</v>
      </c>
      <c r="B168" s="27" t="s">
        <v>343</v>
      </c>
      <c r="C168" s="27"/>
      <c r="D168" s="31" t="s">
        <v>128</v>
      </c>
      <c r="E168" s="29" t="s">
        <v>2</v>
      </c>
      <c r="F168" s="30"/>
    </row>
    <row r="169" spans="1:6" x14ac:dyDescent="0.2">
      <c r="A169" s="26" t="s">
        <v>317</v>
      </c>
      <c r="B169" s="27" t="s">
        <v>344</v>
      </c>
      <c r="C169" s="62"/>
      <c r="D169" s="27" t="s">
        <v>127</v>
      </c>
      <c r="E169" s="29" t="s">
        <v>2</v>
      </c>
      <c r="F169" s="30"/>
    </row>
    <row r="170" spans="1:6" x14ac:dyDescent="0.2">
      <c r="A170" s="26" t="s">
        <v>318</v>
      </c>
      <c r="B170" s="27" t="s">
        <v>345</v>
      </c>
      <c r="C170" s="65"/>
      <c r="D170" s="29" t="s">
        <v>129</v>
      </c>
      <c r="E170" s="29" t="s">
        <v>2</v>
      </c>
      <c r="F170" s="30"/>
    </row>
    <row r="171" spans="1:6" x14ac:dyDescent="0.2">
      <c r="A171" s="26" t="s">
        <v>319</v>
      </c>
      <c r="B171" s="27" t="s">
        <v>346</v>
      </c>
      <c r="C171" s="65"/>
      <c r="D171" s="28" t="s">
        <v>130</v>
      </c>
      <c r="E171" s="29" t="s">
        <v>2</v>
      </c>
      <c r="F171" s="30"/>
    </row>
    <row r="172" spans="1:6" ht="22.5" x14ac:dyDescent="0.2">
      <c r="A172" s="26" t="s">
        <v>348</v>
      </c>
      <c r="B172" s="27" t="s">
        <v>347</v>
      </c>
      <c r="C172" s="62" t="s">
        <v>131</v>
      </c>
      <c r="D172" s="27" t="s">
        <v>234</v>
      </c>
      <c r="E172" s="29" t="s">
        <v>2</v>
      </c>
      <c r="F172" s="30"/>
    </row>
    <row r="173" spans="1:6" x14ac:dyDescent="0.2">
      <c r="A173" s="26" t="s">
        <v>349</v>
      </c>
      <c r="B173" s="27" t="s">
        <v>346</v>
      </c>
      <c r="C173" s="65"/>
      <c r="D173" s="28" t="s">
        <v>130</v>
      </c>
      <c r="E173" s="29" t="s">
        <v>2</v>
      </c>
      <c r="F173" s="30"/>
    </row>
    <row r="174" spans="1:6" ht="22.5" x14ac:dyDescent="0.2">
      <c r="A174" s="26" t="s">
        <v>311</v>
      </c>
      <c r="B174" s="27" t="s">
        <v>350</v>
      </c>
      <c r="C174" s="62" t="s">
        <v>132</v>
      </c>
      <c r="D174" s="27" t="s">
        <v>235</v>
      </c>
      <c r="E174" s="29" t="s">
        <v>2</v>
      </c>
      <c r="F174" s="30"/>
    </row>
    <row r="175" spans="1:6" x14ac:dyDescent="0.2">
      <c r="A175" s="26" t="s">
        <v>312</v>
      </c>
      <c r="B175" s="27" t="s">
        <v>351</v>
      </c>
      <c r="C175" s="62"/>
      <c r="D175" s="27" t="s">
        <v>133</v>
      </c>
      <c r="E175" s="29" t="s">
        <v>2</v>
      </c>
      <c r="F175" s="30"/>
    </row>
    <row r="176" spans="1:6" ht="22.5" x14ac:dyDescent="0.2">
      <c r="A176" s="26">
        <v>9</v>
      </c>
      <c r="B176" s="27" t="s">
        <v>278</v>
      </c>
      <c r="C176" s="62"/>
      <c r="D176" s="27" t="s">
        <v>134</v>
      </c>
      <c r="E176" s="29" t="s">
        <v>2</v>
      </c>
      <c r="F176" s="30"/>
    </row>
    <row r="177" spans="1:6" x14ac:dyDescent="0.2">
      <c r="A177" s="26">
        <v>10</v>
      </c>
      <c r="B177" s="27" t="s">
        <v>135</v>
      </c>
      <c r="C177" s="62"/>
      <c r="D177" s="27" t="s">
        <v>136</v>
      </c>
      <c r="E177" s="29" t="s">
        <v>2</v>
      </c>
      <c r="F177" s="30"/>
    </row>
    <row r="178" spans="1:6" ht="22.5" x14ac:dyDescent="0.2">
      <c r="A178" s="26">
        <v>11</v>
      </c>
      <c r="B178" s="27" t="s">
        <v>279</v>
      </c>
      <c r="C178" s="36"/>
      <c r="D178" s="29" t="s">
        <v>137</v>
      </c>
      <c r="E178" s="29" t="s">
        <v>2</v>
      </c>
      <c r="F178" s="30"/>
    </row>
    <row r="179" spans="1:6" x14ac:dyDescent="0.2">
      <c r="A179" s="26">
        <v>12</v>
      </c>
      <c r="B179" s="27" t="s">
        <v>236</v>
      </c>
      <c r="C179" s="36"/>
      <c r="D179" s="29" t="s">
        <v>138</v>
      </c>
      <c r="E179" s="29" t="s">
        <v>2</v>
      </c>
      <c r="F179" s="30"/>
    </row>
    <row r="180" spans="1:6" x14ac:dyDescent="0.2">
      <c r="A180" s="26">
        <v>13</v>
      </c>
      <c r="B180" s="43" t="s">
        <v>352</v>
      </c>
      <c r="C180" s="18"/>
      <c r="D180" s="43" t="s">
        <v>141</v>
      </c>
      <c r="E180" s="29" t="s">
        <v>2</v>
      </c>
      <c r="F180" s="30"/>
    </row>
    <row r="181" spans="1:6" ht="22.5" x14ac:dyDescent="0.2">
      <c r="A181" s="26">
        <v>14</v>
      </c>
      <c r="B181" s="27" t="s">
        <v>353</v>
      </c>
      <c r="C181" s="28"/>
      <c r="D181" s="29" t="s">
        <v>142</v>
      </c>
      <c r="E181" s="29" t="s">
        <v>2</v>
      </c>
      <c r="F181" s="30"/>
    </row>
    <row r="182" spans="1:6" ht="22.5" x14ac:dyDescent="0.2">
      <c r="A182" s="26">
        <v>15</v>
      </c>
      <c r="B182" s="27" t="s">
        <v>354</v>
      </c>
      <c r="C182" s="39"/>
      <c r="D182" s="29" t="s">
        <v>142</v>
      </c>
      <c r="E182" s="29" t="s">
        <v>3</v>
      </c>
      <c r="F182" s="30" t="s">
        <v>458</v>
      </c>
    </row>
    <row r="183" spans="1:6" ht="22.5" x14ac:dyDescent="0.2">
      <c r="A183" s="26">
        <v>16</v>
      </c>
      <c r="B183" s="27" t="s">
        <v>355</v>
      </c>
      <c r="C183" s="39"/>
      <c r="D183" s="29" t="s">
        <v>142</v>
      </c>
      <c r="E183" s="29" t="s">
        <v>3</v>
      </c>
      <c r="F183" s="30" t="s">
        <v>458</v>
      </c>
    </row>
    <row r="184" spans="1:6" ht="22.5" x14ac:dyDescent="0.2">
      <c r="A184" s="26">
        <v>17</v>
      </c>
      <c r="B184" s="27" t="s">
        <v>356</v>
      </c>
      <c r="C184" s="39"/>
      <c r="D184" s="29" t="s">
        <v>142</v>
      </c>
      <c r="E184" s="29" t="s">
        <v>3</v>
      </c>
      <c r="F184" s="30" t="s">
        <v>458</v>
      </c>
    </row>
    <row r="185" spans="1:6" x14ac:dyDescent="0.2">
      <c r="A185" s="26">
        <v>18</v>
      </c>
      <c r="B185" s="27" t="s">
        <v>357</v>
      </c>
      <c r="C185" s="40"/>
      <c r="D185" s="27" t="s">
        <v>130</v>
      </c>
      <c r="E185" s="29" t="s">
        <v>377</v>
      </c>
      <c r="F185" s="41"/>
    </row>
    <row r="186" spans="1:6" ht="22.5" x14ac:dyDescent="0.2">
      <c r="A186" s="26">
        <v>19</v>
      </c>
      <c r="B186" s="27" t="s">
        <v>237</v>
      </c>
      <c r="C186" s="40"/>
      <c r="D186" s="27" t="s">
        <v>238</v>
      </c>
      <c r="E186" s="29" t="s">
        <v>377</v>
      </c>
      <c r="F186" s="41"/>
    </row>
    <row r="187" spans="1:6" x14ac:dyDescent="0.2">
      <c r="A187" s="26">
        <v>20</v>
      </c>
      <c r="B187" s="27" t="s">
        <v>358</v>
      </c>
      <c r="C187" s="40"/>
      <c r="D187" s="27" t="s">
        <v>143</v>
      </c>
      <c r="E187" s="29" t="s">
        <v>377</v>
      </c>
      <c r="F187" s="41"/>
    </row>
    <row r="188" spans="1:6" ht="22.5" x14ac:dyDescent="0.2">
      <c r="A188" s="26">
        <v>21</v>
      </c>
      <c r="B188" s="27" t="s">
        <v>146</v>
      </c>
      <c r="C188" s="40" t="s">
        <v>144</v>
      </c>
      <c r="D188" s="27" t="s">
        <v>145</v>
      </c>
      <c r="E188" s="29" t="s">
        <v>377</v>
      </c>
      <c r="F188" s="41"/>
    </row>
    <row r="189" spans="1:6" x14ac:dyDescent="0.2">
      <c r="A189" s="26">
        <v>22</v>
      </c>
      <c r="B189" s="27" t="s">
        <v>147</v>
      </c>
      <c r="C189" s="40"/>
      <c r="D189" s="27" t="s">
        <v>148</v>
      </c>
      <c r="E189" s="29" t="s">
        <v>377</v>
      </c>
      <c r="F189" s="41"/>
    </row>
    <row r="190" spans="1:6" x14ac:dyDescent="0.2">
      <c r="A190" s="26">
        <v>23</v>
      </c>
      <c r="B190" s="27" t="s">
        <v>389</v>
      </c>
      <c r="C190" s="40"/>
      <c r="D190" s="27" t="s">
        <v>149</v>
      </c>
      <c r="E190" s="29" t="s">
        <v>377</v>
      </c>
      <c r="F190" s="41"/>
    </row>
    <row r="193" spans="1:6" x14ac:dyDescent="0.2">
      <c r="A193" s="1" t="s">
        <v>5</v>
      </c>
      <c r="B193" s="33" t="s">
        <v>51</v>
      </c>
      <c r="C193" s="2"/>
      <c r="D193" s="88" t="s">
        <v>374</v>
      </c>
      <c r="E193" s="124">
        <v>0.47916666666666669</v>
      </c>
      <c r="F193" s="125"/>
    </row>
    <row r="194" spans="1:6" x14ac:dyDescent="0.2">
      <c r="A194" s="1" t="s">
        <v>6</v>
      </c>
      <c r="B194" s="13" t="s">
        <v>140</v>
      </c>
      <c r="C194" s="2"/>
      <c r="D194" s="126" t="s">
        <v>375</v>
      </c>
      <c r="E194" s="124">
        <v>0.49652777777777773</v>
      </c>
      <c r="F194" s="125"/>
    </row>
    <row r="195" spans="1:6" ht="14.25" x14ac:dyDescent="0.25">
      <c r="A195" s="1" t="s">
        <v>7</v>
      </c>
      <c r="B195" s="22" t="s">
        <v>3</v>
      </c>
      <c r="C195" s="127"/>
      <c r="D195" s="126" t="s">
        <v>376</v>
      </c>
      <c r="E195" s="124">
        <f>SUM(E194-E193)</f>
        <v>1.7361111111111049E-2</v>
      </c>
      <c r="F195" s="128"/>
    </row>
    <row r="196" spans="1:6" x14ac:dyDescent="0.2">
      <c r="A196" s="24"/>
      <c r="B196" s="24" t="s">
        <v>8</v>
      </c>
      <c r="C196" s="24" t="s">
        <v>9</v>
      </c>
      <c r="D196" s="24" t="s">
        <v>10</v>
      </c>
      <c r="E196" s="25" t="s">
        <v>11</v>
      </c>
      <c r="F196" s="25" t="s">
        <v>12</v>
      </c>
    </row>
    <row r="197" spans="1:6" x14ac:dyDescent="0.2">
      <c r="A197" s="26">
        <v>1</v>
      </c>
      <c r="B197" s="28" t="s">
        <v>359</v>
      </c>
      <c r="C197" s="12"/>
      <c r="D197" s="12" t="s">
        <v>150</v>
      </c>
      <c r="E197" s="29" t="s">
        <v>2</v>
      </c>
      <c r="F197" s="30"/>
    </row>
    <row r="198" spans="1:6" ht="22.5" x14ac:dyDescent="0.2">
      <c r="A198" s="26">
        <v>2</v>
      </c>
      <c r="B198" s="28" t="s">
        <v>155</v>
      </c>
      <c r="C198" s="78"/>
      <c r="D198" s="12" t="s">
        <v>156</v>
      </c>
      <c r="E198" s="29" t="s">
        <v>2</v>
      </c>
      <c r="F198" s="30"/>
    </row>
    <row r="199" spans="1:6" ht="22.5" x14ac:dyDescent="0.2">
      <c r="A199" s="26">
        <v>3</v>
      </c>
      <c r="B199" s="28" t="s">
        <v>379</v>
      </c>
      <c r="C199" s="78" t="s">
        <v>378</v>
      </c>
      <c r="D199" s="12" t="s">
        <v>248</v>
      </c>
      <c r="E199" s="29" t="s">
        <v>3</v>
      </c>
      <c r="F199" s="30" t="s">
        <v>459</v>
      </c>
    </row>
    <row r="200" spans="1:6" ht="22.5" x14ac:dyDescent="0.2">
      <c r="A200" s="26">
        <v>4</v>
      </c>
      <c r="B200" s="28" t="s">
        <v>249</v>
      </c>
      <c r="C200" s="78" t="s">
        <v>250</v>
      </c>
      <c r="D200" s="12" t="s">
        <v>251</v>
      </c>
      <c r="E200" s="29" t="s">
        <v>3</v>
      </c>
      <c r="F200" s="30" t="s">
        <v>459</v>
      </c>
    </row>
    <row r="201" spans="1:6" ht="67.5" x14ac:dyDescent="0.2">
      <c r="A201" s="26">
        <v>5</v>
      </c>
      <c r="B201" s="27" t="s">
        <v>247</v>
      </c>
      <c r="C201" s="65" t="s">
        <v>152</v>
      </c>
      <c r="D201" s="28" t="s">
        <v>153</v>
      </c>
      <c r="E201" s="29" t="s">
        <v>2</v>
      </c>
      <c r="F201" s="41"/>
    </row>
    <row r="202" spans="1:6" ht="22.5" x14ac:dyDescent="0.2">
      <c r="A202" s="26">
        <v>6</v>
      </c>
      <c r="B202" s="28" t="s">
        <v>154</v>
      </c>
      <c r="C202" s="65"/>
      <c r="D202" s="31"/>
      <c r="E202" s="29" t="s">
        <v>2</v>
      </c>
      <c r="F202" s="30" t="s">
        <v>460</v>
      </c>
    </row>
    <row r="203" spans="1:6" ht="33.75" x14ac:dyDescent="0.2">
      <c r="A203" s="26">
        <v>7</v>
      </c>
      <c r="B203" s="27" t="s">
        <v>157</v>
      </c>
      <c r="C203" s="65"/>
      <c r="D203" s="12" t="s">
        <v>158</v>
      </c>
      <c r="E203" s="29" t="s">
        <v>3</v>
      </c>
      <c r="F203" s="30" t="s">
        <v>464</v>
      </c>
    </row>
    <row r="204" spans="1:6" ht="22.5" x14ac:dyDescent="0.2">
      <c r="A204" s="26">
        <v>8</v>
      </c>
      <c r="B204" s="129" t="s">
        <v>174</v>
      </c>
      <c r="C204" s="62" t="s">
        <v>433</v>
      </c>
      <c r="D204" s="123" t="s">
        <v>175</v>
      </c>
      <c r="E204" s="29" t="s">
        <v>3</v>
      </c>
      <c r="F204" s="30" t="s">
        <v>462</v>
      </c>
    </row>
    <row r="205" spans="1:6" ht="22.5" x14ac:dyDescent="0.2">
      <c r="A205" s="26">
        <v>9</v>
      </c>
      <c r="B205" s="27" t="s">
        <v>159</v>
      </c>
      <c r="C205" s="62"/>
      <c r="D205" s="12" t="s">
        <v>160</v>
      </c>
      <c r="E205" s="29" t="s">
        <v>3</v>
      </c>
      <c r="F205" s="30" t="s">
        <v>464</v>
      </c>
    </row>
    <row r="206" spans="1:6" ht="22.5" x14ac:dyDescent="0.2">
      <c r="A206" s="26">
        <v>10</v>
      </c>
      <c r="B206" s="27" t="s">
        <v>371</v>
      </c>
      <c r="C206" s="62" t="s">
        <v>372</v>
      </c>
      <c r="D206" s="130" t="s">
        <v>151</v>
      </c>
      <c r="E206" s="29" t="s">
        <v>3</v>
      </c>
      <c r="F206" s="30" t="s">
        <v>463</v>
      </c>
    </row>
    <row r="207" spans="1:6" ht="22.5" x14ac:dyDescent="0.2">
      <c r="A207" s="26">
        <v>11</v>
      </c>
      <c r="B207" s="29" t="s">
        <v>161</v>
      </c>
      <c r="C207" s="62"/>
      <c r="D207" s="31" t="s">
        <v>162</v>
      </c>
      <c r="E207" s="29" t="s">
        <v>2</v>
      </c>
      <c r="F207" s="30"/>
    </row>
    <row r="208" spans="1:6" ht="22.5" x14ac:dyDescent="0.2">
      <c r="A208" s="99">
        <v>12</v>
      </c>
      <c r="B208" s="27" t="s">
        <v>163</v>
      </c>
      <c r="C208" s="62"/>
      <c r="D208" s="12" t="s">
        <v>164</v>
      </c>
      <c r="E208" s="29" t="s">
        <v>3</v>
      </c>
      <c r="F208" s="30" t="s">
        <v>464</v>
      </c>
    </row>
    <row r="209" spans="1:6" ht="22.5" x14ac:dyDescent="0.2">
      <c r="A209" s="99">
        <v>13</v>
      </c>
      <c r="B209" s="27" t="s">
        <v>165</v>
      </c>
      <c r="C209" s="62"/>
      <c r="D209" s="12" t="s">
        <v>166</v>
      </c>
      <c r="E209" s="29" t="s">
        <v>2</v>
      </c>
      <c r="F209" s="30" t="s">
        <v>460</v>
      </c>
    </row>
    <row r="210" spans="1:6" ht="22.5" x14ac:dyDescent="0.2">
      <c r="A210" s="26">
        <v>14</v>
      </c>
      <c r="B210" s="27" t="s">
        <v>167</v>
      </c>
      <c r="C210" s="62"/>
      <c r="D210" s="12" t="s">
        <v>168</v>
      </c>
      <c r="E210" s="29" t="s">
        <v>3</v>
      </c>
      <c r="F210" s="30" t="s">
        <v>464</v>
      </c>
    </row>
    <row r="211" spans="1:6" x14ac:dyDescent="0.2">
      <c r="A211" s="26">
        <v>15</v>
      </c>
      <c r="B211" s="27" t="s">
        <v>360</v>
      </c>
      <c r="C211" s="62"/>
      <c r="D211" s="27" t="s">
        <v>169</v>
      </c>
      <c r="E211" s="29" t="s">
        <v>2</v>
      </c>
      <c r="F211" s="41"/>
    </row>
    <row r="212" spans="1:6" x14ac:dyDescent="0.2">
      <c r="A212" s="26">
        <v>16</v>
      </c>
      <c r="B212" s="27" t="s">
        <v>361</v>
      </c>
      <c r="C212" s="62"/>
      <c r="D212" s="27" t="s">
        <v>170</v>
      </c>
      <c r="E212" s="29" t="s">
        <v>2</v>
      </c>
      <c r="F212" s="30"/>
    </row>
    <row r="213" spans="1:6" x14ac:dyDescent="0.2">
      <c r="A213" s="26">
        <v>17</v>
      </c>
      <c r="B213" s="27" t="s">
        <v>380</v>
      </c>
      <c r="C213" s="62" t="s">
        <v>381</v>
      </c>
      <c r="D213" s="27" t="s">
        <v>382</v>
      </c>
      <c r="E213" s="29" t="s">
        <v>2</v>
      </c>
      <c r="F213" s="30"/>
    </row>
    <row r="214" spans="1:6" ht="22.5" x14ac:dyDescent="0.2">
      <c r="A214" s="26">
        <v>18</v>
      </c>
      <c r="B214" s="27" t="s">
        <v>362</v>
      </c>
      <c r="C214" s="62"/>
      <c r="D214" s="27" t="s">
        <v>383</v>
      </c>
      <c r="E214" s="29" t="s">
        <v>2</v>
      </c>
      <c r="F214" s="30"/>
    </row>
    <row r="215" spans="1:6" ht="33.75" x14ac:dyDescent="0.2">
      <c r="A215" s="26">
        <v>19</v>
      </c>
      <c r="B215" s="27" t="s">
        <v>171</v>
      </c>
      <c r="C215" s="62"/>
      <c r="D215" s="27" t="s">
        <v>240</v>
      </c>
      <c r="E215" s="29" t="s">
        <v>3</v>
      </c>
      <c r="F215" s="30" t="s">
        <v>465</v>
      </c>
    </row>
    <row r="216" spans="1:6" ht="22.5" x14ac:dyDescent="0.2">
      <c r="A216" s="26">
        <v>20</v>
      </c>
      <c r="B216" s="27" t="s">
        <v>384</v>
      </c>
      <c r="C216" s="62"/>
      <c r="D216" s="29" t="s">
        <v>172</v>
      </c>
      <c r="E216" s="29" t="s">
        <v>2</v>
      </c>
      <c r="F216" s="30"/>
    </row>
    <row r="217" spans="1:6" ht="33.75" x14ac:dyDescent="0.2">
      <c r="A217" s="26">
        <v>21</v>
      </c>
      <c r="B217" s="29" t="s">
        <v>363</v>
      </c>
      <c r="C217" s="65"/>
      <c r="D217" s="27" t="s">
        <v>241</v>
      </c>
      <c r="E217" s="29" t="s">
        <v>3</v>
      </c>
      <c r="F217" s="30" t="s">
        <v>466</v>
      </c>
    </row>
    <row r="218" spans="1:6" ht="22.5" x14ac:dyDescent="0.2">
      <c r="A218" s="26">
        <v>22</v>
      </c>
      <c r="B218" s="27" t="s">
        <v>385</v>
      </c>
      <c r="C218" s="28"/>
      <c r="D218" s="27" t="s">
        <v>173</v>
      </c>
      <c r="E218" s="29" t="s">
        <v>3</v>
      </c>
      <c r="F218" s="30" t="s">
        <v>460</v>
      </c>
    </row>
    <row r="219" spans="1:6" ht="22.5" x14ac:dyDescent="0.2">
      <c r="A219" s="26">
        <v>23</v>
      </c>
      <c r="B219" s="27" t="s">
        <v>391</v>
      </c>
      <c r="C219" s="28"/>
      <c r="D219" s="27" t="s">
        <v>390</v>
      </c>
      <c r="E219" s="29" t="s">
        <v>2</v>
      </c>
      <c r="F219" s="30" t="s">
        <v>460</v>
      </c>
    </row>
    <row r="222" spans="1:6" x14ac:dyDescent="0.2">
      <c r="A222" s="1" t="s">
        <v>5</v>
      </c>
      <c r="B222" s="33" t="s">
        <v>51</v>
      </c>
      <c r="C222" s="5"/>
      <c r="D222" s="88" t="s">
        <v>374</v>
      </c>
      <c r="E222" s="90">
        <v>0.49652777777777773</v>
      </c>
    </row>
    <row r="223" spans="1:6" x14ac:dyDescent="0.2">
      <c r="A223" s="16" t="s">
        <v>6</v>
      </c>
      <c r="B223" s="17" t="s">
        <v>139</v>
      </c>
      <c r="C223" s="5"/>
      <c r="D223" s="89" t="s">
        <v>375</v>
      </c>
      <c r="E223" s="90">
        <v>0.50347222222222221</v>
      </c>
    </row>
    <row r="224" spans="1:6" ht="14.25" x14ac:dyDescent="0.25">
      <c r="A224" s="16" t="s">
        <v>7</v>
      </c>
      <c r="B224" s="22" t="s">
        <v>3</v>
      </c>
      <c r="C224" s="38"/>
      <c r="D224" s="89" t="s">
        <v>376</v>
      </c>
      <c r="E224" s="90">
        <f>SUM(E223-E222)</f>
        <v>6.9444444444444753E-3</v>
      </c>
      <c r="F224" s="23"/>
    </row>
    <row r="225" spans="1:6" x14ac:dyDescent="0.2">
      <c r="A225" s="24"/>
      <c r="B225" s="24" t="s">
        <v>8</v>
      </c>
      <c r="C225" s="24" t="s">
        <v>9</v>
      </c>
      <c r="D225" s="24" t="s">
        <v>10</v>
      </c>
      <c r="E225" s="25" t="s">
        <v>11</v>
      </c>
      <c r="F225" s="25" t="s">
        <v>12</v>
      </c>
    </row>
    <row r="226" spans="1:6" x14ac:dyDescent="0.2">
      <c r="A226" s="26">
        <v>1</v>
      </c>
      <c r="B226" s="28" t="s">
        <v>87</v>
      </c>
      <c r="C226" s="12"/>
      <c r="D226" s="12" t="s">
        <v>176</v>
      </c>
      <c r="E226" s="29" t="s">
        <v>2</v>
      </c>
      <c r="F226" s="30"/>
    </row>
    <row r="227" spans="1:6" ht="22.5" x14ac:dyDescent="0.2">
      <c r="A227" s="26">
        <v>2</v>
      </c>
      <c r="B227" s="27" t="s">
        <v>255</v>
      </c>
      <c r="C227" s="78" t="s">
        <v>252</v>
      </c>
      <c r="D227" s="91" t="s">
        <v>254</v>
      </c>
      <c r="E227" s="29" t="s">
        <v>2</v>
      </c>
      <c r="F227" s="30"/>
    </row>
    <row r="228" spans="1:6" ht="22.5" x14ac:dyDescent="0.2">
      <c r="A228" s="26">
        <v>3</v>
      </c>
      <c r="B228" s="27" t="s">
        <v>253</v>
      </c>
      <c r="C228" s="78" t="s">
        <v>250</v>
      </c>
      <c r="D228" s="91" t="s">
        <v>251</v>
      </c>
      <c r="E228" s="29" t="s">
        <v>2</v>
      </c>
      <c r="F228" s="30"/>
    </row>
    <row r="229" spans="1:6" x14ac:dyDescent="0.2">
      <c r="A229" s="26">
        <v>4</v>
      </c>
      <c r="B229" s="27" t="s">
        <v>280</v>
      </c>
      <c r="C229" s="28"/>
      <c r="D229" s="92" t="s">
        <v>403</v>
      </c>
      <c r="E229" s="29" t="s">
        <v>2</v>
      </c>
      <c r="F229" s="30"/>
    </row>
    <row r="230" spans="1:6" x14ac:dyDescent="0.2">
      <c r="A230" s="26">
        <v>5</v>
      </c>
      <c r="B230" s="28" t="s">
        <v>242</v>
      </c>
      <c r="C230" s="28"/>
      <c r="D230" s="93" t="s">
        <v>180</v>
      </c>
      <c r="E230" s="29" t="s">
        <v>2</v>
      </c>
      <c r="F230" s="30"/>
    </row>
    <row r="231" spans="1:6" x14ac:dyDescent="0.2">
      <c r="A231" s="26">
        <v>6</v>
      </c>
      <c r="B231" s="27" t="s">
        <v>177</v>
      </c>
      <c r="C231" s="28"/>
      <c r="D231" s="94" t="s">
        <v>178</v>
      </c>
      <c r="E231" s="29" t="s">
        <v>2</v>
      </c>
      <c r="F231" s="41"/>
    </row>
    <row r="232" spans="1:6" x14ac:dyDescent="0.2">
      <c r="A232" s="26">
        <v>7</v>
      </c>
      <c r="B232" s="27" t="s">
        <v>243</v>
      </c>
      <c r="C232" s="27"/>
      <c r="D232" s="7" t="s">
        <v>179</v>
      </c>
      <c r="E232" s="29" t="s">
        <v>2</v>
      </c>
      <c r="F232" s="30"/>
    </row>
    <row r="233" spans="1:6" x14ac:dyDescent="0.2">
      <c r="A233" s="26">
        <v>8</v>
      </c>
      <c r="B233" s="27" t="s">
        <v>177</v>
      </c>
      <c r="C233" s="27"/>
      <c r="D233" s="94" t="s">
        <v>178</v>
      </c>
      <c r="E233" s="29" t="s">
        <v>3</v>
      </c>
      <c r="F233" s="30" t="s">
        <v>467</v>
      </c>
    </row>
    <row r="234" spans="1:6" x14ac:dyDescent="0.2">
      <c r="A234" s="26">
        <v>9</v>
      </c>
      <c r="B234" s="27" t="s">
        <v>244</v>
      </c>
      <c r="C234" s="27"/>
      <c r="D234" s="93" t="s">
        <v>181</v>
      </c>
      <c r="E234" s="29" t="s">
        <v>2</v>
      </c>
      <c r="F234" s="30"/>
    </row>
    <row r="235" spans="1:6" x14ac:dyDescent="0.2">
      <c r="A235" s="26">
        <v>10</v>
      </c>
      <c r="B235" s="27" t="s">
        <v>177</v>
      </c>
      <c r="C235" s="27"/>
      <c r="D235" s="94" t="s">
        <v>178</v>
      </c>
      <c r="E235" s="29" t="s">
        <v>2</v>
      </c>
      <c r="F235" s="30"/>
    </row>
    <row r="236" spans="1:6" x14ac:dyDescent="0.2">
      <c r="A236" s="26">
        <v>11</v>
      </c>
      <c r="B236" s="27" t="s">
        <v>245</v>
      </c>
      <c r="C236" s="27"/>
      <c r="D236" s="93" t="s">
        <v>182</v>
      </c>
      <c r="E236" s="29" t="s">
        <v>2</v>
      </c>
      <c r="F236" s="30"/>
    </row>
    <row r="237" spans="1:6" ht="22.5" x14ac:dyDescent="0.2">
      <c r="A237" s="26">
        <v>12</v>
      </c>
      <c r="B237" s="27" t="s">
        <v>177</v>
      </c>
      <c r="C237" s="27"/>
      <c r="D237" s="93" t="s">
        <v>184</v>
      </c>
      <c r="E237" s="29" t="s">
        <v>2</v>
      </c>
      <c r="F237" s="30"/>
    </row>
    <row r="238" spans="1:6" x14ac:dyDescent="0.2">
      <c r="A238" s="26">
        <v>13</v>
      </c>
      <c r="B238" s="27" t="s">
        <v>246</v>
      </c>
      <c r="C238" s="28"/>
      <c r="D238" s="93" t="s">
        <v>183</v>
      </c>
      <c r="E238" s="29" t="s">
        <v>2</v>
      </c>
      <c r="F238" s="30"/>
    </row>
    <row r="239" spans="1:6" x14ac:dyDescent="0.2">
      <c r="A239" s="26">
        <v>14</v>
      </c>
      <c r="B239" s="27" t="s">
        <v>177</v>
      </c>
      <c r="C239" s="27"/>
      <c r="D239" s="94" t="s">
        <v>178</v>
      </c>
      <c r="E239" s="29" t="s">
        <v>2</v>
      </c>
      <c r="F239" s="41"/>
    </row>
    <row r="240" spans="1:6" x14ac:dyDescent="0.2">
      <c r="A240" s="26">
        <v>15</v>
      </c>
      <c r="B240" s="27" t="s">
        <v>281</v>
      </c>
      <c r="C240" s="36"/>
      <c r="D240" s="95" t="s">
        <v>185</v>
      </c>
      <c r="E240" s="29" t="s">
        <v>2</v>
      </c>
      <c r="F240" s="41" t="s">
        <v>468</v>
      </c>
    </row>
    <row r="241" spans="1:6" x14ac:dyDescent="0.2">
      <c r="A241" s="32"/>
      <c r="B241" s="34"/>
      <c r="C241" s="79"/>
      <c r="D241" s="34"/>
      <c r="E241" s="21"/>
      <c r="F241" s="44"/>
    </row>
    <row r="242" spans="1:6" x14ac:dyDescent="0.2">
      <c r="A242" s="32"/>
      <c r="B242" s="34"/>
      <c r="C242" s="79"/>
      <c r="D242" s="34"/>
      <c r="E242" s="21"/>
      <c r="F242" s="44"/>
    </row>
    <row r="243" spans="1:6" x14ac:dyDescent="0.2">
      <c r="A243" s="1" t="s">
        <v>5</v>
      </c>
      <c r="B243" s="33" t="s">
        <v>51</v>
      </c>
      <c r="C243" s="5"/>
      <c r="D243" s="88" t="s">
        <v>374</v>
      </c>
      <c r="E243" s="90">
        <v>0.50416666666666665</v>
      </c>
      <c r="F243" s="44"/>
    </row>
    <row r="244" spans="1:6" x14ac:dyDescent="0.2">
      <c r="A244" s="16" t="s">
        <v>6</v>
      </c>
      <c r="B244" s="17" t="s">
        <v>370</v>
      </c>
      <c r="C244" s="5"/>
      <c r="D244" s="89" t="s">
        <v>375</v>
      </c>
      <c r="E244" s="90">
        <v>0.51736111111111105</v>
      </c>
      <c r="F244" s="44"/>
    </row>
    <row r="245" spans="1:6" ht="14.25" x14ac:dyDescent="0.25">
      <c r="A245" s="16" t="s">
        <v>7</v>
      </c>
      <c r="B245" s="22" t="s">
        <v>3</v>
      </c>
      <c r="C245" s="38"/>
      <c r="D245" s="89" t="s">
        <v>376</v>
      </c>
      <c r="E245" s="90">
        <f>SUM(E244-E243)</f>
        <v>1.3194444444444398E-2</v>
      </c>
      <c r="F245" s="44"/>
    </row>
    <row r="246" spans="1:6" ht="12.6" customHeight="1" x14ac:dyDescent="0.2">
      <c r="A246" s="24"/>
      <c r="B246" s="24" t="s">
        <v>8</v>
      </c>
      <c r="C246" s="24" t="s">
        <v>9</v>
      </c>
      <c r="D246" s="24" t="s">
        <v>10</v>
      </c>
      <c r="E246" s="25" t="s">
        <v>11</v>
      </c>
      <c r="F246" s="25" t="s">
        <v>12</v>
      </c>
    </row>
    <row r="247" spans="1:6" ht="12.6" customHeight="1" x14ac:dyDescent="0.2">
      <c r="A247" s="26">
        <v>1</v>
      </c>
      <c r="B247" s="28" t="s">
        <v>364</v>
      </c>
      <c r="C247" s="116" t="s">
        <v>396</v>
      </c>
      <c r="D247" s="13" t="s">
        <v>194</v>
      </c>
      <c r="E247" s="29" t="s">
        <v>2</v>
      </c>
      <c r="F247" s="30"/>
    </row>
    <row r="248" spans="1:6" ht="22.5" x14ac:dyDescent="0.2">
      <c r="A248" s="26">
        <v>2</v>
      </c>
      <c r="B248" s="27" t="s">
        <v>365</v>
      </c>
      <c r="C248" s="117"/>
      <c r="D248" s="28" t="s">
        <v>199</v>
      </c>
      <c r="E248" s="29" t="s">
        <v>2</v>
      </c>
      <c r="F248" s="30"/>
    </row>
    <row r="249" spans="1:6" x14ac:dyDescent="0.2">
      <c r="A249" s="26" t="s">
        <v>256</v>
      </c>
      <c r="B249" s="28" t="s">
        <v>195</v>
      </c>
      <c r="C249" s="81"/>
      <c r="D249" s="84" t="s">
        <v>406</v>
      </c>
      <c r="E249" s="29" t="s">
        <v>2</v>
      </c>
      <c r="F249" s="30"/>
    </row>
    <row r="250" spans="1:6" x14ac:dyDescent="0.2">
      <c r="A250" s="26"/>
      <c r="B250" s="27"/>
      <c r="C250" s="81"/>
      <c r="D250" s="84" t="s">
        <v>407</v>
      </c>
      <c r="E250" s="29" t="s">
        <v>2</v>
      </c>
      <c r="F250" s="30"/>
    </row>
    <row r="251" spans="1:6" x14ac:dyDescent="0.2">
      <c r="A251" s="26"/>
      <c r="B251" s="27"/>
      <c r="C251" s="83"/>
      <c r="D251" s="84" t="s">
        <v>408</v>
      </c>
      <c r="E251" s="29" t="s">
        <v>2</v>
      </c>
      <c r="F251" s="30"/>
    </row>
    <row r="252" spans="1:6" x14ac:dyDescent="0.2">
      <c r="A252" s="26"/>
      <c r="B252" s="27"/>
      <c r="C252" s="83"/>
      <c r="D252" s="84" t="s">
        <v>409</v>
      </c>
      <c r="E252" s="29" t="s">
        <v>2</v>
      </c>
      <c r="F252" s="30"/>
    </row>
    <row r="253" spans="1:6" x14ac:dyDescent="0.2">
      <c r="A253" s="26"/>
      <c r="B253" s="27"/>
      <c r="C253" s="83"/>
      <c r="D253" s="84" t="s">
        <v>410</v>
      </c>
      <c r="E253" s="29" t="s">
        <v>2</v>
      </c>
      <c r="F253" s="30"/>
    </row>
    <row r="254" spans="1:6" x14ac:dyDescent="0.2">
      <c r="A254" s="26"/>
      <c r="B254" s="27"/>
      <c r="C254" s="83"/>
      <c r="D254" s="84" t="s">
        <v>411</v>
      </c>
      <c r="E254" s="29" t="s">
        <v>2</v>
      </c>
      <c r="F254" s="30"/>
    </row>
    <row r="255" spans="1:6" x14ac:dyDescent="0.2">
      <c r="A255" s="26"/>
      <c r="B255" s="27"/>
      <c r="C255" s="83"/>
      <c r="D255" s="84" t="s">
        <v>426</v>
      </c>
      <c r="E255" s="29" t="s">
        <v>2</v>
      </c>
      <c r="F255" s="30"/>
    </row>
    <row r="256" spans="1:6" x14ac:dyDescent="0.2">
      <c r="A256" s="26"/>
      <c r="B256" s="27"/>
      <c r="C256" s="83"/>
      <c r="D256" s="84" t="s">
        <v>412</v>
      </c>
      <c r="E256" s="29" t="s">
        <v>2</v>
      </c>
      <c r="F256" s="30"/>
    </row>
    <row r="257" spans="1:6" x14ac:dyDescent="0.2">
      <c r="A257" s="26"/>
      <c r="B257" s="27"/>
      <c r="C257" s="83"/>
      <c r="D257" s="84" t="s">
        <v>413</v>
      </c>
      <c r="E257" s="29" t="s">
        <v>2</v>
      </c>
      <c r="F257" s="30"/>
    </row>
    <row r="258" spans="1:6" x14ac:dyDescent="0.2">
      <c r="A258" s="26" t="s">
        <v>257</v>
      </c>
      <c r="B258" s="27"/>
      <c r="C258" s="83"/>
      <c r="D258" s="82" t="s">
        <v>197</v>
      </c>
      <c r="E258" s="29" t="s">
        <v>2</v>
      </c>
      <c r="F258" s="103"/>
    </row>
    <row r="259" spans="1:6" x14ac:dyDescent="0.2">
      <c r="A259" s="26" t="s">
        <v>258</v>
      </c>
      <c r="B259" s="27"/>
      <c r="C259" s="83"/>
      <c r="D259" s="82" t="s">
        <v>196</v>
      </c>
      <c r="E259" s="29" t="s">
        <v>2</v>
      </c>
      <c r="F259" s="30"/>
    </row>
    <row r="260" spans="1:6" x14ac:dyDescent="0.2">
      <c r="A260" s="26" t="s">
        <v>428</v>
      </c>
      <c r="B260" s="27"/>
      <c r="C260" s="83"/>
      <c r="D260" s="84" t="s">
        <v>416</v>
      </c>
      <c r="E260" s="29" t="s">
        <v>2</v>
      </c>
      <c r="F260" s="30"/>
    </row>
    <row r="261" spans="1:6" ht="22.5" x14ac:dyDescent="0.2">
      <c r="A261" s="26">
        <v>4</v>
      </c>
      <c r="B261" s="27" t="s">
        <v>366</v>
      </c>
      <c r="C261" s="27"/>
      <c r="D261" s="130" t="s">
        <v>198</v>
      </c>
      <c r="E261" s="29" t="s">
        <v>2</v>
      </c>
      <c r="F261" s="30"/>
    </row>
    <row r="262" spans="1:6" x14ac:dyDescent="0.2">
      <c r="A262" s="26" t="s">
        <v>259</v>
      </c>
      <c r="B262" s="28" t="s">
        <v>195</v>
      </c>
      <c r="C262" s="27"/>
      <c r="D262" s="82" t="s">
        <v>414</v>
      </c>
      <c r="E262" s="29" t="s">
        <v>3</v>
      </c>
      <c r="F262" s="30" t="s">
        <v>470</v>
      </c>
    </row>
    <row r="263" spans="1:6" x14ac:dyDescent="0.2">
      <c r="A263" s="26" t="s">
        <v>260</v>
      </c>
      <c r="B263" s="27"/>
      <c r="C263" s="27"/>
      <c r="D263" s="82" t="s">
        <v>415</v>
      </c>
      <c r="E263" s="29" t="s">
        <v>3</v>
      </c>
      <c r="F263" s="30" t="s">
        <v>470</v>
      </c>
    </row>
    <row r="264" spans="1:6" x14ac:dyDescent="0.2">
      <c r="A264" s="26" t="s">
        <v>261</v>
      </c>
      <c r="B264" s="27"/>
      <c r="C264" s="27"/>
      <c r="D264" s="84" t="s">
        <v>401</v>
      </c>
      <c r="E264" s="29" t="s">
        <v>3</v>
      </c>
      <c r="F264" s="30" t="s">
        <v>470</v>
      </c>
    </row>
    <row r="265" spans="1:6" x14ac:dyDescent="0.2">
      <c r="A265" s="26">
        <v>6</v>
      </c>
      <c r="B265" s="27" t="s">
        <v>417</v>
      </c>
      <c r="C265" s="27"/>
      <c r="D265" s="84" t="s">
        <v>418</v>
      </c>
      <c r="E265" s="29" t="s">
        <v>3</v>
      </c>
      <c r="F265" s="30" t="s">
        <v>469</v>
      </c>
    </row>
    <row r="266" spans="1:6" x14ac:dyDescent="0.2">
      <c r="A266" s="26">
        <v>7</v>
      </c>
      <c r="B266" s="84" t="s">
        <v>419</v>
      </c>
      <c r="C266" s="27"/>
      <c r="D266" s="84" t="s">
        <v>424</v>
      </c>
      <c r="E266" s="29" t="s">
        <v>2</v>
      </c>
      <c r="F266" s="41"/>
    </row>
    <row r="267" spans="1:6" x14ac:dyDescent="0.2">
      <c r="A267" s="26">
        <v>8</v>
      </c>
      <c r="B267" s="84" t="s">
        <v>420</v>
      </c>
      <c r="C267" s="27"/>
      <c r="D267" s="84" t="s">
        <v>425</v>
      </c>
      <c r="E267" s="29" t="s">
        <v>2</v>
      </c>
      <c r="F267" s="41"/>
    </row>
    <row r="268" spans="1:6" x14ac:dyDescent="0.2">
      <c r="A268" s="26">
        <v>9</v>
      </c>
      <c r="B268" s="84" t="s">
        <v>421</v>
      </c>
      <c r="C268" s="27"/>
      <c r="D268" s="84" t="s">
        <v>425</v>
      </c>
      <c r="E268" s="29" t="s">
        <v>2</v>
      </c>
      <c r="F268" s="41"/>
    </row>
    <row r="269" spans="1:6" x14ac:dyDescent="0.2">
      <c r="A269" s="26">
        <v>10</v>
      </c>
      <c r="B269" s="84" t="s">
        <v>427</v>
      </c>
      <c r="C269" s="27"/>
      <c r="D269" s="84" t="s">
        <v>425</v>
      </c>
      <c r="E269" s="29" t="s">
        <v>2</v>
      </c>
      <c r="F269" s="41"/>
    </row>
    <row r="270" spans="1:6" x14ac:dyDescent="0.2">
      <c r="A270" s="26">
        <v>11</v>
      </c>
      <c r="B270" s="84" t="s">
        <v>422</v>
      </c>
      <c r="C270" s="27"/>
      <c r="D270" s="84" t="s">
        <v>425</v>
      </c>
      <c r="E270" s="29" t="s">
        <v>2</v>
      </c>
      <c r="F270" s="41"/>
    </row>
    <row r="271" spans="1:6" x14ac:dyDescent="0.2">
      <c r="A271" s="26">
        <v>12</v>
      </c>
      <c r="B271" s="84" t="s">
        <v>423</v>
      </c>
      <c r="C271" s="27"/>
      <c r="D271" s="84" t="s">
        <v>425</v>
      </c>
      <c r="E271" s="29" t="s">
        <v>2</v>
      </c>
      <c r="F271" s="41"/>
    </row>
    <row r="272" spans="1:6" x14ac:dyDescent="0.2">
      <c r="A272" s="26">
        <v>13</v>
      </c>
      <c r="B272" s="27" t="s">
        <v>431</v>
      </c>
      <c r="C272" s="27"/>
      <c r="D272" s="84" t="s">
        <v>429</v>
      </c>
      <c r="E272" s="29" t="s">
        <v>3</v>
      </c>
      <c r="F272" s="30" t="s">
        <v>471</v>
      </c>
    </row>
    <row r="273" spans="1:6" x14ac:dyDescent="0.2">
      <c r="A273" s="32"/>
      <c r="B273" s="34"/>
      <c r="C273" s="34"/>
      <c r="D273" s="85"/>
      <c r="E273" s="21"/>
      <c r="F273" s="98"/>
    </row>
    <row r="274" spans="1:6" x14ac:dyDescent="0.2">
      <c r="A274" s="32"/>
      <c r="B274" s="34"/>
      <c r="C274" s="79"/>
      <c r="D274" s="80"/>
      <c r="E274" s="21"/>
      <c r="F274" s="44"/>
    </row>
    <row r="275" spans="1:6" x14ac:dyDescent="0.2">
      <c r="A275" s="1" t="s">
        <v>5</v>
      </c>
      <c r="B275" s="33" t="s">
        <v>51</v>
      </c>
      <c r="C275" s="5"/>
      <c r="D275" s="88" t="s">
        <v>374</v>
      </c>
      <c r="E275" s="90">
        <v>0.5180555555555556</v>
      </c>
      <c r="F275" s="44"/>
    </row>
    <row r="276" spans="1:6" x14ac:dyDescent="0.2">
      <c r="A276" s="16" t="s">
        <v>6</v>
      </c>
      <c r="B276" s="17" t="s">
        <v>262</v>
      </c>
      <c r="C276" s="5"/>
      <c r="D276" s="89" t="s">
        <v>375</v>
      </c>
      <c r="E276" s="90">
        <v>0.51944444444444449</v>
      </c>
      <c r="F276" s="44"/>
    </row>
    <row r="277" spans="1:6" ht="14.25" x14ac:dyDescent="0.25">
      <c r="A277" s="16" t="s">
        <v>7</v>
      </c>
      <c r="B277" s="22" t="s">
        <v>2</v>
      </c>
      <c r="C277" s="38"/>
      <c r="D277" s="89" t="s">
        <v>376</v>
      </c>
      <c r="E277" s="90">
        <f>SUM(E276-E275)</f>
        <v>1.388888888888884E-3</v>
      </c>
      <c r="F277" s="44"/>
    </row>
    <row r="278" spans="1:6" x14ac:dyDescent="0.2">
      <c r="A278" s="24"/>
      <c r="B278" s="24" t="s">
        <v>8</v>
      </c>
      <c r="C278" s="24" t="s">
        <v>9</v>
      </c>
      <c r="D278" s="24" t="s">
        <v>10</v>
      </c>
      <c r="E278" s="25" t="s">
        <v>11</v>
      </c>
      <c r="F278" s="25" t="s">
        <v>12</v>
      </c>
    </row>
    <row r="279" spans="1:6" ht="22.5" x14ac:dyDescent="0.2">
      <c r="A279" s="26">
        <v>1</v>
      </c>
      <c r="B279" s="27" t="s">
        <v>402</v>
      </c>
      <c r="C279" s="28"/>
      <c r="D279" s="28" t="s">
        <v>430</v>
      </c>
      <c r="E279" s="29" t="s">
        <v>2</v>
      </c>
      <c r="F279" s="41"/>
    </row>
    <row r="280" spans="1:6" x14ac:dyDescent="0.2">
      <c r="A280" s="26">
        <v>2</v>
      </c>
      <c r="B280" s="87" t="s">
        <v>296</v>
      </c>
      <c r="C280" s="81"/>
      <c r="D280" s="28" t="s">
        <v>264</v>
      </c>
      <c r="E280" s="29" t="s">
        <v>2</v>
      </c>
      <c r="F280" s="30"/>
    </row>
    <row r="281" spans="1:6" x14ac:dyDescent="0.2">
      <c r="A281" s="26">
        <v>3</v>
      </c>
      <c r="B281" s="87" t="s">
        <v>297</v>
      </c>
      <c r="C281" s="81"/>
      <c r="D281" s="28" t="s">
        <v>265</v>
      </c>
      <c r="E281" s="29" t="s">
        <v>2</v>
      </c>
      <c r="F281" s="41"/>
    </row>
    <row r="282" spans="1:6" x14ac:dyDescent="0.2">
      <c r="A282" s="26">
        <v>4</v>
      </c>
      <c r="B282" s="87" t="s">
        <v>298</v>
      </c>
      <c r="C282" s="83"/>
      <c r="D282" s="28" t="s">
        <v>266</v>
      </c>
      <c r="E282" s="29" t="s">
        <v>2</v>
      </c>
      <c r="F282" s="30"/>
    </row>
    <row r="283" spans="1:6" x14ac:dyDescent="0.2">
      <c r="A283" s="32"/>
      <c r="B283" s="34"/>
      <c r="C283" s="34"/>
      <c r="D283" s="85"/>
      <c r="E283" s="21"/>
      <c r="F283" s="44"/>
    </row>
    <row r="284" spans="1:6" x14ac:dyDescent="0.2">
      <c r="A284" s="32"/>
      <c r="B284" s="34"/>
      <c r="C284" s="79"/>
      <c r="D284" s="34"/>
      <c r="E284" s="21"/>
      <c r="F284" s="44"/>
    </row>
    <row r="285" spans="1:6" x14ac:dyDescent="0.2">
      <c r="A285" s="1" t="s">
        <v>5</v>
      </c>
      <c r="B285" s="33" t="s">
        <v>51</v>
      </c>
      <c r="C285" s="5"/>
      <c r="D285" s="88" t="s">
        <v>374</v>
      </c>
      <c r="E285" s="90">
        <v>0.51944444444444449</v>
      </c>
    </row>
    <row r="286" spans="1:6" x14ac:dyDescent="0.2">
      <c r="A286" s="16" t="s">
        <v>6</v>
      </c>
      <c r="B286" s="17" t="s">
        <v>263</v>
      </c>
      <c r="C286" s="5"/>
      <c r="D286" s="89" t="s">
        <v>375</v>
      </c>
      <c r="E286" s="90">
        <v>0.52013888888888882</v>
      </c>
    </row>
    <row r="287" spans="1:6" ht="14.25" x14ac:dyDescent="0.25">
      <c r="A287" s="16" t="s">
        <v>7</v>
      </c>
      <c r="B287" s="22" t="s">
        <v>2</v>
      </c>
      <c r="C287" s="38"/>
      <c r="D287" s="89" t="s">
        <v>376</v>
      </c>
      <c r="E287" s="90">
        <f>SUM(E286-E285)</f>
        <v>6.9444444444433095E-4</v>
      </c>
      <c r="F287" s="23"/>
    </row>
    <row r="288" spans="1:6" x14ac:dyDescent="0.2">
      <c r="A288" s="24"/>
      <c r="B288" s="24" t="s">
        <v>8</v>
      </c>
      <c r="C288" s="24" t="s">
        <v>9</v>
      </c>
      <c r="D288" s="24" t="s">
        <v>10</v>
      </c>
      <c r="E288" s="25" t="s">
        <v>11</v>
      </c>
      <c r="F288" s="25" t="s">
        <v>12</v>
      </c>
    </row>
    <row r="289" spans="1:6" x14ac:dyDescent="0.2">
      <c r="A289" s="26">
        <v>1</v>
      </c>
      <c r="B289" s="28" t="s">
        <v>367</v>
      </c>
      <c r="C289" s="12"/>
      <c r="D289" s="13" t="s">
        <v>186</v>
      </c>
      <c r="E289" s="29" t="s">
        <v>2</v>
      </c>
      <c r="F289" s="30"/>
    </row>
    <row r="290" spans="1:6" ht="22.5" x14ac:dyDescent="0.2">
      <c r="A290" s="26">
        <v>2</v>
      </c>
      <c r="B290" s="27" t="s">
        <v>368</v>
      </c>
      <c r="C290" s="28"/>
      <c r="D290" s="28" t="s">
        <v>187</v>
      </c>
      <c r="E290" s="29" t="s">
        <v>2</v>
      </c>
      <c r="F290" s="30"/>
    </row>
    <row r="291" spans="1:6" x14ac:dyDescent="0.2">
      <c r="A291" s="26">
        <v>3</v>
      </c>
      <c r="B291" s="28" t="s">
        <v>188</v>
      </c>
      <c r="C291" s="28"/>
      <c r="D291" s="31" t="s">
        <v>189</v>
      </c>
      <c r="E291" s="29" t="s">
        <v>2</v>
      </c>
      <c r="F291" s="30"/>
    </row>
  </sheetData>
  <mergeCells count="1">
    <mergeCell ref="C247:C248"/>
  </mergeCells>
  <conditionalFormatting sqref="E292:E1048576 E114:E133 E160:E192 E225:E242 E137:E156 E196:E221 E45:E110 E1:E41">
    <cfRule type="cellIs" dxfId="51" priority="88" operator="equal">
      <formula>"Failed"</formula>
    </cfRule>
    <cfRule type="cellIs" dxfId="50" priority="89" operator="equal">
      <formula>"Passed"</formula>
    </cfRule>
    <cfRule type="cellIs" dxfId="49" priority="90" operator="equal">
      <formula>"No Run"</formula>
    </cfRule>
  </conditionalFormatting>
  <conditionalFormatting sqref="C1:C18 B174:B226 B229:B243 B1:B108 B110:B172 B293:B1048576">
    <cfRule type="cellIs" dxfId="48" priority="84" operator="equal">
      <formula>"Blocked"</formula>
    </cfRule>
    <cfRule type="cellIs" dxfId="47" priority="85" operator="equal">
      <formula>"Passed"</formula>
    </cfRule>
    <cfRule type="cellIs" dxfId="46" priority="86" operator="equal">
      <formula>"No Run"</formula>
    </cfRule>
    <cfRule type="cellIs" dxfId="45" priority="87" operator="equal">
      <formula>"Failed"</formula>
    </cfRule>
  </conditionalFormatting>
  <conditionalFormatting sqref="B173">
    <cfRule type="cellIs" dxfId="44" priority="70" operator="equal">
      <formula>"Blocked"</formula>
    </cfRule>
    <cfRule type="cellIs" dxfId="43" priority="71" operator="equal">
      <formula>"Passed"</formula>
    </cfRule>
    <cfRule type="cellIs" dxfId="42" priority="72" operator="equal">
      <formula>"No Run"</formula>
    </cfRule>
    <cfRule type="cellIs" dxfId="41" priority="73" operator="equal">
      <formula>"Failed"</formula>
    </cfRule>
  </conditionalFormatting>
  <conditionalFormatting sqref="B227:B228">
    <cfRule type="cellIs" dxfId="40" priority="63" operator="equal">
      <formula>"Blocked"</formula>
    </cfRule>
    <cfRule type="cellIs" dxfId="39" priority="64" operator="equal">
      <formula>"Passed"</formula>
    </cfRule>
    <cfRule type="cellIs" dxfId="38" priority="65" operator="equal">
      <formula>"No Run"</formula>
    </cfRule>
    <cfRule type="cellIs" dxfId="37" priority="66" operator="equal">
      <formula>"Failed"</formula>
    </cfRule>
  </conditionalFormatting>
  <conditionalFormatting sqref="E42:E44">
    <cfRule type="cellIs" dxfId="36" priority="53" operator="equal">
      <formula>"Failed"</formula>
    </cfRule>
    <cfRule type="cellIs" dxfId="35" priority="54" operator="equal">
      <formula>"Passed"</formula>
    </cfRule>
    <cfRule type="cellIs" dxfId="34" priority="55" operator="equal">
      <formula>"No Run"</formula>
    </cfRule>
  </conditionalFormatting>
  <conditionalFormatting sqref="E111:E113">
    <cfRule type="cellIs" dxfId="33" priority="50" operator="equal">
      <formula>"Failed"</formula>
    </cfRule>
    <cfRule type="cellIs" dxfId="32" priority="51" operator="equal">
      <formula>"Passed"</formula>
    </cfRule>
    <cfRule type="cellIs" dxfId="31" priority="52" operator="equal">
      <formula>"No Run"</formula>
    </cfRule>
  </conditionalFormatting>
  <conditionalFormatting sqref="E134:E136">
    <cfRule type="cellIs" dxfId="2" priority="47" operator="equal">
      <formula>"Failed"</formula>
    </cfRule>
    <cfRule type="cellIs" dxfId="1" priority="48" operator="equal">
      <formula>"Passed"</formula>
    </cfRule>
    <cfRule type="cellIs" dxfId="0" priority="49" operator="equal">
      <formula>"No Run"</formula>
    </cfRule>
  </conditionalFormatting>
  <conditionalFormatting sqref="E157:E159">
    <cfRule type="cellIs" dxfId="30" priority="44" operator="equal">
      <formula>"Failed"</formula>
    </cfRule>
    <cfRule type="cellIs" dxfId="29" priority="45" operator="equal">
      <formula>"Passed"</formula>
    </cfRule>
    <cfRule type="cellIs" dxfId="28" priority="46" operator="equal">
      <formula>"No Run"</formula>
    </cfRule>
  </conditionalFormatting>
  <conditionalFormatting sqref="E193:E195">
    <cfRule type="cellIs" dxfId="27" priority="41" operator="equal">
      <formula>"Failed"</formula>
    </cfRule>
    <cfRule type="cellIs" dxfId="26" priority="42" operator="equal">
      <formula>"Passed"</formula>
    </cfRule>
    <cfRule type="cellIs" dxfId="25" priority="43" operator="equal">
      <formula>"No Run"</formula>
    </cfRule>
  </conditionalFormatting>
  <conditionalFormatting sqref="E222:E224">
    <cfRule type="cellIs" dxfId="24" priority="38" operator="equal">
      <formula>"Failed"</formula>
    </cfRule>
    <cfRule type="cellIs" dxfId="23" priority="39" operator="equal">
      <formula>"Passed"</formula>
    </cfRule>
    <cfRule type="cellIs" dxfId="22" priority="40" operator="equal">
      <formula>"No Run"</formula>
    </cfRule>
  </conditionalFormatting>
  <conditionalFormatting sqref="E243">
    <cfRule type="cellIs" dxfId="21" priority="35" operator="equal">
      <formula>"Failed"</formula>
    </cfRule>
    <cfRule type="cellIs" dxfId="20" priority="36" operator="equal">
      <formula>"Passed"</formula>
    </cfRule>
    <cfRule type="cellIs" dxfId="19" priority="37" operator="equal">
      <formula>"No Run"</formula>
    </cfRule>
  </conditionalFormatting>
  <conditionalFormatting sqref="E285:E287">
    <cfRule type="cellIs" dxfId="18" priority="1" operator="equal">
      <formula>"Failed"</formula>
    </cfRule>
    <cfRule type="cellIs" dxfId="17" priority="2" operator="equal">
      <formula>"Passed"</formula>
    </cfRule>
    <cfRule type="cellIs" dxfId="16" priority="3" operator="equal">
      <formula>"No Run"</formula>
    </cfRule>
  </conditionalFormatting>
  <conditionalFormatting sqref="E278:E284 E288:E291 E246:E274">
    <cfRule type="cellIs" dxfId="15" priority="14" operator="equal">
      <formula>"Failed"</formula>
    </cfRule>
    <cfRule type="cellIs" dxfId="14" priority="15" operator="equal">
      <formula>"Passed"</formula>
    </cfRule>
    <cfRule type="cellIs" dxfId="13" priority="16" operator="equal">
      <formula>"No Run"</formula>
    </cfRule>
  </conditionalFormatting>
  <conditionalFormatting sqref="B244:B265 B272:B291">
    <cfRule type="cellIs" dxfId="12" priority="10" operator="equal">
      <formula>"Blocked"</formula>
    </cfRule>
    <cfRule type="cellIs" dxfId="11" priority="11" operator="equal">
      <formula>"Passed"</formula>
    </cfRule>
    <cfRule type="cellIs" dxfId="10" priority="12" operator="equal">
      <formula>"No Run"</formula>
    </cfRule>
    <cfRule type="cellIs" dxfId="9" priority="13" operator="equal">
      <formula>"Failed"</formula>
    </cfRule>
  </conditionalFormatting>
  <conditionalFormatting sqref="E244:E245">
    <cfRule type="cellIs" dxfId="8" priority="7" operator="equal">
      <formula>"Failed"</formula>
    </cfRule>
    <cfRule type="cellIs" dxfId="7" priority="8" operator="equal">
      <formula>"Passed"</formula>
    </cfRule>
    <cfRule type="cellIs" dxfId="6" priority="9" operator="equal">
      <formula>"No Run"</formula>
    </cfRule>
  </conditionalFormatting>
  <conditionalFormatting sqref="E275:E277">
    <cfRule type="cellIs" dxfId="5" priority="4" operator="equal">
      <formula>"Failed"</formula>
    </cfRule>
    <cfRule type="cellIs" dxfId="4" priority="5" operator="equal">
      <formula>"Passed"</formula>
    </cfRule>
    <cfRule type="cellIs" dxfId="3" priority="6" operator="equal">
      <formula>"No Run"</formula>
    </cfRule>
  </conditionalFormatting>
  <dataValidations count="5">
    <dataValidation type="list" allowBlank="1" showInputMessage="1" showErrorMessage="1" sqref="F132 E274 E39 E241:E242 E283:E284 F108:F109">
      <formula1>$H$1:$H$3</formula1>
    </dataValidation>
    <dataValidation type="list" allowBlank="1" showInputMessage="1" showErrorMessage="1" sqref="F133">
      <formula1>"Passed,Failed B,Failed H,Failed M,Failed L,Blocked,No Run"</formula1>
    </dataValidation>
    <dataValidation type="list" allowBlank="1" showInputMessage="1" showErrorMessage="1" sqref="F17 F40:F43">
      <formula1>#REF!</formula1>
    </dataValidation>
    <dataValidation type="list" allowBlank="1" showInputMessage="1" showErrorMessage="1" sqref="B18 B44 B113 B136 B159 B195 B224 B287 B245 B277">
      <formula1>"Passed,Failed,Blocked,No Run"</formula1>
    </dataValidation>
    <dataValidation type="list" allowBlank="1" showInputMessage="1" showErrorMessage="1" sqref="E161:E190 E20:E38 E279:E282 E197:E219 E138:E154 E115:E131 E289:E291 E226:E240 E46:E107 E247:E273">
      <formula1>"No run,Passed,Failed,Blocked"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F9"/>
  <sheetViews>
    <sheetView workbookViewId="0">
      <selection activeCell="A4" sqref="A4"/>
    </sheetView>
  </sheetViews>
  <sheetFormatPr defaultRowHeight="15" x14ac:dyDescent="0.25"/>
  <cols>
    <col min="3" max="3" width="28.42578125" customWidth="1"/>
    <col min="4" max="4" width="22.5703125" customWidth="1"/>
    <col min="5" max="5" width="18.140625" bestFit="1" customWidth="1"/>
  </cols>
  <sheetData>
    <row r="3" spans="3:6" x14ac:dyDescent="0.25">
      <c r="C3" s="109" t="s">
        <v>434</v>
      </c>
      <c r="D3" s="104"/>
      <c r="E3" s="104"/>
      <c r="F3" s="104"/>
    </row>
    <row r="4" spans="3:6" x14ac:dyDescent="0.25">
      <c r="C4" s="105" t="s">
        <v>435</v>
      </c>
      <c r="D4" s="105">
        <f>Overview!E10</f>
        <v>10</v>
      </c>
      <c r="E4" s="105" t="s">
        <v>439</v>
      </c>
      <c r="F4" s="105">
        <v>1</v>
      </c>
    </row>
    <row r="5" spans="3:6" x14ac:dyDescent="0.25">
      <c r="C5" s="106" t="s">
        <v>436</v>
      </c>
      <c r="D5" s="106">
        <f>Overview!I4</f>
        <v>216</v>
      </c>
      <c r="E5" s="106" t="s">
        <v>440</v>
      </c>
      <c r="F5" s="106">
        <v>1</v>
      </c>
    </row>
    <row r="6" spans="3:6" ht="30" x14ac:dyDescent="0.25">
      <c r="C6" s="107" t="s">
        <v>437</v>
      </c>
      <c r="D6" s="105">
        <f>ROUNDUP(D5/10,0)</f>
        <v>22</v>
      </c>
      <c r="E6" s="105" t="s">
        <v>441</v>
      </c>
      <c r="F6" s="105">
        <v>1</v>
      </c>
    </row>
    <row r="7" spans="3:6" ht="30" x14ac:dyDescent="0.25">
      <c r="C7" s="106" t="s">
        <v>438</v>
      </c>
      <c r="D7" s="106">
        <v>0.5</v>
      </c>
      <c r="E7" s="108" t="s">
        <v>442</v>
      </c>
      <c r="F7" s="106">
        <v>1</v>
      </c>
    </row>
    <row r="8" spans="3:6" ht="45" x14ac:dyDescent="0.25">
      <c r="C8" s="107" t="s">
        <v>445</v>
      </c>
      <c r="D8" s="105">
        <f>ROUNDUP((ROUNDUP(D6/3,0)/D7)*(1+$F$9),0)*8</f>
        <v>192</v>
      </c>
      <c r="E8" s="105" t="s">
        <v>444</v>
      </c>
      <c r="F8" s="105">
        <v>2</v>
      </c>
    </row>
    <row r="9" spans="3:6" ht="45" x14ac:dyDescent="0.25">
      <c r="C9" s="108" t="s">
        <v>446</v>
      </c>
      <c r="D9" s="106">
        <f>$D$8/8</f>
        <v>24</v>
      </c>
      <c r="E9" s="106" t="s">
        <v>443</v>
      </c>
      <c r="F9" s="106">
        <f>($F$4-1)*0.1+($F$5-1)*0.1+$F$6*0.15+$F$7*0.15+$F$8*0.1</f>
        <v>0.5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Standard</vt:lpstr>
      <vt:lpstr>Test Automation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Durek, Milan</dc:creator>
  <cp:lastModifiedBy>Fernbach, Aron</cp:lastModifiedBy>
  <dcterms:created xsi:type="dcterms:W3CDTF">2017-06-07T08:16:09Z</dcterms:created>
  <dcterms:modified xsi:type="dcterms:W3CDTF">2017-12-06T11:28:15Z</dcterms:modified>
</cp:coreProperties>
</file>