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96949130-5B3E-425E-8F4F-B17AAEC14CC7}" xr6:coauthVersionLast="47" xr6:coauthVersionMax="47" xr10:uidLastSave="{00000000-0000-0000-0000-000000000000}"/>
  <bookViews>
    <workbookView xWindow="-90" yWindow="-90" windowWidth="19380" windowHeight="10380" firstSheet="1" activeTab="1" xr2:uid="{D2DFF406-D11F-4969-9DFE-864BDC10A975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4" i="10"/>
  <c r="I4" i="4"/>
  <c r="I4" i="5"/>
  <c r="I4" i="6"/>
  <c r="I4" i="7"/>
  <c r="I4" i="8"/>
  <c r="I4" i="9"/>
  <c r="I4" i="2"/>
  <c r="I12" i="2"/>
  <c r="I16" i="3"/>
  <c r="I16" i="4"/>
  <c r="I16" i="5"/>
  <c r="I16" i="6"/>
  <c r="I16" i="7"/>
  <c r="I16" i="8"/>
  <c r="I16" i="9"/>
  <c r="I16" i="2"/>
  <c r="H16" i="3"/>
  <c r="H16" i="4"/>
  <c r="H16" i="5"/>
  <c r="H16" i="6"/>
  <c r="H16" i="7"/>
  <c r="H16" i="8"/>
  <c r="H16" i="9"/>
  <c r="H16" i="2"/>
  <c r="I10" i="9"/>
  <c r="I9" i="9"/>
  <c r="I8" i="9"/>
  <c r="I8" i="2"/>
  <c r="H8" i="6"/>
  <c r="H8" i="9"/>
  <c r="I6" i="3"/>
  <c r="I6" i="4"/>
  <c r="I5" i="4" s="1"/>
  <c r="I6" i="5"/>
  <c r="I6" i="6"/>
  <c r="I6" i="7"/>
  <c r="I6" i="8"/>
  <c r="I8" i="8" s="1"/>
  <c r="I6" i="9"/>
  <c r="I6" i="2"/>
  <c r="I11" i="3"/>
  <c r="I14" i="3" s="1"/>
  <c r="I11" i="4"/>
  <c r="I15" i="4" s="1"/>
  <c r="I11" i="5"/>
  <c r="I15" i="5" s="1"/>
  <c r="I11" i="6"/>
  <c r="I8" i="6" s="1"/>
  <c r="I11" i="7"/>
  <c r="I11" i="8"/>
  <c r="I15" i="8" s="1"/>
  <c r="I11" i="9"/>
  <c r="I11" i="2"/>
  <c r="H11" i="3"/>
  <c r="H15" i="3" s="1"/>
  <c r="H11" i="4"/>
  <c r="H12" i="4" s="1"/>
  <c r="H11" i="5"/>
  <c r="H11" i="6"/>
  <c r="H13" i="6" s="1"/>
  <c r="H11" i="7"/>
  <c r="H11" i="8"/>
  <c r="H15" i="8" s="1"/>
  <c r="H11" i="9"/>
  <c r="H11" i="2"/>
  <c r="H6" i="3"/>
  <c r="H7" i="3" s="1"/>
  <c r="H6" i="4"/>
  <c r="H9" i="4" s="1"/>
  <c r="H6" i="5"/>
  <c r="H10" i="5" s="1"/>
  <c r="H6" i="6"/>
  <c r="H10" i="6" s="1"/>
  <c r="H6" i="7"/>
  <c r="H10" i="7" s="1"/>
  <c r="H6" i="8"/>
  <c r="H9" i="8" s="1"/>
  <c r="H6" i="9"/>
  <c r="H10" i="9" s="1"/>
  <c r="H6" i="2"/>
  <c r="H7" i="2" s="1"/>
  <c r="E42" i="10"/>
  <c r="E40" i="10"/>
  <c r="E27" i="10"/>
  <c r="E11" i="10"/>
  <c r="D28" i="10"/>
  <c r="D9" i="10"/>
  <c r="C44" i="10"/>
  <c r="D44" i="10" s="1"/>
  <c r="C43" i="10"/>
  <c r="D43" i="10" s="1"/>
  <c r="C42" i="10"/>
  <c r="D42" i="10" s="1"/>
  <c r="C41" i="10"/>
  <c r="E41" i="10" s="1"/>
  <c r="C39" i="10"/>
  <c r="D39" i="10" s="1"/>
  <c r="C38" i="10"/>
  <c r="D38" i="10" s="1"/>
  <c r="C37" i="10"/>
  <c r="D37" i="10" s="1"/>
  <c r="C36" i="10"/>
  <c r="E36" i="10" s="1"/>
  <c r="C35" i="10"/>
  <c r="D35" i="10" s="1"/>
  <c r="C34" i="10"/>
  <c r="E34" i="10" s="1"/>
  <c r="C33" i="10"/>
  <c r="E33" i="10" s="1"/>
  <c r="C32" i="10"/>
  <c r="E32" i="10" s="1"/>
  <c r="C31" i="10"/>
  <c r="D31" i="10" s="1"/>
  <c r="C30" i="10"/>
  <c r="D30" i="10" s="1"/>
  <c r="C29" i="10"/>
  <c r="D29" i="10" s="1"/>
  <c r="C28" i="10"/>
  <c r="E28" i="10" s="1"/>
  <c r="C27" i="10"/>
  <c r="D27" i="10" s="1"/>
  <c r="C26" i="10"/>
  <c r="E26" i="10" s="1"/>
  <c r="C25" i="10"/>
  <c r="E25" i="10" s="1"/>
  <c r="C24" i="10"/>
  <c r="E24" i="10" s="1"/>
  <c r="C23" i="10"/>
  <c r="D23" i="10" s="1"/>
  <c r="C22" i="10"/>
  <c r="D22" i="10" s="1"/>
  <c r="C21" i="10"/>
  <c r="D21" i="10" s="1"/>
  <c r="C20" i="10"/>
  <c r="E20" i="10" s="1"/>
  <c r="C19" i="10"/>
  <c r="D19" i="10" s="1"/>
  <c r="C18" i="10"/>
  <c r="D18" i="10" s="1"/>
  <c r="C17" i="10"/>
  <c r="E17" i="10" s="1"/>
  <c r="C16" i="10"/>
  <c r="E16" i="10" s="1"/>
  <c r="C15" i="10"/>
  <c r="D15" i="10" s="1"/>
  <c r="C14" i="10"/>
  <c r="D14" i="10" s="1"/>
  <c r="I11" i="10" s="1"/>
  <c r="C13" i="10"/>
  <c r="D13" i="10" s="1"/>
  <c r="H11" i="10" s="1"/>
  <c r="C12" i="10"/>
  <c r="D12" i="10" s="1"/>
  <c r="C11" i="10"/>
  <c r="D11" i="10" s="1"/>
  <c r="I6" i="10" s="1"/>
  <c r="C10" i="10"/>
  <c r="E10" i="10" s="1"/>
  <c r="C9" i="10"/>
  <c r="E9" i="10" s="1"/>
  <c r="C8" i="10"/>
  <c r="E8" i="10" s="1"/>
  <c r="C6" i="10"/>
  <c r="E6" i="10" s="1"/>
  <c r="I7" i="5" l="1"/>
  <c r="D10" i="10"/>
  <c r="H6" i="10" s="1"/>
  <c r="D33" i="10"/>
  <c r="E12" i="10"/>
  <c r="E43" i="10"/>
  <c r="H9" i="2"/>
  <c r="I12" i="3"/>
  <c r="H7" i="5"/>
  <c r="D34" i="10"/>
  <c r="E14" i="10"/>
  <c r="E30" i="10"/>
  <c r="E44" i="10"/>
  <c r="I10" i="3"/>
  <c r="H9" i="7"/>
  <c r="I9" i="5"/>
  <c r="D17" i="10"/>
  <c r="I16" i="10" s="1"/>
  <c r="I12" i="10" s="1"/>
  <c r="D36" i="10"/>
  <c r="E18" i="10"/>
  <c r="H15" i="2"/>
  <c r="I14" i="2"/>
  <c r="I10" i="2"/>
  <c r="H7" i="8"/>
  <c r="H9" i="3"/>
  <c r="I8" i="4"/>
  <c r="E19" i="10"/>
  <c r="E35" i="10"/>
  <c r="H15" i="9"/>
  <c r="I15" i="9"/>
  <c r="I7" i="9"/>
  <c r="H7" i="7"/>
  <c r="H10" i="8"/>
  <c r="I8" i="3"/>
  <c r="D20" i="10"/>
  <c r="I10" i="8"/>
  <c r="H12" i="9"/>
  <c r="D25" i="10"/>
  <c r="D6" i="10"/>
  <c r="E22" i="10"/>
  <c r="E38" i="10"/>
  <c r="H14" i="7"/>
  <c r="I13" i="7"/>
  <c r="I7" i="7"/>
  <c r="H8" i="8"/>
  <c r="H12" i="7"/>
  <c r="D26" i="10"/>
  <c r="I10" i="6"/>
  <c r="H8" i="7"/>
  <c r="H12" i="3"/>
  <c r="H8" i="10"/>
  <c r="H7" i="10"/>
  <c r="H10" i="10"/>
  <c r="H9" i="10"/>
  <c r="I7" i="10"/>
  <c r="I9" i="10"/>
  <c r="I10" i="10"/>
  <c r="I8" i="10"/>
  <c r="D8" i="10"/>
  <c r="I5" i="10" s="1"/>
  <c r="D16" i="10"/>
  <c r="H16" i="10" s="1"/>
  <c r="H15" i="10" s="1"/>
  <c r="D24" i="10"/>
  <c r="D32" i="10"/>
  <c r="D41" i="10"/>
  <c r="H7" i="9"/>
  <c r="H8" i="2"/>
  <c r="H8" i="3"/>
  <c r="H10" i="4"/>
  <c r="I8" i="7"/>
  <c r="I8" i="5"/>
  <c r="I12" i="4"/>
  <c r="H13" i="5"/>
  <c r="H14" i="6"/>
  <c r="H15" i="7"/>
  <c r="I15" i="2"/>
  <c r="I14" i="7"/>
  <c r="I13" i="4"/>
  <c r="I15" i="3"/>
  <c r="H13" i="4"/>
  <c r="H14" i="5"/>
  <c r="H15" i="6"/>
  <c r="I13" i="9"/>
  <c r="I15" i="7"/>
  <c r="I14" i="4"/>
  <c r="I5" i="2"/>
  <c r="I5" i="3"/>
  <c r="H9" i="9"/>
  <c r="H10" i="2"/>
  <c r="H10" i="3"/>
  <c r="I10" i="7"/>
  <c r="I10" i="5"/>
  <c r="H14" i="4"/>
  <c r="H15" i="5"/>
  <c r="I14" i="9"/>
  <c r="I13" i="6"/>
  <c r="I5" i="9"/>
  <c r="I9" i="7"/>
  <c r="H12" i="2"/>
  <c r="E13" i="10"/>
  <c r="E21" i="10"/>
  <c r="E29" i="10"/>
  <c r="E37" i="10"/>
  <c r="H7" i="6"/>
  <c r="I7" i="2"/>
  <c r="I7" i="8"/>
  <c r="I7" i="6"/>
  <c r="I7" i="4"/>
  <c r="I7" i="3"/>
  <c r="H12" i="8"/>
  <c r="I12" i="9"/>
  <c r="H13" i="2"/>
  <c r="H13" i="3"/>
  <c r="H15" i="4"/>
  <c r="I14" i="6"/>
  <c r="I5" i="8"/>
  <c r="I12" i="8"/>
  <c r="H13" i="9"/>
  <c r="H14" i="2"/>
  <c r="H14" i="3"/>
  <c r="I13" i="8"/>
  <c r="I15" i="6"/>
  <c r="I5" i="7"/>
  <c r="E15" i="10"/>
  <c r="E23" i="10"/>
  <c r="E31" i="10"/>
  <c r="E39" i="10"/>
  <c r="H7" i="4"/>
  <c r="H8" i="5"/>
  <c r="H9" i="6"/>
  <c r="I9" i="2"/>
  <c r="I9" i="8"/>
  <c r="I9" i="6"/>
  <c r="I9" i="4"/>
  <c r="I9" i="3"/>
  <c r="H12" i="6"/>
  <c r="I12" i="7"/>
  <c r="H13" i="8"/>
  <c r="H14" i="9"/>
  <c r="I14" i="8"/>
  <c r="I13" i="5"/>
  <c r="I5" i="6"/>
  <c r="H8" i="4"/>
  <c r="H9" i="5"/>
  <c r="I10" i="4"/>
  <c r="H12" i="5"/>
  <c r="I12" i="6"/>
  <c r="H13" i="7"/>
  <c r="H14" i="8"/>
  <c r="I13" i="2"/>
  <c r="I14" i="5"/>
  <c r="I13" i="3"/>
  <c r="I5" i="5"/>
  <c r="I12" i="5"/>
  <c r="I13" i="10" l="1"/>
  <c r="I14" i="10"/>
  <c r="I15" i="10"/>
  <c r="H12" i="10"/>
  <c r="H13" i="10"/>
  <c r="H14" i="10"/>
</calcChain>
</file>

<file path=xl/sharedStrings.xml><?xml version="1.0" encoding="utf-8"?>
<sst xmlns="http://schemas.openxmlformats.org/spreadsheetml/2006/main" count="627" uniqueCount="35">
  <si>
    <t>MINDÖSSZESEN FOLYÓSÍTOTT</t>
  </si>
  <si>
    <t>Létszám</t>
  </si>
  <si>
    <t>Születési év</t>
  </si>
  <si>
    <t>átlaga</t>
  </si>
  <si>
    <t>Együtt:</t>
  </si>
  <si>
    <t>Férfi:</t>
  </si>
  <si>
    <t>Nő: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</si>
  <si>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</si>
  <si>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</si>
  <si>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</si>
  <si>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</si>
  <si>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</si>
  <si>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</si>
  <si>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 xml:space="preserve">1920 - 24 </t>
  </si>
  <si>
    <t xml:space="preserve">1915 - 19 </t>
  </si>
  <si>
    <t>Összesen</t>
  </si>
  <si>
    <t>Bes.-ból</t>
  </si>
  <si>
    <t>kimaradt</t>
  </si>
  <si>
    <t>Mindösszesen</t>
  </si>
  <si>
    <t>BUDAPEST ÖSSZESEN</t>
  </si>
  <si>
    <t>PEST m. (-Budapest)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</si>
  <si>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</si>
  <si>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</si>
  <si>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</si>
  <si>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</si>
  <si>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</si>
  <si>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</si>
  <si>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teljes ellátás</t>
  </si>
  <si>
    <t>főellátás</t>
  </si>
  <si>
    <t>Öregségi nyugdíjak, 2012. január, emelés után</t>
  </si>
  <si>
    <t xml:space="preserve">1955 - </t>
  </si>
  <si>
    <t>KÖZÉP-MAGYARORSZÁG ÖSSZESEN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</si>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</sst>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"/>
    <numFmt numFmtId="165" formatCode="#,##0;\-\ #,##0;&quot;-&quot;;"/>
  </numFmts>
  <fonts count="4" x14ac:knownFonts="1">
    <font>
      <sz val="10"/>
      <name val="Arial CE"/>
      <charset val="238"/>
    </font>
    <font>
      <sz val="10"/>
      <name val="Arial CE"/>
      <charset val="238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0" fillId="0" borderId="15" xfId="0" applyBorder="1"/>
    <xf numFmtId="0" fontId="0" fillId="0" borderId="16" xfId="0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4" fontId="1" fillId="0" borderId="0" xfId="0" applyNumberFormat="1" applyFont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0" fontId="0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FE71-C40B-41FD-AEC6-18E1718C20E2}">
  <dimension ref="A1:E44"/>
  <sheetViews>
    <sheetView topLeftCell="A3" zoomScaleNormal="100" workbookViewId="0">
      <selection activeCell="G6" sqref="G6"/>
    </sheetView>
  </sheetViews>
  <sheetFormatPr defaultRowHeight="13" x14ac:dyDescent="0.6"/>
  <cols>
    <col min="1" max="1" width="13.54296875" style="2" customWidth="1"/>
    <col min="2" max="2" width="9.1328125" style="2"/>
    <col min="3" max="3" width="9.1328125" style="24"/>
    <col min="4" max="5" width="13" style="24" customWidth="1"/>
    <col min="6" max="254" width="9.1328125" style="2"/>
    <col min="255" max="255" width="13.54296875" style="2" customWidth="1"/>
    <col min="256" max="257" width="9.1328125" style="2"/>
    <col min="258" max="258" width="15" style="2" customWidth="1"/>
    <col min="259" max="259" width="9.1328125" style="2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3" width="9.1328125" style="2"/>
    <col min="514" max="514" width="15" style="2" customWidth="1"/>
    <col min="515" max="515" width="9.1328125" style="2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9" width="9.1328125" style="2"/>
    <col min="770" max="770" width="15" style="2" customWidth="1"/>
    <col min="771" max="771" width="9.1328125" style="2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5" width="9.1328125" style="2"/>
    <col min="1026" max="1026" width="15" style="2" customWidth="1"/>
    <col min="1027" max="1027" width="9.1328125" style="2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1" width="9.1328125" style="2"/>
    <col min="1282" max="1282" width="15" style="2" customWidth="1"/>
    <col min="1283" max="1283" width="9.1328125" style="2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7" width="9.1328125" style="2"/>
    <col min="1538" max="1538" width="15" style="2" customWidth="1"/>
    <col min="1539" max="1539" width="9.1328125" style="2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3" width="9.1328125" style="2"/>
    <col min="1794" max="1794" width="15" style="2" customWidth="1"/>
    <col min="1795" max="1795" width="9.1328125" style="2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9" width="9.1328125" style="2"/>
    <col min="2050" max="2050" width="15" style="2" customWidth="1"/>
    <col min="2051" max="2051" width="9.1328125" style="2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5" width="9.1328125" style="2"/>
    <col min="2306" max="2306" width="15" style="2" customWidth="1"/>
    <col min="2307" max="2307" width="9.1328125" style="2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1" width="9.1328125" style="2"/>
    <col min="2562" max="2562" width="15" style="2" customWidth="1"/>
    <col min="2563" max="2563" width="9.1328125" style="2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7" width="9.1328125" style="2"/>
    <col min="2818" max="2818" width="15" style="2" customWidth="1"/>
    <col min="2819" max="2819" width="9.1328125" style="2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3" width="9.1328125" style="2"/>
    <col min="3074" max="3074" width="15" style="2" customWidth="1"/>
    <col min="3075" max="3075" width="9.1328125" style="2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9" width="9.1328125" style="2"/>
    <col min="3330" max="3330" width="15" style="2" customWidth="1"/>
    <col min="3331" max="3331" width="9.1328125" style="2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5" width="9.1328125" style="2"/>
    <col min="3586" max="3586" width="15" style="2" customWidth="1"/>
    <col min="3587" max="3587" width="9.1328125" style="2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1" width="9.1328125" style="2"/>
    <col min="3842" max="3842" width="15" style="2" customWidth="1"/>
    <col min="3843" max="3843" width="9.1328125" style="2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7" width="9.1328125" style="2"/>
    <col min="4098" max="4098" width="15" style="2" customWidth="1"/>
    <col min="4099" max="4099" width="9.1328125" style="2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3" width="9.1328125" style="2"/>
    <col min="4354" max="4354" width="15" style="2" customWidth="1"/>
    <col min="4355" max="4355" width="9.1328125" style="2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9" width="9.1328125" style="2"/>
    <col min="4610" max="4610" width="15" style="2" customWidth="1"/>
    <col min="4611" max="4611" width="9.1328125" style="2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5" width="9.1328125" style="2"/>
    <col min="4866" max="4866" width="15" style="2" customWidth="1"/>
    <col min="4867" max="4867" width="9.1328125" style="2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1" width="9.1328125" style="2"/>
    <col min="5122" max="5122" width="15" style="2" customWidth="1"/>
    <col min="5123" max="5123" width="9.1328125" style="2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7" width="9.1328125" style="2"/>
    <col min="5378" max="5378" width="15" style="2" customWidth="1"/>
    <col min="5379" max="5379" width="9.1328125" style="2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3" width="9.1328125" style="2"/>
    <col min="5634" max="5634" width="15" style="2" customWidth="1"/>
    <col min="5635" max="5635" width="9.1328125" style="2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9" width="9.1328125" style="2"/>
    <col min="5890" max="5890" width="15" style="2" customWidth="1"/>
    <col min="5891" max="5891" width="9.1328125" style="2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5" width="9.1328125" style="2"/>
    <col min="6146" max="6146" width="15" style="2" customWidth="1"/>
    <col min="6147" max="6147" width="9.1328125" style="2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1" width="9.1328125" style="2"/>
    <col min="6402" max="6402" width="15" style="2" customWidth="1"/>
    <col min="6403" max="6403" width="9.1328125" style="2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7" width="9.1328125" style="2"/>
    <col min="6658" max="6658" width="15" style="2" customWidth="1"/>
    <col min="6659" max="6659" width="9.1328125" style="2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3" width="9.1328125" style="2"/>
    <col min="6914" max="6914" width="15" style="2" customWidth="1"/>
    <col min="6915" max="6915" width="9.1328125" style="2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9" width="9.1328125" style="2"/>
    <col min="7170" max="7170" width="15" style="2" customWidth="1"/>
    <col min="7171" max="7171" width="9.1328125" style="2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5" width="9.1328125" style="2"/>
    <col min="7426" max="7426" width="15" style="2" customWidth="1"/>
    <col min="7427" max="7427" width="9.1328125" style="2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1" width="9.1328125" style="2"/>
    <col min="7682" max="7682" width="15" style="2" customWidth="1"/>
    <col min="7683" max="7683" width="9.1328125" style="2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7" width="9.1328125" style="2"/>
    <col min="7938" max="7938" width="15" style="2" customWidth="1"/>
    <col min="7939" max="7939" width="9.1328125" style="2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3" width="9.1328125" style="2"/>
    <col min="8194" max="8194" width="15" style="2" customWidth="1"/>
    <col min="8195" max="8195" width="9.1328125" style="2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9" width="9.1328125" style="2"/>
    <col min="8450" max="8450" width="15" style="2" customWidth="1"/>
    <col min="8451" max="8451" width="9.1328125" style="2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5" width="9.1328125" style="2"/>
    <col min="8706" max="8706" width="15" style="2" customWidth="1"/>
    <col min="8707" max="8707" width="9.1328125" style="2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1" width="9.1328125" style="2"/>
    <col min="8962" max="8962" width="15" style="2" customWidth="1"/>
    <col min="8963" max="8963" width="9.1328125" style="2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7" width="9.1328125" style="2"/>
    <col min="9218" max="9218" width="15" style="2" customWidth="1"/>
    <col min="9219" max="9219" width="9.1328125" style="2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3" width="9.1328125" style="2"/>
    <col min="9474" max="9474" width="15" style="2" customWidth="1"/>
    <col min="9475" max="9475" width="9.1328125" style="2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9" width="9.1328125" style="2"/>
    <col min="9730" max="9730" width="15" style="2" customWidth="1"/>
    <col min="9731" max="9731" width="9.1328125" style="2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5" width="9.1328125" style="2"/>
    <col min="9986" max="9986" width="15" style="2" customWidth="1"/>
    <col min="9987" max="9987" width="9.1328125" style="2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1" width="9.1328125" style="2"/>
    <col min="10242" max="10242" width="15" style="2" customWidth="1"/>
    <col min="10243" max="10243" width="9.1328125" style="2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7" width="9.1328125" style="2"/>
    <col min="10498" max="10498" width="15" style="2" customWidth="1"/>
    <col min="10499" max="10499" width="9.1328125" style="2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3" width="9.1328125" style="2"/>
    <col min="10754" max="10754" width="15" style="2" customWidth="1"/>
    <col min="10755" max="10755" width="9.1328125" style="2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9" width="9.1328125" style="2"/>
    <col min="11010" max="11010" width="15" style="2" customWidth="1"/>
    <col min="11011" max="11011" width="9.1328125" style="2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5" width="9.1328125" style="2"/>
    <col min="11266" max="11266" width="15" style="2" customWidth="1"/>
    <col min="11267" max="11267" width="9.1328125" style="2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1" width="9.1328125" style="2"/>
    <col min="11522" max="11522" width="15" style="2" customWidth="1"/>
    <col min="11523" max="11523" width="9.1328125" style="2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7" width="9.1328125" style="2"/>
    <col min="11778" max="11778" width="15" style="2" customWidth="1"/>
    <col min="11779" max="11779" width="9.1328125" style="2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3" width="9.1328125" style="2"/>
    <col min="12034" max="12034" width="15" style="2" customWidth="1"/>
    <col min="12035" max="12035" width="9.1328125" style="2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9" width="9.1328125" style="2"/>
    <col min="12290" max="12290" width="15" style="2" customWidth="1"/>
    <col min="12291" max="12291" width="9.1328125" style="2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5" width="9.1328125" style="2"/>
    <col min="12546" max="12546" width="15" style="2" customWidth="1"/>
    <col min="12547" max="12547" width="9.1328125" style="2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1" width="9.1328125" style="2"/>
    <col min="12802" max="12802" width="15" style="2" customWidth="1"/>
    <col min="12803" max="12803" width="9.1328125" style="2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7" width="9.1328125" style="2"/>
    <col min="13058" max="13058" width="15" style="2" customWidth="1"/>
    <col min="13059" max="13059" width="9.1328125" style="2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3" width="9.1328125" style="2"/>
    <col min="13314" max="13314" width="15" style="2" customWidth="1"/>
    <col min="13315" max="13315" width="9.1328125" style="2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9" width="9.1328125" style="2"/>
    <col min="13570" max="13570" width="15" style="2" customWidth="1"/>
    <col min="13571" max="13571" width="9.1328125" style="2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5" width="9.1328125" style="2"/>
    <col min="13826" max="13826" width="15" style="2" customWidth="1"/>
    <col min="13827" max="13827" width="9.1328125" style="2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1" width="9.1328125" style="2"/>
    <col min="14082" max="14082" width="15" style="2" customWidth="1"/>
    <col min="14083" max="14083" width="9.1328125" style="2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7" width="9.1328125" style="2"/>
    <col min="14338" max="14338" width="15" style="2" customWidth="1"/>
    <col min="14339" max="14339" width="9.1328125" style="2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3" width="9.1328125" style="2"/>
    <col min="14594" max="14594" width="15" style="2" customWidth="1"/>
    <col min="14595" max="14595" width="9.1328125" style="2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9" width="9.1328125" style="2"/>
    <col min="14850" max="14850" width="15" style="2" customWidth="1"/>
    <col min="14851" max="14851" width="9.1328125" style="2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5" width="9.1328125" style="2"/>
    <col min="15106" max="15106" width="15" style="2" customWidth="1"/>
    <col min="15107" max="15107" width="9.1328125" style="2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1" width="9.1328125" style="2"/>
    <col min="15362" max="15362" width="15" style="2" customWidth="1"/>
    <col min="15363" max="15363" width="9.1328125" style="2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7" width="9.1328125" style="2"/>
    <col min="15618" max="15618" width="15" style="2" customWidth="1"/>
    <col min="15619" max="15619" width="9.1328125" style="2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3" width="9.1328125" style="2"/>
    <col min="15874" max="15874" width="15" style="2" customWidth="1"/>
    <col min="15875" max="15875" width="9.1328125" style="2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9" width="9.1328125" style="2"/>
    <col min="16130" max="16130" width="15" style="2" customWidth="1"/>
    <col min="16131" max="16131" width="9.1328125" style="2"/>
    <col min="16132" max="16132" width="16.54296875" style="2" customWidth="1"/>
    <col min="16133" max="16133" width="10.86328125" style="2" customWidth="1"/>
    <col min="16134" max="16384" width="9.1328125" style="2"/>
  </cols>
  <sheetData>
    <row r="1" spans="1:5" x14ac:dyDescent="0.6">
      <c r="A1" s="3" t="s">
        <v>29</v>
      </c>
      <c r="B1"/>
      <c r="C1" s="1"/>
      <c r="D1" s="1"/>
      <c r="E1" s="1"/>
    </row>
    <row r="2" spans="1:5" x14ac:dyDescent="0.6">
      <c r="A2" s="3"/>
      <c r="B2"/>
      <c r="C2" s="1"/>
      <c r="D2" s="1"/>
      <c r="E2" s="1"/>
    </row>
    <row r="3" spans="1:5" ht="13.75" thickBot="1" x14ac:dyDescent="0.75">
      <c r="A3" s="4" t="s">
        <v>0</v>
      </c>
      <c r="B3" s="4"/>
      <c r="C3" s="1"/>
      <c r="D3" s="1"/>
      <c r="E3" s="1"/>
    </row>
    <row r="4" spans="1:5" x14ac:dyDescent="0.6">
      <c r="A4" s="5"/>
      <c r="B4" s="6"/>
      <c r="C4" s="7" t="s">
        <v>1</v>
      </c>
      <c r="D4" s="25" t="s">
        <v>27</v>
      </c>
      <c r="E4" s="26" t="s">
        <v>28</v>
      </c>
    </row>
    <row r="5" spans="1:5" ht="13.75" thickBot="1" x14ac:dyDescent="0.75">
      <c r="A5" s="8" t="s">
        <v>2</v>
      </c>
      <c r="B5" s="9"/>
      <c r="C5" s="10"/>
      <c r="D5" s="11" t="s">
        <v>3</v>
      </c>
      <c r="E5" s="12" t="s">
        <v>3</v>
      </c>
    </row>
    <row r="6" spans="1:5" x14ac:dyDescent="0.6">
      <c r="A6" s="13" t="s">
        <v>30</v>
      </c>
      <c r="B6" t="s">
        <v>4</v>
      </c>
      <c r="C6" s="14">
        <v>9137</v>
      </c>
      <c r="D6" s="15">
        <v>94986</v>
      </c>
      <c r="E6" s="16">
        <v>94072</v>
      </c>
    </row>
    <row r="7" spans="1:5" x14ac:dyDescent="0.6">
      <c r="A7" s="13"/>
      <c r="B7" t="s">
        <v>5</v>
      </c>
      <c r="C7" s="14">
        <v>0</v>
      </c>
      <c r="D7" s="15">
        <v>0</v>
      </c>
      <c r="E7" s="16">
        <v>0</v>
      </c>
    </row>
    <row r="8" spans="1:5" x14ac:dyDescent="0.6">
      <c r="A8" s="17"/>
      <c r="B8" s="18" t="s">
        <v>6</v>
      </c>
      <c r="C8" s="19">
        <v>9137</v>
      </c>
      <c r="D8" s="20">
        <v>94986</v>
      </c>
      <c r="E8" s="21">
        <v>94072</v>
      </c>
    </row>
    <row r="9" spans="1:5" x14ac:dyDescent="0.6">
      <c r="A9" s="13" t="s">
        <v>7</v>
      </c>
      <c r="B9" t="s">
        <v>4</v>
      </c>
      <c r="C9" s="14">
        <v>65749</v>
      </c>
      <c r="D9" s="15">
        <v>121901</v>
      </c>
      <c r="E9" s="16">
        <v>120757</v>
      </c>
    </row>
    <row r="10" spans="1:5" x14ac:dyDescent="0.6">
      <c r="A10" s="13"/>
      <c r="B10" t="s">
        <v>5</v>
      </c>
      <c r="C10" s="14">
        <v>10201</v>
      </c>
      <c r="D10" s="15">
        <v>181115</v>
      </c>
      <c r="E10" s="16">
        <v>180484</v>
      </c>
    </row>
    <row r="11" spans="1:5" x14ac:dyDescent="0.6">
      <c r="A11" s="17"/>
      <c r="B11" s="18" t="s">
        <v>6</v>
      </c>
      <c r="C11" s="19">
        <v>55548</v>
      </c>
      <c r="D11" s="20">
        <v>111026</v>
      </c>
      <c r="E11" s="21">
        <v>109789</v>
      </c>
    </row>
    <row r="12" spans="1:5" x14ac:dyDescent="0.6">
      <c r="A12" s="13" t="s">
        <v>8</v>
      </c>
      <c r="B12" t="s">
        <v>4</v>
      </c>
      <c r="C12" s="14">
        <v>554301</v>
      </c>
      <c r="D12" s="15">
        <v>105456</v>
      </c>
      <c r="E12" s="16">
        <v>100259</v>
      </c>
    </row>
    <row r="13" spans="1:5" x14ac:dyDescent="0.6">
      <c r="A13" s="13"/>
      <c r="B13" t="s">
        <v>5</v>
      </c>
      <c r="C13" s="14">
        <v>247447</v>
      </c>
      <c r="D13" s="15">
        <v>115566</v>
      </c>
      <c r="E13" s="16">
        <v>113788</v>
      </c>
    </row>
    <row r="14" spans="1:5" x14ac:dyDescent="0.6">
      <c r="A14" s="17"/>
      <c r="B14" s="18" t="s">
        <v>6</v>
      </c>
      <c r="C14" s="19">
        <v>306854</v>
      </c>
      <c r="D14" s="20">
        <v>97303</v>
      </c>
      <c r="E14" s="21">
        <v>89349</v>
      </c>
    </row>
    <row r="15" spans="1:5" x14ac:dyDescent="0.6">
      <c r="A15" s="13" t="s">
        <v>9</v>
      </c>
      <c r="B15" t="s">
        <v>4</v>
      </c>
      <c r="C15" s="14">
        <v>474639</v>
      </c>
      <c r="D15" s="15">
        <v>100745</v>
      </c>
      <c r="E15" s="16">
        <v>92391</v>
      </c>
    </row>
    <row r="16" spans="1:5" x14ac:dyDescent="0.6">
      <c r="A16" s="13"/>
      <c r="B16" t="s">
        <v>5</v>
      </c>
      <c r="C16" s="14">
        <v>201791</v>
      </c>
      <c r="D16" s="15">
        <v>110411</v>
      </c>
      <c r="E16" s="16">
        <v>107633</v>
      </c>
    </row>
    <row r="17" spans="1:5" x14ac:dyDescent="0.6">
      <c r="A17" s="17"/>
      <c r="B17" s="18" t="s">
        <v>6</v>
      </c>
      <c r="C17" s="19">
        <v>272848</v>
      </c>
      <c r="D17" s="20">
        <v>93597</v>
      </c>
      <c r="E17" s="21">
        <v>81119</v>
      </c>
    </row>
    <row r="18" spans="1:5" x14ac:dyDescent="0.6">
      <c r="A18" s="13" t="s">
        <v>10</v>
      </c>
      <c r="B18" t="s">
        <v>4</v>
      </c>
      <c r="C18" s="14">
        <v>350223</v>
      </c>
      <c r="D18" s="15">
        <v>102908</v>
      </c>
      <c r="E18" s="16">
        <v>90813</v>
      </c>
    </row>
    <row r="19" spans="1:5" x14ac:dyDescent="0.6">
      <c r="A19" s="13"/>
      <c r="B19" t="s">
        <v>5</v>
      </c>
      <c r="C19" s="14">
        <v>134461</v>
      </c>
      <c r="D19" s="15">
        <v>109585</v>
      </c>
      <c r="E19" s="16">
        <v>105578</v>
      </c>
    </row>
    <row r="20" spans="1:5" x14ac:dyDescent="0.6">
      <c r="A20" s="17"/>
      <c r="B20" s="18" t="s">
        <v>6</v>
      </c>
      <c r="C20" s="19">
        <v>215762</v>
      </c>
      <c r="D20" s="20">
        <v>98748</v>
      </c>
      <c r="E20" s="21">
        <v>81612</v>
      </c>
    </row>
    <row r="21" spans="1:5" x14ac:dyDescent="0.6">
      <c r="A21" s="13" t="s">
        <v>11</v>
      </c>
      <c r="B21" t="s">
        <v>4</v>
      </c>
      <c r="C21" s="14">
        <v>266403</v>
      </c>
      <c r="D21" s="15">
        <v>106158</v>
      </c>
      <c r="E21" s="16">
        <v>90746</v>
      </c>
    </row>
    <row r="22" spans="1:5" x14ac:dyDescent="0.6">
      <c r="A22" s="13"/>
      <c r="B22" t="s">
        <v>5</v>
      </c>
      <c r="C22" s="14">
        <v>97819</v>
      </c>
      <c r="D22" s="15">
        <v>115476</v>
      </c>
      <c r="E22" s="16">
        <v>109715</v>
      </c>
    </row>
    <row r="23" spans="1:5" x14ac:dyDescent="0.6">
      <c r="A23" s="17"/>
      <c r="B23" s="18" t="s">
        <v>6</v>
      </c>
      <c r="C23" s="19">
        <v>168584</v>
      </c>
      <c r="D23" s="20">
        <v>100751</v>
      </c>
      <c r="E23" s="21">
        <v>79740</v>
      </c>
    </row>
    <row r="24" spans="1:5" x14ac:dyDescent="0.6">
      <c r="A24" s="13" t="s">
        <v>12</v>
      </c>
      <c r="B24" t="s">
        <v>4</v>
      </c>
      <c r="C24" s="14">
        <v>158253</v>
      </c>
      <c r="D24" s="15">
        <v>106873</v>
      </c>
      <c r="E24" s="16">
        <v>88307</v>
      </c>
    </row>
    <row r="25" spans="1:5" x14ac:dyDescent="0.6">
      <c r="A25" s="13"/>
      <c r="B25" t="s">
        <v>5</v>
      </c>
      <c r="C25" s="14">
        <v>53902</v>
      </c>
      <c r="D25" s="15">
        <v>116805</v>
      </c>
      <c r="E25" s="16">
        <v>107844</v>
      </c>
    </row>
    <row r="26" spans="1:5" x14ac:dyDescent="0.6">
      <c r="A26" s="17"/>
      <c r="B26" s="18" t="s">
        <v>6</v>
      </c>
      <c r="C26" s="19">
        <v>104351</v>
      </c>
      <c r="D26" s="20">
        <v>101743</v>
      </c>
      <c r="E26" s="21">
        <v>78215</v>
      </c>
    </row>
    <row r="27" spans="1:5" x14ac:dyDescent="0.6">
      <c r="A27" s="13" t="s">
        <v>13</v>
      </c>
      <c r="B27" t="s">
        <v>4</v>
      </c>
      <c r="C27" s="14">
        <v>66689</v>
      </c>
      <c r="D27" s="15">
        <v>106228</v>
      </c>
      <c r="E27" s="16">
        <v>84608</v>
      </c>
    </row>
    <row r="28" spans="1:5" x14ac:dyDescent="0.6">
      <c r="A28" s="13"/>
      <c r="B28" t="s">
        <v>5</v>
      </c>
      <c r="C28" s="14">
        <v>21486</v>
      </c>
      <c r="D28" s="15">
        <v>116330</v>
      </c>
      <c r="E28" s="16">
        <v>101404</v>
      </c>
    </row>
    <row r="29" spans="1:5" x14ac:dyDescent="0.6">
      <c r="A29" s="17"/>
      <c r="B29" s="18" t="s">
        <v>6</v>
      </c>
      <c r="C29" s="19">
        <v>45203</v>
      </c>
      <c r="D29" s="20">
        <v>101427</v>
      </c>
      <c r="E29" s="21">
        <v>76624</v>
      </c>
    </row>
    <row r="30" spans="1:5" x14ac:dyDescent="0.6">
      <c r="A30" s="13" t="s">
        <v>14</v>
      </c>
      <c r="B30" t="s">
        <v>4</v>
      </c>
      <c r="C30" s="14">
        <v>11409</v>
      </c>
      <c r="D30" s="15">
        <v>107694</v>
      </c>
      <c r="E30" s="16">
        <v>85644</v>
      </c>
    </row>
    <row r="31" spans="1:5" x14ac:dyDescent="0.6">
      <c r="A31" s="13"/>
      <c r="B31" t="s">
        <v>5</v>
      </c>
      <c r="C31" s="14">
        <v>3630</v>
      </c>
      <c r="D31" s="15">
        <v>119776</v>
      </c>
      <c r="E31" s="16">
        <v>102203</v>
      </c>
    </row>
    <row r="32" spans="1:5" x14ac:dyDescent="0.6">
      <c r="A32" s="17"/>
      <c r="B32" s="18" t="s">
        <v>6</v>
      </c>
      <c r="C32" s="19">
        <v>7779</v>
      </c>
      <c r="D32" s="20">
        <v>102056</v>
      </c>
      <c r="E32" s="21">
        <v>77918</v>
      </c>
    </row>
    <row r="33" spans="1:5" x14ac:dyDescent="0.6">
      <c r="A33" s="27">
        <v>-1914</v>
      </c>
      <c r="B33" t="s">
        <v>4</v>
      </c>
      <c r="C33" s="14">
        <v>2398</v>
      </c>
      <c r="D33" s="15">
        <v>104182.69891576313</v>
      </c>
      <c r="E33" s="16">
        <v>84398.062552126779</v>
      </c>
    </row>
    <row r="34" spans="1:5" x14ac:dyDescent="0.6">
      <c r="A34" s="13"/>
      <c r="B34" t="s">
        <v>5</v>
      </c>
      <c r="C34" s="14">
        <v>725</v>
      </c>
      <c r="D34" s="15">
        <v>114997.41517241379</v>
      </c>
      <c r="E34" s="16">
        <v>99612.535172413787</v>
      </c>
    </row>
    <row r="35" spans="1:5" x14ac:dyDescent="0.6">
      <c r="A35" s="17"/>
      <c r="B35" s="18" t="s">
        <v>6</v>
      </c>
      <c r="C35" s="19">
        <v>1673</v>
      </c>
      <c r="D35" s="20">
        <v>99496.274955170345</v>
      </c>
      <c r="E35" s="21">
        <v>77805.202032277346</v>
      </c>
    </row>
    <row r="36" spans="1:5" x14ac:dyDescent="0.6">
      <c r="A36" s="13" t="s">
        <v>15</v>
      </c>
      <c r="B36" t="s">
        <v>4</v>
      </c>
      <c r="C36" s="14">
        <v>1959201</v>
      </c>
      <c r="D36" s="15">
        <v>104610</v>
      </c>
      <c r="E36" s="16">
        <v>94427</v>
      </c>
    </row>
    <row r="37" spans="1:5" x14ac:dyDescent="0.6">
      <c r="A37" s="13"/>
      <c r="B37" t="s">
        <v>5</v>
      </c>
      <c r="C37" s="14">
        <v>771462</v>
      </c>
      <c r="D37" s="15">
        <v>114158</v>
      </c>
      <c r="E37" s="16">
        <v>110284</v>
      </c>
    </row>
    <row r="38" spans="1:5" ht="13.75" thickBot="1" x14ac:dyDescent="0.75">
      <c r="A38" s="8"/>
      <c r="B38" s="9" t="s">
        <v>6</v>
      </c>
      <c r="C38" s="10">
        <v>1187739</v>
      </c>
      <c r="D38" s="22">
        <v>98409</v>
      </c>
      <c r="E38" s="23">
        <v>84127</v>
      </c>
    </row>
    <row r="39" spans="1:5" x14ac:dyDescent="0.6">
      <c r="A39" s="13" t="s">
        <v>16</v>
      </c>
      <c r="B39" t="s">
        <v>4</v>
      </c>
      <c r="C39" s="14">
        <v>1</v>
      </c>
      <c r="D39" s="15">
        <v>90650</v>
      </c>
      <c r="E39" s="16">
        <v>90650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1</v>
      </c>
      <c r="D41" s="22">
        <v>90650</v>
      </c>
      <c r="E41" s="23">
        <v>90650</v>
      </c>
    </row>
    <row r="42" spans="1:5" x14ac:dyDescent="0.6">
      <c r="A42" s="13" t="s">
        <v>18</v>
      </c>
      <c r="B42" t="s">
        <v>4</v>
      </c>
      <c r="C42" s="14">
        <v>1959202</v>
      </c>
      <c r="D42" s="15">
        <v>104610</v>
      </c>
      <c r="E42" s="16">
        <v>94427</v>
      </c>
    </row>
    <row r="43" spans="1:5" x14ac:dyDescent="0.6">
      <c r="A43" s="13"/>
      <c r="B43" t="s">
        <v>5</v>
      </c>
      <c r="C43" s="14">
        <v>771462</v>
      </c>
      <c r="D43" s="15">
        <v>114158</v>
      </c>
      <c r="E43" s="16">
        <v>110284</v>
      </c>
    </row>
    <row r="44" spans="1:5" ht="13.75" thickBot="1" x14ac:dyDescent="0.75">
      <c r="A44" s="8"/>
      <c r="B44" s="9" t="s">
        <v>6</v>
      </c>
      <c r="C44" s="10">
        <v>1187740</v>
      </c>
      <c r="D44" s="22">
        <v>98409</v>
      </c>
      <c r="E44" s="23">
        <v>84127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6B0B-19CD-4620-B2B4-F15D2F1DE019}">
  <dimension ref="A1:I44"/>
  <sheetViews>
    <sheetView tabSelected="1" view="pageBreakPreview" topLeftCell="A28" zoomScaleNormal="100" zoomScaleSheetLayoutView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9.1328125" style="24"/>
    <col min="4" max="5" width="13" style="24" customWidth="1"/>
    <col min="6" max="254" width="9.1328125" style="2"/>
    <col min="255" max="255" width="13.54296875" style="2" customWidth="1"/>
    <col min="256" max="257" width="9.1328125" style="2"/>
    <col min="258" max="258" width="15" style="2" customWidth="1"/>
    <col min="259" max="259" width="9.1328125" style="2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3" width="9.1328125" style="2"/>
    <col min="514" max="514" width="15" style="2" customWidth="1"/>
    <col min="515" max="515" width="9.1328125" style="2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9" width="9.1328125" style="2"/>
    <col min="770" max="770" width="15" style="2" customWidth="1"/>
    <col min="771" max="771" width="9.1328125" style="2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5" width="9.1328125" style="2"/>
    <col min="1026" max="1026" width="15" style="2" customWidth="1"/>
    <col min="1027" max="1027" width="9.1328125" style="2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1" width="9.1328125" style="2"/>
    <col min="1282" max="1282" width="15" style="2" customWidth="1"/>
    <col min="1283" max="1283" width="9.1328125" style="2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7" width="9.1328125" style="2"/>
    <col min="1538" max="1538" width="15" style="2" customWidth="1"/>
    <col min="1539" max="1539" width="9.1328125" style="2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3" width="9.1328125" style="2"/>
    <col min="1794" max="1794" width="15" style="2" customWidth="1"/>
    <col min="1795" max="1795" width="9.1328125" style="2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9" width="9.1328125" style="2"/>
    <col min="2050" max="2050" width="15" style="2" customWidth="1"/>
    <col min="2051" max="2051" width="9.1328125" style="2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5" width="9.1328125" style="2"/>
    <col min="2306" max="2306" width="15" style="2" customWidth="1"/>
    <col min="2307" max="2307" width="9.1328125" style="2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1" width="9.1328125" style="2"/>
    <col min="2562" max="2562" width="15" style="2" customWidth="1"/>
    <col min="2563" max="2563" width="9.1328125" style="2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7" width="9.1328125" style="2"/>
    <col min="2818" max="2818" width="15" style="2" customWidth="1"/>
    <col min="2819" max="2819" width="9.1328125" style="2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3" width="9.1328125" style="2"/>
    <col min="3074" max="3074" width="15" style="2" customWidth="1"/>
    <col min="3075" max="3075" width="9.1328125" style="2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9" width="9.1328125" style="2"/>
    <col min="3330" max="3330" width="15" style="2" customWidth="1"/>
    <col min="3331" max="3331" width="9.1328125" style="2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5" width="9.1328125" style="2"/>
    <col min="3586" max="3586" width="15" style="2" customWidth="1"/>
    <col min="3587" max="3587" width="9.1328125" style="2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1" width="9.1328125" style="2"/>
    <col min="3842" max="3842" width="15" style="2" customWidth="1"/>
    <col min="3843" max="3843" width="9.1328125" style="2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7" width="9.1328125" style="2"/>
    <col min="4098" max="4098" width="15" style="2" customWidth="1"/>
    <col min="4099" max="4099" width="9.1328125" style="2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3" width="9.1328125" style="2"/>
    <col min="4354" max="4354" width="15" style="2" customWidth="1"/>
    <col min="4355" max="4355" width="9.1328125" style="2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9" width="9.1328125" style="2"/>
    <col min="4610" max="4610" width="15" style="2" customWidth="1"/>
    <col min="4611" max="4611" width="9.1328125" style="2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5" width="9.1328125" style="2"/>
    <col min="4866" max="4866" width="15" style="2" customWidth="1"/>
    <col min="4867" max="4867" width="9.1328125" style="2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1" width="9.1328125" style="2"/>
    <col min="5122" max="5122" width="15" style="2" customWidth="1"/>
    <col min="5123" max="5123" width="9.1328125" style="2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7" width="9.1328125" style="2"/>
    <col min="5378" max="5378" width="15" style="2" customWidth="1"/>
    <col min="5379" max="5379" width="9.1328125" style="2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3" width="9.1328125" style="2"/>
    <col min="5634" max="5634" width="15" style="2" customWidth="1"/>
    <col min="5635" max="5635" width="9.1328125" style="2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9" width="9.1328125" style="2"/>
    <col min="5890" max="5890" width="15" style="2" customWidth="1"/>
    <col min="5891" max="5891" width="9.1328125" style="2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5" width="9.1328125" style="2"/>
    <col min="6146" max="6146" width="15" style="2" customWidth="1"/>
    <col min="6147" max="6147" width="9.1328125" style="2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1" width="9.1328125" style="2"/>
    <col min="6402" max="6402" width="15" style="2" customWidth="1"/>
    <col min="6403" max="6403" width="9.1328125" style="2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7" width="9.1328125" style="2"/>
    <col min="6658" max="6658" width="15" style="2" customWidth="1"/>
    <col min="6659" max="6659" width="9.1328125" style="2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3" width="9.1328125" style="2"/>
    <col min="6914" max="6914" width="15" style="2" customWidth="1"/>
    <col min="6915" max="6915" width="9.1328125" style="2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9" width="9.1328125" style="2"/>
    <col min="7170" max="7170" width="15" style="2" customWidth="1"/>
    <col min="7171" max="7171" width="9.1328125" style="2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5" width="9.1328125" style="2"/>
    <col min="7426" max="7426" width="15" style="2" customWidth="1"/>
    <col min="7427" max="7427" width="9.1328125" style="2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1" width="9.1328125" style="2"/>
    <col min="7682" max="7682" width="15" style="2" customWidth="1"/>
    <col min="7683" max="7683" width="9.1328125" style="2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7" width="9.1328125" style="2"/>
    <col min="7938" max="7938" width="15" style="2" customWidth="1"/>
    <col min="7939" max="7939" width="9.1328125" style="2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3" width="9.1328125" style="2"/>
    <col min="8194" max="8194" width="15" style="2" customWidth="1"/>
    <col min="8195" max="8195" width="9.1328125" style="2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9" width="9.1328125" style="2"/>
    <col min="8450" max="8450" width="15" style="2" customWidth="1"/>
    <col min="8451" max="8451" width="9.1328125" style="2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5" width="9.1328125" style="2"/>
    <col min="8706" max="8706" width="15" style="2" customWidth="1"/>
    <col min="8707" max="8707" width="9.1328125" style="2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1" width="9.1328125" style="2"/>
    <col min="8962" max="8962" width="15" style="2" customWidth="1"/>
    <col min="8963" max="8963" width="9.1328125" style="2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7" width="9.1328125" style="2"/>
    <col min="9218" max="9218" width="15" style="2" customWidth="1"/>
    <col min="9219" max="9219" width="9.1328125" style="2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3" width="9.1328125" style="2"/>
    <col min="9474" max="9474" width="15" style="2" customWidth="1"/>
    <col min="9475" max="9475" width="9.1328125" style="2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9" width="9.1328125" style="2"/>
    <col min="9730" max="9730" width="15" style="2" customWidth="1"/>
    <col min="9731" max="9731" width="9.1328125" style="2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5" width="9.1328125" style="2"/>
    <col min="9986" max="9986" width="15" style="2" customWidth="1"/>
    <col min="9987" max="9987" width="9.1328125" style="2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1" width="9.1328125" style="2"/>
    <col min="10242" max="10242" width="15" style="2" customWidth="1"/>
    <col min="10243" max="10243" width="9.1328125" style="2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7" width="9.1328125" style="2"/>
    <col min="10498" max="10498" width="15" style="2" customWidth="1"/>
    <col min="10499" max="10499" width="9.1328125" style="2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3" width="9.1328125" style="2"/>
    <col min="10754" max="10754" width="15" style="2" customWidth="1"/>
    <col min="10755" max="10755" width="9.1328125" style="2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9" width="9.1328125" style="2"/>
    <col min="11010" max="11010" width="15" style="2" customWidth="1"/>
    <col min="11011" max="11011" width="9.1328125" style="2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5" width="9.1328125" style="2"/>
    <col min="11266" max="11266" width="15" style="2" customWidth="1"/>
    <col min="11267" max="11267" width="9.1328125" style="2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1" width="9.1328125" style="2"/>
    <col min="11522" max="11522" width="15" style="2" customWidth="1"/>
    <col min="11523" max="11523" width="9.1328125" style="2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7" width="9.1328125" style="2"/>
    <col min="11778" max="11778" width="15" style="2" customWidth="1"/>
    <col min="11779" max="11779" width="9.1328125" style="2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3" width="9.1328125" style="2"/>
    <col min="12034" max="12034" width="15" style="2" customWidth="1"/>
    <col min="12035" max="12035" width="9.1328125" style="2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9" width="9.1328125" style="2"/>
    <col min="12290" max="12290" width="15" style="2" customWidth="1"/>
    <col min="12291" max="12291" width="9.1328125" style="2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5" width="9.1328125" style="2"/>
    <col min="12546" max="12546" width="15" style="2" customWidth="1"/>
    <col min="12547" max="12547" width="9.1328125" style="2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1" width="9.1328125" style="2"/>
    <col min="12802" max="12802" width="15" style="2" customWidth="1"/>
    <col min="12803" max="12803" width="9.1328125" style="2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7" width="9.1328125" style="2"/>
    <col min="13058" max="13058" width="15" style="2" customWidth="1"/>
    <col min="13059" max="13059" width="9.1328125" style="2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3" width="9.1328125" style="2"/>
    <col min="13314" max="13314" width="15" style="2" customWidth="1"/>
    <col min="13315" max="13315" width="9.1328125" style="2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9" width="9.1328125" style="2"/>
    <col min="13570" max="13570" width="15" style="2" customWidth="1"/>
    <col min="13571" max="13571" width="9.1328125" style="2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5" width="9.1328125" style="2"/>
    <col min="13826" max="13826" width="15" style="2" customWidth="1"/>
    <col min="13827" max="13827" width="9.1328125" style="2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1" width="9.1328125" style="2"/>
    <col min="14082" max="14082" width="15" style="2" customWidth="1"/>
    <col min="14083" max="14083" width="9.1328125" style="2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7" width="9.1328125" style="2"/>
    <col min="14338" max="14338" width="15" style="2" customWidth="1"/>
    <col min="14339" max="14339" width="9.1328125" style="2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3" width="9.1328125" style="2"/>
    <col min="14594" max="14594" width="15" style="2" customWidth="1"/>
    <col min="14595" max="14595" width="9.1328125" style="2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9" width="9.1328125" style="2"/>
    <col min="14850" max="14850" width="15" style="2" customWidth="1"/>
    <col min="14851" max="14851" width="9.1328125" style="2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5" width="9.1328125" style="2"/>
    <col min="15106" max="15106" width="15" style="2" customWidth="1"/>
    <col min="15107" max="15107" width="9.1328125" style="2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1" width="9.1328125" style="2"/>
    <col min="15362" max="15362" width="15" style="2" customWidth="1"/>
    <col min="15363" max="15363" width="9.1328125" style="2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7" width="9.1328125" style="2"/>
    <col min="15618" max="15618" width="15" style="2" customWidth="1"/>
    <col min="15619" max="15619" width="9.1328125" style="2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3" width="9.1328125" style="2"/>
    <col min="15874" max="15874" width="15" style="2" customWidth="1"/>
    <col min="15875" max="15875" width="9.1328125" style="2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9" width="9.1328125" style="2"/>
    <col min="16130" max="16130" width="15" style="2" customWidth="1"/>
    <col min="16131" max="16131" width="9.1328125" style="2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3" t="s">
        <v>29</v>
      </c>
      <c r="B1"/>
      <c r="C1" s="1"/>
      <c r="D1" s="1"/>
      <c r="E1" s="1"/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26</v>
      </c>
      <c r="B3" s="4"/>
      <c r="C3" s="1"/>
      <c r="D3" s="1"/>
      <c r="E3" s="1"/>
      <c r="G3" s="2" t="s">
        <v>34</v>
      </c>
      <c r="H3" s="2" t="s">
        <v>32</v>
      </c>
      <c r="I3" s="2" t="s">
        <v>33</v>
      </c>
    </row>
    <row r="4" spans="1:9" x14ac:dyDescent="0.6">
      <c r="A4" s="5"/>
      <c r="B4" s="6"/>
      <c r="C4" s="7" t="s">
        <v>1</v>
      </c>
      <c r="D4" s="25" t="s">
        <v>27</v>
      </c>
      <c r="E4" s="26" t="s">
        <v>28</v>
      </c>
      <c r="G4" s="2">
        <v>58</v>
      </c>
      <c r="I4" s="2">
        <f>I6-2/3*(I6-D8)</f>
        <v>94335.666666666672</v>
      </c>
    </row>
    <row r="5" spans="1:9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">
        <f>I6-1/3*(I6-D8)</f>
        <v>98927.333333333328</v>
      </c>
    </row>
    <row r="6" spans="1:9" x14ac:dyDescent="0.6">
      <c r="A6" s="13" t="s">
        <v>30</v>
      </c>
      <c r="B6" t="s">
        <v>4</v>
      </c>
      <c r="C6" s="14">
        <v>1039</v>
      </c>
      <c r="D6" s="15">
        <v>89744</v>
      </c>
      <c r="E6" s="16">
        <v>88809</v>
      </c>
      <c r="G6" s="2">
        <v>60</v>
      </c>
      <c r="H6" s="28">
        <f>D10</f>
        <v>171117</v>
      </c>
      <c r="I6" s="28">
        <f>D11</f>
        <v>103519</v>
      </c>
    </row>
    <row r="7" spans="1:9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H7" s="2">
        <f>H$6+1/5*(H$11-H$6)</f>
        <v>157439.4</v>
      </c>
      <c r="I7" s="2">
        <f>I$6+1/5*(I$11-I$6)</f>
        <v>100479</v>
      </c>
    </row>
    <row r="8" spans="1:9" x14ac:dyDescent="0.6">
      <c r="A8" s="17"/>
      <c r="B8" s="18" t="s">
        <v>6</v>
      </c>
      <c r="C8" s="19">
        <v>1039</v>
      </c>
      <c r="D8" s="20">
        <v>89744</v>
      </c>
      <c r="E8" s="21">
        <v>88809</v>
      </c>
      <c r="G8" s="2">
        <v>62</v>
      </c>
      <c r="H8" s="2">
        <f>H$6+2/5*(H$11-H$6)</f>
        <v>143761.79999999999</v>
      </c>
      <c r="I8" s="2">
        <f>I$6+2/5*(I$11-I$6)</f>
        <v>97439</v>
      </c>
    </row>
    <row r="9" spans="1:9" x14ac:dyDescent="0.6">
      <c r="A9" s="13" t="s">
        <v>7</v>
      </c>
      <c r="B9" t="s">
        <v>4</v>
      </c>
      <c r="C9" s="14">
        <v>7250</v>
      </c>
      <c r="D9" s="15">
        <v>114241</v>
      </c>
      <c r="E9" s="16">
        <v>113100</v>
      </c>
      <c r="G9" s="2">
        <v>63</v>
      </c>
      <c r="H9" s="2">
        <f>H$6+3/5*(H$11-H$6)</f>
        <v>130084.20000000001</v>
      </c>
      <c r="I9" s="2">
        <f>I$6+3/5*(I$11-I$6)</f>
        <v>94399</v>
      </c>
    </row>
    <row r="10" spans="1:9" x14ac:dyDescent="0.6">
      <c r="A10" s="13"/>
      <c r="B10" t="s">
        <v>5</v>
      </c>
      <c r="C10" s="14">
        <v>1150</v>
      </c>
      <c r="D10" s="15">
        <v>171117</v>
      </c>
      <c r="E10" s="16">
        <v>170552</v>
      </c>
      <c r="G10" s="2">
        <v>64</v>
      </c>
      <c r="H10" s="2">
        <f>H$6+4/5*(H$11-H$6)</f>
        <v>116406.6</v>
      </c>
      <c r="I10" s="2">
        <f>I$6+4/5*(I$11-I$6)</f>
        <v>91359</v>
      </c>
    </row>
    <row r="11" spans="1:9" x14ac:dyDescent="0.6">
      <c r="A11" s="17"/>
      <c r="B11" s="18" t="s">
        <v>6</v>
      </c>
      <c r="C11" s="19">
        <v>6100</v>
      </c>
      <c r="D11" s="20">
        <v>103519</v>
      </c>
      <c r="E11" s="21">
        <v>102269</v>
      </c>
      <c r="G11" s="2">
        <v>65</v>
      </c>
      <c r="H11" s="28">
        <f>D13</f>
        <v>102729</v>
      </c>
      <c r="I11" s="28">
        <f>D14</f>
        <v>88319</v>
      </c>
    </row>
    <row r="12" spans="1:9" x14ac:dyDescent="0.6">
      <c r="A12" s="13" t="s">
        <v>8</v>
      </c>
      <c r="B12" t="s">
        <v>4</v>
      </c>
      <c r="C12" s="14">
        <v>73659</v>
      </c>
      <c r="D12" s="15">
        <v>94817</v>
      </c>
      <c r="E12" s="16">
        <v>89905</v>
      </c>
      <c r="G12" s="2">
        <v>66</v>
      </c>
      <c r="H12" s="2">
        <f>H$11+1/5*(H$16-H$11)</f>
        <v>101764.6</v>
      </c>
      <c r="I12" s="2">
        <f>I$11+1/5*(I$16-I$11)</f>
        <v>87952.6</v>
      </c>
    </row>
    <row r="13" spans="1:9" x14ac:dyDescent="0.6">
      <c r="A13" s="13"/>
      <c r="B13" t="s">
        <v>5</v>
      </c>
      <c r="C13" s="14">
        <v>33215</v>
      </c>
      <c r="D13" s="15">
        <v>102729</v>
      </c>
      <c r="E13" s="16">
        <v>101107</v>
      </c>
      <c r="G13" s="2">
        <v>67</v>
      </c>
      <c r="H13" s="2">
        <f>H$11+2/5*(H$16-H$11)</f>
        <v>100800.2</v>
      </c>
      <c r="I13" s="2">
        <f>I$11+2/5*(I$16-I$11)</f>
        <v>87586.2</v>
      </c>
    </row>
    <row r="14" spans="1:9" x14ac:dyDescent="0.6">
      <c r="A14" s="17"/>
      <c r="B14" s="18" t="s">
        <v>6</v>
      </c>
      <c r="C14" s="19">
        <v>40444</v>
      </c>
      <c r="D14" s="20">
        <v>88319</v>
      </c>
      <c r="E14" s="21">
        <v>80706</v>
      </c>
      <c r="G14" s="2">
        <v>68</v>
      </c>
      <c r="H14" s="2">
        <f>H$11+3/5*(H$16-H$11)</f>
        <v>99835.8</v>
      </c>
      <c r="I14" s="2">
        <f>I$11+3/5*(I$16-I$11)</f>
        <v>87219.8</v>
      </c>
    </row>
    <row r="15" spans="1:9" x14ac:dyDescent="0.6">
      <c r="A15" s="13" t="s">
        <v>9</v>
      </c>
      <c r="B15" t="s">
        <v>4</v>
      </c>
      <c r="C15" s="14">
        <v>62442</v>
      </c>
      <c r="D15" s="15">
        <v>91441</v>
      </c>
      <c r="E15" s="16">
        <v>83721</v>
      </c>
      <c r="G15" s="2">
        <v>69</v>
      </c>
      <c r="H15" s="2">
        <f>H$11+4/5*(H$16-H$11)</f>
        <v>98871.4</v>
      </c>
      <c r="I15" s="2">
        <f>I$11+4/5*(I$16-I$11)</f>
        <v>86853.4</v>
      </c>
    </row>
    <row r="16" spans="1:9" x14ac:dyDescent="0.6">
      <c r="A16" s="13"/>
      <c r="B16" t="s">
        <v>5</v>
      </c>
      <c r="C16" s="14">
        <v>27087</v>
      </c>
      <c r="D16" s="15">
        <v>97907</v>
      </c>
      <c r="E16" s="16">
        <v>95465</v>
      </c>
      <c r="G16" s="2">
        <v>70</v>
      </c>
      <c r="H16" s="28">
        <f>D16</f>
        <v>97907</v>
      </c>
      <c r="I16" s="28">
        <f>D17</f>
        <v>86487</v>
      </c>
    </row>
    <row r="17" spans="1:5" x14ac:dyDescent="0.6">
      <c r="A17" s="17"/>
      <c r="B17" s="18" t="s">
        <v>6</v>
      </c>
      <c r="C17" s="19">
        <v>35355</v>
      </c>
      <c r="D17" s="20">
        <v>86487</v>
      </c>
      <c r="E17" s="21">
        <v>74724</v>
      </c>
    </row>
    <row r="18" spans="1:5" x14ac:dyDescent="0.6">
      <c r="A18" s="13" t="s">
        <v>10</v>
      </c>
      <c r="B18" t="s">
        <v>4</v>
      </c>
      <c r="C18" s="14">
        <v>47453</v>
      </c>
      <c r="D18" s="15">
        <v>93664</v>
      </c>
      <c r="E18" s="16">
        <v>82701</v>
      </c>
    </row>
    <row r="19" spans="1:5" x14ac:dyDescent="0.6">
      <c r="A19" s="13"/>
      <c r="B19" t="s">
        <v>5</v>
      </c>
      <c r="C19" s="14">
        <v>18435</v>
      </c>
      <c r="D19" s="15">
        <v>96696</v>
      </c>
      <c r="E19" s="16">
        <v>93307</v>
      </c>
    </row>
    <row r="20" spans="1:5" x14ac:dyDescent="0.6">
      <c r="A20" s="17"/>
      <c r="B20" s="18" t="s">
        <v>6</v>
      </c>
      <c r="C20" s="19">
        <v>29018</v>
      </c>
      <c r="D20" s="20">
        <v>91738</v>
      </c>
      <c r="E20" s="21">
        <v>75964</v>
      </c>
    </row>
    <row r="21" spans="1:5" x14ac:dyDescent="0.6">
      <c r="A21" s="13" t="s">
        <v>11</v>
      </c>
      <c r="B21" t="s">
        <v>4</v>
      </c>
      <c r="C21" s="14">
        <v>35453</v>
      </c>
      <c r="D21" s="15">
        <v>97038</v>
      </c>
      <c r="E21" s="16">
        <v>83184</v>
      </c>
    </row>
    <row r="22" spans="1:5" x14ac:dyDescent="0.6">
      <c r="A22" s="13"/>
      <c r="B22" t="s">
        <v>5</v>
      </c>
      <c r="C22" s="14">
        <v>13428</v>
      </c>
      <c r="D22" s="15">
        <v>101763</v>
      </c>
      <c r="E22" s="16">
        <v>96659</v>
      </c>
    </row>
    <row r="23" spans="1:5" x14ac:dyDescent="0.6">
      <c r="A23" s="17"/>
      <c r="B23" s="18" t="s">
        <v>6</v>
      </c>
      <c r="C23" s="19">
        <v>22025</v>
      </c>
      <c r="D23" s="20">
        <v>94157</v>
      </c>
      <c r="E23" s="21">
        <v>74968</v>
      </c>
    </row>
    <row r="24" spans="1:5" x14ac:dyDescent="0.6">
      <c r="A24" s="13" t="s">
        <v>12</v>
      </c>
      <c r="B24" t="s">
        <v>4</v>
      </c>
      <c r="C24" s="14">
        <v>21469</v>
      </c>
      <c r="D24" s="15">
        <v>98918</v>
      </c>
      <c r="E24" s="16">
        <v>81680</v>
      </c>
    </row>
    <row r="25" spans="1:5" x14ac:dyDescent="0.6">
      <c r="A25" s="13"/>
      <c r="B25" t="s">
        <v>5</v>
      </c>
      <c r="C25" s="14">
        <v>7545</v>
      </c>
      <c r="D25" s="15">
        <v>103460</v>
      </c>
      <c r="E25" s="16">
        <v>95107</v>
      </c>
    </row>
    <row r="26" spans="1:5" x14ac:dyDescent="0.6">
      <c r="A26" s="17"/>
      <c r="B26" s="18" t="s">
        <v>6</v>
      </c>
      <c r="C26" s="19">
        <v>13924</v>
      </c>
      <c r="D26" s="20">
        <v>96458</v>
      </c>
      <c r="E26" s="21">
        <v>74405</v>
      </c>
    </row>
    <row r="27" spans="1:5" x14ac:dyDescent="0.6">
      <c r="A27" s="13" t="s">
        <v>13</v>
      </c>
      <c r="B27" t="s">
        <v>4</v>
      </c>
      <c r="C27" s="14">
        <v>8747</v>
      </c>
      <c r="D27" s="15">
        <v>99748</v>
      </c>
      <c r="E27" s="16">
        <v>79567</v>
      </c>
    </row>
    <row r="28" spans="1:5" x14ac:dyDescent="0.6">
      <c r="A28" s="13"/>
      <c r="B28" t="s">
        <v>5</v>
      </c>
      <c r="C28" s="14">
        <v>3144</v>
      </c>
      <c r="D28" s="15">
        <v>105510</v>
      </c>
      <c r="E28" s="16">
        <v>90759</v>
      </c>
    </row>
    <row r="29" spans="1:5" x14ac:dyDescent="0.6">
      <c r="A29" s="17"/>
      <c r="B29" s="18" t="s">
        <v>6</v>
      </c>
      <c r="C29" s="19">
        <v>5603</v>
      </c>
      <c r="D29" s="20">
        <v>96515</v>
      </c>
      <c r="E29" s="21">
        <v>73287</v>
      </c>
    </row>
    <row r="30" spans="1:5" x14ac:dyDescent="0.6">
      <c r="A30" s="13" t="s">
        <v>14</v>
      </c>
      <c r="B30" t="s">
        <v>4</v>
      </c>
      <c r="C30" s="14">
        <v>1361</v>
      </c>
      <c r="D30" s="15">
        <v>101226</v>
      </c>
      <c r="E30" s="16">
        <v>81449</v>
      </c>
    </row>
    <row r="31" spans="1:5" x14ac:dyDescent="0.6">
      <c r="A31" s="13"/>
      <c r="B31" t="s">
        <v>5</v>
      </c>
      <c r="C31" s="14">
        <v>513</v>
      </c>
      <c r="D31" s="15">
        <v>107789</v>
      </c>
      <c r="E31" s="16">
        <v>92110</v>
      </c>
    </row>
    <row r="32" spans="1:5" x14ac:dyDescent="0.6">
      <c r="A32" s="17"/>
      <c r="B32" s="18" t="s">
        <v>6</v>
      </c>
      <c r="C32" s="19">
        <v>848</v>
      </c>
      <c r="D32" s="20">
        <v>97256</v>
      </c>
      <c r="E32" s="21">
        <v>75000</v>
      </c>
    </row>
    <row r="33" spans="1:5" x14ac:dyDescent="0.6">
      <c r="A33" s="27">
        <v>-1914</v>
      </c>
      <c r="B33" t="s">
        <v>4</v>
      </c>
      <c r="C33" s="14">
        <v>288</v>
      </c>
      <c r="D33" s="15">
        <v>96654.506944444438</v>
      </c>
      <c r="E33" s="16">
        <v>79276.055555555562</v>
      </c>
    </row>
    <row r="34" spans="1:5" x14ac:dyDescent="0.6">
      <c r="A34" s="13"/>
      <c r="B34" t="s">
        <v>5</v>
      </c>
      <c r="C34" s="14">
        <v>100</v>
      </c>
      <c r="D34" s="15">
        <v>99410.559999999998</v>
      </c>
      <c r="E34" s="16">
        <v>86855.48</v>
      </c>
    </row>
    <row r="35" spans="1:5" x14ac:dyDescent="0.6">
      <c r="A35" s="17"/>
      <c r="B35" s="18" t="s">
        <v>6</v>
      </c>
      <c r="C35" s="19">
        <v>188</v>
      </c>
      <c r="D35" s="20">
        <v>95188.329787234048</v>
      </c>
      <c r="E35" s="21">
        <v>75243.872340425529</v>
      </c>
    </row>
    <row r="36" spans="1:5" x14ac:dyDescent="0.6">
      <c r="A36" s="13" t="s">
        <v>15</v>
      </c>
      <c r="B36" t="s">
        <v>4</v>
      </c>
      <c r="C36" s="14">
        <v>259161</v>
      </c>
      <c r="D36" s="15">
        <v>95161</v>
      </c>
      <c r="E36" s="16">
        <v>85735</v>
      </c>
    </row>
    <row r="37" spans="1:5" x14ac:dyDescent="0.6">
      <c r="A37" s="13"/>
      <c r="B37" t="s">
        <v>5</v>
      </c>
      <c r="C37" s="14">
        <v>104617</v>
      </c>
      <c r="D37" s="15">
        <v>101203</v>
      </c>
      <c r="E37" s="16">
        <v>97663</v>
      </c>
    </row>
    <row r="38" spans="1:5" ht="13.75" thickBot="1" x14ac:dyDescent="0.75">
      <c r="A38" s="8"/>
      <c r="B38" s="9" t="s">
        <v>6</v>
      </c>
      <c r="C38" s="10">
        <v>154544</v>
      </c>
      <c r="D38" s="22">
        <v>91071</v>
      </c>
      <c r="E38" s="23">
        <v>77660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259161</v>
      </c>
      <c r="D42" s="15">
        <v>95161</v>
      </c>
      <c r="E42" s="16">
        <v>85735</v>
      </c>
    </row>
    <row r="43" spans="1:5" x14ac:dyDescent="0.6">
      <c r="A43" s="13"/>
      <c r="B43" t="s">
        <v>5</v>
      </c>
      <c r="C43" s="14">
        <v>104617</v>
      </c>
      <c r="D43" s="15">
        <v>101203</v>
      </c>
      <c r="E43" s="16">
        <v>97663</v>
      </c>
    </row>
    <row r="44" spans="1:5" ht="13.75" thickBot="1" x14ac:dyDescent="0.75">
      <c r="A44" s="8"/>
      <c r="B44" s="9" t="s">
        <v>6</v>
      </c>
      <c r="C44" s="10">
        <v>154544</v>
      </c>
      <c r="D44" s="22">
        <v>91071</v>
      </c>
      <c r="E44" s="23">
        <v>77660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2889-8105-4C82-BC64-9628FF06EF2E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9.1328125" style="24"/>
    <col min="4" max="5" width="13" style="24" customWidth="1"/>
    <col min="6" max="254" width="9.1328125" style="2"/>
    <col min="255" max="255" width="13.54296875" style="2" customWidth="1"/>
    <col min="256" max="257" width="9.1328125" style="2"/>
    <col min="258" max="258" width="15" style="2" customWidth="1"/>
    <col min="259" max="259" width="9.1328125" style="2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3" width="9.1328125" style="2"/>
    <col min="514" max="514" width="15" style="2" customWidth="1"/>
    <col min="515" max="515" width="9.1328125" style="2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9" width="9.1328125" style="2"/>
    <col min="770" max="770" width="15" style="2" customWidth="1"/>
    <col min="771" max="771" width="9.1328125" style="2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5" width="9.1328125" style="2"/>
    <col min="1026" max="1026" width="15" style="2" customWidth="1"/>
    <col min="1027" max="1027" width="9.1328125" style="2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1" width="9.1328125" style="2"/>
    <col min="1282" max="1282" width="15" style="2" customWidth="1"/>
    <col min="1283" max="1283" width="9.1328125" style="2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7" width="9.1328125" style="2"/>
    <col min="1538" max="1538" width="15" style="2" customWidth="1"/>
    <col min="1539" max="1539" width="9.1328125" style="2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3" width="9.1328125" style="2"/>
    <col min="1794" max="1794" width="15" style="2" customWidth="1"/>
    <col min="1795" max="1795" width="9.1328125" style="2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9" width="9.1328125" style="2"/>
    <col min="2050" max="2050" width="15" style="2" customWidth="1"/>
    <col min="2051" max="2051" width="9.1328125" style="2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5" width="9.1328125" style="2"/>
    <col min="2306" max="2306" width="15" style="2" customWidth="1"/>
    <col min="2307" max="2307" width="9.1328125" style="2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1" width="9.1328125" style="2"/>
    <col min="2562" max="2562" width="15" style="2" customWidth="1"/>
    <col min="2563" max="2563" width="9.1328125" style="2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7" width="9.1328125" style="2"/>
    <col min="2818" max="2818" width="15" style="2" customWidth="1"/>
    <col min="2819" max="2819" width="9.1328125" style="2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3" width="9.1328125" style="2"/>
    <col min="3074" max="3074" width="15" style="2" customWidth="1"/>
    <col min="3075" max="3075" width="9.1328125" style="2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9" width="9.1328125" style="2"/>
    <col min="3330" max="3330" width="15" style="2" customWidth="1"/>
    <col min="3331" max="3331" width="9.1328125" style="2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5" width="9.1328125" style="2"/>
    <col min="3586" max="3586" width="15" style="2" customWidth="1"/>
    <col min="3587" max="3587" width="9.1328125" style="2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1" width="9.1328125" style="2"/>
    <col min="3842" max="3842" width="15" style="2" customWidth="1"/>
    <col min="3843" max="3843" width="9.1328125" style="2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7" width="9.1328125" style="2"/>
    <col min="4098" max="4098" width="15" style="2" customWidth="1"/>
    <col min="4099" max="4099" width="9.1328125" style="2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3" width="9.1328125" style="2"/>
    <col min="4354" max="4354" width="15" style="2" customWidth="1"/>
    <col min="4355" max="4355" width="9.1328125" style="2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9" width="9.1328125" style="2"/>
    <col min="4610" max="4610" width="15" style="2" customWidth="1"/>
    <col min="4611" max="4611" width="9.1328125" style="2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5" width="9.1328125" style="2"/>
    <col min="4866" max="4866" width="15" style="2" customWidth="1"/>
    <col min="4867" max="4867" width="9.1328125" style="2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1" width="9.1328125" style="2"/>
    <col min="5122" max="5122" width="15" style="2" customWidth="1"/>
    <col min="5123" max="5123" width="9.1328125" style="2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7" width="9.1328125" style="2"/>
    <col min="5378" max="5378" width="15" style="2" customWidth="1"/>
    <col min="5379" max="5379" width="9.1328125" style="2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3" width="9.1328125" style="2"/>
    <col min="5634" max="5634" width="15" style="2" customWidth="1"/>
    <col min="5635" max="5635" width="9.1328125" style="2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9" width="9.1328125" style="2"/>
    <col min="5890" max="5890" width="15" style="2" customWidth="1"/>
    <col min="5891" max="5891" width="9.1328125" style="2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5" width="9.1328125" style="2"/>
    <col min="6146" max="6146" width="15" style="2" customWidth="1"/>
    <col min="6147" max="6147" width="9.1328125" style="2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1" width="9.1328125" style="2"/>
    <col min="6402" max="6402" width="15" style="2" customWidth="1"/>
    <col min="6403" max="6403" width="9.1328125" style="2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7" width="9.1328125" style="2"/>
    <col min="6658" max="6658" width="15" style="2" customWidth="1"/>
    <col min="6659" max="6659" width="9.1328125" style="2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3" width="9.1328125" style="2"/>
    <col min="6914" max="6914" width="15" style="2" customWidth="1"/>
    <col min="6915" max="6915" width="9.1328125" style="2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9" width="9.1328125" style="2"/>
    <col min="7170" max="7170" width="15" style="2" customWidth="1"/>
    <col min="7171" max="7171" width="9.1328125" style="2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5" width="9.1328125" style="2"/>
    <col min="7426" max="7426" width="15" style="2" customWidth="1"/>
    <col min="7427" max="7427" width="9.1328125" style="2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1" width="9.1328125" style="2"/>
    <col min="7682" max="7682" width="15" style="2" customWidth="1"/>
    <col min="7683" max="7683" width="9.1328125" style="2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7" width="9.1328125" style="2"/>
    <col min="7938" max="7938" width="15" style="2" customWidth="1"/>
    <col min="7939" max="7939" width="9.1328125" style="2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3" width="9.1328125" style="2"/>
    <col min="8194" max="8194" width="15" style="2" customWidth="1"/>
    <col min="8195" max="8195" width="9.1328125" style="2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9" width="9.1328125" style="2"/>
    <col min="8450" max="8450" width="15" style="2" customWidth="1"/>
    <col min="8451" max="8451" width="9.1328125" style="2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5" width="9.1328125" style="2"/>
    <col min="8706" max="8706" width="15" style="2" customWidth="1"/>
    <col min="8707" max="8707" width="9.1328125" style="2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1" width="9.1328125" style="2"/>
    <col min="8962" max="8962" width="15" style="2" customWidth="1"/>
    <col min="8963" max="8963" width="9.1328125" style="2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7" width="9.1328125" style="2"/>
    <col min="9218" max="9218" width="15" style="2" customWidth="1"/>
    <col min="9219" max="9219" width="9.1328125" style="2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3" width="9.1328125" style="2"/>
    <col min="9474" max="9474" width="15" style="2" customWidth="1"/>
    <col min="9475" max="9475" width="9.1328125" style="2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9" width="9.1328125" style="2"/>
    <col min="9730" max="9730" width="15" style="2" customWidth="1"/>
    <col min="9731" max="9731" width="9.1328125" style="2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5" width="9.1328125" style="2"/>
    <col min="9986" max="9986" width="15" style="2" customWidth="1"/>
    <col min="9987" max="9987" width="9.1328125" style="2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1" width="9.1328125" style="2"/>
    <col min="10242" max="10242" width="15" style="2" customWidth="1"/>
    <col min="10243" max="10243" width="9.1328125" style="2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7" width="9.1328125" style="2"/>
    <col min="10498" max="10498" width="15" style="2" customWidth="1"/>
    <col min="10499" max="10499" width="9.1328125" style="2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3" width="9.1328125" style="2"/>
    <col min="10754" max="10754" width="15" style="2" customWidth="1"/>
    <col min="10755" max="10755" width="9.1328125" style="2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9" width="9.1328125" style="2"/>
    <col min="11010" max="11010" width="15" style="2" customWidth="1"/>
    <col min="11011" max="11011" width="9.1328125" style="2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5" width="9.1328125" style="2"/>
    <col min="11266" max="11266" width="15" style="2" customWidth="1"/>
    <col min="11267" max="11267" width="9.1328125" style="2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1" width="9.1328125" style="2"/>
    <col min="11522" max="11522" width="15" style="2" customWidth="1"/>
    <col min="11523" max="11523" width="9.1328125" style="2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7" width="9.1328125" style="2"/>
    <col min="11778" max="11778" width="15" style="2" customWidth="1"/>
    <col min="11779" max="11779" width="9.1328125" style="2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3" width="9.1328125" style="2"/>
    <col min="12034" max="12034" width="15" style="2" customWidth="1"/>
    <col min="12035" max="12035" width="9.1328125" style="2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9" width="9.1328125" style="2"/>
    <col min="12290" max="12290" width="15" style="2" customWidth="1"/>
    <col min="12291" max="12291" width="9.1328125" style="2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5" width="9.1328125" style="2"/>
    <col min="12546" max="12546" width="15" style="2" customWidth="1"/>
    <col min="12547" max="12547" width="9.1328125" style="2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1" width="9.1328125" style="2"/>
    <col min="12802" max="12802" width="15" style="2" customWidth="1"/>
    <col min="12803" max="12803" width="9.1328125" style="2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7" width="9.1328125" style="2"/>
    <col min="13058" max="13058" width="15" style="2" customWidth="1"/>
    <col min="13059" max="13059" width="9.1328125" style="2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3" width="9.1328125" style="2"/>
    <col min="13314" max="13314" width="15" style="2" customWidth="1"/>
    <col min="13315" max="13315" width="9.1328125" style="2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9" width="9.1328125" style="2"/>
    <col min="13570" max="13570" width="15" style="2" customWidth="1"/>
    <col min="13571" max="13571" width="9.1328125" style="2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5" width="9.1328125" style="2"/>
    <col min="13826" max="13826" width="15" style="2" customWidth="1"/>
    <col min="13827" max="13827" width="9.1328125" style="2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1" width="9.1328125" style="2"/>
    <col min="14082" max="14082" width="15" style="2" customWidth="1"/>
    <col min="14083" max="14083" width="9.1328125" style="2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7" width="9.1328125" style="2"/>
    <col min="14338" max="14338" width="15" style="2" customWidth="1"/>
    <col min="14339" max="14339" width="9.1328125" style="2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3" width="9.1328125" style="2"/>
    <col min="14594" max="14594" width="15" style="2" customWidth="1"/>
    <col min="14595" max="14595" width="9.1328125" style="2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9" width="9.1328125" style="2"/>
    <col min="14850" max="14850" width="15" style="2" customWidth="1"/>
    <col min="14851" max="14851" width="9.1328125" style="2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5" width="9.1328125" style="2"/>
    <col min="15106" max="15106" width="15" style="2" customWidth="1"/>
    <col min="15107" max="15107" width="9.1328125" style="2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1" width="9.1328125" style="2"/>
    <col min="15362" max="15362" width="15" style="2" customWidth="1"/>
    <col min="15363" max="15363" width="9.1328125" style="2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7" width="9.1328125" style="2"/>
    <col min="15618" max="15618" width="15" style="2" customWidth="1"/>
    <col min="15619" max="15619" width="9.1328125" style="2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3" width="9.1328125" style="2"/>
    <col min="15874" max="15874" width="15" style="2" customWidth="1"/>
    <col min="15875" max="15875" width="9.1328125" style="2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9" width="9.1328125" style="2"/>
    <col min="16130" max="16130" width="15" style="2" customWidth="1"/>
    <col min="16131" max="16131" width="9.1328125" style="2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3" t="s">
        <v>29</v>
      </c>
      <c r="B1"/>
      <c r="C1" s="1"/>
      <c r="D1" s="1"/>
      <c r="E1" s="1"/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19</v>
      </c>
      <c r="B3" s="4"/>
      <c r="C3" s="1"/>
      <c r="D3" s="1"/>
      <c r="E3" s="1"/>
      <c r="G3" s="30" t="s">
        <v>34</v>
      </c>
      <c r="H3" t="s">
        <v>32</v>
      </c>
      <c r="I3" t="s">
        <v>33</v>
      </c>
    </row>
    <row r="4" spans="1:9" x14ac:dyDescent="0.6">
      <c r="A4" s="5"/>
      <c r="B4" s="6"/>
      <c r="C4" s="7" t="s">
        <v>1</v>
      </c>
      <c r="D4" s="25" t="s">
        <v>27</v>
      </c>
      <c r="E4" s="26" t="s">
        <v>28</v>
      </c>
      <c r="G4" s="2">
        <v>58</v>
      </c>
      <c r="I4" s="2">
        <f>I6-2/3*(I6-D8)</f>
        <v>121669</v>
      </c>
    </row>
    <row r="5" spans="1:9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">
        <f>I6-1/3*(I6-D8)</f>
        <v>127820</v>
      </c>
    </row>
    <row r="6" spans="1:9" x14ac:dyDescent="0.6">
      <c r="A6" s="13" t="s">
        <v>30</v>
      </c>
      <c r="B6" t="s">
        <v>4</v>
      </c>
      <c r="C6" s="14">
        <v>1171</v>
      </c>
      <c r="D6" s="15">
        <v>115518</v>
      </c>
      <c r="E6" s="16">
        <v>114827</v>
      </c>
      <c r="G6" s="2">
        <v>60</v>
      </c>
      <c r="H6" s="28">
        <f>D10</f>
        <v>211382</v>
      </c>
      <c r="I6" s="28">
        <f>D11</f>
        <v>133971</v>
      </c>
    </row>
    <row r="7" spans="1:9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H7" s="2">
        <f>H$6+1/5*(H$11-H$6)</f>
        <v>196153.60000000001</v>
      </c>
      <c r="I7" s="2">
        <f>I$6+1/5*(I$11-I$6)</f>
        <v>130948.2</v>
      </c>
    </row>
    <row r="8" spans="1:9" x14ac:dyDescent="0.6">
      <c r="A8" s="17"/>
      <c r="B8" s="18" t="s">
        <v>6</v>
      </c>
      <c r="C8" s="19">
        <v>1171</v>
      </c>
      <c r="D8" s="20">
        <v>115518</v>
      </c>
      <c r="E8" s="21">
        <v>114827</v>
      </c>
      <c r="G8" s="2">
        <v>62</v>
      </c>
      <c r="H8" s="2">
        <f>H$6+2/5*(H$11-H$6)</f>
        <v>180925.2</v>
      </c>
      <c r="I8" s="2">
        <f>I$6+2/5*(I$11-I$6)</f>
        <v>127925.4</v>
      </c>
    </row>
    <row r="9" spans="1:9" x14ac:dyDescent="0.6">
      <c r="A9" s="13" t="s">
        <v>7</v>
      </c>
      <c r="B9" t="s">
        <v>4</v>
      </c>
      <c r="C9" s="14">
        <v>14016</v>
      </c>
      <c r="D9" s="15">
        <v>145337</v>
      </c>
      <c r="E9" s="16">
        <v>144324</v>
      </c>
      <c r="G9" s="2">
        <v>63</v>
      </c>
      <c r="H9" s="2">
        <f>H$6+3/5*(H$11-H$6)</f>
        <v>165696.79999999999</v>
      </c>
      <c r="I9" s="2">
        <f>I$6+3/5*(I$11-I$6)</f>
        <v>124902.6</v>
      </c>
    </row>
    <row r="10" spans="1:9" x14ac:dyDescent="0.6">
      <c r="A10" s="13"/>
      <c r="B10" t="s">
        <v>5</v>
      </c>
      <c r="C10" s="14">
        <v>2058</v>
      </c>
      <c r="D10" s="15">
        <v>211382</v>
      </c>
      <c r="E10" s="16">
        <v>210701</v>
      </c>
      <c r="G10" s="2">
        <v>64</v>
      </c>
      <c r="H10" s="2">
        <f>H$6+4/5*(H$11-H$6)</f>
        <v>150468.4</v>
      </c>
      <c r="I10" s="2">
        <f>I$6+4/5*(I$11-I$6)</f>
        <v>121879.8</v>
      </c>
    </row>
    <row r="11" spans="1:9" x14ac:dyDescent="0.6">
      <c r="A11" s="17"/>
      <c r="B11" s="18" t="s">
        <v>6</v>
      </c>
      <c r="C11" s="19">
        <v>11958</v>
      </c>
      <c r="D11" s="20">
        <v>133971</v>
      </c>
      <c r="E11" s="21">
        <v>132901</v>
      </c>
      <c r="G11" s="2">
        <v>65</v>
      </c>
      <c r="H11" s="28">
        <f>D13</f>
        <v>135240</v>
      </c>
      <c r="I11" s="28">
        <f>D14</f>
        <v>118857</v>
      </c>
    </row>
    <row r="12" spans="1:9" x14ac:dyDescent="0.6">
      <c r="A12" s="13" t="s">
        <v>8</v>
      </c>
      <c r="B12" t="s">
        <v>4</v>
      </c>
      <c r="C12" s="14">
        <v>103084</v>
      </c>
      <c r="D12" s="15">
        <v>125556</v>
      </c>
      <c r="E12" s="16">
        <v>120584</v>
      </c>
      <c r="G12" s="2">
        <v>66</v>
      </c>
      <c r="H12" s="2">
        <f>H$11+1/5*(H$16-H$11)</f>
        <v>134247.79999999999</v>
      </c>
      <c r="I12" s="2">
        <f>I$11+1/5*(I$16-I$11)</f>
        <v>117454.2</v>
      </c>
    </row>
    <row r="13" spans="1:9" x14ac:dyDescent="0.6">
      <c r="A13" s="13"/>
      <c r="B13" t="s">
        <v>5</v>
      </c>
      <c r="C13" s="14">
        <v>42151</v>
      </c>
      <c r="D13" s="15">
        <v>135240</v>
      </c>
      <c r="E13" s="16">
        <v>133234</v>
      </c>
      <c r="G13" s="2">
        <v>67</v>
      </c>
      <c r="H13" s="2">
        <f>H$11+2/5*(H$16-H$11)</f>
        <v>133255.6</v>
      </c>
      <c r="I13" s="2">
        <f>I$11+2/5*(I$16-I$11)</f>
        <v>116051.4</v>
      </c>
    </row>
    <row r="14" spans="1:9" x14ac:dyDescent="0.6">
      <c r="A14" s="17"/>
      <c r="B14" s="18" t="s">
        <v>6</v>
      </c>
      <c r="C14" s="19">
        <v>60933</v>
      </c>
      <c r="D14" s="20">
        <v>118857</v>
      </c>
      <c r="E14" s="21">
        <v>111834</v>
      </c>
      <c r="G14" s="2">
        <v>68</v>
      </c>
      <c r="H14" s="2">
        <f>H$11+3/5*(H$16-H$11)</f>
        <v>132263.4</v>
      </c>
      <c r="I14" s="2">
        <f>I$11+3/5*(I$16-I$11)</f>
        <v>114648.6</v>
      </c>
    </row>
    <row r="15" spans="1:9" x14ac:dyDescent="0.6">
      <c r="A15" s="13" t="s">
        <v>9</v>
      </c>
      <c r="B15" t="s">
        <v>4</v>
      </c>
      <c r="C15" s="14">
        <v>92508</v>
      </c>
      <c r="D15" s="15">
        <v>119331</v>
      </c>
      <c r="E15" s="16">
        <v>111272</v>
      </c>
      <c r="G15" s="2">
        <v>69</v>
      </c>
      <c r="H15" s="2">
        <f>H$11+4/5*(H$16-H$11)</f>
        <v>131271.20000000001</v>
      </c>
      <c r="I15" s="2">
        <f>I$11+4/5*(I$16-I$11)</f>
        <v>113245.8</v>
      </c>
    </row>
    <row r="16" spans="1:9" x14ac:dyDescent="0.6">
      <c r="A16" s="13"/>
      <c r="B16" t="s">
        <v>5</v>
      </c>
      <c r="C16" s="14">
        <v>37571</v>
      </c>
      <c r="D16" s="15">
        <v>130279</v>
      </c>
      <c r="E16" s="16">
        <v>126944</v>
      </c>
      <c r="G16" s="2">
        <v>70</v>
      </c>
      <c r="H16" s="28">
        <f>D16</f>
        <v>130279</v>
      </c>
      <c r="I16" s="28">
        <f>D17</f>
        <v>111843</v>
      </c>
    </row>
    <row r="17" spans="1:5" x14ac:dyDescent="0.6">
      <c r="A17" s="17"/>
      <c r="B17" s="18" t="s">
        <v>6</v>
      </c>
      <c r="C17" s="19">
        <v>54937</v>
      </c>
      <c r="D17" s="20">
        <v>111843</v>
      </c>
      <c r="E17" s="21">
        <v>100555</v>
      </c>
    </row>
    <row r="18" spans="1:5" x14ac:dyDescent="0.6">
      <c r="A18" s="13" t="s">
        <v>10</v>
      </c>
      <c r="B18" t="s">
        <v>4</v>
      </c>
      <c r="C18" s="14">
        <v>63919</v>
      </c>
      <c r="D18" s="15">
        <v>121546</v>
      </c>
      <c r="E18" s="16">
        <v>109231</v>
      </c>
    </row>
    <row r="19" spans="1:5" x14ac:dyDescent="0.6">
      <c r="A19" s="13"/>
      <c r="B19" t="s">
        <v>5</v>
      </c>
      <c r="C19" s="14">
        <v>23584</v>
      </c>
      <c r="D19" s="15">
        <v>128617</v>
      </c>
      <c r="E19" s="16">
        <v>123517</v>
      </c>
    </row>
    <row r="20" spans="1:5" x14ac:dyDescent="0.6">
      <c r="A20" s="17"/>
      <c r="B20" s="18" t="s">
        <v>6</v>
      </c>
      <c r="C20" s="19">
        <v>40335</v>
      </c>
      <c r="D20" s="20">
        <v>117411</v>
      </c>
      <c r="E20" s="21">
        <v>100877</v>
      </c>
    </row>
    <row r="21" spans="1:5" x14ac:dyDescent="0.6">
      <c r="A21" s="13" t="s">
        <v>11</v>
      </c>
      <c r="B21" t="s">
        <v>4</v>
      </c>
      <c r="C21" s="14">
        <v>53592</v>
      </c>
      <c r="D21" s="15">
        <v>125503</v>
      </c>
      <c r="E21" s="16">
        <v>108994</v>
      </c>
    </row>
    <row r="22" spans="1:5" x14ac:dyDescent="0.6">
      <c r="A22" s="13"/>
      <c r="B22" t="s">
        <v>5</v>
      </c>
      <c r="C22" s="14">
        <v>18792</v>
      </c>
      <c r="D22" s="15">
        <v>140229</v>
      </c>
      <c r="E22" s="16">
        <v>132970</v>
      </c>
    </row>
    <row r="23" spans="1:5" x14ac:dyDescent="0.6">
      <c r="A23" s="17"/>
      <c r="B23" s="18" t="s">
        <v>6</v>
      </c>
      <c r="C23" s="19">
        <v>34800</v>
      </c>
      <c r="D23" s="20">
        <v>117550</v>
      </c>
      <c r="E23" s="21">
        <v>96046</v>
      </c>
    </row>
    <row r="24" spans="1:5" x14ac:dyDescent="0.6">
      <c r="A24" s="13" t="s">
        <v>12</v>
      </c>
      <c r="B24" t="s">
        <v>4</v>
      </c>
      <c r="C24" s="14">
        <v>37346</v>
      </c>
      <c r="D24" s="15">
        <v>123941</v>
      </c>
      <c r="E24" s="16">
        <v>103394</v>
      </c>
    </row>
    <row r="25" spans="1:5" x14ac:dyDescent="0.6">
      <c r="A25" s="13"/>
      <c r="B25" t="s">
        <v>5</v>
      </c>
      <c r="C25" s="14">
        <v>11709</v>
      </c>
      <c r="D25" s="15">
        <v>143391</v>
      </c>
      <c r="E25" s="16">
        <v>132193</v>
      </c>
    </row>
    <row r="26" spans="1:5" x14ac:dyDescent="0.6">
      <c r="A26" s="17"/>
      <c r="B26" s="18" t="s">
        <v>6</v>
      </c>
      <c r="C26" s="19">
        <v>25637</v>
      </c>
      <c r="D26" s="20">
        <v>115057</v>
      </c>
      <c r="E26" s="21">
        <v>90240</v>
      </c>
    </row>
    <row r="27" spans="1:5" x14ac:dyDescent="0.6">
      <c r="A27" s="13" t="s">
        <v>13</v>
      </c>
      <c r="B27" t="s">
        <v>4</v>
      </c>
      <c r="C27" s="14">
        <v>17974</v>
      </c>
      <c r="D27" s="15">
        <v>119653</v>
      </c>
      <c r="E27" s="16">
        <v>95591</v>
      </c>
    </row>
    <row r="28" spans="1:5" x14ac:dyDescent="0.6">
      <c r="A28" s="13"/>
      <c r="B28" t="s">
        <v>5</v>
      </c>
      <c r="C28" s="14">
        <v>4947</v>
      </c>
      <c r="D28" s="15">
        <v>140687</v>
      </c>
      <c r="E28" s="16">
        <v>122972</v>
      </c>
    </row>
    <row r="29" spans="1:5" x14ac:dyDescent="0.6">
      <c r="A29" s="17"/>
      <c r="B29" s="18" t="s">
        <v>6</v>
      </c>
      <c r="C29" s="19">
        <v>13027</v>
      </c>
      <c r="D29" s="20">
        <v>111666</v>
      </c>
      <c r="E29" s="21">
        <v>85193</v>
      </c>
    </row>
    <row r="30" spans="1:5" x14ac:dyDescent="0.6">
      <c r="A30" s="13" t="s">
        <v>14</v>
      </c>
      <c r="B30" t="s">
        <v>4</v>
      </c>
      <c r="C30" s="14">
        <v>3627</v>
      </c>
      <c r="D30" s="15">
        <v>119617</v>
      </c>
      <c r="E30" s="16">
        <v>94891</v>
      </c>
    </row>
    <row r="31" spans="1:5" x14ac:dyDescent="0.6">
      <c r="A31" s="13"/>
      <c r="B31" t="s">
        <v>5</v>
      </c>
      <c r="C31" s="14">
        <v>958</v>
      </c>
      <c r="D31" s="15">
        <v>143886</v>
      </c>
      <c r="E31" s="16">
        <v>123458</v>
      </c>
    </row>
    <row r="32" spans="1:5" x14ac:dyDescent="0.6">
      <c r="A32" s="17"/>
      <c r="B32" s="18" t="s">
        <v>6</v>
      </c>
      <c r="C32" s="19">
        <v>2669</v>
      </c>
      <c r="D32" s="20">
        <v>110906</v>
      </c>
      <c r="E32" s="21">
        <v>84637</v>
      </c>
    </row>
    <row r="33" spans="1:5" x14ac:dyDescent="0.6">
      <c r="A33" s="27">
        <v>-1914</v>
      </c>
      <c r="B33" t="s">
        <v>4</v>
      </c>
      <c r="C33" s="14">
        <v>884</v>
      </c>
      <c r="D33" s="15">
        <v>114801.94117647059</v>
      </c>
      <c r="E33" s="16">
        <v>91256.76470588235</v>
      </c>
    </row>
    <row r="34" spans="1:5" x14ac:dyDescent="0.6">
      <c r="A34" s="13"/>
      <c r="B34" t="s">
        <v>5</v>
      </c>
      <c r="C34" s="14">
        <v>211</v>
      </c>
      <c r="D34" s="15">
        <v>140041.327014218</v>
      </c>
      <c r="E34" s="16">
        <v>119755.65876777252</v>
      </c>
    </row>
    <row r="35" spans="1:5" x14ac:dyDescent="0.6">
      <c r="A35" s="17"/>
      <c r="B35" s="18" t="s">
        <v>6</v>
      </c>
      <c r="C35" s="19">
        <v>673</v>
      </c>
      <c r="D35" s="20">
        <v>106888.34026745913</v>
      </c>
      <c r="E35" s="21">
        <v>82321.274888558692</v>
      </c>
    </row>
    <row r="36" spans="1:5" x14ac:dyDescent="0.6">
      <c r="A36" s="13" t="s">
        <v>15</v>
      </c>
      <c r="B36" t="s">
        <v>4</v>
      </c>
      <c r="C36" s="14">
        <v>388121</v>
      </c>
      <c r="D36" s="15">
        <v>123580</v>
      </c>
      <c r="E36" s="16">
        <v>112616</v>
      </c>
    </row>
    <row r="37" spans="1:5" x14ac:dyDescent="0.6">
      <c r="A37" s="13"/>
      <c r="B37" t="s">
        <v>5</v>
      </c>
      <c r="C37" s="14">
        <v>141981</v>
      </c>
      <c r="D37" s="15">
        <v>135519</v>
      </c>
      <c r="E37" s="16">
        <v>130514</v>
      </c>
    </row>
    <row r="38" spans="1:5" ht="13.75" thickBot="1" x14ac:dyDescent="0.75">
      <c r="A38" s="8"/>
      <c r="B38" s="9" t="s">
        <v>6</v>
      </c>
      <c r="C38" s="10">
        <v>246140</v>
      </c>
      <c r="D38" s="22">
        <v>116693</v>
      </c>
      <c r="E38" s="23">
        <v>102292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388121</v>
      </c>
      <c r="D42" s="15">
        <v>123580</v>
      </c>
      <c r="E42" s="16">
        <v>112616</v>
      </c>
    </row>
    <row r="43" spans="1:5" x14ac:dyDescent="0.6">
      <c r="A43" s="13"/>
      <c r="B43" t="s">
        <v>5</v>
      </c>
      <c r="C43" s="14">
        <v>141981</v>
      </c>
      <c r="D43" s="15">
        <v>135519</v>
      </c>
      <c r="E43" s="16">
        <v>130514</v>
      </c>
    </row>
    <row r="44" spans="1:5" ht="13.75" thickBot="1" x14ac:dyDescent="0.75">
      <c r="A44" s="8"/>
      <c r="B44" s="9" t="s">
        <v>6</v>
      </c>
      <c r="C44" s="10">
        <v>246140</v>
      </c>
      <c r="D44" s="22">
        <v>116693</v>
      </c>
      <c r="E44" s="23">
        <v>102292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C01B-0CA7-469A-BFCF-904940A36ED5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9.1328125" style="24"/>
    <col min="4" max="5" width="13" style="24" customWidth="1"/>
    <col min="6" max="254" width="9.1328125" style="2"/>
    <col min="255" max="255" width="13.54296875" style="2" customWidth="1"/>
    <col min="256" max="257" width="9.1328125" style="2"/>
    <col min="258" max="258" width="15" style="2" customWidth="1"/>
    <col min="259" max="259" width="9.1328125" style="2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3" width="9.1328125" style="2"/>
    <col min="514" max="514" width="15" style="2" customWidth="1"/>
    <col min="515" max="515" width="9.1328125" style="2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9" width="9.1328125" style="2"/>
    <col min="770" max="770" width="15" style="2" customWidth="1"/>
    <col min="771" max="771" width="9.1328125" style="2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5" width="9.1328125" style="2"/>
    <col min="1026" max="1026" width="15" style="2" customWidth="1"/>
    <col min="1027" max="1027" width="9.1328125" style="2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1" width="9.1328125" style="2"/>
    <col min="1282" max="1282" width="15" style="2" customWidth="1"/>
    <col min="1283" max="1283" width="9.1328125" style="2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7" width="9.1328125" style="2"/>
    <col min="1538" max="1538" width="15" style="2" customWidth="1"/>
    <col min="1539" max="1539" width="9.1328125" style="2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3" width="9.1328125" style="2"/>
    <col min="1794" max="1794" width="15" style="2" customWidth="1"/>
    <col min="1795" max="1795" width="9.1328125" style="2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9" width="9.1328125" style="2"/>
    <col min="2050" max="2050" width="15" style="2" customWidth="1"/>
    <col min="2051" max="2051" width="9.1328125" style="2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5" width="9.1328125" style="2"/>
    <col min="2306" max="2306" width="15" style="2" customWidth="1"/>
    <col min="2307" max="2307" width="9.1328125" style="2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1" width="9.1328125" style="2"/>
    <col min="2562" max="2562" width="15" style="2" customWidth="1"/>
    <col min="2563" max="2563" width="9.1328125" style="2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7" width="9.1328125" style="2"/>
    <col min="2818" max="2818" width="15" style="2" customWidth="1"/>
    <col min="2819" max="2819" width="9.1328125" style="2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3" width="9.1328125" style="2"/>
    <col min="3074" max="3074" width="15" style="2" customWidth="1"/>
    <col min="3075" max="3075" width="9.1328125" style="2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9" width="9.1328125" style="2"/>
    <col min="3330" max="3330" width="15" style="2" customWidth="1"/>
    <col min="3331" max="3331" width="9.1328125" style="2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5" width="9.1328125" style="2"/>
    <col min="3586" max="3586" width="15" style="2" customWidth="1"/>
    <col min="3587" max="3587" width="9.1328125" style="2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1" width="9.1328125" style="2"/>
    <col min="3842" max="3842" width="15" style="2" customWidth="1"/>
    <col min="3843" max="3843" width="9.1328125" style="2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7" width="9.1328125" style="2"/>
    <col min="4098" max="4098" width="15" style="2" customWidth="1"/>
    <col min="4099" max="4099" width="9.1328125" style="2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3" width="9.1328125" style="2"/>
    <col min="4354" max="4354" width="15" style="2" customWidth="1"/>
    <col min="4355" max="4355" width="9.1328125" style="2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9" width="9.1328125" style="2"/>
    <col min="4610" max="4610" width="15" style="2" customWidth="1"/>
    <col min="4611" max="4611" width="9.1328125" style="2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5" width="9.1328125" style="2"/>
    <col min="4866" max="4866" width="15" style="2" customWidth="1"/>
    <col min="4867" max="4867" width="9.1328125" style="2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1" width="9.1328125" style="2"/>
    <col min="5122" max="5122" width="15" style="2" customWidth="1"/>
    <col min="5123" max="5123" width="9.1328125" style="2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7" width="9.1328125" style="2"/>
    <col min="5378" max="5378" width="15" style="2" customWidth="1"/>
    <col min="5379" max="5379" width="9.1328125" style="2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3" width="9.1328125" style="2"/>
    <col min="5634" max="5634" width="15" style="2" customWidth="1"/>
    <col min="5635" max="5635" width="9.1328125" style="2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9" width="9.1328125" style="2"/>
    <col min="5890" max="5890" width="15" style="2" customWidth="1"/>
    <col min="5891" max="5891" width="9.1328125" style="2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5" width="9.1328125" style="2"/>
    <col min="6146" max="6146" width="15" style="2" customWidth="1"/>
    <col min="6147" max="6147" width="9.1328125" style="2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1" width="9.1328125" style="2"/>
    <col min="6402" max="6402" width="15" style="2" customWidth="1"/>
    <col min="6403" max="6403" width="9.1328125" style="2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7" width="9.1328125" style="2"/>
    <col min="6658" max="6658" width="15" style="2" customWidth="1"/>
    <col min="6659" max="6659" width="9.1328125" style="2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3" width="9.1328125" style="2"/>
    <col min="6914" max="6914" width="15" style="2" customWidth="1"/>
    <col min="6915" max="6915" width="9.1328125" style="2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9" width="9.1328125" style="2"/>
    <col min="7170" max="7170" width="15" style="2" customWidth="1"/>
    <col min="7171" max="7171" width="9.1328125" style="2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5" width="9.1328125" style="2"/>
    <col min="7426" max="7426" width="15" style="2" customWidth="1"/>
    <col min="7427" max="7427" width="9.1328125" style="2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1" width="9.1328125" style="2"/>
    <col min="7682" max="7682" width="15" style="2" customWidth="1"/>
    <col min="7683" max="7683" width="9.1328125" style="2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7" width="9.1328125" style="2"/>
    <col min="7938" max="7938" width="15" style="2" customWidth="1"/>
    <col min="7939" max="7939" width="9.1328125" style="2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3" width="9.1328125" style="2"/>
    <col min="8194" max="8194" width="15" style="2" customWidth="1"/>
    <col min="8195" max="8195" width="9.1328125" style="2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9" width="9.1328125" style="2"/>
    <col min="8450" max="8450" width="15" style="2" customWidth="1"/>
    <col min="8451" max="8451" width="9.1328125" style="2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5" width="9.1328125" style="2"/>
    <col min="8706" max="8706" width="15" style="2" customWidth="1"/>
    <col min="8707" max="8707" width="9.1328125" style="2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1" width="9.1328125" style="2"/>
    <col min="8962" max="8962" width="15" style="2" customWidth="1"/>
    <col min="8963" max="8963" width="9.1328125" style="2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7" width="9.1328125" style="2"/>
    <col min="9218" max="9218" width="15" style="2" customWidth="1"/>
    <col min="9219" max="9219" width="9.1328125" style="2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3" width="9.1328125" style="2"/>
    <col min="9474" max="9474" width="15" style="2" customWidth="1"/>
    <col min="9475" max="9475" width="9.1328125" style="2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9" width="9.1328125" style="2"/>
    <col min="9730" max="9730" width="15" style="2" customWidth="1"/>
    <col min="9731" max="9731" width="9.1328125" style="2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5" width="9.1328125" style="2"/>
    <col min="9986" max="9986" width="15" style="2" customWidth="1"/>
    <col min="9987" max="9987" width="9.1328125" style="2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1" width="9.1328125" style="2"/>
    <col min="10242" max="10242" width="15" style="2" customWidth="1"/>
    <col min="10243" max="10243" width="9.1328125" style="2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7" width="9.1328125" style="2"/>
    <col min="10498" max="10498" width="15" style="2" customWidth="1"/>
    <col min="10499" max="10499" width="9.1328125" style="2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3" width="9.1328125" style="2"/>
    <col min="10754" max="10754" width="15" style="2" customWidth="1"/>
    <col min="10755" max="10755" width="9.1328125" style="2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9" width="9.1328125" style="2"/>
    <col min="11010" max="11010" width="15" style="2" customWidth="1"/>
    <col min="11011" max="11011" width="9.1328125" style="2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5" width="9.1328125" style="2"/>
    <col min="11266" max="11266" width="15" style="2" customWidth="1"/>
    <col min="11267" max="11267" width="9.1328125" style="2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1" width="9.1328125" style="2"/>
    <col min="11522" max="11522" width="15" style="2" customWidth="1"/>
    <col min="11523" max="11523" width="9.1328125" style="2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7" width="9.1328125" style="2"/>
    <col min="11778" max="11778" width="15" style="2" customWidth="1"/>
    <col min="11779" max="11779" width="9.1328125" style="2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3" width="9.1328125" style="2"/>
    <col min="12034" max="12034" width="15" style="2" customWidth="1"/>
    <col min="12035" max="12035" width="9.1328125" style="2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9" width="9.1328125" style="2"/>
    <col min="12290" max="12290" width="15" style="2" customWidth="1"/>
    <col min="12291" max="12291" width="9.1328125" style="2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5" width="9.1328125" style="2"/>
    <col min="12546" max="12546" width="15" style="2" customWidth="1"/>
    <col min="12547" max="12547" width="9.1328125" style="2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1" width="9.1328125" style="2"/>
    <col min="12802" max="12802" width="15" style="2" customWidth="1"/>
    <col min="12803" max="12803" width="9.1328125" style="2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7" width="9.1328125" style="2"/>
    <col min="13058" max="13058" width="15" style="2" customWidth="1"/>
    <col min="13059" max="13059" width="9.1328125" style="2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3" width="9.1328125" style="2"/>
    <col min="13314" max="13314" width="15" style="2" customWidth="1"/>
    <col min="13315" max="13315" width="9.1328125" style="2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9" width="9.1328125" style="2"/>
    <col min="13570" max="13570" width="15" style="2" customWidth="1"/>
    <col min="13571" max="13571" width="9.1328125" style="2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5" width="9.1328125" style="2"/>
    <col min="13826" max="13826" width="15" style="2" customWidth="1"/>
    <col min="13827" max="13827" width="9.1328125" style="2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1" width="9.1328125" style="2"/>
    <col min="14082" max="14082" width="15" style="2" customWidth="1"/>
    <col min="14083" max="14083" width="9.1328125" style="2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7" width="9.1328125" style="2"/>
    <col min="14338" max="14338" width="15" style="2" customWidth="1"/>
    <col min="14339" max="14339" width="9.1328125" style="2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3" width="9.1328125" style="2"/>
    <col min="14594" max="14594" width="15" style="2" customWidth="1"/>
    <col min="14595" max="14595" width="9.1328125" style="2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9" width="9.1328125" style="2"/>
    <col min="14850" max="14850" width="15" style="2" customWidth="1"/>
    <col min="14851" max="14851" width="9.1328125" style="2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5" width="9.1328125" style="2"/>
    <col min="15106" max="15106" width="15" style="2" customWidth="1"/>
    <col min="15107" max="15107" width="9.1328125" style="2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1" width="9.1328125" style="2"/>
    <col min="15362" max="15362" width="15" style="2" customWidth="1"/>
    <col min="15363" max="15363" width="9.1328125" style="2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7" width="9.1328125" style="2"/>
    <col min="15618" max="15618" width="15" style="2" customWidth="1"/>
    <col min="15619" max="15619" width="9.1328125" style="2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3" width="9.1328125" style="2"/>
    <col min="15874" max="15874" width="15" style="2" customWidth="1"/>
    <col min="15875" max="15875" width="9.1328125" style="2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9" width="9.1328125" style="2"/>
    <col min="16130" max="16130" width="15" style="2" customWidth="1"/>
    <col min="16131" max="16131" width="9.1328125" style="2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3" t="s">
        <v>29</v>
      </c>
      <c r="B1"/>
      <c r="C1" s="1"/>
      <c r="D1" s="1"/>
      <c r="E1" s="1"/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20</v>
      </c>
      <c r="B3" s="4"/>
      <c r="C3" s="1"/>
      <c r="D3" s="1"/>
      <c r="E3" s="1"/>
      <c r="G3" s="2" t="s">
        <v>34</v>
      </c>
      <c r="H3" s="2" t="s">
        <v>32</v>
      </c>
      <c r="I3" s="2" t="s">
        <v>33</v>
      </c>
    </row>
    <row r="4" spans="1:9" x14ac:dyDescent="0.6">
      <c r="A4" s="5"/>
      <c r="B4" s="6"/>
      <c r="C4" s="7" t="s">
        <v>1</v>
      </c>
      <c r="D4" s="25" t="s">
        <v>27</v>
      </c>
      <c r="E4" s="26" t="s">
        <v>28</v>
      </c>
      <c r="G4" s="2">
        <v>58</v>
      </c>
      <c r="I4" s="2">
        <f>I6-2/3*(I6-D8)</f>
        <v>105434</v>
      </c>
    </row>
    <row r="5" spans="1:9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">
        <f>I6-1/3*(I6-D8)</f>
        <v>110221</v>
      </c>
    </row>
    <row r="6" spans="1:9" x14ac:dyDescent="0.6">
      <c r="A6" s="13" t="s">
        <v>30</v>
      </c>
      <c r="B6" t="s">
        <v>4</v>
      </c>
      <c r="C6" s="14">
        <v>1305</v>
      </c>
      <c r="D6" s="15">
        <v>100647</v>
      </c>
      <c r="E6" s="16">
        <v>99585</v>
      </c>
      <c r="G6" s="2">
        <v>60</v>
      </c>
      <c r="H6" s="28">
        <f>D10</f>
        <v>183785</v>
      </c>
      <c r="I6" s="28">
        <f>D11</f>
        <v>115008</v>
      </c>
    </row>
    <row r="7" spans="1:9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H7" s="2">
        <f>H$6+1/5*(H$11-H$6)</f>
        <v>170933.4</v>
      </c>
      <c r="I7" s="2">
        <f>I$6+1/5*(I$11-I$6)</f>
        <v>112250</v>
      </c>
    </row>
    <row r="8" spans="1:9" x14ac:dyDescent="0.6">
      <c r="A8" s="17"/>
      <c r="B8" s="18" t="s">
        <v>6</v>
      </c>
      <c r="C8" s="19">
        <v>1305</v>
      </c>
      <c r="D8" s="20">
        <v>100647</v>
      </c>
      <c r="E8" s="21">
        <v>99585</v>
      </c>
      <c r="G8" s="2">
        <v>62</v>
      </c>
      <c r="H8" s="2">
        <f>H$6+2/5*(H$11-H$6)</f>
        <v>158081.79999999999</v>
      </c>
      <c r="I8" s="2">
        <f>I$6+2/5*(I$11-I$6)</f>
        <v>109492</v>
      </c>
    </row>
    <row r="9" spans="1:9" x14ac:dyDescent="0.6">
      <c r="A9" s="13" t="s">
        <v>7</v>
      </c>
      <c r="B9" t="s">
        <v>4</v>
      </c>
      <c r="C9" s="14">
        <v>10329</v>
      </c>
      <c r="D9" s="15">
        <v>124503</v>
      </c>
      <c r="E9" s="16">
        <v>123419</v>
      </c>
      <c r="G9" s="2">
        <v>63</v>
      </c>
      <c r="H9" s="2">
        <f>H$6+3/5*(H$11-H$6)</f>
        <v>145230.20000000001</v>
      </c>
      <c r="I9" s="2">
        <f>I$6+3/5*(I$11-I$6)</f>
        <v>106734</v>
      </c>
    </row>
    <row r="10" spans="1:9" x14ac:dyDescent="0.6">
      <c r="A10" s="13"/>
      <c r="B10" t="s">
        <v>5</v>
      </c>
      <c r="C10" s="14">
        <v>1426</v>
      </c>
      <c r="D10" s="15">
        <v>183785</v>
      </c>
      <c r="E10" s="16">
        <v>183071</v>
      </c>
      <c r="G10" s="2">
        <v>64</v>
      </c>
      <c r="H10" s="2">
        <f>H$6+4/5*(H$11-H$6)</f>
        <v>132378.6</v>
      </c>
      <c r="I10" s="2">
        <f>I$6+4/5*(I$11-I$6)</f>
        <v>103976</v>
      </c>
    </row>
    <row r="11" spans="1:9" x14ac:dyDescent="0.6">
      <c r="A11" s="17"/>
      <c r="B11" s="18" t="s">
        <v>6</v>
      </c>
      <c r="C11" s="19">
        <v>8903</v>
      </c>
      <c r="D11" s="20">
        <v>115008</v>
      </c>
      <c r="E11" s="21">
        <v>113864</v>
      </c>
      <c r="G11" s="2">
        <v>65</v>
      </c>
      <c r="H11" s="28">
        <f>D13</f>
        <v>119527</v>
      </c>
      <c r="I11" s="28">
        <f>D14</f>
        <v>101218</v>
      </c>
    </row>
    <row r="12" spans="1:9" x14ac:dyDescent="0.6">
      <c r="A12" s="13" t="s">
        <v>8</v>
      </c>
      <c r="B12" t="s">
        <v>4</v>
      </c>
      <c r="C12" s="14">
        <v>66685</v>
      </c>
      <c r="D12" s="15">
        <v>109512</v>
      </c>
      <c r="E12" s="16">
        <v>104428</v>
      </c>
      <c r="G12" s="2">
        <v>66</v>
      </c>
      <c r="H12" s="2">
        <f>H$11+1/5*(H$16-H$11)</f>
        <v>118159.8</v>
      </c>
      <c r="I12" s="2">
        <f>I$11+1/5*(I$16-I$11)</f>
        <v>100066.4</v>
      </c>
    </row>
    <row r="13" spans="1:9" x14ac:dyDescent="0.6">
      <c r="A13" s="13"/>
      <c r="B13" t="s">
        <v>5</v>
      </c>
      <c r="C13" s="14">
        <v>30209</v>
      </c>
      <c r="D13" s="15">
        <v>119527</v>
      </c>
      <c r="E13" s="16">
        <v>117829</v>
      </c>
      <c r="G13" s="2">
        <v>67</v>
      </c>
      <c r="H13" s="2">
        <f>H$11+2/5*(H$16-H$11)</f>
        <v>116792.6</v>
      </c>
      <c r="I13" s="2">
        <f>I$11+2/5*(I$16-I$11)</f>
        <v>98914.8</v>
      </c>
    </row>
    <row r="14" spans="1:9" x14ac:dyDescent="0.6">
      <c r="A14" s="17"/>
      <c r="B14" s="18" t="s">
        <v>6</v>
      </c>
      <c r="C14" s="19">
        <v>36476</v>
      </c>
      <c r="D14" s="20">
        <v>101218</v>
      </c>
      <c r="E14" s="21">
        <v>93330</v>
      </c>
      <c r="G14" s="2">
        <v>68</v>
      </c>
      <c r="H14" s="2">
        <f>H$11+3/5*(H$16-H$11)</f>
        <v>115425.4</v>
      </c>
      <c r="I14" s="2">
        <f>I$11+3/5*(I$16-I$11)</f>
        <v>97763.199999999997</v>
      </c>
    </row>
    <row r="15" spans="1:9" x14ac:dyDescent="0.6">
      <c r="A15" s="13" t="s">
        <v>9</v>
      </c>
      <c r="B15" t="s">
        <v>4</v>
      </c>
      <c r="C15" s="14">
        <v>55698</v>
      </c>
      <c r="D15" s="15">
        <v>102864</v>
      </c>
      <c r="E15" s="16">
        <v>94662</v>
      </c>
      <c r="G15" s="2">
        <v>69</v>
      </c>
      <c r="H15" s="2">
        <f>H$11+4/5*(H$16-H$11)</f>
        <v>114058.2</v>
      </c>
      <c r="I15" s="2">
        <f>I$11+4/5*(I$16-I$11)</f>
        <v>96611.6</v>
      </c>
    </row>
    <row r="16" spans="1:9" x14ac:dyDescent="0.6">
      <c r="A16" s="13"/>
      <c r="B16" t="s">
        <v>5</v>
      </c>
      <c r="C16" s="14">
        <v>23934</v>
      </c>
      <c r="D16" s="15">
        <v>112691</v>
      </c>
      <c r="E16" s="16">
        <v>109958</v>
      </c>
      <c r="G16" s="2">
        <v>70</v>
      </c>
      <c r="H16" s="28">
        <f>D16</f>
        <v>112691</v>
      </c>
      <c r="I16" s="28">
        <f>D17</f>
        <v>95460</v>
      </c>
    </row>
    <row r="17" spans="1:5" x14ac:dyDescent="0.6">
      <c r="A17" s="17"/>
      <c r="B17" s="18" t="s">
        <v>6</v>
      </c>
      <c r="C17" s="19">
        <v>31764</v>
      </c>
      <c r="D17" s="20">
        <v>95460</v>
      </c>
      <c r="E17" s="21">
        <v>83137</v>
      </c>
    </row>
    <row r="18" spans="1:5" x14ac:dyDescent="0.6">
      <c r="A18" s="13" t="s">
        <v>10</v>
      </c>
      <c r="B18" t="s">
        <v>4</v>
      </c>
      <c r="C18" s="14">
        <v>37250</v>
      </c>
      <c r="D18" s="15">
        <v>104365</v>
      </c>
      <c r="E18" s="16">
        <v>92387</v>
      </c>
    </row>
    <row r="19" spans="1:5" x14ac:dyDescent="0.6">
      <c r="A19" s="13"/>
      <c r="B19" t="s">
        <v>5</v>
      </c>
      <c r="C19" s="14">
        <v>14335</v>
      </c>
      <c r="D19" s="15">
        <v>111460</v>
      </c>
      <c r="E19" s="16">
        <v>107451</v>
      </c>
    </row>
    <row r="20" spans="1:5" x14ac:dyDescent="0.6">
      <c r="A20" s="17"/>
      <c r="B20" s="18" t="s">
        <v>6</v>
      </c>
      <c r="C20" s="19">
        <v>22915</v>
      </c>
      <c r="D20" s="20">
        <v>99927</v>
      </c>
      <c r="E20" s="21">
        <v>82964</v>
      </c>
    </row>
    <row r="21" spans="1:5" x14ac:dyDescent="0.6">
      <c r="A21" s="13" t="s">
        <v>11</v>
      </c>
      <c r="B21" t="s">
        <v>4</v>
      </c>
      <c r="C21" s="14">
        <v>27221</v>
      </c>
      <c r="D21" s="15">
        <v>106714</v>
      </c>
      <c r="E21" s="16">
        <v>91026</v>
      </c>
    </row>
    <row r="22" spans="1:5" x14ac:dyDescent="0.6">
      <c r="A22" s="13"/>
      <c r="B22" t="s">
        <v>5</v>
      </c>
      <c r="C22" s="14">
        <v>9588</v>
      </c>
      <c r="D22" s="15">
        <v>117432</v>
      </c>
      <c r="E22" s="16">
        <v>111211</v>
      </c>
    </row>
    <row r="23" spans="1:5" x14ac:dyDescent="0.6">
      <c r="A23" s="17"/>
      <c r="B23" s="18" t="s">
        <v>6</v>
      </c>
      <c r="C23" s="19">
        <v>17633</v>
      </c>
      <c r="D23" s="20">
        <v>100886</v>
      </c>
      <c r="E23" s="21">
        <v>80050</v>
      </c>
    </row>
    <row r="24" spans="1:5" x14ac:dyDescent="0.6">
      <c r="A24" s="13" t="s">
        <v>12</v>
      </c>
      <c r="B24" t="s">
        <v>4</v>
      </c>
      <c r="C24" s="14">
        <v>15668</v>
      </c>
      <c r="D24" s="15">
        <v>106061</v>
      </c>
      <c r="E24" s="16">
        <v>87345</v>
      </c>
    </row>
    <row r="25" spans="1:5" x14ac:dyDescent="0.6">
      <c r="A25" s="13"/>
      <c r="B25" t="s">
        <v>5</v>
      </c>
      <c r="C25" s="14">
        <v>4861</v>
      </c>
      <c r="D25" s="15">
        <v>118245</v>
      </c>
      <c r="E25" s="16">
        <v>108977</v>
      </c>
    </row>
    <row r="26" spans="1:5" x14ac:dyDescent="0.6">
      <c r="A26" s="17"/>
      <c r="B26" s="18" t="s">
        <v>6</v>
      </c>
      <c r="C26" s="19">
        <v>10807</v>
      </c>
      <c r="D26" s="20">
        <v>100581</v>
      </c>
      <c r="E26" s="21">
        <v>77615</v>
      </c>
    </row>
    <row r="27" spans="1:5" x14ac:dyDescent="0.6">
      <c r="A27" s="13" t="s">
        <v>13</v>
      </c>
      <c r="B27" t="s">
        <v>4</v>
      </c>
      <c r="C27" s="14">
        <v>6549</v>
      </c>
      <c r="D27" s="15">
        <v>104579</v>
      </c>
      <c r="E27" s="16">
        <v>82694</v>
      </c>
    </row>
    <row r="28" spans="1:5" x14ac:dyDescent="0.6">
      <c r="A28" s="13"/>
      <c r="B28" t="s">
        <v>5</v>
      </c>
      <c r="C28" s="14">
        <v>1796</v>
      </c>
      <c r="D28" s="15">
        <v>117027</v>
      </c>
      <c r="E28" s="16">
        <v>101549</v>
      </c>
    </row>
    <row r="29" spans="1:5" x14ac:dyDescent="0.6">
      <c r="A29" s="17"/>
      <c r="B29" s="18" t="s">
        <v>6</v>
      </c>
      <c r="C29" s="19">
        <v>4753</v>
      </c>
      <c r="D29" s="20">
        <v>99876</v>
      </c>
      <c r="E29" s="21">
        <v>75570</v>
      </c>
    </row>
    <row r="30" spans="1:5" x14ac:dyDescent="0.6">
      <c r="A30" s="13" t="s">
        <v>14</v>
      </c>
      <c r="B30" t="s">
        <v>4</v>
      </c>
      <c r="C30" s="14">
        <v>1122</v>
      </c>
      <c r="D30" s="15">
        <v>105379</v>
      </c>
      <c r="E30" s="16">
        <v>83599</v>
      </c>
    </row>
    <row r="31" spans="1:5" x14ac:dyDescent="0.6">
      <c r="A31" s="13"/>
      <c r="B31" t="s">
        <v>5</v>
      </c>
      <c r="C31" s="14">
        <v>345</v>
      </c>
      <c r="D31" s="15">
        <v>119036</v>
      </c>
      <c r="E31" s="16">
        <v>100258</v>
      </c>
    </row>
    <row r="32" spans="1:5" x14ac:dyDescent="0.6">
      <c r="A32" s="17"/>
      <c r="B32" s="18" t="s">
        <v>6</v>
      </c>
      <c r="C32" s="19">
        <v>777</v>
      </c>
      <c r="D32" s="20">
        <v>99315</v>
      </c>
      <c r="E32" s="21">
        <v>76202</v>
      </c>
    </row>
    <row r="33" spans="1:5" x14ac:dyDescent="0.6">
      <c r="A33" s="27">
        <v>-1914</v>
      </c>
      <c r="B33" t="s">
        <v>4</v>
      </c>
      <c r="C33" s="14">
        <v>223</v>
      </c>
      <c r="D33" s="15">
        <v>100946.6995515695</v>
      </c>
      <c r="E33" s="16">
        <v>82008.183856502248</v>
      </c>
    </row>
    <row r="34" spans="1:5" x14ac:dyDescent="0.6">
      <c r="A34" s="13"/>
      <c r="B34" t="s">
        <v>5</v>
      </c>
      <c r="C34" s="14">
        <v>62</v>
      </c>
      <c r="D34" s="15">
        <v>107365.66129032258</v>
      </c>
      <c r="E34" s="16">
        <v>94311.677419354834</v>
      </c>
    </row>
    <row r="35" spans="1:5" x14ac:dyDescent="0.6">
      <c r="A35" s="17"/>
      <c r="B35" s="18" t="s">
        <v>6</v>
      </c>
      <c r="C35" s="19">
        <v>161</v>
      </c>
      <c r="D35" s="20">
        <v>98474.782608695648</v>
      </c>
      <c r="E35" s="21">
        <v>77270.236024844722</v>
      </c>
    </row>
    <row r="36" spans="1:5" x14ac:dyDescent="0.6">
      <c r="A36" s="13" t="s">
        <v>15</v>
      </c>
      <c r="B36" t="s">
        <v>4</v>
      </c>
      <c r="C36" s="14">
        <v>222050</v>
      </c>
      <c r="D36" s="15">
        <v>106865</v>
      </c>
      <c r="E36" s="16">
        <v>97196</v>
      </c>
    </row>
    <row r="37" spans="1:5" x14ac:dyDescent="0.6">
      <c r="A37" s="13"/>
      <c r="B37" t="s">
        <v>5</v>
      </c>
      <c r="C37" s="14">
        <v>86556</v>
      </c>
      <c r="D37" s="15">
        <v>116993</v>
      </c>
      <c r="E37" s="16">
        <v>113354</v>
      </c>
    </row>
    <row r="38" spans="1:5" ht="13.75" thickBot="1" x14ac:dyDescent="0.75">
      <c r="A38" s="8"/>
      <c r="B38" s="9" t="s">
        <v>6</v>
      </c>
      <c r="C38" s="10">
        <v>135494</v>
      </c>
      <c r="D38" s="22">
        <v>100395</v>
      </c>
      <c r="E38" s="23">
        <v>86875</v>
      </c>
    </row>
    <row r="39" spans="1:5" x14ac:dyDescent="0.6">
      <c r="A39" s="13" t="s">
        <v>16</v>
      </c>
      <c r="B39" t="s">
        <v>4</v>
      </c>
      <c r="C39" s="14">
        <v>1</v>
      </c>
      <c r="D39" s="15">
        <v>90650</v>
      </c>
      <c r="E39" s="16">
        <v>90650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1</v>
      </c>
      <c r="D41" s="22">
        <v>90650</v>
      </c>
      <c r="E41" s="23">
        <v>90650</v>
      </c>
    </row>
    <row r="42" spans="1:5" x14ac:dyDescent="0.6">
      <c r="A42" s="13" t="s">
        <v>18</v>
      </c>
      <c r="B42" t="s">
        <v>4</v>
      </c>
      <c r="C42" s="14">
        <v>222051</v>
      </c>
      <c r="D42" s="15">
        <v>106865</v>
      </c>
      <c r="E42" s="16">
        <v>97196</v>
      </c>
    </row>
    <row r="43" spans="1:5" x14ac:dyDescent="0.6">
      <c r="A43" s="13"/>
      <c r="B43" t="s">
        <v>5</v>
      </c>
      <c r="C43" s="14">
        <v>86556</v>
      </c>
      <c r="D43" s="15">
        <v>116993</v>
      </c>
      <c r="E43" s="16">
        <v>113354</v>
      </c>
    </row>
    <row r="44" spans="1:5" ht="13.75" thickBot="1" x14ac:dyDescent="0.75">
      <c r="A44" s="8"/>
      <c r="B44" s="9" t="s">
        <v>6</v>
      </c>
      <c r="C44" s="10">
        <v>135495</v>
      </c>
      <c r="D44" s="22">
        <v>100395</v>
      </c>
      <c r="E44" s="23">
        <v>86875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182F-0673-4A6E-9312-64B7B6B6C90D}">
  <dimension ref="A1:I44"/>
  <sheetViews>
    <sheetView tabSelected="1" workbookViewId="0">
      <selection activeCell="G4" sqref="G4"/>
    </sheetView>
  </sheetViews>
  <sheetFormatPr defaultRowHeight="13" x14ac:dyDescent="0.6"/>
  <sheetData>
    <row r="1" spans="1:9" x14ac:dyDescent="0.6">
      <c r="A1" s="3" t="s">
        <v>29</v>
      </c>
      <c r="C1" s="1"/>
      <c r="D1" s="1"/>
      <c r="E1" s="1"/>
    </row>
    <row r="2" spans="1:9" x14ac:dyDescent="0.6">
      <c r="A2" s="3"/>
      <c r="C2" s="1"/>
      <c r="D2" s="1"/>
      <c r="E2" s="1"/>
    </row>
    <row r="3" spans="1:9" ht="13.75" thickBot="1" x14ac:dyDescent="0.75">
      <c r="A3" s="4" t="s">
        <v>31</v>
      </c>
      <c r="B3" s="4"/>
      <c r="C3" s="1"/>
      <c r="D3" s="1"/>
      <c r="E3" s="1"/>
      <c r="G3" t="s">
        <v>34</v>
      </c>
      <c r="H3" t="s">
        <v>32</v>
      </c>
      <c r="I3" t="s">
        <v>33</v>
      </c>
    </row>
    <row r="4" spans="1:9" x14ac:dyDescent="0.6">
      <c r="A4" s="5"/>
      <c r="B4" s="6"/>
      <c r="C4" s="7" t="s">
        <v>1</v>
      </c>
      <c r="D4" s="25" t="s">
        <v>27</v>
      </c>
      <c r="E4" s="26" t="s">
        <v>28</v>
      </c>
      <c r="G4">
        <v>58</v>
      </c>
      <c r="I4">
        <f>I6-2/3*(I6-D8)</f>
        <v>113746.07046932465</v>
      </c>
    </row>
    <row r="5" spans="1:9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>
        <v>59</v>
      </c>
      <c r="I5">
        <f>I6-1/3*(I6-D8)</f>
        <v>119812.04683525673</v>
      </c>
    </row>
    <row r="6" spans="1:9" x14ac:dyDescent="0.6">
      <c r="A6" s="13" t="s">
        <v>30</v>
      </c>
      <c r="B6" t="s">
        <v>4</v>
      </c>
      <c r="C6" s="14">
        <f>SUM(Budapest!C6+Pest!C6)</f>
        <v>2476</v>
      </c>
      <c r="D6" s="15">
        <f>(Pest!C6*Pest!D6+Budapest!C6*Budapest!D6)/'Közép-Magyarország'!C6</f>
        <v>107680.09410339256</v>
      </c>
      <c r="E6" s="16">
        <f>(Pest!C6*Pest!E6+Budapest!C6*Budapest!E6)/'Közép-Magyarország'!C6</f>
        <v>106793.5549273021</v>
      </c>
      <c r="G6">
        <v>60</v>
      </c>
      <c r="H6" s="29">
        <f>D10</f>
        <v>200086.55740528129</v>
      </c>
      <c r="I6" s="29">
        <f>D11</f>
        <v>125878.02320118881</v>
      </c>
    </row>
    <row r="7" spans="1:9" x14ac:dyDescent="0.6">
      <c r="A7" s="13"/>
      <c r="B7" t="s">
        <v>5</v>
      </c>
      <c r="C7" s="14"/>
      <c r="D7" s="15"/>
      <c r="E7" s="16"/>
      <c r="G7">
        <v>61</v>
      </c>
      <c r="H7">
        <f>H$6+1/5*(H$11-H$6)</f>
        <v>185805.26688331846</v>
      </c>
      <c r="I7">
        <f>I$6+1/5*(I$11-I$6)</f>
        <v>123152.79039312262</v>
      </c>
    </row>
    <row r="8" spans="1:9" x14ac:dyDescent="0.6">
      <c r="A8" s="17"/>
      <c r="B8" s="18" t="s">
        <v>6</v>
      </c>
      <c r="C8" s="19">
        <f>SUM(Budapest!C8+Pest!C8)</f>
        <v>2476</v>
      </c>
      <c r="D8" s="20">
        <f>(Pest!C8*Pest!D8+Budapest!C8*Budapest!D8)/'Közép-Magyarország'!C8</f>
        <v>107680.09410339256</v>
      </c>
      <c r="E8" s="21">
        <f>(Pest!C8*Pest!E8+Budapest!C8*Budapest!E8)/'Közép-Magyarország'!C8</f>
        <v>106793.5549273021</v>
      </c>
      <c r="G8">
        <v>62</v>
      </c>
      <c r="H8">
        <f>H$6+2/5*(H$11-H$6)</f>
        <v>171523.97636135563</v>
      </c>
      <c r="I8">
        <f>I$6+2/5*(I$11-I$6)</f>
        <v>120427.55758505642</v>
      </c>
    </row>
    <row r="9" spans="1:9" x14ac:dyDescent="0.6">
      <c r="A9" s="13" t="s">
        <v>7</v>
      </c>
      <c r="B9" t="s">
        <v>4</v>
      </c>
      <c r="C9" s="14">
        <f>SUM(Budapest!C9+Pest!C9)</f>
        <v>24345</v>
      </c>
      <c r="D9" s="15">
        <f>(Pest!C9*Pest!D9+Budapest!C9*Budapest!D9)/'Közép-Magyarország'!C9</f>
        <v>136497.63314849045</v>
      </c>
      <c r="E9" s="16">
        <f>(Pest!C9*Pest!E9+Budapest!C9*Budapest!E9)/'Közép-Magyarország'!C9</f>
        <v>135454.50955021565</v>
      </c>
      <c r="G9">
        <v>63</v>
      </c>
      <c r="H9">
        <f>H$6+3/5*(H$11-H$6)</f>
        <v>157242.68583939277</v>
      </c>
      <c r="I9">
        <f>I$6+3/5*(I$11-I$6)</f>
        <v>117702.32477699022</v>
      </c>
    </row>
    <row r="10" spans="1:9" x14ac:dyDescent="0.6">
      <c r="A10" s="13"/>
      <c r="B10" t="s">
        <v>5</v>
      </c>
      <c r="C10" s="14">
        <f>SUM(Budapest!C10+Pest!C10)</f>
        <v>3484</v>
      </c>
      <c r="D10" s="15">
        <f>(Pest!C10*Pest!D10+Budapest!C10*Budapest!D10)/'Közép-Magyarország'!C10</f>
        <v>200086.55740528129</v>
      </c>
      <c r="E10" s="16">
        <f>(Pest!C10*Pest!E10+Budapest!C10*Budapest!E10)/'Közép-Magyarország'!C10</f>
        <v>199392.05051664752</v>
      </c>
      <c r="G10">
        <v>64</v>
      </c>
      <c r="H10">
        <f>H$6+4/5*(H$11-H$6)</f>
        <v>142961.39531742994</v>
      </c>
      <c r="I10">
        <f>I$6+4/5*(I$11-I$6)</f>
        <v>114977.09196892403</v>
      </c>
    </row>
    <row r="11" spans="1:9" x14ac:dyDescent="0.6">
      <c r="A11" s="17"/>
      <c r="B11" s="18" t="s">
        <v>6</v>
      </c>
      <c r="C11" s="19">
        <f>SUM(Budapest!C11+Pest!C11)</f>
        <v>20861</v>
      </c>
      <c r="D11" s="20">
        <f>(Pest!C11*Pest!D11+Budapest!C11*Budapest!D11)/'Közép-Magyarország'!C11</f>
        <v>125878.02320118881</v>
      </c>
      <c r="E11" s="21">
        <f>(Pest!C11*Pest!E11+Budapest!C11*Budapest!E11)/'Közép-Magyarország'!C11</f>
        <v>124776.44168544174</v>
      </c>
      <c r="G11">
        <v>65</v>
      </c>
      <c r="H11" s="29">
        <f>D13</f>
        <v>128680.10479546711</v>
      </c>
      <c r="I11" s="29">
        <f>D14</f>
        <v>112251.85916085783</v>
      </c>
    </row>
    <row r="12" spans="1:9" x14ac:dyDescent="0.6">
      <c r="A12" s="13" t="s">
        <v>8</v>
      </c>
      <c r="B12" t="s">
        <v>4</v>
      </c>
      <c r="C12" s="14">
        <f>SUM(Budapest!C12+Pest!C12)</f>
        <v>169769</v>
      </c>
      <c r="D12" s="15">
        <f>(Pest!C12*Pest!D12+Budapest!C12*Budapest!D12)/'Közép-Magyarország'!C12</f>
        <v>119253.94167368601</v>
      </c>
      <c r="E12" s="16">
        <f>(Pest!C12*Pest!E12+Budapest!C12*Budapest!E12)/'Közép-Magyarország'!C12</f>
        <v>114237.94824732431</v>
      </c>
      <c r="G12">
        <v>66</v>
      </c>
      <c r="H12">
        <f>H$11+1/5*(H$16-H$11)</f>
        <v>127631.04815797355</v>
      </c>
      <c r="I12">
        <f>I$11+1/5*(I$16-I$11)</f>
        <v>110969.6637764781</v>
      </c>
    </row>
    <row r="13" spans="1:9" x14ac:dyDescent="0.6">
      <c r="A13" s="13"/>
      <c r="B13" t="s">
        <v>5</v>
      </c>
      <c r="C13" s="14">
        <f>SUM(Budapest!C13+Pest!C13)</f>
        <v>72360</v>
      </c>
      <c r="D13" s="15">
        <f>(Pest!C13*Pest!D13+Budapest!C13*Budapest!D13)/'Közép-Magyarország'!C13</f>
        <v>128680.10479546711</v>
      </c>
      <c r="E13" s="16">
        <f>(Pest!C13*Pest!E13+Budapest!C13*Budapest!E13)/'Közép-Magyarország'!C13</f>
        <v>126802.68926202321</v>
      </c>
      <c r="G13">
        <v>67</v>
      </c>
      <c r="H13">
        <f>H$11+2/5*(H$16-H$11)</f>
        <v>126581.99152048001</v>
      </c>
      <c r="I13">
        <f>I$11+2/5*(I$16-I$11)</f>
        <v>109687.46839209837</v>
      </c>
    </row>
    <row r="14" spans="1:9" x14ac:dyDescent="0.6">
      <c r="A14" s="17"/>
      <c r="B14" s="18" t="s">
        <v>6</v>
      </c>
      <c r="C14" s="19">
        <f>SUM(Budapest!C14+Pest!C14)</f>
        <v>97409</v>
      </c>
      <c r="D14" s="20">
        <f>(Pest!C14*Pest!D14+Budapest!C14*Budapest!D14)/'Közép-Magyarország'!C14</f>
        <v>112251.85916085783</v>
      </c>
      <c r="E14" s="21">
        <f>(Pest!C14*Pest!E14+Budapest!C14*Budapest!E14)/'Közép-Magyarország'!C14</f>
        <v>104904.94925520229</v>
      </c>
      <c r="G14">
        <v>68</v>
      </c>
      <c r="H14">
        <f>H$11+3/5*(H$16-H$11)</f>
        <v>125532.93488298645</v>
      </c>
      <c r="I14">
        <f>I$11+3/5*(I$16-I$11)</f>
        <v>108405.27300771864</v>
      </c>
    </row>
    <row r="15" spans="1:9" x14ac:dyDescent="0.6">
      <c r="A15" s="13" t="s">
        <v>9</v>
      </c>
      <c r="B15" t="s">
        <v>4</v>
      </c>
      <c r="C15" s="14">
        <f>SUM(Budapest!C15+Pest!C15)</f>
        <v>148206</v>
      </c>
      <c r="D15" s="15">
        <f>(Pest!C15*Pest!D15+Budapest!C15*Budapest!D15)/'Közép-Magyarország'!C15</f>
        <v>113142.45860491478</v>
      </c>
      <c r="E15" s="16">
        <f>(Pest!C15*Pest!E15+Budapest!C15*Budapest!E15)/'Közép-Magyarország'!C15</f>
        <v>105029.71709647383</v>
      </c>
      <c r="G15">
        <v>69</v>
      </c>
      <c r="H15">
        <f>H$11+4/5*(H$16-H$11)</f>
        <v>124483.8782454929</v>
      </c>
      <c r="I15">
        <f>I$11+4/5*(I$16-I$11)</f>
        <v>107123.0776233389</v>
      </c>
    </row>
    <row r="16" spans="1:9" x14ac:dyDescent="0.6">
      <c r="A16" s="13"/>
      <c r="B16" t="s">
        <v>5</v>
      </c>
      <c r="C16" s="14">
        <f>SUM(Budapest!C16+Pest!C16)</f>
        <v>61505</v>
      </c>
      <c r="D16" s="15">
        <f>(Pest!C16*Pest!D16+Budapest!C16*Budapest!D16)/'Közép-Magyarország'!C16</f>
        <v>123434.82160799934</v>
      </c>
      <c r="E16" s="16">
        <f>(Pest!C16*Pest!E16+Budapest!C16*Budapest!E16)/'Közép-Magyarország'!C16</f>
        <v>120334.08334281766</v>
      </c>
      <c r="G16">
        <v>70</v>
      </c>
      <c r="H16" s="29">
        <f>D16</f>
        <v>123434.82160799934</v>
      </c>
      <c r="I16" s="29">
        <f>D17</f>
        <v>105840.88223895918</v>
      </c>
    </row>
    <row r="17" spans="1:5" x14ac:dyDescent="0.6">
      <c r="A17" s="17"/>
      <c r="B17" s="18" t="s">
        <v>6</v>
      </c>
      <c r="C17" s="19">
        <f>SUM(Budapest!C17+Pest!C17)</f>
        <v>86701</v>
      </c>
      <c r="D17" s="20">
        <f>(Pest!C17*Pest!D17+Budapest!C17*Budapest!D17)/'Közép-Magyarország'!C17</f>
        <v>105840.88223895918</v>
      </c>
      <c r="E17" s="21">
        <f>(Pest!C17*Pest!E17+Budapest!C17*Budapest!E17)/'Közép-Magyarország'!C17</f>
        <v>94173.696993114267</v>
      </c>
    </row>
    <row r="18" spans="1:5" x14ac:dyDescent="0.6">
      <c r="A18" s="13" t="s">
        <v>10</v>
      </c>
      <c r="B18" t="s">
        <v>4</v>
      </c>
      <c r="C18" s="14">
        <f>SUM(Budapest!C18+Pest!C18)</f>
        <v>101169</v>
      </c>
      <c r="D18" s="15">
        <f>(Pest!C18*Pest!D18+Budapest!C18*Budapest!D18)/'Közép-Magyarország'!C18</f>
        <v>115220.02811137799</v>
      </c>
      <c r="E18" s="16">
        <f>(Pest!C18*Pest!E18+Budapest!C18*Budapest!E18)/'Közép-Magyarország'!C18</f>
        <v>103029.11009301268</v>
      </c>
    </row>
    <row r="19" spans="1:5" x14ac:dyDescent="0.6">
      <c r="A19" s="13"/>
      <c r="B19" t="s">
        <v>5</v>
      </c>
      <c r="C19" s="14">
        <f>SUM(Budapest!C19+Pest!C19)</f>
        <v>37919</v>
      </c>
      <c r="D19" s="15">
        <f>(Pest!C19*Pest!D19+Budapest!C19*Budapest!D19)/'Közép-Magyarország'!C19</f>
        <v>122130.9219124977</v>
      </c>
      <c r="E19" s="16">
        <f>(Pest!C19*Pest!E19+Budapest!C19*Budapest!E19)/'Közép-Magyarország'!C19</f>
        <v>117443.36646536038</v>
      </c>
    </row>
    <row r="20" spans="1:5" x14ac:dyDescent="0.6">
      <c r="A20" s="17"/>
      <c r="B20" s="18" t="s">
        <v>6</v>
      </c>
      <c r="C20" s="19">
        <f>SUM(Budapest!C20+Pest!C20)</f>
        <v>63250</v>
      </c>
      <c r="D20" s="20">
        <f>(Pest!C20*Pest!D20+Budapest!C20*Budapest!D20)/'Közép-Magyarország'!C20</f>
        <v>111076.6781027668</v>
      </c>
      <c r="E20" s="21">
        <f>(Pest!C20*Pest!E20+Budapest!C20*Budapest!E20)/'Közép-Magyarország'!C20</f>
        <v>94387.254624505935</v>
      </c>
    </row>
    <row r="21" spans="1:5" x14ac:dyDescent="0.6">
      <c r="A21" s="13" t="s">
        <v>11</v>
      </c>
      <c r="B21" t="s">
        <v>4</v>
      </c>
      <c r="C21" s="14">
        <f>SUM(Budapest!C21+Pest!C21)</f>
        <v>80813</v>
      </c>
      <c r="D21" s="15">
        <f>(Pest!C21*Pest!D21+Budapest!C21*Budapest!D21)/'Közép-Magyarország'!C21</f>
        <v>119174.12507888582</v>
      </c>
      <c r="E21" s="16">
        <f>(Pest!C21*Pest!E21+Budapest!C21*Budapest!E21)/'Közép-Magyarország'!C21</f>
        <v>102941.67020157647</v>
      </c>
    </row>
    <row r="22" spans="1:5" x14ac:dyDescent="0.6">
      <c r="A22" s="13"/>
      <c r="B22" t="s">
        <v>5</v>
      </c>
      <c r="C22" s="14">
        <f>SUM(Budapest!C22+Pest!C22)</f>
        <v>28380</v>
      </c>
      <c r="D22" s="15">
        <f>(Pest!C22*Pest!D22+Budapest!C22*Budapest!D22)/'Közép-Magyarország'!C22</f>
        <v>132527.18054968287</v>
      </c>
      <c r="E22" s="16">
        <f>(Pest!C22*Pest!E22+Budapest!C22*Budapest!E22)/'Közép-Magyarország'!C22</f>
        <v>125618.8621564482</v>
      </c>
    </row>
    <row r="23" spans="1:5" x14ac:dyDescent="0.6">
      <c r="A23" s="17"/>
      <c r="B23" s="18" t="s">
        <v>6</v>
      </c>
      <c r="C23" s="19">
        <f>SUM(Budapest!C23+Pest!C23)</f>
        <v>52433</v>
      </c>
      <c r="D23" s="20">
        <f>(Pest!C23*Pest!D23+Budapest!C23*Budapest!D23)/'Közép-Magyarország'!C23</f>
        <v>111945.96605191387</v>
      </c>
      <c r="E23" s="21">
        <f>(Pest!C23*Pest!E23+Budapest!C23*Budapest!E23)/'Közép-Magyarország'!C23</f>
        <v>90666.611675852997</v>
      </c>
    </row>
    <row r="24" spans="1:5" x14ac:dyDescent="0.6">
      <c r="A24" s="13" t="s">
        <v>12</v>
      </c>
      <c r="B24" t="s">
        <v>4</v>
      </c>
      <c r="C24" s="14">
        <f>SUM(Budapest!C24+Pest!C24)</f>
        <v>53014</v>
      </c>
      <c r="D24" s="15">
        <f>(Pest!C24*Pest!D24+Budapest!C24*Budapest!D24)/'Közép-Magyarország'!C24</f>
        <v>118656.66303240653</v>
      </c>
      <c r="E24" s="16">
        <f>(Pest!C24*Pest!E24+Budapest!C24*Budapest!E24)/'Közép-Magyarország'!C24</f>
        <v>98650.805145810547</v>
      </c>
    </row>
    <row r="25" spans="1:5" x14ac:dyDescent="0.6">
      <c r="A25" s="13"/>
      <c r="B25" t="s">
        <v>5</v>
      </c>
      <c r="C25" s="14">
        <f>SUM(Budapest!C25+Pest!C25)</f>
        <v>16570</v>
      </c>
      <c r="D25" s="15">
        <f>(Pest!C25*Pest!D25+Budapest!C25*Budapest!D25)/'Közép-Magyarország'!C25</f>
        <v>136014.1318044659</v>
      </c>
      <c r="E25" s="16">
        <f>(Pest!C25*Pest!E25+Budapest!C25*Budapest!E25)/'Közép-Magyarország'!C25</f>
        <v>125382.31949305975</v>
      </c>
    </row>
    <row r="26" spans="1:5" x14ac:dyDescent="0.6">
      <c r="A26" s="17"/>
      <c r="B26" s="18" t="s">
        <v>6</v>
      </c>
      <c r="C26" s="19">
        <f>SUM(Budapest!C26+Pest!C26)</f>
        <v>36444</v>
      </c>
      <c r="D26" s="20">
        <f>(Pest!C26*Pest!D26+Budapest!C26*Budapest!D26)/'Közép-Magyarország'!C26</f>
        <v>110764.32817473383</v>
      </c>
      <c r="E26" s="21">
        <f>(Pest!C26*Pest!E26+Budapest!C26*Budapest!E26)/'Közép-Magyarország'!C26</f>
        <v>86496.218444737126</v>
      </c>
    </row>
    <row r="27" spans="1:5" x14ac:dyDescent="0.6">
      <c r="A27" s="13" t="s">
        <v>13</v>
      </c>
      <c r="B27" t="s">
        <v>4</v>
      </c>
      <c r="C27" s="14">
        <f>SUM(Budapest!C27+Pest!C27)</f>
        <v>24523</v>
      </c>
      <c r="D27" s="15">
        <f>(Pest!C27*Pest!D27+Budapest!C27*Budapest!D27)/'Közép-Magyarország'!C27</f>
        <v>115627.40663866574</v>
      </c>
      <c r="E27" s="16">
        <f>(Pest!C27*Pest!E27+Budapest!C27*Budapest!E27)/'Közép-Magyarország'!C27</f>
        <v>92146.786282265632</v>
      </c>
    </row>
    <row r="28" spans="1:5" x14ac:dyDescent="0.6">
      <c r="A28" s="13"/>
      <c r="B28" t="s">
        <v>5</v>
      </c>
      <c r="C28" s="14">
        <f>SUM(Budapest!C28+Pest!C28)</f>
        <v>6743</v>
      </c>
      <c r="D28" s="15">
        <f>(Pest!C28*Pest!D28+Budapest!C28*Budapest!D28)/'Közép-Magyarország'!C28</f>
        <v>134385.15215779326</v>
      </c>
      <c r="E28" s="16">
        <f>(Pest!C28*Pest!E28+Budapest!C28*Budapest!E28)/'Közép-Magyarország'!C28</f>
        <v>117265.97775470858</v>
      </c>
    </row>
    <row r="29" spans="1:5" x14ac:dyDescent="0.6">
      <c r="A29" s="17"/>
      <c r="B29" s="18" t="s">
        <v>6</v>
      </c>
      <c r="C29" s="19">
        <f>SUM(Budapest!C29+Pest!C29)</f>
        <v>17780</v>
      </c>
      <c r="D29" s="20">
        <f>(Pest!C29*Pest!D29+Budapest!C29*Budapest!D29)/'Közép-Magyarország'!C29</f>
        <v>108514.26377952757</v>
      </c>
      <c r="E29" s="21">
        <f>(Pest!C29*Pest!E29+Budapest!C29*Budapest!E29)/'Közép-Magyarország'!C29</f>
        <v>82620.552362204719</v>
      </c>
    </row>
    <row r="30" spans="1:5" x14ac:dyDescent="0.6">
      <c r="A30" s="13" t="s">
        <v>14</v>
      </c>
      <c r="B30" t="s">
        <v>4</v>
      </c>
      <c r="C30" s="14">
        <f>SUM(Budapest!C30+Pest!C30)</f>
        <v>4749</v>
      </c>
      <c r="D30" s="15">
        <f>(Pest!C30*Pest!D30+Budapest!C30*Budapest!D30)/'Közép-Magyarország'!C30</f>
        <v>116253.12634238787</v>
      </c>
      <c r="E30" s="16">
        <f>(Pest!C30*Pest!E30+Budapest!C30*Budapest!E30)/'Közép-Magyarország'!C30</f>
        <v>92223.149084017685</v>
      </c>
    </row>
    <row r="31" spans="1:5" x14ac:dyDescent="0.6">
      <c r="A31" s="13"/>
      <c r="B31" t="s">
        <v>5</v>
      </c>
      <c r="C31" s="14">
        <f>SUM(Budapest!C31+Pest!C31)</f>
        <v>1303</v>
      </c>
      <c r="D31" s="15">
        <f>(Pest!C31*Pest!D31+Budapest!C31*Budapest!D31)/'Közép-Magyarország'!C31</f>
        <v>137306.3760552571</v>
      </c>
      <c r="E31" s="16">
        <f>(Pest!C31*Pest!E31+Budapest!C31*Budapest!E31)/'Közép-Magyarország'!C31</f>
        <v>117315.25249424405</v>
      </c>
    </row>
    <row r="32" spans="1:5" x14ac:dyDescent="0.6">
      <c r="A32" s="17"/>
      <c r="B32" s="18" t="s">
        <v>6</v>
      </c>
      <c r="C32" s="19">
        <f>SUM(Budapest!C32+Pest!C32)</f>
        <v>3446</v>
      </c>
      <c r="D32" s="20">
        <f>(Pest!C32*Pest!D32+Budapest!C32*Budapest!D32)/'Közép-Magyarország'!C32</f>
        <v>108292.47504352873</v>
      </c>
      <c r="E32" s="21">
        <f>(Pest!C32*Pest!E32+Budapest!C32*Budapest!E32)/'Közép-Magyarország'!C32</f>
        <v>82735.086186883345</v>
      </c>
    </row>
    <row r="33" spans="1:5" x14ac:dyDescent="0.6">
      <c r="A33" s="27">
        <v>-1914</v>
      </c>
      <c r="B33" t="s">
        <v>4</v>
      </c>
      <c r="C33" s="14">
        <f>SUM(Budapest!C33+Pest!C33)</f>
        <v>1107</v>
      </c>
      <c r="D33" s="15">
        <f>(Pest!C33*Pest!D33+Budapest!C33*Budapest!D33)/'Közép-Magyarország'!C33</f>
        <v>112010.86720867209</v>
      </c>
      <c r="E33" s="16">
        <f>(Pest!C33*Pest!E33+Budapest!C33*Budapest!E33)/'Közép-Magyarország'!C33</f>
        <v>89393.681120144538</v>
      </c>
    </row>
    <row r="34" spans="1:5" x14ac:dyDescent="0.6">
      <c r="A34" s="13"/>
      <c r="B34" t="s">
        <v>5</v>
      </c>
      <c r="C34" s="14">
        <f>SUM(Budapest!C34+Pest!C34)</f>
        <v>273</v>
      </c>
      <c r="D34" s="15">
        <f>(Pest!C34*Pest!D34+Budapest!C34*Budapest!D34)/'Közép-Magyarország'!C34</f>
        <v>132620.47985347986</v>
      </c>
      <c r="E34" s="16">
        <f>(Pest!C34*Pest!E34+Budapest!C34*Budapest!E34)/'Közép-Magyarország'!C34</f>
        <v>113977.17216117216</v>
      </c>
    </row>
    <row r="35" spans="1:5" x14ac:dyDescent="0.6">
      <c r="A35" s="17"/>
      <c r="B35" s="18" t="s">
        <v>6</v>
      </c>
      <c r="C35" s="19">
        <f>SUM(Budapest!C35+Pest!C35)</f>
        <v>834</v>
      </c>
      <c r="D35" s="20">
        <f>(Pest!C35*Pest!D35+Budapest!C35*Budapest!D35)/'Közép-Magyarország'!C35</f>
        <v>105264.14028776978</v>
      </c>
      <c r="E35" s="21">
        <f>(Pest!C35*Pest!E35+Budapest!C35*Budapest!E35)/'Közép-Magyarország'!C35</f>
        <v>81346.19424460431</v>
      </c>
    </row>
    <row r="36" spans="1:5" x14ac:dyDescent="0.6">
      <c r="A36" s="13" t="s">
        <v>15</v>
      </c>
      <c r="B36" t="s">
        <v>4</v>
      </c>
      <c r="C36" s="14">
        <f>SUM(Budapest!C36+Pest!C36)</f>
        <v>610171</v>
      </c>
      <c r="D36" s="15">
        <f>(Pest!C36*Pest!D36+Budapest!C36*Budapest!D36)/'Közép-Magyarország'!C36</f>
        <v>117497.17117004906</v>
      </c>
      <c r="E36" s="16">
        <f>(Pest!C36*Pest!E36+Budapest!C36*Budapest!E36)/'Közép-Magyarország'!C36</f>
        <v>107004.44028968929</v>
      </c>
    </row>
    <row r="37" spans="1:5" x14ac:dyDescent="0.6">
      <c r="A37" s="13"/>
      <c r="B37" t="s">
        <v>5</v>
      </c>
      <c r="C37" s="14">
        <f>SUM(Budapest!C37+Pest!C37)</f>
        <v>228537</v>
      </c>
      <c r="D37" s="15">
        <f>(Pest!C37*Pest!D37+Budapest!C37*Budapest!D37)/'Közép-Magyarország'!C37</f>
        <v>128502.47114034051</v>
      </c>
      <c r="E37" s="16">
        <f>(Pest!C37*Pest!E37+Budapest!C37*Budapest!E37)/'Közép-Magyarország'!C37</f>
        <v>124014.82936242271</v>
      </c>
    </row>
    <row r="38" spans="1:5" ht="13.75" thickBot="1" x14ac:dyDescent="0.75">
      <c r="A38" s="8"/>
      <c r="B38" s="9" t="s">
        <v>6</v>
      </c>
      <c r="C38" s="10">
        <f>SUM(Budapest!C38+Pest!C38)</f>
        <v>381634</v>
      </c>
      <c r="D38" s="22">
        <f>(Pest!C38*Pest!D38+Budapest!C38*Budapest!D38)/'Közép-Magyarország'!C38</f>
        <v>110906.61510766861</v>
      </c>
      <c r="E38" s="23">
        <f>(Pest!C38*Pest!E38+Budapest!C38*Budapest!E38)/'Közép-Magyarország'!C38</f>
        <v>96818.402264997349</v>
      </c>
    </row>
    <row r="39" spans="1:5" x14ac:dyDescent="0.6">
      <c r="A39" s="13" t="s">
        <v>16</v>
      </c>
      <c r="B39" t="s">
        <v>4</v>
      </c>
      <c r="C39" s="14">
        <f>SUM(Budapest!C39+Pest!C39)</f>
        <v>1</v>
      </c>
      <c r="D39" s="15">
        <f>(Pest!C39*Pest!D39+Budapest!C39*Budapest!D39)/'Közép-Magyarország'!C39</f>
        <v>90650</v>
      </c>
      <c r="E39" s="16">
        <f>(Pest!C39*Pest!E39+Budapest!C39*Budapest!E39)/'Közép-Magyarország'!C39</f>
        <v>90650</v>
      </c>
    </row>
    <row r="40" spans="1:5" x14ac:dyDescent="0.6">
      <c r="A40" s="13" t="s">
        <v>17</v>
      </c>
      <c r="B40" t="s">
        <v>5</v>
      </c>
      <c r="C40" s="14"/>
      <c r="D40" s="15"/>
      <c r="E40" s="16" t="e">
        <f>(Pest!C40*Pest!E40+Budapest!C40*Budapest!E40)/'Közép-Magyarország'!C40</f>
        <v>#DIV/0!</v>
      </c>
    </row>
    <row r="41" spans="1:5" ht="13.75" thickBot="1" x14ac:dyDescent="0.75">
      <c r="A41" s="8"/>
      <c r="B41" s="9" t="s">
        <v>6</v>
      </c>
      <c r="C41" s="10">
        <f>SUM(Budapest!C41+Pest!C41)</f>
        <v>1</v>
      </c>
      <c r="D41" s="22">
        <f>(Pest!C41*Pest!D41+Budapest!C41*Budapest!D41)/'Közép-Magyarország'!C41</f>
        <v>90650</v>
      </c>
      <c r="E41" s="23">
        <f>(Pest!C41*Pest!E41+Budapest!C41*Budapest!E41)/'Közép-Magyarország'!C41</f>
        <v>90650</v>
      </c>
    </row>
    <row r="42" spans="1:5" x14ac:dyDescent="0.6">
      <c r="A42" s="13" t="s">
        <v>18</v>
      </c>
      <c r="B42" t="s">
        <v>4</v>
      </c>
      <c r="C42" s="14">
        <f>SUM(Budapest!C42+Pest!C42)</f>
        <v>610172</v>
      </c>
      <c r="D42" s="15">
        <f>(Pest!C42*Pest!D42+Budapest!C42*Budapest!D42)/'Közép-Magyarország'!C42</f>
        <v>117497.15374517349</v>
      </c>
      <c r="E42" s="16">
        <f>(Pest!C42*Pest!E42+Budapest!C42*Budapest!E42)/'Közép-Magyarország'!C42</f>
        <v>107004.42421481156</v>
      </c>
    </row>
    <row r="43" spans="1:5" x14ac:dyDescent="0.6">
      <c r="A43" s="13"/>
      <c r="B43" t="s">
        <v>5</v>
      </c>
      <c r="C43" s="14">
        <f>SUM(Budapest!C43+Pest!C43)</f>
        <v>228537</v>
      </c>
      <c r="D43" s="15">
        <f>(Pest!C43*Pest!D43+Budapest!C43*Budapest!D43)/'Közép-Magyarország'!C43</f>
        <v>128502.47114034051</v>
      </c>
      <c r="E43" s="16">
        <f>(Pest!C43*Pest!E43+Budapest!C43*Budapest!E43)/'Közép-Magyarország'!C43</f>
        <v>124014.82936242271</v>
      </c>
    </row>
    <row r="44" spans="1:5" ht="13.75" thickBot="1" x14ac:dyDescent="0.75">
      <c r="A44" s="8"/>
      <c r="B44" s="9" t="s">
        <v>6</v>
      </c>
      <c r="C44" s="10">
        <f>SUM(Budapest!C44+Pest!C44)</f>
        <v>381635</v>
      </c>
      <c r="D44" s="22">
        <f>(Pest!C44*Pest!D44+Budapest!C44*Budapest!D44)/'Közép-Magyarország'!C44</f>
        <v>110906.5875640337</v>
      </c>
      <c r="E44" s="23">
        <f>(Pest!C44*Pest!E44+Budapest!C44*Budapest!E44)/'Közép-Magyarország'!C44</f>
        <v>96818.376210253249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ABE-5DEC-4514-B2AE-41DB63C51EF8}">
  <dimension ref="A1:I44"/>
  <sheetViews>
    <sheetView tabSelected="1" view="pageBreakPreview" zoomScaleNormal="100" zoomScaleSheetLayoutView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9.1328125" style="24"/>
    <col min="4" max="5" width="13" style="24" customWidth="1"/>
    <col min="6" max="254" width="9.1328125" style="2"/>
    <col min="255" max="255" width="13.54296875" style="2" customWidth="1"/>
    <col min="256" max="257" width="9.1328125" style="2"/>
    <col min="258" max="258" width="15" style="2" customWidth="1"/>
    <col min="259" max="259" width="9.1328125" style="2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3" width="9.1328125" style="2"/>
    <col min="514" max="514" width="15" style="2" customWidth="1"/>
    <col min="515" max="515" width="9.1328125" style="2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9" width="9.1328125" style="2"/>
    <col min="770" max="770" width="15" style="2" customWidth="1"/>
    <col min="771" max="771" width="9.1328125" style="2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5" width="9.1328125" style="2"/>
    <col min="1026" max="1026" width="15" style="2" customWidth="1"/>
    <col min="1027" max="1027" width="9.1328125" style="2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1" width="9.1328125" style="2"/>
    <col min="1282" max="1282" width="15" style="2" customWidth="1"/>
    <col min="1283" max="1283" width="9.1328125" style="2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7" width="9.1328125" style="2"/>
    <col min="1538" max="1538" width="15" style="2" customWidth="1"/>
    <col min="1539" max="1539" width="9.1328125" style="2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3" width="9.1328125" style="2"/>
    <col min="1794" max="1794" width="15" style="2" customWidth="1"/>
    <col min="1795" max="1795" width="9.1328125" style="2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9" width="9.1328125" style="2"/>
    <col min="2050" max="2050" width="15" style="2" customWidth="1"/>
    <col min="2051" max="2051" width="9.1328125" style="2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5" width="9.1328125" style="2"/>
    <col min="2306" max="2306" width="15" style="2" customWidth="1"/>
    <col min="2307" max="2307" width="9.1328125" style="2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1" width="9.1328125" style="2"/>
    <col min="2562" max="2562" width="15" style="2" customWidth="1"/>
    <col min="2563" max="2563" width="9.1328125" style="2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7" width="9.1328125" style="2"/>
    <col min="2818" max="2818" width="15" style="2" customWidth="1"/>
    <col min="2819" max="2819" width="9.1328125" style="2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3" width="9.1328125" style="2"/>
    <col min="3074" max="3074" width="15" style="2" customWidth="1"/>
    <col min="3075" max="3075" width="9.1328125" style="2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9" width="9.1328125" style="2"/>
    <col min="3330" max="3330" width="15" style="2" customWidth="1"/>
    <col min="3331" max="3331" width="9.1328125" style="2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5" width="9.1328125" style="2"/>
    <col min="3586" max="3586" width="15" style="2" customWidth="1"/>
    <col min="3587" max="3587" width="9.1328125" style="2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1" width="9.1328125" style="2"/>
    <col min="3842" max="3842" width="15" style="2" customWidth="1"/>
    <col min="3843" max="3843" width="9.1328125" style="2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7" width="9.1328125" style="2"/>
    <col min="4098" max="4098" width="15" style="2" customWidth="1"/>
    <col min="4099" max="4099" width="9.1328125" style="2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3" width="9.1328125" style="2"/>
    <col min="4354" max="4354" width="15" style="2" customWidth="1"/>
    <col min="4355" max="4355" width="9.1328125" style="2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9" width="9.1328125" style="2"/>
    <col min="4610" max="4610" width="15" style="2" customWidth="1"/>
    <col min="4611" max="4611" width="9.1328125" style="2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5" width="9.1328125" style="2"/>
    <col min="4866" max="4866" width="15" style="2" customWidth="1"/>
    <col min="4867" max="4867" width="9.1328125" style="2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1" width="9.1328125" style="2"/>
    <col min="5122" max="5122" width="15" style="2" customWidth="1"/>
    <col min="5123" max="5123" width="9.1328125" style="2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7" width="9.1328125" style="2"/>
    <col min="5378" max="5378" width="15" style="2" customWidth="1"/>
    <col min="5379" max="5379" width="9.1328125" style="2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3" width="9.1328125" style="2"/>
    <col min="5634" max="5634" width="15" style="2" customWidth="1"/>
    <col min="5635" max="5635" width="9.1328125" style="2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9" width="9.1328125" style="2"/>
    <col min="5890" max="5890" width="15" style="2" customWidth="1"/>
    <col min="5891" max="5891" width="9.1328125" style="2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5" width="9.1328125" style="2"/>
    <col min="6146" max="6146" width="15" style="2" customWidth="1"/>
    <col min="6147" max="6147" width="9.1328125" style="2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1" width="9.1328125" style="2"/>
    <col min="6402" max="6402" width="15" style="2" customWidth="1"/>
    <col min="6403" max="6403" width="9.1328125" style="2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7" width="9.1328125" style="2"/>
    <col min="6658" max="6658" width="15" style="2" customWidth="1"/>
    <col min="6659" max="6659" width="9.1328125" style="2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3" width="9.1328125" style="2"/>
    <col min="6914" max="6914" width="15" style="2" customWidth="1"/>
    <col min="6915" max="6915" width="9.1328125" style="2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9" width="9.1328125" style="2"/>
    <col min="7170" max="7170" width="15" style="2" customWidth="1"/>
    <col min="7171" max="7171" width="9.1328125" style="2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5" width="9.1328125" style="2"/>
    <col min="7426" max="7426" width="15" style="2" customWidth="1"/>
    <col min="7427" max="7427" width="9.1328125" style="2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1" width="9.1328125" style="2"/>
    <col min="7682" max="7682" width="15" style="2" customWidth="1"/>
    <col min="7683" max="7683" width="9.1328125" style="2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7" width="9.1328125" style="2"/>
    <col min="7938" max="7938" width="15" style="2" customWidth="1"/>
    <col min="7939" max="7939" width="9.1328125" style="2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3" width="9.1328125" style="2"/>
    <col min="8194" max="8194" width="15" style="2" customWidth="1"/>
    <col min="8195" max="8195" width="9.1328125" style="2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9" width="9.1328125" style="2"/>
    <col min="8450" max="8450" width="15" style="2" customWidth="1"/>
    <col min="8451" max="8451" width="9.1328125" style="2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5" width="9.1328125" style="2"/>
    <col min="8706" max="8706" width="15" style="2" customWidth="1"/>
    <col min="8707" max="8707" width="9.1328125" style="2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1" width="9.1328125" style="2"/>
    <col min="8962" max="8962" width="15" style="2" customWidth="1"/>
    <col min="8963" max="8963" width="9.1328125" style="2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7" width="9.1328125" style="2"/>
    <col min="9218" max="9218" width="15" style="2" customWidth="1"/>
    <col min="9219" max="9219" width="9.1328125" style="2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3" width="9.1328125" style="2"/>
    <col min="9474" max="9474" width="15" style="2" customWidth="1"/>
    <col min="9475" max="9475" width="9.1328125" style="2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9" width="9.1328125" style="2"/>
    <col min="9730" max="9730" width="15" style="2" customWidth="1"/>
    <col min="9731" max="9731" width="9.1328125" style="2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5" width="9.1328125" style="2"/>
    <col min="9986" max="9986" width="15" style="2" customWidth="1"/>
    <col min="9987" max="9987" width="9.1328125" style="2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1" width="9.1328125" style="2"/>
    <col min="10242" max="10242" width="15" style="2" customWidth="1"/>
    <col min="10243" max="10243" width="9.1328125" style="2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7" width="9.1328125" style="2"/>
    <col min="10498" max="10498" width="15" style="2" customWidth="1"/>
    <col min="10499" max="10499" width="9.1328125" style="2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3" width="9.1328125" style="2"/>
    <col min="10754" max="10754" width="15" style="2" customWidth="1"/>
    <col min="10755" max="10755" width="9.1328125" style="2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9" width="9.1328125" style="2"/>
    <col min="11010" max="11010" width="15" style="2" customWidth="1"/>
    <col min="11011" max="11011" width="9.1328125" style="2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5" width="9.1328125" style="2"/>
    <col min="11266" max="11266" width="15" style="2" customWidth="1"/>
    <col min="11267" max="11267" width="9.1328125" style="2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1" width="9.1328125" style="2"/>
    <col min="11522" max="11522" width="15" style="2" customWidth="1"/>
    <col min="11523" max="11523" width="9.1328125" style="2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7" width="9.1328125" style="2"/>
    <col min="11778" max="11778" width="15" style="2" customWidth="1"/>
    <col min="11779" max="11779" width="9.1328125" style="2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3" width="9.1328125" style="2"/>
    <col min="12034" max="12034" width="15" style="2" customWidth="1"/>
    <col min="12035" max="12035" width="9.1328125" style="2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9" width="9.1328125" style="2"/>
    <col min="12290" max="12290" width="15" style="2" customWidth="1"/>
    <col min="12291" max="12291" width="9.1328125" style="2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5" width="9.1328125" style="2"/>
    <col min="12546" max="12546" width="15" style="2" customWidth="1"/>
    <col min="12547" max="12547" width="9.1328125" style="2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1" width="9.1328125" style="2"/>
    <col min="12802" max="12802" width="15" style="2" customWidth="1"/>
    <col min="12803" max="12803" width="9.1328125" style="2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7" width="9.1328125" style="2"/>
    <col min="13058" max="13058" width="15" style="2" customWidth="1"/>
    <col min="13059" max="13059" width="9.1328125" style="2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3" width="9.1328125" style="2"/>
    <col min="13314" max="13314" width="15" style="2" customWidth="1"/>
    <col min="13315" max="13315" width="9.1328125" style="2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9" width="9.1328125" style="2"/>
    <col min="13570" max="13570" width="15" style="2" customWidth="1"/>
    <col min="13571" max="13571" width="9.1328125" style="2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5" width="9.1328125" style="2"/>
    <col min="13826" max="13826" width="15" style="2" customWidth="1"/>
    <col min="13827" max="13827" width="9.1328125" style="2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1" width="9.1328125" style="2"/>
    <col min="14082" max="14082" width="15" style="2" customWidth="1"/>
    <col min="14083" max="14083" width="9.1328125" style="2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7" width="9.1328125" style="2"/>
    <col min="14338" max="14338" width="15" style="2" customWidth="1"/>
    <col min="14339" max="14339" width="9.1328125" style="2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3" width="9.1328125" style="2"/>
    <col min="14594" max="14594" width="15" style="2" customWidth="1"/>
    <col min="14595" max="14595" width="9.1328125" style="2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9" width="9.1328125" style="2"/>
    <col min="14850" max="14850" width="15" style="2" customWidth="1"/>
    <col min="14851" max="14851" width="9.1328125" style="2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5" width="9.1328125" style="2"/>
    <col min="15106" max="15106" width="15" style="2" customWidth="1"/>
    <col min="15107" max="15107" width="9.1328125" style="2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1" width="9.1328125" style="2"/>
    <col min="15362" max="15362" width="15" style="2" customWidth="1"/>
    <col min="15363" max="15363" width="9.1328125" style="2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7" width="9.1328125" style="2"/>
    <col min="15618" max="15618" width="15" style="2" customWidth="1"/>
    <col min="15619" max="15619" width="9.1328125" style="2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3" width="9.1328125" style="2"/>
    <col min="15874" max="15874" width="15" style="2" customWidth="1"/>
    <col min="15875" max="15875" width="9.1328125" style="2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9" width="9.1328125" style="2"/>
    <col min="16130" max="16130" width="15" style="2" customWidth="1"/>
    <col min="16131" max="16131" width="9.1328125" style="2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3" t="s">
        <v>29</v>
      </c>
      <c r="B1"/>
      <c r="C1" s="1"/>
      <c r="D1" s="1"/>
      <c r="E1" s="1"/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21</v>
      </c>
      <c r="B3" s="4"/>
      <c r="C3" s="1"/>
      <c r="D3" s="1"/>
      <c r="E3" s="1"/>
      <c r="G3" s="2" t="s">
        <v>34</v>
      </c>
      <c r="H3" s="2" t="s">
        <v>32</v>
      </c>
      <c r="I3" s="2" t="s">
        <v>33</v>
      </c>
    </row>
    <row r="4" spans="1:9" x14ac:dyDescent="0.6">
      <c r="A4" s="5"/>
      <c r="B4" s="6"/>
      <c r="C4" s="7" t="s">
        <v>1</v>
      </c>
      <c r="D4" s="25" t="s">
        <v>27</v>
      </c>
      <c r="E4" s="26" t="s">
        <v>28</v>
      </c>
      <c r="G4" s="2">
        <v>58</v>
      </c>
      <c r="I4" s="2">
        <f>I6-2/3*(I6-D8)</f>
        <v>99399.666666666672</v>
      </c>
    </row>
    <row r="5" spans="1:9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">
        <f>I6-1/3*(I6-D8)</f>
        <v>102230.33333333333</v>
      </c>
    </row>
    <row r="6" spans="1:9" x14ac:dyDescent="0.6">
      <c r="A6" s="13" t="s">
        <v>30</v>
      </c>
      <c r="B6" t="s">
        <v>4</v>
      </c>
      <c r="C6" s="14">
        <v>1482</v>
      </c>
      <c r="D6" s="15">
        <v>96569</v>
      </c>
      <c r="E6" s="16">
        <v>95590</v>
      </c>
      <c r="G6" s="2">
        <v>60</v>
      </c>
      <c r="H6" s="28">
        <f>D10</f>
        <v>175690</v>
      </c>
      <c r="I6" s="28">
        <f>D11</f>
        <v>105061</v>
      </c>
    </row>
    <row r="7" spans="1:9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H7" s="2">
        <f>H$6+1/5*(H$11-H$6)</f>
        <v>165121.79999999999</v>
      </c>
      <c r="I7" s="2">
        <f>I$6+1/5*(I$11-I$6)</f>
        <v>103425.8</v>
      </c>
    </row>
    <row r="8" spans="1:9" x14ac:dyDescent="0.6">
      <c r="A8" s="17"/>
      <c r="B8" s="18" t="s">
        <v>6</v>
      </c>
      <c r="C8" s="19">
        <v>1482</v>
      </c>
      <c r="D8" s="20">
        <v>96569</v>
      </c>
      <c r="E8" s="21">
        <v>95590</v>
      </c>
      <c r="G8" s="2">
        <v>62</v>
      </c>
      <c r="H8" s="2">
        <f>H$6+2/5*(H$11-H$6)</f>
        <v>154553.60000000001</v>
      </c>
      <c r="I8" s="2">
        <f>I$6+2/5*(I$11-I$6)</f>
        <v>101790.6</v>
      </c>
    </row>
    <row r="9" spans="1:9" x14ac:dyDescent="0.6">
      <c r="A9" s="13" t="s">
        <v>7</v>
      </c>
      <c r="B9" t="s">
        <v>4</v>
      </c>
      <c r="C9" s="14">
        <v>7391</v>
      </c>
      <c r="D9" s="15">
        <v>118105</v>
      </c>
      <c r="E9" s="16">
        <v>116840</v>
      </c>
      <c r="G9" s="2">
        <v>63</v>
      </c>
      <c r="H9" s="2">
        <f>H$6+3/5*(H$11-H$6)</f>
        <v>143985.4</v>
      </c>
      <c r="I9" s="2">
        <f>I$6+3/5*(I$11-I$6)</f>
        <v>100155.4</v>
      </c>
    </row>
    <row r="10" spans="1:9" x14ac:dyDescent="0.6">
      <c r="A10" s="13"/>
      <c r="B10" t="s">
        <v>5</v>
      </c>
      <c r="C10" s="14">
        <v>1365</v>
      </c>
      <c r="D10" s="15">
        <v>175690</v>
      </c>
      <c r="E10" s="16">
        <v>174862</v>
      </c>
      <c r="G10" s="2">
        <v>64</v>
      </c>
      <c r="H10" s="2">
        <f>H$6+4/5*(H$11-H$6)</f>
        <v>133417.20000000001</v>
      </c>
      <c r="I10" s="2">
        <f>I$6+4/5*(I$11-I$6)</f>
        <v>98520.2</v>
      </c>
    </row>
    <row r="11" spans="1:9" x14ac:dyDescent="0.6">
      <c r="A11" s="17"/>
      <c r="B11" s="18" t="s">
        <v>6</v>
      </c>
      <c r="C11" s="19">
        <v>6026</v>
      </c>
      <c r="D11" s="20">
        <v>105061</v>
      </c>
      <c r="E11" s="21">
        <v>103697</v>
      </c>
      <c r="G11" s="2">
        <v>65</v>
      </c>
      <c r="H11" s="28">
        <f>D13</f>
        <v>122849</v>
      </c>
      <c r="I11" s="28">
        <f>D14</f>
        <v>96885</v>
      </c>
    </row>
    <row r="12" spans="1:9" x14ac:dyDescent="0.6">
      <c r="A12" s="13" t="s">
        <v>8</v>
      </c>
      <c r="B12" t="s">
        <v>4</v>
      </c>
      <c r="C12" s="14">
        <v>59231</v>
      </c>
      <c r="D12" s="15">
        <v>108739</v>
      </c>
      <c r="E12" s="16">
        <v>103156</v>
      </c>
      <c r="G12" s="2">
        <v>66</v>
      </c>
      <c r="H12" s="2">
        <f>H$11+1/5*(H$16-H$11)</f>
        <v>121634.4</v>
      </c>
      <c r="I12" s="2">
        <f>I$11+1/5*(I$16-I$11)</f>
        <v>96087.2</v>
      </c>
    </row>
    <row r="13" spans="1:9" x14ac:dyDescent="0.6">
      <c r="A13" s="13"/>
      <c r="B13" t="s">
        <v>5</v>
      </c>
      <c r="C13" s="14">
        <v>27042</v>
      </c>
      <c r="D13" s="15">
        <v>122849</v>
      </c>
      <c r="E13" s="16">
        <v>120814</v>
      </c>
      <c r="G13" s="2">
        <v>67</v>
      </c>
      <c r="H13" s="2">
        <f>H$11+2/5*(H$16-H$11)</f>
        <v>120419.8</v>
      </c>
      <c r="I13" s="2">
        <f>I$11+2/5*(I$16-I$11)</f>
        <v>95289.4</v>
      </c>
    </row>
    <row r="14" spans="1:9" x14ac:dyDescent="0.6">
      <c r="A14" s="17"/>
      <c r="B14" s="18" t="s">
        <v>6</v>
      </c>
      <c r="C14" s="19">
        <v>32189</v>
      </c>
      <c r="D14" s="20">
        <v>96885</v>
      </c>
      <c r="E14" s="21">
        <v>88322</v>
      </c>
      <c r="G14" s="2">
        <v>68</v>
      </c>
      <c r="H14" s="2">
        <f>H$11+3/5*(H$16-H$11)</f>
        <v>119205.2</v>
      </c>
      <c r="I14" s="2">
        <f>I$11+3/5*(I$16-I$11)</f>
        <v>94491.6</v>
      </c>
    </row>
    <row r="15" spans="1:9" x14ac:dyDescent="0.6">
      <c r="A15" s="13" t="s">
        <v>9</v>
      </c>
      <c r="B15" t="s">
        <v>4</v>
      </c>
      <c r="C15" s="14">
        <v>51049</v>
      </c>
      <c r="D15" s="15">
        <v>103125</v>
      </c>
      <c r="E15" s="16">
        <v>94037</v>
      </c>
      <c r="G15" s="2">
        <v>69</v>
      </c>
      <c r="H15" s="2">
        <f>H$11+4/5*(H$16-H$11)</f>
        <v>117990.6</v>
      </c>
      <c r="I15" s="2">
        <f>I$11+4/5*(I$16-I$11)</f>
        <v>93693.8</v>
      </c>
    </row>
    <row r="16" spans="1:9" x14ac:dyDescent="0.6">
      <c r="A16" s="13"/>
      <c r="B16" t="s">
        <v>5</v>
      </c>
      <c r="C16" s="14">
        <v>21867</v>
      </c>
      <c r="D16" s="15">
        <v>116776</v>
      </c>
      <c r="E16" s="16">
        <v>113674</v>
      </c>
      <c r="G16" s="2">
        <v>70</v>
      </c>
      <c r="H16" s="28">
        <f>D16</f>
        <v>116776</v>
      </c>
      <c r="I16" s="28">
        <f>D17</f>
        <v>92896</v>
      </c>
    </row>
    <row r="17" spans="1:5" x14ac:dyDescent="0.6">
      <c r="A17" s="17"/>
      <c r="B17" s="18" t="s">
        <v>6</v>
      </c>
      <c r="C17" s="19">
        <v>29182</v>
      </c>
      <c r="D17" s="20">
        <v>92896</v>
      </c>
      <c r="E17" s="21">
        <v>79322</v>
      </c>
    </row>
    <row r="18" spans="1:5" x14ac:dyDescent="0.6">
      <c r="A18" s="13" t="s">
        <v>10</v>
      </c>
      <c r="B18" t="s">
        <v>4</v>
      </c>
      <c r="C18" s="14">
        <v>38478</v>
      </c>
      <c r="D18" s="15">
        <v>105718</v>
      </c>
      <c r="E18" s="16">
        <v>92729</v>
      </c>
    </row>
    <row r="19" spans="1:5" x14ac:dyDescent="0.6">
      <c r="A19" s="13"/>
      <c r="B19" t="s">
        <v>5</v>
      </c>
      <c r="C19" s="14">
        <v>14849</v>
      </c>
      <c r="D19" s="15">
        <v>117378</v>
      </c>
      <c r="E19" s="16">
        <v>113112</v>
      </c>
    </row>
    <row r="20" spans="1:5" x14ac:dyDescent="0.6">
      <c r="A20" s="17"/>
      <c r="B20" s="18" t="s">
        <v>6</v>
      </c>
      <c r="C20" s="19">
        <v>23629</v>
      </c>
      <c r="D20" s="20">
        <v>98392</v>
      </c>
      <c r="E20" s="21">
        <v>79919</v>
      </c>
    </row>
    <row r="21" spans="1:5" x14ac:dyDescent="0.6">
      <c r="A21" s="13" t="s">
        <v>11</v>
      </c>
      <c r="B21" t="s">
        <v>4</v>
      </c>
      <c r="C21" s="14">
        <v>28115</v>
      </c>
      <c r="D21" s="15">
        <v>107639</v>
      </c>
      <c r="E21" s="16">
        <v>91476</v>
      </c>
    </row>
    <row r="22" spans="1:5" x14ac:dyDescent="0.6">
      <c r="A22" s="13"/>
      <c r="B22" t="s">
        <v>5</v>
      </c>
      <c r="C22" s="14">
        <v>10453</v>
      </c>
      <c r="D22" s="15">
        <v>120870</v>
      </c>
      <c r="E22" s="16">
        <v>115216</v>
      </c>
    </row>
    <row r="23" spans="1:5" x14ac:dyDescent="0.6">
      <c r="A23" s="17"/>
      <c r="B23" s="18" t="s">
        <v>6</v>
      </c>
      <c r="C23" s="19">
        <v>17662</v>
      </c>
      <c r="D23" s="20">
        <v>99809</v>
      </c>
      <c r="E23" s="21">
        <v>77425</v>
      </c>
    </row>
    <row r="24" spans="1:5" x14ac:dyDescent="0.6">
      <c r="A24" s="13" t="s">
        <v>12</v>
      </c>
      <c r="B24" t="s">
        <v>4</v>
      </c>
      <c r="C24" s="14">
        <v>15197</v>
      </c>
      <c r="D24" s="15">
        <v>106873</v>
      </c>
      <c r="E24" s="16">
        <v>87804</v>
      </c>
    </row>
    <row r="25" spans="1:5" x14ac:dyDescent="0.6">
      <c r="A25" s="13"/>
      <c r="B25" t="s">
        <v>5</v>
      </c>
      <c r="C25" s="14">
        <v>5304</v>
      </c>
      <c r="D25" s="15">
        <v>119498</v>
      </c>
      <c r="E25" s="16">
        <v>110528</v>
      </c>
    </row>
    <row r="26" spans="1:5" x14ac:dyDescent="0.6">
      <c r="A26" s="17"/>
      <c r="B26" s="18" t="s">
        <v>6</v>
      </c>
      <c r="C26" s="19">
        <v>9893</v>
      </c>
      <c r="D26" s="20">
        <v>100104</v>
      </c>
      <c r="E26" s="21">
        <v>75621</v>
      </c>
    </row>
    <row r="27" spans="1:5" x14ac:dyDescent="0.6">
      <c r="A27" s="13" t="s">
        <v>13</v>
      </c>
      <c r="B27" t="s">
        <v>4</v>
      </c>
      <c r="C27" s="14">
        <v>5710</v>
      </c>
      <c r="D27" s="15">
        <v>104989</v>
      </c>
      <c r="E27" s="16">
        <v>83560</v>
      </c>
    </row>
    <row r="28" spans="1:5" x14ac:dyDescent="0.6">
      <c r="A28" s="13"/>
      <c r="B28" t="s">
        <v>5</v>
      </c>
      <c r="C28" s="14">
        <v>1865</v>
      </c>
      <c r="D28" s="15">
        <v>117045</v>
      </c>
      <c r="E28" s="16">
        <v>102861</v>
      </c>
    </row>
    <row r="29" spans="1:5" x14ac:dyDescent="0.6">
      <c r="A29" s="17"/>
      <c r="B29" s="18" t="s">
        <v>6</v>
      </c>
      <c r="C29" s="19">
        <v>3845</v>
      </c>
      <c r="D29" s="20">
        <v>99141</v>
      </c>
      <c r="E29" s="21">
        <v>74197</v>
      </c>
    </row>
    <row r="30" spans="1:5" x14ac:dyDescent="0.6">
      <c r="A30" s="13" t="s">
        <v>14</v>
      </c>
      <c r="B30" t="s">
        <v>4</v>
      </c>
      <c r="C30" s="14">
        <v>838</v>
      </c>
      <c r="D30" s="15">
        <v>105312</v>
      </c>
      <c r="E30" s="16">
        <v>83306</v>
      </c>
    </row>
    <row r="31" spans="1:5" x14ac:dyDescent="0.6">
      <c r="A31" s="13"/>
      <c r="B31" t="s">
        <v>5</v>
      </c>
      <c r="C31" s="14">
        <v>250</v>
      </c>
      <c r="D31" s="15">
        <v>119056</v>
      </c>
      <c r="E31" s="16">
        <v>101075</v>
      </c>
    </row>
    <row r="32" spans="1:5" x14ac:dyDescent="0.6">
      <c r="A32" s="17"/>
      <c r="B32" s="18" t="s">
        <v>6</v>
      </c>
      <c r="C32" s="19">
        <v>588</v>
      </c>
      <c r="D32" s="20">
        <v>99469</v>
      </c>
      <c r="E32" s="21">
        <v>75750</v>
      </c>
    </row>
    <row r="33" spans="1:5" x14ac:dyDescent="0.6">
      <c r="A33" s="27">
        <v>-1914</v>
      </c>
      <c r="B33" t="s">
        <v>4</v>
      </c>
      <c r="C33" s="14">
        <v>166</v>
      </c>
      <c r="D33" s="15">
        <v>102351.18674698795</v>
      </c>
      <c r="E33" s="16">
        <v>84933.391566265054</v>
      </c>
    </row>
    <row r="34" spans="1:5" x14ac:dyDescent="0.6">
      <c r="A34" s="13"/>
      <c r="B34" t="s">
        <v>5</v>
      </c>
      <c r="C34" s="14">
        <v>52</v>
      </c>
      <c r="D34" s="15">
        <v>113507.07692307692</v>
      </c>
      <c r="E34" s="16">
        <v>103241.36538461539</v>
      </c>
    </row>
    <row r="35" spans="1:5" x14ac:dyDescent="0.6">
      <c r="A35" s="17"/>
      <c r="B35" s="18" t="s">
        <v>6</v>
      </c>
      <c r="C35" s="19">
        <v>114</v>
      </c>
      <c r="D35" s="20">
        <v>97263.087719298244</v>
      </c>
      <c r="E35" s="21">
        <v>76582.122807017542</v>
      </c>
    </row>
    <row r="36" spans="1:5" x14ac:dyDescent="0.6">
      <c r="A36" s="13" t="s">
        <v>15</v>
      </c>
      <c r="B36" t="s">
        <v>4</v>
      </c>
      <c r="C36" s="14">
        <v>207657</v>
      </c>
      <c r="D36" s="15">
        <v>106638</v>
      </c>
      <c r="E36" s="16">
        <v>96077</v>
      </c>
    </row>
    <row r="37" spans="1:5" x14ac:dyDescent="0.6">
      <c r="A37" s="13"/>
      <c r="B37" t="s">
        <v>5</v>
      </c>
      <c r="C37" s="14">
        <v>83047</v>
      </c>
      <c r="D37" s="15">
        <v>120529</v>
      </c>
      <c r="E37" s="16">
        <v>116610</v>
      </c>
    </row>
    <row r="38" spans="1:5" ht="13.75" thickBot="1" x14ac:dyDescent="0.75">
      <c r="A38" s="8"/>
      <c r="B38" s="9" t="s">
        <v>6</v>
      </c>
      <c r="C38" s="10">
        <v>124610</v>
      </c>
      <c r="D38" s="22">
        <v>97380</v>
      </c>
      <c r="E38" s="23">
        <v>82392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207657</v>
      </c>
      <c r="D42" s="15">
        <v>106638</v>
      </c>
      <c r="E42" s="16">
        <v>96077</v>
      </c>
    </row>
    <row r="43" spans="1:5" x14ac:dyDescent="0.6">
      <c r="A43" s="13"/>
      <c r="B43" t="s">
        <v>5</v>
      </c>
      <c r="C43" s="14">
        <v>83047</v>
      </c>
      <c r="D43" s="15">
        <v>120529</v>
      </c>
      <c r="E43" s="16">
        <v>116610</v>
      </c>
    </row>
    <row r="44" spans="1:5" ht="13.75" thickBot="1" x14ac:dyDescent="0.75">
      <c r="A44" s="8"/>
      <c r="B44" s="9" t="s">
        <v>6</v>
      </c>
      <c r="C44" s="10">
        <v>124610</v>
      </c>
      <c r="D44" s="22">
        <v>97380</v>
      </c>
      <c r="E44" s="23">
        <v>82392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79D2-BEBF-4BA6-9430-2ADAC718C77E}">
  <dimension ref="A1:I44"/>
  <sheetViews>
    <sheetView tabSelected="1" view="pageBreakPreview" zoomScaleNormal="100" zoomScaleSheetLayoutView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9.1328125" style="24"/>
    <col min="4" max="5" width="13" style="24" customWidth="1"/>
    <col min="6" max="254" width="9.1328125" style="2"/>
    <col min="255" max="255" width="13.54296875" style="2" customWidth="1"/>
    <col min="256" max="257" width="9.1328125" style="2"/>
    <col min="258" max="258" width="15" style="2" customWidth="1"/>
    <col min="259" max="259" width="9.1328125" style="2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3" width="9.1328125" style="2"/>
    <col min="514" max="514" width="15" style="2" customWidth="1"/>
    <col min="515" max="515" width="9.1328125" style="2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9" width="9.1328125" style="2"/>
    <col min="770" max="770" width="15" style="2" customWidth="1"/>
    <col min="771" max="771" width="9.1328125" style="2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5" width="9.1328125" style="2"/>
    <col min="1026" max="1026" width="15" style="2" customWidth="1"/>
    <col min="1027" max="1027" width="9.1328125" style="2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1" width="9.1328125" style="2"/>
    <col min="1282" max="1282" width="15" style="2" customWidth="1"/>
    <col min="1283" max="1283" width="9.1328125" style="2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7" width="9.1328125" style="2"/>
    <col min="1538" max="1538" width="15" style="2" customWidth="1"/>
    <col min="1539" max="1539" width="9.1328125" style="2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3" width="9.1328125" style="2"/>
    <col min="1794" max="1794" width="15" style="2" customWidth="1"/>
    <col min="1795" max="1795" width="9.1328125" style="2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9" width="9.1328125" style="2"/>
    <col min="2050" max="2050" width="15" style="2" customWidth="1"/>
    <col min="2051" max="2051" width="9.1328125" style="2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5" width="9.1328125" style="2"/>
    <col min="2306" max="2306" width="15" style="2" customWidth="1"/>
    <col min="2307" max="2307" width="9.1328125" style="2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1" width="9.1328125" style="2"/>
    <col min="2562" max="2562" width="15" style="2" customWidth="1"/>
    <col min="2563" max="2563" width="9.1328125" style="2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7" width="9.1328125" style="2"/>
    <col min="2818" max="2818" width="15" style="2" customWidth="1"/>
    <col min="2819" max="2819" width="9.1328125" style="2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3" width="9.1328125" style="2"/>
    <col min="3074" max="3074" width="15" style="2" customWidth="1"/>
    <col min="3075" max="3075" width="9.1328125" style="2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9" width="9.1328125" style="2"/>
    <col min="3330" max="3330" width="15" style="2" customWidth="1"/>
    <col min="3331" max="3331" width="9.1328125" style="2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5" width="9.1328125" style="2"/>
    <col min="3586" max="3586" width="15" style="2" customWidth="1"/>
    <col min="3587" max="3587" width="9.1328125" style="2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1" width="9.1328125" style="2"/>
    <col min="3842" max="3842" width="15" style="2" customWidth="1"/>
    <col min="3843" max="3843" width="9.1328125" style="2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7" width="9.1328125" style="2"/>
    <col min="4098" max="4098" width="15" style="2" customWidth="1"/>
    <col min="4099" max="4099" width="9.1328125" style="2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3" width="9.1328125" style="2"/>
    <col min="4354" max="4354" width="15" style="2" customWidth="1"/>
    <col min="4355" max="4355" width="9.1328125" style="2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9" width="9.1328125" style="2"/>
    <col min="4610" max="4610" width="15" style="2" customWidth="1"/>
    <col min="4611" max="4611" width="9.1328125" style="2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5" width="9.1328125" style="2"/>
    <col min="4866" max="4866" width="15" style="2" customWidth="1"/>
    <col min="4867" max="4867" width="9.1328125" style="2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1" width="9.1328125" style="2"/>
    <col min="5122" max="5122" width="15" style="2" customWidth="1"/>
    <col min="5123" max="5123" width="9.1328125" style="2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7" width="9.1328125" style="2"/>
    <col min="5378" max="5378" width="15" style="2" customWidth="1"/>
    <col min="5379" max="5379" width="9.1328125" style="2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3" width="9.1328125" style="2"/>
    <col min="5634" max="5634" width="15" style="2" customWidth="1"/>
    <col min="5635" max="5635" width="9.1328125" style="2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9" width="9.1328125" style="2"/>
    <col min="5890" max="5890" width="15" style="2" customWidth="1"/>
    <col min="5891" max="5891" width="9.1328125" style="2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5" width="9.1328125" style="2"/>
    <col min="6146" max="6146" width="15" style="2" customWidth="1"/>
    <col min="6147" max="6147" width="9.1328125" style="2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1" width="9.1328125" style="2"/>
    <col min="6402" max="6402" width="15" style="2" customWidth="1"/>
    <col min="6403" max="6403" width="9.1328125" style="2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7" width="9.1328125" style="2"/>
    <col min="6658" max="6658" width="15" style="2" customWidth="1"/>
    <col min="6659" max="6659" width="9.1328125" style="2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3" width="9.1328125" style="2"/>
    <col min="6914" max="6914" width="15" style="2" customWidth="1"/>
    <col min="6915" max="6915" width="9.1328125" style="2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9" width="9.1328125" style="2"/>
    <col min="7170" max="7170" width="15" style="2" customWidth="1"/>
    <col min="7171" max="7171" width="9.1328125" style="2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5" width="9.1328125" style="2"/>
    <col min="7426" max="7426" width="15" style="2" customWidth="1"/>
    <col min="7427" max="7427" width="9.1328125" style="2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1" width="9.1328125" style="2"/>
    <col min="7682" max="7682" width="15" style="2" customWidth="1"/>
    <col min="7683" max="7683" width="9.1328125" style="2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7" width="9.1328125" style="2"/>
    <col min="7938" max="7938" width="15" style="2" customWidth="1"/>
    <col min="7939" max="7939" width="9.1328125" style="2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3" width="9.1328125" style="2"/>
    <col min="8194" max="8194" width="15" style="2" customWidth="1"/>
    <col min="8195" max="8195" width="9.1328125" style="2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9" width="9.1328125" style="2"/>
    <col min="8450" max="8450" width="15" style="2" customWidth="1"/>
    <col min="8451" max="8451" width="9.1328125" style="2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5" width="9.1328125" style="2"/>
    <col min="8706" max="8706" width="15" style="2" customWidth="1"/>
    <col min="8707" max="8707" width="9.1328125" style="2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1" width="9.1328125" style="2"/>
    <col min="8962" max="8962" width="15" style="2" customWidth="1"/>
    <col min="8963" max="8963" width="9.1328125" style="2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7" width="9.1328125" style="2"/>
    <col min="9218" max="9218" width="15" style="2" customWidth="1"/>
    <col min="9219" max="9219" width="9.1328125" style="2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3" width="9.1328125" style="2"/>
    <col min="9474" max="9474" width="15" style="2" customWidth="1"/>
    <col min="9475" max="9475" width="9.1328125" style="2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9" width="9.1328125" style="2"/>
    <col min="9730" max="9730" width="15" style="2" customWidth="1"/>
    <col min="9731" max="9731" width="9.1328125" style="2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5" width="9.1328125" style="2"/>
    <col min="9986" max="9986" width="15" style="2" customWidth="1"/>
    <col min="9987" max="9987" width="9.1328125" style="2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1" width="9.1328125" style="2"/>
    <col min="10242" max="10242" width="15" style="2" customWidth="1"/>
    <col min="10243" max="10243" width="9.1328125" style="2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7" width="9.1328125" style="2"/>
    <col min="10498" max="10498" width="15" style="2" customWidth="1"/>
    <col min="10499" max="10499" width="9.1328125" style="2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3" width="9.1328125" style="2"/>
    <col min="10754" max="10754" width="15" style="2" customWidth="1"/>
    <col min="10755" max="10755" width="9.1328125" style="2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9" width="9.1328125" style="2"/>
    <col min="11010" max="11010" width="15" style="2" customWidth="1"/>
    <col min="11011" max="11011" width="9.1328125" style="2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5" width="9.1328125" style="2"/>
    <col min="11266" max="11266" width="15" style="2" customWidth="1"/>
    <col min="11267" max="11267" width="9.1328125" style="2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1" width="9.1328125" style="2"/>
    <col min="11522" max="11522" width="15" style="2" customWidth="1"/>
    <col min="11523" max="11523" width="9.1328125" style="2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7" width="9.1328125" style="2"/>
    <col min="11778" max="11778" width="15" style="2" customWidth="1"/>
    <col min="11779" max="11779" width="9.1328125" style="2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3" width="9.1328125" style="2"/>
    <col min="12034" max="12034" width="15" style="2" customWidth="1"/>
    <col min="12035" max="12035" width="9.1328125" style="2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9" width="9.1328125" style="2"/>
    <col min="12290" max="12290" width="15" style="2" customWidth="1"/>
    <col min="12291" max="12291" width="9.1328125" style="2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5" width="9.1328125" style="2"/>
    <col min="12546" max="12546" width="15" style="2" customWidth="1"/>
    <col min="12547" max="12547" width="9.1328125" style="2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1" width="9.1328125" style="2"/>
    <col min="12802" max="12802" width="15" style="2" customWidth="1"/>
    <col min="12803" max="12803" width="9.1328125" style="2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7" width="9.1328125" style="2"/>
    <col min="13058" max="13058" width="15" style="2" customWidth="1"/>
    <col min="13059" max="13059" width="9.1328125" style="2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3" width="9.1328125" style="2"/>
    <col min="13314" max="13314" width="15" style="2" customWidth="1"/>
    <col min="13315" max="13315" width="9.1328125" style="2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9" width="9.1328125" style="2"/>
    <col min="13570" max="13570" width="15" style="2" customWidth="1"/>
    <col min="13571" max="13571" width="9.1328125" style="2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5" width="9.1328125" style="2"/>
    <col min="13826" max="13826" width="15" style="2" customWidth="1"/>
    <col min="13827" max="13827" width="9.1328125" style="2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1" width="9.1328125" style="2"/>
    <col min="14082" max="14082" width="15" style="2" customWidth="1"/>
    <col min="14083" max="14083" width="9.1328125" style="2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7" width="9.1328125" style="2"/>
    <col min="14338" max="14338" width="15" style="2" customWidth="1"/>
    <col min="14339" max="14339" width="9.1328125" style="2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3" width="9.1328125" style="2"/>
    <col min="14594" max="14594" width="15" style="2" customWidth="1"/>
    <col min="14595" max="14595" width="9.1328125" style="2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9" width="9.1328125" style="2"/>
    <col min="14850" max="14850" width="15" style="2" customWidth="1"/>
    <col min="14851" max="14851" width="9.1328125" style="2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5" width="9.1328125" style="2"/>
    <col min="15106" max="15106" width="15" style="2" customWidth="1"/>
    <col min="15107" max="15107" width="9.1328125" style="2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1" width="9.1328125" style="2"/>
    <col min="15362" max="15362" width="15" style="2" customWidth="1"/>
    <col min="15363" max="15363" width="9.1328125" style="2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7" width="9.1328125" style="2"/>
    <col min="15618" max="15618" width="15" style="2" customWidth="1"/>
    <col min="15619" max="15619" width="9.1328125" style="2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3" width="9.1328125" style="2"/>
    <col min="15874" max="15874" width="15" style="2" customWidth="1"/>
    <col min="15875" max="15875" width="9.1328125" style="2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9" width="9.1328125" style="2"/>
    <col min="16130" max="16130" width="15" style="2" customWidth="1"/>
    <col min="16131" max="16131" width="9.1328125" style="2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3" t="s">
        <v>29</v>
      </c>
      <c r="B1"/>
      <c r="C1" s="1"/>
      <c r="D1" s="1"/>
      <c r="E1" s="1"/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22</v>
      </c>
      <c r="B3" s="4"/>
      <c r="C3" s="1"/>
      <c r="D3" s="1"/>
      <c r="E3" s="1"/>
      <c r="G3" s="2" t="s">
        <v>34</v>
      </c>
      <c r="H3" s="2" t="s">
        <v>32</v>
      </c>
      <c r="I3" s="2" t="s">
        <v>33</v>
      </c>
    </row>
    <row r="4" spans="1:9" x14ac:dyDescent="0.6">
      <c r="A4" s="5"/>
      <c r="B4" s="6"/>
      <c r="C4" s="7" t="s">
        <v>1</v>
      </c>
      <c r="D4" s="25" t="s">
        <v>27</v>
      </c>
      <c r="E4" s="26" t="s">
        <v>28</v>
      </c>
      <c r="G4" s="2">
        <v>58</v>
      </c>
      <c r="I4" s="2">
        <f>I6-2/3*(I6-D8)</f>
        <v>93171</v>
      </c>
    </row>
    <row r="5" spans="1:9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">
        <f>I6-1/3*(I6-D8)</f>
        <v>96689</v>
      </c>
    </row>
    <row r="6" spans="1:9" x14ac:dyDescent="0.6">
      <c r="A6" s="13" t="s">
        <v>30</v>
      </c>
      <c r="B6" t="s">
        <v>4</v>
      </c>
      <c r="C6" s="14">
        <v>1471</v>
      </c>
      <c r="D6" s="15">
        <v>89653</v>
      </c>
      <c r="E6" s="16">
        <v>88785</v>
      </c>
      <c r="G6" s="2">
        <v>60</v>
      </c>
      <c r="H6" s="28">
        <f>D10</f>
        <v>172322</v>
      </c>
      <c r="I6" s="28">
        <f>D11</f>
        <v>100207</v>
      </c>
    </row>
    <row r="7" spans="1:9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H7" s="2">
        <f>H$6+1/5*(H$11-H$6)</f>
        <v>161353</v>
      </c>
      <c r="I7" s="2">
        <f>I$6+1/5*(I$11-I$6)</f>
        <v>98854.8</v>
      </c>
    </row>
    <row r="8" spans="1:9" x14ac:dyDescent="0.6">
      <c r="A8" s="17"/>
      <c r="B8" s="18" t="s">
        <v>6</v>
      </c>
      <c r="C8" s="19">
        <v>1471</v>
      </c>
      <c r="D8" s="20">
        <v>89653</v>
      </c>
      <c r="E8" s="21">
        <v>88785</v>
      </c>
      <c r="G8" s="2">
        <v>62</v>
      </c>
      <c r="H8" s="2">
        <f>H$6+2/5*(H$11-H$6)</f>
        <v>150384</v>
      </c>
      <c r="I8" s="2">
        <f>I$6+2/5*(I$11-I$6)</f>
        <v>97502.6</v>
      </c>
    </row>
    <row r="9" spans="1:9" x14ac:dyDescent="0.6">
      <c r="A9" s="13" t="s">
        <v>7</v>
      </c>
      <c r="B9" t="s">
        <v>4</v>
      </c>
      <c r="C9" s="14">
        <v>7714</v>
      </c>
      <c r="D9" s="15">
        <v>110210</v>
      </c>
      <c r="E9" s="16">
        <v>109036</v>
      </c>
      <c r="G9" s="2">
        <v>63</v>
      </c>
      <c r="H9" s="2">
        <f>H$6+3/5*(H$11-H$6)</f>
        <v>139415</v>
      </c>
      <c r="I9" s="2">
        <f>I$6+3/5*(I$11-I$6)</f>
        <v>96150.399999999994</v>
      </c>
    </row>
    <row r="10" spans="1:9" x14ac:dyDescent="0.6">
      <c r="A10" s="13"/>
      <c r="B10" t="s">
        <v>5</v>
      </c>
      <c r="C10" s="14">
        <v>1070</v>
      </c>
      <c r="D10" s="15">
        <v>172322</v>
      </c>
      <c r="E10" s="16">
        <v>172107</v>
      </c>
      <c r="G10" s="2">
        <v>64</v>
      </c>
      <c r="H10" s="2">
        <f>H$6+4/5*(H$11-H$6)</f>
        <v>128446</v>
      </c>
      <c r="I10" s="2">
        <f>I$6+4/5*(I$11-I$6)</f>
        <v>94798.2</v>
      </c>
    </row>
    <row r="11" spans="1:9" x14ac:dyDescent="0.6">
      <c r="A11" s="17"/>
      <c r="B11" s="18" t="s">
        <v>6</v>
      </c>
      <c r="C11" s="19">
        <v>6644</v>
      </c>
      <c r="D11" s="20">
        <v>100207</v>
      </c>
      <c r="E11" s="21">
        <v>98878</v>
      </c>
      <c r="G11" s="2">
        <v>65</v>
      </c>
      <c r="H11" s="28">
        <f>D13</f>
        <v>117477</v>
      </c>
      <c r="I11" s="28">
        <f>D14</f>
        <v>93446</v>
      </c>
    </row>
    <row r="12" spans="1:9" x14ac:dyDescent="0.6">
      <c r="A12" s="13" t="s">
        <v>8</v>
      </c>
      <c r="B12" t="s">
        <v>4</v>
      </c>
      <c r="C12" s="14">
        <v>55525</v>
      </c>
      <c r="D12" s="15">
        <v>104520</v>
      </c>
      <c r="E12" s="16">
        <v>99679</v>
      </c>
      <c r="G12" s="2">
        <v>66</v>
      </c>
      <c r="H12" s="2">
        <f>H$11+1/5*(H$16-H$11)</f>
        <v>115630.8</v>
      </c>
      <c r="I12" s="2">
        <f>I$11+1/5*(I$16-I$11)</f>
        <v>92566.8</v>
      </c>
    </row>
    <row r="13" spans="1:9" x14ac:dyDescent="0.6">
      <c r="A13" s="13"/>
      <c r="B13" t="s">
        <v>5</v>
      </c>
      <c r="C13" s="14">
        <v>25586</v>
      </c>
      <c r="D13" s="15">
        <v>117477</v>
      </c>
      <c r="E13" s="16">
        <v>115943</v>
      </c>
      <c r="G13" s="2">
        <v>67</v>
      </c>
      <c r="H13" s="2">
        <f>H$11+2/5*(H$16-H$11)</f>
        <v>113784.6</v>
      </c>
      <c r="I13" s="2">
        <f>I$11+2/5*(I$16-I$11)</f>
        <v>91687.6</v>
      </c>
    </row>
    <row r="14" spans="1:9" x14ac:dyDescent="0.6">
      <c r="A14" s="17"/>
      <c r="B14" s="18" t="s">
        <v>6</v>
      </c>
      <c r="C14" s="19">
        <v>29939</v>
      </c>
      <c r="D14" s="20">
        <v>93446</v>
      </c>
      <c r="E14" s="21">
        <v>85779</v>
      </c>
      <c r="G14" s="2">
        <v>68</v>
      </c>
      <c r="H14" s="2">
        <f>H$11+3/5*(H$16-H$11)</f>
        <v>111938.4</v>
      </c>
      <c r="I14" s="2">
        <f>I$11+3/5*(I$16-I$11)</f>
        <v>90808.4</v>
      </c>
    </row>
    <row r="15" spans="1:9" x14ac:dyDescent="0.6">
      <c r="A15" s="13" t="s">
        <v>9</v>
      </c>
      <c r="B15" t="s">
        <v>4</v>
      </c>
      <c r="C15" s="14">
        <v>45806</v>
      </c>
      <c r="D15" s="15">
        <v>97388</v>
      </c>
      <c r="E15" s="16">
        <v>89293</v>
      </c>
      <c r="G15" s="2">
        <v>69</v>
      </c>
      <c r="H15" s="2">
        <f>H$11+4/5*(H$16-H$11)</f>
        <v>110092.2</v>
      </c>
      <c r="I15" s="2">
        <f>I$11+4/5*(I$16-I$11)</f>
        <v>89929.2</v>
      </c>
    </row>
    <row r="16" spans="1:9" x14ac:dyDescent="0.6">
      <c r="A16" s="13"/>
      <c r="B16" t="s">
        <v>5</v>
      </c>
      <c r="C16" s="14">
        <v>19898</v>
      </c>
      <c r="D16" s="15">
        <v>108246</v>
      </c>
      <c r="E16" s="16">
        <v>105821</v>
      </c>
      <c r="G16" s="2">
        <v>70</v>
      </c>
      <c r="H16" s="28">
        <f>D16</f>
        <v>108246</v>
      </c>
      <c r="I16" s="28">
        <f>D17</f>
        <v>89050</v>
      </c>
    </row>
    <row r="17" spans="1:5" x14ac:dyDescent="0.6">
      <c r="A17" s="17"/>
      <c r="B17" s="18" t="s">
        <v>6</v>
      </c>
      <c r="C17" s="19">
        <v>25908</v>
      </c>
      <c r="D17" s="20">
        <v>89050</v>
      </c>
      <c r="E17" s="21">
        <v>76599</v>
      </c>
    </row>
    <row r="18" spans="1:5" x14ac:dyDescent="0.6">
      <c r="A18" s="13" t="s">
        <v>10</v>
      </c>
      <c r="B18" t="s">
        <v>4</v>
      </c>
      <c r="C18" s="14">
        <v>33830</v>
      </c>
      <c r="D18" s="15">
        <v>99069</v>
      </c>
      <c r="E18" s="16">
        <v>87087</v>
      </c>
    </row>
    <row r="19" spans="1:5" x14ac:dyDescent="0.6">
      <c r="A19" s="13"/>
      <c r="B19" t="s">
        <v>5</v>
      </c>
      <c r="C19" s="14">
        <v>12930</v>
      </c>
      <c r="D19" s="15">
        <v>105495</v>
      </c>
      <c r="E19" s="16">
        <v>101888</v>
      </c>
    </row>
    <row r="20" spans="1:5" x14ac:dyDescent="0.6">
      <c r="A20" s="17"/>
      <c r="B20" s="18" t="s">
        <v>6</v>
      </c>
      <c r="C20" s="19">
        <v>20900</v>
      </c>
      <c r="D20" s="20">
        <v>95094</v>
      </c>
      <c r="E20" s="21">
        <v>77931</v>
      </c>
    </row>
    <row r="21" spans="1:5" x14ac:dyDescent="0.6">
      <c r="A21" s="13" t="s">
        <v>11</v>
      </c>
      <c r="B21" t="s">
        <v>4</v>
      </c>
      <c r="C21" s="14">
        <v>26166</v>
      </c>
      <c r="D21" s="15">
        <v>101285</v>
      </c>
      <c r="E21" s="16">
        <v>85971</v>
      </c>
    </row>
    <row r="22" spans="1:5" x14ac:dyDescent="0.6">
      <c r="A22" s="13"/>
      <c r="B22" t="s">
        <v>5</v>
      </c>
      <c r="C22" s="14">
        <v>9571</v>
      </c>
      <c r="D22" s="15">
        <v>108670</v>
      </c>
      <c r="E22" s="16">
        <v>103564</v>
      </c>
    </row>
    <row r="23" spans="1:5" x14ac:dyDescent="0.6">
      <c r="A23" s="17"/>
      <c r="B23" s="18" t="s">
        <v>6</v>
      </c>
      <c r="C23" s="19">
        <v>16595</v>
      </c>
      <c r="D23" s="20">
        <v>97025</v>
      </c>
      <c r="E23" s="21">
        <v>75825</v>
      </c>
    </row>
    <row r="24" spans="1:5" x14ac:dyDescent="0.6">
      <c r="A24" s="13" t="s">
        <v>12</v>
      </c>
      <c r="B24" t="s">
        <v>4</v>
      </c>
      <c r="C24" s="14">
        <v>15130</v>
      </c>
      <c r="D24" s="15">
        <v>102501</v>
      </c>
      <c r="E24" s="16">
        <v>84530</v>
      </c>
    </row>
    <row r="25" spans="1:5" x14ac:dyDescent="0.6">
      <c r="A25" s="13"/>
      <c r="B25" t="s">
        <v>5</v>
      </c>
      <c r="C25" s="14">
        <v>5505</v>
      </c>
      <c r="D25" s="15">
        <v>110210</v>
      </c>
      <c r="E25" s="16">
        <v>101553</v>
      </c>
    </row>
    <row r="26" spans="1:5" x14ac:dyDescent="0.6">
      <c r="A26" s="17"/>
      <c r="B26" s="18" t="s">
        <v>6</v>
      </c>
      <c r="C26" s="19">
        <v>9625</v>
      </c>
      <c r="D26" s="20">
        <v>98091</v>
      </c>
      <c r="E26" s="21">
        <v>74793</v>
      </c>
    </row>
    <row r="27" spans="1:5" x14ac:dyDescent="0.6">
      <c r="A27" s="13" t="s">
        <v>13</v>
      </c>
      <c r="B27" t="s">
        <v>4</v>
      </c>
      <c r="C27" s="14">
        <v>6120</v>
      </c>
      <c r="D27" s="15">
        <v>101788</v>
      </c>
      <c r="E27" s="16">
        <v>81469</v>
      </c>
    </row>
    <row r="28" spans="1:5" x14ac:dyDescent="0.6">
      <c r="A28" s="13"/>
      <c r="B28" t="s">
        <v>5</v>
      </c>
      <c r="C28" s="14">
        <v>2157</v>
      </c>
      <c r="D28" s="15">
        <v>109714</v>
      </c>
      <c r="E28" s="16">
        <v>96283</v>
      </c>
    </row>
    <row r="29" spans="1:5" x14ac:dyDescent="0.6">
      <c r="A29" s="17"/>
      <c r="B29" s="18" t="s">
        <v>6</v>
      </c>
      <c r="C29" s="19">
        <v>3963</v>
      </c>
      <c r="D29" s="20">
        <v>97474</v>
      </c>
      <c r="E29" s="21">
        <v>73406</v>
      </c>
    </row>
    <row r="30" spans="1:5" x14ac:dyDescent="0.6">
      <c r="A30" s="13" t="s">
        <v>14</v>
      </c>
      <c r="B30" t="s">
        <v>4</v>
      </c>
      <c r="C30" s="14">
        <v>1002</v>
      </c>
      <c r="D30" s="15">
        <v>103195</v>
      </c>
      <c r="E30" s="16">
        <v>81900</v>
      </c>
    </row>
    <row r="31" spans="1:5" x14ac:dyDescent="0.6">
      <c r="A31" s="13"/>
      <c r="B31" t="s">
        <v>5</v>
      </c>
      <c r="C31" s="14">
        <v>326</v>
      </c>
      <c r="D31" s="15">
        <v>113175</v>
      </c>
      <c r="E31" s="16">
        <v>96820</v>
      </c>
    </row>
    <row r="32" spans="1:5" x14ac:dyDescent="0.6">
      <c r="A32" s="17"/>
      <c r="B32" s="18" t="s">
        <v>6</v>
      </c>
      <c r="C32" s="19">
        <v>676</v>
      </c>
      <c r="D32" s="20">
        <v>98383</v>
      </c>
      <c r="E32" s="21">
        <v>74705</v>
      </c>
    </row>
    <row r="33" spans="1:5" x14ac:dyDescent="0.6">
      <c r="A33" s="27">
        <v>-1914</v>
      </c>
      <c r="B33" t="s">
        <v>4</v>
      </c>
      <c r="C33" s="14">
        <v>203</v>
      </c>
      <c r="D33" s="15">
        <v>99715.290640394087</v>
      </c>
      <c r="E33" s="16">
        <v>82424.369458128072</v>
      </c>
    </row>
    <row r="34" spans="1:5" x14ac:dyDescent="0.6">
      <c r="A34" s="13"/>
      <c r="B34" t="s">
        <v>5</v>
      </c>
      <c r="C34" s="14">
        <v>70</v>
      </c>
      <c r="D34" s="15">
        <v>109481.91428571429</v>
      </c>
      <c r="E34" s="16">
        <v>96727.685714285719</v>
      </c>
    </row>
    <row r="35" spans="1:5" x14ac:dyDescent="0.6">
      <c r="A35" s="17"/>
      <c r="B35" s="18" t="s">
        <v>6</v>
      </c>
      <c r="C35" s="19">
        <v>133</v>
      </c>
      <c r="D35" s="20">
        <v>94575.112781954886</v>
      </c>
      <c r="E35" s="21">
        <v>74897.195488721802</v>
      </c>
    </row>
    <row r="36" spans="1:5" x14ac:dyDescent="0.6">
      <c r="A36" s="13" t="s">
        <v>15</v>
      </c>
      <c r="B36" t="s">
        <v>4</v>
      </c>
      <c r="C36" s="14">
        <v>192967</v>
      </c>
      <c r="D36" s="15">
        <v>101290</v>
      </c>
      <c r="E36" s="16">
        <v>91562</v>
      </c>
    </row>
    <row r="37" spans="1:5" x14ac:dyDescent="0.6">
      <c r="A37" s="13"/>
      <c r="B37" t="s">
        <v>5</v>
      </c>
      <c r="C37" s="14">
        <v>77113</v>
      </c>
      <c r="D37" s="15">
        <v>111992</v>
      </c>
      <c r="E37" s="16">
        <v>108542</v>
      </c>
    </row>
    <row r="38" spans="1:5" ht="13.75" thickBot="1" x14ac:dyDescent="0.75">
      <c r="A38" s="8"/>
      <c r="B38" s="9" t="s">
        <v>6</v>
      </c>
      <c r="C38" s="10">
        <v>115854</v>
      </c>
      <c r="D38" s="22">
        <v>94166</v>
      </c>
      <c r="E38" s="23">
        <v>80261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192967</v>
      </c>
      <c r="D42" s="15">
        <v>101290</v>
      </c>
      <c r="E42" s="16">
        <v>91562</v>
      </c>
    </row>
    <row r="43" spans="1:5" x14ac:dyDescent="0.6">
      <c r="A43" s="13"/>
      <c r="B43" t="s">
        <v>5</v>
      </c>
      <c r="C43" s="14">
        <v>77113</v>
      </c>
      <c r="D43" s="15">
        <v>111992</v>
      </c>
      <c r="E43" s="16">
        <v>108542</v>
      </c>
    </row>
    <row r="44" spans="1:5" ht="13.75" thickBot="1" x14ac:dyDescent="0.75">
      <c r="A44" s="8"/>
      <c r="B44" s="9" t="s">
        <v>6</v>
      </c>
      <c r="C44" s="10">
        <v>115854</v>
      </c>
      <c r="D44" s="22">
        <v>94166</v>
      </c>
      <c r="E44" s="23">
        <v>80261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047A-58E0-40E8-BA2E-19ADC9BC8C1D}">
  <dimension ref="A1:I44"/>
  <sheetViews>
    <sheetView tabSelected="1" view="pageBreakPreview" topLeftCell="A13" zoomScaleNormal="100" zoomScaleSheetLayoutView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9.1328125" style="24"/>
    <col min="4" max="5" width="13" style="24" customWidth="1"/>
    <col min="6" max="254" width="9.1328125" style="2"/>
    <col min="255" max="255" width="13.54296875" style="2" customWidth="1"/>
    <col min="256" max="257" width="9.1328125" style="2"/>
    <col min="258" max="258" width="15" style="2" customWidth="1"/>
    <col min="259" max="259" width="9.1328125" style="2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3" width="9.1328125" style="2"/>
    <col min="514" max="514" width="15" style="2" customWidth="1"/>
    <col min="515" max="515" width="9.1328125" style="2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9" width="9.1328125" style="2"/>
    <col min="770" max="770" width="15" style="2" customWidth="1"/>
    <col min="771" max="771" width="9.1328125" style="2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5" width="9.1328125" style="2"/>
    <col min="1026" max="1026" width="15" style="2" customWidth="1"/>
    <col min="1027" max="1027" width="9.1328125" style="2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1" width="9.1328125" style="2"/>
    <col min="1282" max="1282" width="15" style="2" customWidth="1"/>
    <col min="1283" max="1283" width="9.1328125" style="2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7" width="9.1328125" style="2"/>
    <col min="1538" max="1538" width="15" style="2" customWidth="1"/>
    <col min="1539" max="1539" width="9.1328125" style="2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3" width="9.1328125" style="2"/>
    <col min="1794" max="1794" width="15" style="2" customWidth="1"/>
    <col min="1795" max="1795" width="9.1328125" style="2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9" width="9.1328125" style="2"/>
    <col min="2050" max="2050" width="15" style="2" customWidth="1"/>
    <col min="2051" max="2051" width="9.1328125" style="2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5" width="9.1328125" style="2"/>
    <col min="2306" max="2306" width="15" style="2" customWidth="1"/>
    <col min="2307" max="2307" width="9.1328125" style="2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1" width="9.1328125" style="2"/>
    <col min="2562" max="2562" width="15" style="2" customWidth="1"/>
    <col min="2563" max="2563" width="9.1328125" style="2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7" width="9.1328125" style="2"/>
    <col min="2818" max="2818" width="15" style="2" customWidth="1"/>
    <col min="2819" max="2819" width="9.1328125" style="2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3" width="9.1328125" style="2"/>
    <col min="3074" max="3074" width="15" style="2" customWidth="1"/>
    <col min="3075" max="3075" width="9.1328125" style="2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9" width="9.1328125" style="2"/>
    <col min="3330" max="3330" width="15" style="2" customWidth="1"/>
    <col min="3331" max="3331" width="9.1328125" style="2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5" width="9.1328125" style="2"/>
    <col min="3586" max="3586" width="15" style="2" customWidth="1"/>
    <col min="3587" max="3587" width="9.1328125" style="2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1" width="9.1328125" style="2"/>
    <col min="3842" max="3842" width="15" style="2" customWidth="1"/>
    <col min="3843" max="3843" width="9.1328125" style="2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7" width="9.1328125" style="2"/>
    <col min="4098" max="4098" width="15" style="2" customWidth="1"/>
    <col min="4099" max="4099" width="9.1328125" style="2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3" width="9.1328125" style="2"/>
    <col min="4354" max="4354" width="15" style="2" customWidth="1"/>
    <col min="4355" max="4355" width="9.1328125" style="2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9" width="9.1328125" style="2"/>
    <col min="4610" max="4610" width="15" style="2" customWidth="1"/>
    <col min="4611" max="4611" width="9.1328125" style="2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5" width="9.1328125" style="2"/>
    <col min="4866" max="4866" width="15" style="2" customWidth="1"/>
    <col min="4867" max="4867" width="9.1328125" style="2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1" width="9.1328125" style="2"/>
    <col min="5122" max="5122" width="15" style="2" customWidth="1"/>
    <col min="5123" max="5123" width="9.1328125" style="2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7" width="9.1328125" style="2"/>
    <col min="5378" max="5378" width="15" style="2" customWidth="1"/>
    <col min="5379" max="5379" width="9.1328125" style="2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3" width="9.1328125" style="2"/>
    <col min="5634" max="5634" width="15" style="2" customWidth="1"/>
    <col min="5635" max="5635" width="9.1328125" style="2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9" width="9.1328125" style="2"/>
    <col min="5890" max="5890" width="15" style="2" customWidth="1"/>
    <col min="5891" max="5891" width="9.1328125" style="2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5" width="9.1328125" style="2"/>
    <col min="6146" max="6146" width="15" style="2" customWidth="1"/>
    <col min="6147" max="6147" width="9.1328125" style="2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1" width="9.1328125" style="2"/>
    <col min="6402" max="6402" width="15" style="2" customWidth="1"/>
    <col min="6403" max="6403" width="9.1328125" style="2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7" width="9.1328125" style="2"/>
    <col min="6658" max="6658" width="15" style="2" customWidth="1"/>
    <col min="6659" max="6659" width="9.1328125" style="2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3" width="9.1328125" style="2"/>
    <col min="6914" max="6914" width="15" style="2" customWidth="1"/>
    <col min="6915" max="6915" width="9.1328125" style="2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9" width="9.1328125" style="2"/>
    <col min="7170" max="7170" width="15" style="2" customWidth="1"/>
    <col min="7171" max="7171" width="9.1328125" style="2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5" width="9.1328125" style="2"/>
    <col min="7426" max="7426" width="15" style="2" customWidth="1"/>
    <col min="7427" max="7427" width="9.1328125" style="2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1" width="9.1328125" style="2"/>
    <col min="7682" max="7682" width="15" style="2" customWidth="1"/>
    <col min="7683" max="7683" width="9.1328125" style="2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7" width="9.1328125" style="2"/>
    <col min="7938" max="7938" width="15" style="2" customWidth="1"/>
    <col min="7939" max="7939" width="9.1328125" style="2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3" width="9.1328125" style="2"/>
    <col min="8194" max="8194" width="15" style="2" customWidth="1"/>
    <col min="8195" max="8195" width="9.1328125" style="2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9" width="9.1328125" style="2"/>
    <col min="8450" max="8450" width="15" style="2" customWidth="1"/>
    <col min="8451" max="8451" width="9.1328125" style="2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5" width="9.1328125" style="2"/>
    <col min="8706" max="8706" width="15" style="2" customWidth="1"/>
    <col min="8707" max="8707" width="9.1328125" style="2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1" width="9.1328125" style="2"/>
    <col min="8962" max="8962" width="15" style="2" customWidth="1"/>
    <col min="8963" max="8963" width="9.1328125" style="2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7" width="9.1328125" style="2"/>
    <col min="9218" max="9218" width="15" style="2" customWidth="1"/>
    <col min="9219" max="9219" width="9.1328125" style="2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3" width="9.1328125" style="2"/>
    <col min="9474" max="9474" width="15" style="2" customWidth="1"/>
    <col min="9475" max="9475" width="9.1328125" style="2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9" width="9.1328125" style="2"/>
    <col min="9730" max="9730" width="15" style="2" customWidth="1"/>
    <col min="9731" max="9731" width="9.1328125" style="2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5" width="9.1328125" style="2"/>
    <col min="9986" max="9986" width="15" style="2" customWidth="1"/>
    <col min="9987" max="9987" width="9.1328125" style="2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1" width="9.1328125" style="2"/>
    <col min="10242" max="10242" width="15" style="2" customWidth="1"/>
    <col min="10243" max="10243" width="9.1328125" style="2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7" width="9.1328125" style="2"/>
    <col min="10498" max="10498" width="15" style="2" customWidth="1"/>
    <col min="10499" max="10499" width="9.1328125" style="2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3" width="9.1328125" style="2"/>
    <col min="10754" max="10754" width="15" style="2" customWidth="1"/>
    <col min="10755" max="10755" width="9.1328125" style="2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9" width="9.1328125" style="2"/>
    <col min="11010" max="11010" width="15" style="2" customWidth="1"/>
    <col min="11011" max="11011" width="9.1328125" style="2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5" width="9.1328125" style="2"/>
    <col min="11266" max="11266" width="15" style="2" customWidth="1"/>
    <col min="11267" max="11267" width="9.1328125" style="2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1" width="9.1328125" style="2"/>
    <col min="11522" max="11522" width="15" style="2" customWidth="1"/>
    <col min="11523" max="11523" width="9.1328125" style="2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7" width="9.1328125" style="2"/>
    <col min="11778" max="11778" width="15" style="2" customWidth="1"/>
    <col min="11779" max="11779" width="9.1328125" style="2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3" width="9.1328125" style="2"/>
    <col min="12034" max="12034" width="15" style="2" customWidth="1"/>
    <col min="12035" max="12035" width="9.1328125" style="2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9" width="9.1328125" style="2"/>
    <col min="12290" max="12290" width="15" style="2" customWidth="1"/>
    <col min="12291" max="12291" width="9.1328125" style="2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5" width="9.1328125" style="2"/>
    <col min="12546" max="12546" width="15" style="2" customWidth="1"/>
    <col min="12547" max="12547" width="9.1328125" style="2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1" width="9.1328125" style="2"/>
    <col min="12802" max="12802" width="15" style="2" customWidth="1"/>
    <col min="12803" max="12803" width="9.1328125" style="2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7" width="9.1328125" style="2"/>
    <col min="13058" max="13058" width="15" style="2" customWidth="1"/>
    <col min="13059" max="13059" width="9.1328125" style="2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3" width="9.1328125" style="2"/>
    <col min="13314" max="13314" width="15" style="2" customWidth="1"/>
    <col min="13315" max="13315" width="9.1328125" style="2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9" width="9.1328125" style="2"/>
    <col min="13570" max="13570" width="15" style="2" customWidth="1"/>
    <col min="13571" max="13571" width="9.1328125" style="2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5" width="9.1328125" style="2"/>
    <col min="13826" max="13826" width="15" style="2" customWidth="1"/>
    <col min="13827" max="13827" width="9.1328125" style="2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1" width="9.1328125" style="2"/>
    <col min="14082" max="14082" width="15" style="2" customWidth="1"/>
    <col min="14083" max="14083" width="9.1328125" style="2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7" width="9.1328125" style="2"/>
    <col min="14338" max="14338" width="15" style="2" customWidth="1"/>
    <col min="14339" max="14339" width="9.1328125" style="2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3" width="9.1328125" style="2"/>
    <col min="14594" max="14594" width="15" style="2" customWidth="1"/>
    <col min="14595" max="14595" width="9.1328125" style="2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9" width="9.1328125" style="2"/>
    <col min="14850" max="14850" width="15" style="2" customWidth="1"/>
    <col min="14851" max="14851" width="9.1328125" style="2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5" width="9.1328125" style="2"/>
    <col min="15106" max="15106" width="15" style="2" customWidth="1"/>
    <col min="15107" max="15107" width="9.1328125" style="2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1" width="9.1328125" style="2"/>
    <col min="15362" max="15362" width="15" style="2" customWidth="1"/>
    <col min="15363" max="15363" width="9.1328125" style="2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7" width="9.1328125" style="2"/>
    <col min="15618" max="15618" width="15" style="2" customWidth="1"/>
    <col min="15619" max="15619" width="9.1328125" style="2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3" width="9.1328125" style="2"/>
    <col min="15874" max="15874" width="15" style="2" customWidth="1"/>
    <col min="15875" max="15875" width="9.1328125" style="2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9" width="9.1328125" style="2"/>
    <col min="16130" max="16130" width="15" style="2" customWidth="1"/>
    <col min="16131" max="16131" width="9.1328125" style="2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3" t="s">
        <v>29</v>
      </c>
      <c r="B1"/>
      <c r="C1" s="1"/>
      <c r="D1" s="1"/>
      <c r="E1" s="1"/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23</v>
      </c>
      <c r="B3" s="4"/>
      <c r="C3" s="1"/>
      <c r="D3" s="1"/>
      <c r="E3" s="1"/>
      <c r="G3" s="2" t="s">
        <v>34</v>
      </c>
      <c r="H3" s="2" t="s">
        <v>32</v>
      </c>
      <c r="I3" s="2" t="s">
        <v>33</v>
      </c>
    </row>
    <row r="4" spans="1:9" x14ac:dyDescent="0.6">
      <c r="A4" s="5"/>
      <c r="B4" s="6"/>
      <c r="C4" s="7" t="s">
        <v>1</v>
      </c>
      <c r="D4" s="25" t="s">
        <v>27</v>
      </c>
      <c r="E4" s="26" t="s">
        <v>28</v>
      </c>
      <c r="G4" s="2">
        <v>58</v>
      </c>
      <c r="I4" s="2">
        <f>I6-2/3*(I6-D8)</f>
        <v>90265</v>
      </c>
    </row>
    <row r="5" spans="1:9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">
        <f>I6-1/3*(I6-D8)</f>
        <v>95232</v>
      </c>
    </row>
    <row r="6" spans="1:9" x14ac:dyDescent="0.6">
      <c r="A6" s="13" t="s">
        <v>30</v>
      </c>
      <c r="B6" t="s">
        <v>4</v>
      </c>
      <c r="C6" s="14">
        <v>946</v>
      </c>
      <c r="D6" s="15">
        <v>85298</v>
      </c>
      <c r="E6" s="16">
        <v>84666</v>
      </c>
      <c r="G6" s="2">
        <v>60</v>
      </c>
      <c r="H6" s="28">
        <f>D10</f>
        <v>165847</v>
      </c>
      <c r="I6" s="28">
        <f>D11</f>
        <v>100199</v>
      </c>
    </row>
    <row r="7" spans="1:9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H7" s="2">
        <f>H$6+1/5*(H$11-H$6)</f>
        <v>154983.20000000001</v>
      </c>
      <c r="I7" s="2">
        <f>I$6+1/5*(I$11-I$6)</f>
        <v>98420.800000000003</v>
      </c>
    </row>
    <row r="8" spans="1:9" x14ac:dyDescent="0.6">
      <c r="A8" s="17"/>
      <c r="B8" s="18" t="s">
        <v>6</v>
      </c>
      <c r="C8" s="19">
        <v>946</v>
      </c>
      <c r="D8" s="20">
        <v>85298</v>
      </c>
      <c r="E8" s="21">
        <v>84666</v>
      </c>
      <c r="G8" s="2">
        <v>62</v>
      </c>
      <c r="H8" s="2">
        <f>H$6+2/5*(H$11-H$6)</f>
        <v>144119.4</v>
      </c>
      <c r="I8" s="2">
        <f>I$6+2/5*(I$11-I$6)</f>
        <v>96642.6</v>
      </c>
    </row>
    <row r="9" spans="1:9" x14ac:dyDescent="0.6">
      <c r="A9" s="13" t="s">
        <v>7</v>
      </c>
      <c r="B9" t="s">
        <v>4</v>
      </c>
      <c r="C9" s="14">
        <v>5799</v>
      </c>
      <c r="D9" s="15">
        <v>110569</v>
      </c>
      <c r="E9" s="16">
        <v>109329</v>
      </c>
      <c r="G9" s="2">
        <v>63</v>
      </c>
      <c r="H9" s="2">
        <f>H$6+3/5*(H$11-H$6)</f>
        <v>133255.6</v>
      </c>
      <c r="I9" s="2">
        <f>I$6+3/5*(I$11-I$6)</f>
        <v>94864.4</v>
      </c>
    </row>
    <row r="10" spans="1:9" x14ac:dyDescent="0.6">
      <c r="A10" s="13"/>
      <c r="B10" t="s">
        <v>5</v>
      </c>
      <c r="C10" s="14">
        <v>916</v>
      </c>
      <c r="D10" s="15">
        <v>165847</v>
      </c>
      <c r="E10" s="16">
        <v>164829</v>
      </c>
      <c r="G10" s="2">
        <v>64</v>
      </c>
      <c r="H10" s="2">
        <f>H$6+4/5*(H$11-H$6)</f>
        <v>122391.79999999999</v>
      </c>
      <c r="I10" s="2">
        <f>I$6+4/5*(I$11-I$6)</f>
        <v>93086.2</v>
      </c>
    </row>
    <row r="11" spans="1:9" x14ac:dyDescent="0.6">
      <c r="A11" s="17"/>
      <c r="B11" s="18" t="s">
        <v>6</v>
      </c>
      <c r="C11" s="19">
        <v>4883</v>
      </c>
      <c r="D11" s="20">
        <v>100199</v>
      </c>
      <c r="E11" s="21">
        <v>98918</v>
      </c>
      <c r="G11" s="2">
        <v>65</v>
      </c>
      <c r="H11" s="28">
        <f>D13</f>
        <v>111528</v>
      </c>
      <c r="I11" s="28">
        <f>D14</f>
        <v>91308</v>
      </c>
    </row>
    <row r="12" spans="1:9" x14ac:dyDescent="0.6">
      <c r="A12" s="13" t="s">
        <v>8</v>
      </c>
      <c r="B12" t="s">
        <v>4</v>
      </c>
      <c r="C12" s="14">
        <v>52120</v>
      </c>
      <c r="D12" s="15">
        <v>100466</v>
      </c>
      <c r="E12" s="16">
        <v>94744</v>
      </c>
      <c r="G12" s="2">
        <v>66</v>
      </c>
      <c r="H12" s="2">
        <f>H$11+1/5*(H$16-H$11)</f>
        <v>110822.2</v>
      </c>
      <c r="I12" s="2">
        <f>I$11+1/5*(I$16-I$11)</f>
        <v>90867.199999999997</v>
      </c>
    </row>
    <row r="13" spans="1:9" x14ac:dyDescent="0.6">
      <c r="A13" s="13"/>
      <c r="B13" t="s">
        <v>5</v>
      </c>
      <c r="C13" s="14">
        <v>23606</v>
      </c>
      <c r="D13" s="15">
        <v>111528</v>
      </c>
      <c r="E13" s="16">
        <v>109286</v>
      </c>
      <c r="G13" s="2">
        <v>67</v>
      </c>
      <c r="H13" s="2">
        <f>H$11+2/5*(H$16-H$11)</f>
        <v>110116.4</v>
      </c>
      <c r="I13" s="2">
        <f>I$11+2/5*(I$16-I$11)</f>
        <v>90426.4</v>
      </c>
    </row>
    <row r="14" spans="1:9" x14ac:dyDescent="0.6">
      <c r="A14" s="17"/>
      <c r="B14" s="18" t="s">
        <v>6</v>
      </c>
      <c r="C14" s="19">
        <v>28514</v>
      </c>
      <c r="D14" s="20">
        <v>91308</v>
      </c>
      <c r="E14" s="21">
        <v>82706</v>
      </c>
      <c r="G14" s="2">
        <v>68</v>
      </c>
      <c r="H14" s="2">
        <f>H$11+3/5*(H$16-H$11)</f>
        <v>109410.6</v>
      </c>
      <c r="I14" s="2">
        <f>I$11+3/5*(I$16-I$11)</f>
        <v>89985.600000000006</v>
      </c>
    </row>
    <row r="15" spans="1:9" x14ac:dyDescent="0.6">
      <c r="A15" s="13" t="s">
        <v>9</v>
      </c>
      <c r="B15" t="s">
        <v>4</v>
      </c>
      <c r="C15" s="14">
        <v>43888</v>
      </c>
      <c r="D15" s="15">
        <v>97092</v>
      </c>
      <c r="E15" s="16">
        <v>88118</v>
      </c>
      <c r="G15" s="2">
        <v>69</v>
      </c>
      <c r="H15" s="2">
        <f>H$11+4/5*(H$16-H$11)</f>
        <v>108704.8</v>
      </c>
      <c r="I15" s="2">
        <f>I$11+4/5*(I$16-I$11)</f>
        <v>89544.8</v>
      </c>
    </row>
    <row r="16" spans="1:9" x14ac:dyDescent="0.6">
      <c r="A16" s="13"/>
      <c r="B16" t="s">
        <v>5</v>
      </c>
      <c r="C16" s="14">
        <v>18553</v>
      </c>
      <c r="D16" s="15">
        <v>107999</v>
      </c>
      <c r="E16" s="16">
        <v>104567</v>
      </c>
      <c r="G16" s="2">
        <v>70</v>
      </c>
      <c r="H16" s="28">
        <f>D16</f>
        <v>107999</v>
      </c>
      <c r="I16" s="28">
        <f>D17</f>
        <v>89104</v>
      </c>
    </row>
    <row r="17" spans="1:5" x14ac:dyDescent="0.6">
      <c r="A17" s="17"/>
      <c r="B17" s="18" t="s">
        <v>6</v>
      </c>
      <c r="C17" s="19">
        <v>25335</v>
      </c>
      <c r="D17" s="20">
        <v>89104</v>
      </c>
      <c r="E17" s="21">
        <v>76072</v>
      </c>
    </row>
    <row r="18" spans="1:5" x14ac:dyDescent="0.6">
      <c r="A18" s="13" t="s">
        <v>10</v>
      </c>
      <c r="B18" t="s">
        <v>4</v>
      </c>
      <c r="C18" s="14">
        <v>34431</v>
      </c>
      <c r="D18" s="15">
        <v>100255</v>
      </c>
      <c r="E18" s="16">
        <v>87471</v>
      </c>
    </row>
    <row r="19" spans="1:5" x14ac:dyDescent="0.6">
      <c r="A19" s="13"/>
      <c r="B19" t="s">
        <v>5</v>
      </c>
      <c r="C19" s="14">
        <v>13281</v>
      </c>
      <c r="D19" s="15">
        <v>110044</v>
      </c>
      <c r="E19" s="16">
        <v>105353</v>
      </c>
    </row>
    <row r="20" spans="1:5" x14ac:dyDescent="0.6">
      <c r="A20" s="17"/>
      <c r="B20" s="18" t="s">
        <v>6</v>
      </c>
      <c r="C20" s="19">
        <v>21150</v>
      </c>
      <c r="D20" s="20">
        <v>94108</v>
      </c>
      <c r="E20" s="21">
        <v>76243</v>
      </c>
    </row>
    <row r="21" spans="1:5" x14ac:dyDescent="0.6">
      <c r="A21" s="13" t="s">
        <v>11</v>
      </c>
      <c r="B21" t="s">
        <v>4</v>
      </c>
      <c r="C21" s="14">
        <v>26005</v>
      </c>
      <c r="D21" s="15">
        <v>102278</v>
      </c>
      <c r="E21" s="16">
        <v>86243</v>
      </c>
    </row>
    <row r="22" spans="1:5" x14ac:dyDescent="0.6">
      <c r="A22" s="13"/>
      <c r="B22" t="s">
        <v>5</v>
      </c>
      <c r="C22" s="14">
        <v>9433</v>
      </c>
      <c r="D22" s="15">
        <v>113816</v>
      </c>
      <c r="E22" s="16">
        <v>107039</v>
      </c>
    </row>
    <row r="23" spans="1:5" x14ac:dyDescent="0.6">
      <c r="A23" s="17"/>
      <c r="B23" s="18" t="s">
        <v>6</v>
      </c>
      <c r="C23" s="19">
        <v>16572</v>
      </c>
      <c r="D23" s="20">
        <v>95711</v>
      </c>
      <c r="E23" s="21">
        <v>74405</v>
      </c>
    </row>
    <row r="24" spans="1:5" x14ac:dyDescent="0.6">
      <c r="A24" s="13" t="s">
        <v>12</v>
      </c>
      <c r="B24" t="s">
        <v>4</v>
      </c>
      <c r="C24" s="14">
        <v>14809</v>
      </c>
      <c r="D24" s="15">
        <v>103078</v>
      </c>
      <c r="E24" s="16">
        <v>83802</v>
      </c>
    </row>
    <row r="25" spans="1:5" x14ac:dyDescent="0.6">
      <c r="A25" s="13"/>
      <c r="B25" t="s">
        <v>5</v>
      </c>
      <c r="C25" s="14">
        <v>4917</v>
      </c>
      <c r="D25" s="15">
        <v>113539</v>
      </c>
      <c r="E25" s="16">
        <v>104066</v>
      </c>
    </row>
    <row r="26" spans="1:5" x14ac:dyDescent="0.6">
      <c r="A26" s="17"/>
      <c r="B26" s="18" t="s">
        <v>6</v>
      </c>
      <c r="C26" s="19">
        <v>9892</v>
      </c>
      <c r="D26" s="20">
        <v>97879</v>
      </c>
      <c r="E26" s="21">
        <v>73730</v>
      </c>
    </row>
    <row r="27" spans="1:5" x14ac:dyDescent="0.6">
      <c r="A27" s="13" t="s">
        <v>13</v>
      </c>
      <c r="B27" t="s">
        <v>4</v>
      </c>
      <c r="C27" s="14">
        <v>5860</v>
      </c>
      <c r="D27" s="15">
        <v>102968</v>
      </c>
      <c r="E27" s="16">
        <v>80541</v>
      </c>
    </row>
    <row r="28" spans="1:5" x14ac:dyDescent="0.6">
      <c r="A28" s="13"/>
      <c r="B28" t="s">
        <v>5</v>
      </c>
      <c r="C28" s="14">
        <v>1856</v>
      </c>
      <c r="D28" s="15">
        <v>113155</v>
      </c>
      <c r="E28" s="16">
        <v>97173</v>
      </c>
    </row>
    <row r="29" spans="1:5" x14ac:dyDescent="0.6">
      <c r="A29" s="17"/>
      <c r="B29" s="18" t="s">
        <v>6</v>
      </c>
      <c r="C29" s="19">
        <v>4004</v>
      </c>
      <c r="D29" s="20">
        <v>98246</v>
      </c>
      <c r="E29" s="21">
        <v>72831</v>
      </c>
    </row>
    <row r="30" spans="1:5" x14ac:dyDescent="0.6">
      <c r="A30" s="13" t="s">
        <v>14</v>
      </c>
      <c r="B30" t="s">
        <v>4</v>
      </c>
      <c r="C30" s="14">
        <v>886</v>
      </c>
      <c r="D30" s="15">
        <v>103349</v>
      </c>
      <c r="E30" s="16">
        <v>80929</v>
      </c>
    </row>
    <row r="31" spans="1:5" x14ac:dyDescent="0.6">
      <c r="A31" s="13"/>
      <c r="B31" t="s">
        <v>5</v>
      </c>
      <c r="C31" s="14">
        <v>287</v>
      </c>
      <c r="D31" s="15">
        <v>114164</v>
      </c>
      <c r="E31" s="16">
        <v>95579</v>
      </c>
    </row>
    <row r="32" spans="1:5" x14ac:dyDescent="0.6">
      <c r="A32" s="17"/>
      <c r="B32" s="18" t="s">
        <v>6</v>
      </c>
      <c r="C32" s="19">
        <v>599</v>
      </c>
      <c r="D32" s="20">
        <v>98168</v>
      </c>
      <c r="E32" s="21">
        <v>73909</v>
      </c>
    </row>
    <row r="33" spans="1:5" x14ac:dyDescent="0.6">
      <c r="A33" s="27">
        <v>-1914</v>
      </c>
      <c r="B33" t="s">
        <v>4</v>
      </c>
      <c r="C33" s="14">
        <v>141</v>
      </c>
      <c r="D33" s="15">
        <v>101834.0425531915</v>
      </c>
      <c r="E33" s="16">
        <v>81292.163120567377</v>
      </c>
    </row>
    <row r="34" spans="1:5" x14ac:dyDescent="0.6">
      <c r="A34" s="13"/>
      <c r="B34" t="s">
        <v>5</v>
      </c>
      <c r="C34" s="14">
        <v>48</v>
      </c>
      <c r="D34" s="15">
        <v>110705.04166666667</v>
      </c>
      <c r="E34" s="16">
        <v>90925.708333333328</v>
      </c>
    </row>
    <row r="35" spans="1:5" x14ac:dyDescent="0.6">
      <c r="A35" s="17"/>
      <c r="B35" s="18" t="s">
        <v>6</v>
      </c>
      <c r="C35" s="19">
        <v>93</v>
      </c>
      <c r="D35" s="20">
        <v>97255.225806451606</v>
      </c>
      <c r="E35" s="21">
        <v>76319.290322580651</v>
      </c>
    </row>
    <row r="36" spans="1:5" x14ac:dyDescent="0.6">
      <c r="A36" s="13" t="s">
        <v>15</v>
      </c>
      <c r="B36" t="s">
        <v>4</v>
      </c>
      <c r="C36" s="14">
        <v>184885</v>
      </c>
      <c r="D36" s="15">
        <v>100423</v>
      </c>
      <c r="E36" s="16">
        <v>89624</v>
      </c>
    </row>
    <row r="37" spans="1:5" x14ac:dyDescent="0.6">
      <c r="A37" s="13"/>
      <c r="B37" t="s">
        <v>5</v>
      </c>
      <c r="C37" s="14">
        <v>72897</v>
      </c>
      <c r="D37" s="15">
        <v>111525</v>
      </c>
      <c r="E37" s="16">
        <v>107049</v>
      </c>
    </row>
    <row r="38" spans="1:5" ht="13.75" thickBot="1" x14ac:dyDescent="0.75">
      <c r="A38" s="8"/>
      <c r="B38" s="9" t="s">
        <v>6</v>
      </c>
      <c r="C38" s="10">
        <v>111988</v>
      </c>
      <c r="D38" s="22">
        <v>93197</v>
      </c>
      <c r="E38" s="23">
        <v>78281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184885</v>
      </c>
      <c r="D42" s="15">
        <v>100423</v>
      </c>
      <c r="E42" s="16">
        <v>89624</v>
      </c>
    </row>
    <row r="43" spans="1:5" x14ac:dyDescent="0.6">
      <c r="A43" s="13"/>
      <c r="B43" t="s">
        <v>5</v>
      </c>
      <c r="C43" s="14">
        <v>72897</v>
      </c>
      <c r="D43" s="15">
        <v>111525</v>
      </c>
      <c r="E43" s="16">
        <v>107049</v>
      </c>
    </row>
    <row r="44" spans="1:5" ht="13.75" thickBot="1" x14ac:dyDescent="0.75">
      <c r="A44" s="8"/>
      <c r="B44" s="9" t="s">
        <v>6</v>
      </c>
      <c r="C44" s="10">
        <v>111988</v>
      </c>
      <c r="D44" s="22">
        <v>93197</v>
      </c>
      <c r="E44" s="23">
        <v>78281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60CE-A50D-445D-B01D-B89E0D64E22C}">
  <dimension ref="A1:I44"/>
  <sheetViews>
    <sheetView tabSelected="1" view="pageBreakPreview" topLeftCell="A13" zoomScaleNormal="100" zoomScaleSheetLayoutView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9.1328125" style="24"/>
    <col min="4" max="5" width="13" style="24" customWidth="1"/>
    <col min="6" max="254" width="9.1328125" style="2"/>
    <col min="255" max="255" width="13.54296875" style="2" customWidth="1"/>
    <col min="256" max="257" width="9.1328125" style="2"/>
    <col min="258" max="258" width="15" style="2" customWidth="1"/>
    <col min="259" max="259" width="9.1328125" style="2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3" width="9.1328125" style="2"/>
    <col min="514" max="514" width="15" style="2" customWidth="1"/>
    <col min="515" max="515" width="9.1328125" style="2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9" width="9.1328125" style="2"/>
    <col min="770" max="770" width="15" style="2" customWidth="1"/>
    <col min="771" max="771" width="9.1328125" style="2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5" width="9.1328125" style="2"/>
    <col min="1026" max="1026" width="15" style="2" customWidth="1"/>
    <col min="1027" max="1027" width="9.1328125" style="2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1" width="9.1328125" style="2"/>
    <col min="1282" max="1282" width="15" style="2" customWidth="1"/>
    <col min="1283" max="1283" width="9.1328125" style="2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7" width="9.1328125" style="2"/>
    <col min="1538" max="1538" width="15" style="2" customWidth="1"/>
    <col min="1539" max="1539" width="9.1328125" style="2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3" width="9.1328125" style="2"/>
    <col min="1794" max="1794" width="15" style="2" customWidth="1"/>
    <col min="1795" max="1795" width="9.1328125" style="2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9" width="9.1328125" style="2"/>
    <col min="2050" max="2050" width="15" style="2" customWidth="1"/>
    <col min="2051" max="2051" width="9.1328125" style="2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5" width="9.1328125" style="2"/>
    <col min="2306" max="2306" width="15" style="2" customWidth="1"/>
    <col min="2307" max="2307" width="9.1328125" style="2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1" width="9.1328125" style="2"/>
    <col min="2562" max="2562" width="15" style="2" customWidth="1"/>
    <col min="2563" max="2563" width="9.1328125" style="2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7" width="9.1328125" style="2"/>
    <col min="2818" max="2818" width="15" style="2" customWidth="1"/>
    <col min="2819" max="2819" width="9.1328125" style="2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3" width="9.1328125" style="2"/>
    <col min="3074" max="3074" width="15" style="2" customWidth="1"/>
    <col min="3075" max="3075" width="9.1328125" style="2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9" width="9.1328125" style="2"/>
    <col min="3330" max="3330" width="15" style="2" customWidth="1"/>
    <col min="3331" max="3331" width="9.1328125" style="2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5" width="9.1328125" style="2"/>
    <col min="3586" max="3586" width="15" style="2" customWidth="1"/>
    <col min="3587" max="3587" width="9.1328125" style="2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1" width="9.1328125" style="2"/>
    <col min="3842" max="3842" width="15" style="2" customWidth="1"/>
    <col min="3843" max="3843" width="9.1328125" style="2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7" width="9.1328125" style="2"/>
    <col min="4098" max="4098" width="15" style="2" customWidth="1"/>
    <col min="4099" max="4099" width="9.1328125" style="2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3" width="9.1328125" style="2"/>
    <col min="4354" max="4354" width="15" style="2" customWidth="1"/>
    <col min="4355" max="4355" width="9.1328125" style="2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9" width="9.1328125" style="2"/>
    <col min="4610" max="4610" width="15" style="2" customWidth="1"/>
    <col min="4611" max="4611" width="9.1328125" style="2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5" width="9.1328125" style="2"/>
    <col min="4866" max="4866" width="15" style="2" customWidth="1"/>
    <col min="4867" max="4867" width="9.1328125" style="2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1" width="9.1328125" style="2"/>
    <col min="5122" max="5122" width="15" style="2" customWidth="1"/>
    <col min="5123" max="5123" width="9.1328125" style="2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7" width="9.1328125" style="2"/>
    <col min="5378" max="5378" width="15" style="2" customWidth="1"/>
    <col min="5379" max="5379" width="9.1328125" style="2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3" width="9.1328125" style="2"/>
    <col min="5634" max="5634" width="15" style="2" customWidth="1"/>
    <col min="5635" max="5635" width="9.1328125" style="2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9" width="9.1328125" style="2"/>
    <col min="5890" max="5890" width="15" style="2" customWidth="1"/>
    <col min="5891" max="5891" width="9.1328125" style="2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5" width="9.1328125" style="2"/>
    <col min="6146" max="6146" width="15" style="2" customWidth="1"/>
    <col min="6147" max="6147" width="9.1328125" style="2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1" width="9.1328125" style="2"/>
    <col min="6402" max="6402" width="15" style="2" customWidth="1"/>
    <col min="6403" max="6403" width="9.1328125" style="2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7" width="9.1328125" style="2"/>
    <col min="6658" max="6658" width="15" style="2" customWidth="1"/>
    <col min="6659" max="6659" width="9.1328125" style="2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3" width="9.1328125" style="2"/>
    <col min="6914" max="6914" width="15" style="2" customWidth="1"/>
    <col min="6915" max="6915" width="9.1328125" style="2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9" width="9.1328125" style="2"/>
    <col min="7170" max="7170" width="15" style="2" customWidth="1"/>
    <col min="7171" max="7171" width="9.1328125" style="2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5" width="9.1328125" style="2"/>
    <col min="7426" max="7426" width="15" style="2" customWidth="1"/>
    <col min="7427" max="7427" width="9.1328125" style="2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1" width="9.1328125" style="2"/>
    <col min="7682" max="7682" width="15" style="2" customWidth="1"/>
    <col min="7683" max="7683" width="9.1328125" style="2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7" width="9.1328125" style="2"/>
    <col min="7938" max="7938" width="15" style="2" customWidth="1"/>
    <col min="7939" max="7939" width="9.1328125" style="2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3" width="9.1328125" style="2"/>
    <col min="8194" max="8194" width="15" style="2" customWidth="1"/>
    <col min="8195" max="8195" width="9.1328125" style="2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9" width="9.1328125" style="2"/>
    <col min="8450" max="8450" width="15" style="2" customWidth="1"/>
    <col min="8451" max="8451" width="9.1328125" style="2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5" width="9.1328125" style="2"/>
    <col min="8706" max="8706" width="15" style="2" customWidth="1"/>
    <col min="8707" max="8707" width="9.1328125" style="2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1" width="9.1328125" style="2"/>
    <col min="8962" max="8962" width="15" style="2" customWidth="1"/>
    <col min="8963" max="8963" width="9.1328125" style="2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7" width="9.1328125" style="2"/>
    <col min="9218" max="9218" width="15" style="2" customWidth="1"/>
    <col min="9219" max="9219" width="9.1328125" style="2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3" width="9.1328125" style="2"/>
    <col min="9474" max="9474" width="15" style="2" customWidth="1"/>
    <col min="9475" max="9475" width="9.1328125" style="2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9" width="9.1328125" style="2"/>
    <col min="9730" max="9730" width="15" style="2" customWidth="1"/>
    <col min="9731" max="9731" width="9.1328125" style="2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5" width="9.1328125" style="2"/>
    <col min="9986" max="9986" width="15" style="2" customWidth="1"/>
    <col min="9987" max="9987" width="9.1328125" style="2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1" width="9.1328125" style="2"/>
    <col min="10242" max="10242" width="15" style="2" customWidth="1"/>
    <col min="10243" max="10243" width="9.1328125" style="2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7" width="9.1328125" style="2"/>
    <col min="10498" max="10498" width="15" style="2" customWidth="1"/>
    <col min="10499" max="10499" width="9.1328125" style="2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3" width="9.1328125" style="2"/>
    <col min="10754" max="10754" width="15" style="2" customWidth="1"/>
    <col min="10755" max="10755" width="9.1328125" style="2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9" width="9.1328125" style="2"/>
    <col min="11010" max="11010" width="15" style="2" customWidth="1"/>
    <col min="11011" max="11011" width="9.1328125" style="2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5" width="9.1328125" style="2"/>
    <col min="11266" max="11266" width="15" style="2" customWidth="1"/>
    <col min="11267" max="11267" width="9.1328125" style="2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1" width="9.1328125" style="2"/>
    <col min="11522" max="11522" width="15" style="2" customWidth="1"/>
    <col min="11523" max="11523" width="9.1328125" style="2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7" width="9.1328125" style="2"/>
    <col min="11778" max="11778" width="15" style="2" customWidth="1"/>
    <col min="11779" max="11779" width="9.1328125" style="2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3" width="9.1328125" style="2"/>
    <col min="12034" max="12034" width="15" style="2" customWidth="1"/>
    <col min="12035" max="12035" width="9.1328125" style="2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9" width="9.1328125" style="2"/>
    <col min="12290" max="12290" width="15" style="2" customWidth="1"/>
    <col min="12291" max="12291" width="9.1328125" style="2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5" width="9.1328125" style="2"/>
    <col min="12546" max="12546" width="15" style="2" customWidth="1"/>
    <col min="12547" max="12547" width="9.1328125" style="2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1" width="9.1328125" style="2"/>
    <col min="12802" max="12802" width="15" style="2" customWidth="1"/>
    <col min="12803" max="12803" width="9.1328125" style="2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7" width="9.1328125" style="2"/>
    <col min="13058" max="13058" width="15" style="2" customWidth="1"/>
    <col min="13059" max="13059" width="9.1328125" style="2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3" width="9.1328125" style="2"/>
    <col min="13314" max="13314" width="15" style="2" customWidth="1"/>
    <col min="13315" max="13315" width="9.1328125" style="2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9" width="9.1328125" style="2"/>
    <col min="13570" max="13570" width="15" style="2" customWidth="1"/>
    <col min="13571" max="13571" width="9.1328125" style="2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5" width="9.1328125" style="2"/>
    <col min="13826" max="13826" width="15" style="2" customWidth="1"/>
    <col min="13827" max="13827" width="9.1328125" style="2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1" width="9.1328125" style="2"/>
    <col min="14082" max="14082" width="15" style="2" customWidth="1"/>
    <col min="14083" max="14083" width="9.1328125" style="2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7" width="9.1328125" style="2"/>
    <col min="14338" max="14338" width="15" style="2" customWidth="1"/>
    <col min="14339" max="14339" width="9.1328125" style="2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3" width="9.1328125" style="2"/>
    <col min="14594" max="14594" width="15" style="2" customWidth="1"/>
    <col min="14595" max="14595" width="9.1328125" style="2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9" width="9.1328125" style="2"/>
    <col min="14850" max="14850" width="15" style="2" customWidth="1"/>
    <col min="14851" max="14851" width="9.1328125" style="2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5" width="9.1328125" style="2"/>
    <col min="15106" max="15106" width="15" style="2" customWidth="1"/>
    <col min="15107" max="15107" width="9.1328125" style="2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1" width="9.1328125" style="2"/>
    <col min="15362" max="15362" width="15" style="2" customWidth="1"/>
    <col min="15363" max="15363" width="9.1328125" style="2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7" width="9.1328125" style="2"/>
    <col min="15618" max="15618" width="15" style="2" customWidth="1"/>
    <col min="15619" max="15619" width="9.1328125" style="2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3" width="9.1328125" style="2"/>
    <col min="15874" max="15874" width="15" style="2" customWidth="1"/>
    <col min="15875" max="15875" width="9.1328125" style="2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9" width="9.1328125" style="2"/>
    <col min="16130" max="16130" width="15" style="2" customWidth="1"/>
    <col min="16131" max="16131" width="9.1328125" style="2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3" t="s">
        <v>29</v>
      </c>
      <c r="B1"/>
      <c r="C1" s="1"/>
      <c r="D1" s="1"/>
      <c r="E1" s="1"/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24</v>
      </c>
      <c r="B3" s="4"/>
      <c r="C3" s="1"/>
      <c r="D3" s="1"/>
      <c r="E3" s="1"/>
      <c r="G3" s="2" t="s">
        <v>34</v>
      </c>
      <c r="H3" s="2" t="s">
        <v>32</v>
      </c>
      <c r="I3" s="2" t="s">
        <v>33</v>
      </c>
    </row>
    <row r="4" spans="1:9" x14ac:dyDescent="0.6">
      <c r="A4" s="5"/>
      <c r="B4" s="6"/>
      <c r="C4" s="7" t="s">
        <v>1</v>
      </c>
      <c r="D4" s="25" t="s">
        <v>27</v>
      </c>
      <c r="E4" s="26" t="s">
        <v>28</v>
      </c>
      <c r="G4" s="2">
        <v>58</v>
      </c>
      <c r="I4" s="2">
        <f>I6-2/3*(I6-D8)</f>
        <v>92604.333333333328</v>
      </c>
    </row>
    <row r="5" spans="1:9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">
        <f>I6-1/3*(I6-D8)</f>
        <v>96753.666666666672</v>
      </c>
    </row>
    <row r="6" spans="1:9" x14ac:dyDescent="0.6">
      <c r="A6" s="13" t="s">
        <v>30</v>
      </c>
      <c r="B6" t="s">
        <v>4</v>
      </c>
      <c r="C6" s="14">
        <v>896</v>
      </c>
      <c r="D6" s="15">
        <v>88455</v>
      </c>
      <c r="E6" s="16">
        <v>87454</v>
      </c>
      <c r="G6" s="2">
        <v>60</v>
      </c>
      <c r="H6" s="28">
        <f>D10</f>
        <v>172226</v>
      </c>
      <c r="I6" s="28">
        <f>D11</f>
        <v>100903</v>
      </c>
    </row>
    <row r="7" spans="1:9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H7" s="2">
        <f>H$6+1/5*(H$11-H$6)</f>
        <v>160516.20000000001</v>
      </c>
      <c r="I7" s="2">
        <f>I$6+1/5*(I$11-I$6)</f>
        <v>98923.4</v>
      </c>
    </row>
    <row r="8" spans="1:9" x14ac:dyDescent="0.6">
      <c r="A8" s="17"/>
      <c r="B8" s="18" t="s">
        <v>6</v>
      </c>
      <c r="C8" s="19">
        <v>896</v>
      </c>
      <c r="D8" s="20">
        <v>88455</v>
      </c>
      <c r="E8" s="21">
        <v>87454</v>
      </c>
      <c r="G8" s="2">
        <v>62</v>
      </c>
      <c r="H8" s="2">
        <f>H$6+2/5*(H$11-H$6)</f>
        <v>148806.39999999999</v>
      </c>
      <c r="I8" s="2">
        <f>I$6+2/5*(I$11-I$6)</f>
        <v>96943.8</v>
      </c>
    </row>
    <row r="9" spans="1:9" x14ac:dyDescent="0.6">
      <c r="A9" s="13" t="s">
        <v>7</v>
      </c>
      <c r="B9" t="s">
        <v>4</v>
      </c>
      <c r="C9" s="14">
        <v>6977</v>
      </c>
      <c r="D9" s="15">
        <v>112945</v>
      </c>
      <c r="E9" s="16">
        <v>111665</v>
      </c>
      <c r="G9" s="2">
        <v>63</v>
      </c>
      <c r="H9" s="2">
        <f>H$6+3/5*(H$11-H$6)</f>
        <v>137096.6</v>
      </c>
      <c r="I9" s="2">
        <f>I$6+3/5*(I$11-I$6)</f>
        <v>94964.2</v>
      </c>
    </row>
    <row r="10" spans="1:9" x14ac:dyDescent="0.6">
      <c r="A10" s="13"/>
      <c r="B10" t="s">
        <v>5</v>
      </c>
      <c r="C10" s="14">
        <v>1178</v>
      </c>
      <c r="D10" s="15">
        <v>172226</v>
      </c>
      <c r="E10" s="16">
        <v>171920</v>
      </c>
      <c r="G10" s="2">
        <v>64</v>
      </c>
      <c r="H10" s="2">
        <f>H$6+4/5*(H$11-H$6)</f>
        <v>125386.79999999999</v>
      </c>
      <c r="I10" s="2">
        <f>I$6+4/5*(I$11-I$6)</f>
        <v>92984.6</v>
      </c>
    </row>
    <row r="11" spans="1:9" x14ac:dyDescent="0.6">
      <c r="A11" s="17"/>
      <c r="B11" s="18" t="s">
        <v>6</v>
      </c>
      <c r="C11" s="19">
        <v>5799</v>
      </c>
      <c r="D11" s="20">
        <v>100903</v>
      </c>
      <c r="E11" s="21">
        <v>99425</v>
      </c>
      <c r="G11" s="2">
        <v>65</v>
      </c>
      <c r="H11" s="28">
        <f>D13</f>
        <v>113677</v>
      </c>
      <c r="I11" s="28">
        <f>D14</f>
        <v>91005</v>
      </c>
    </row>
    <row r="12" spans="1:9" x14ac:dyDescent="0.6">
      <c r="A12" s="13" t="s">
        <v>8</v>
      </c>
      <c r="B12" t="s">
        <v>4</v>
      </c>
      <c r="C12" s="14">
        <v>63711</v>
      </c>
      <c r="D12" s="15">
        <v>101143</v>
      </c>
      <c r="E12" s="16">
        <v>95141</v>
      </c>
      <c r="G12" s="2">
        <v>66</v>
      </c>
      <c r="H12" s="2">
        <f>H$11+1/5*(H$16-H$11)</f>
        <v>112815.8</v>
      </c>
      <c r="I12" s="2">
        <f>I$11+1/5*(I$16-I$11)</f>
        <v>90629.2</v>
      </c>
    </row>
    <row r="13" spans="1:9" x14ac:dyDescent="0.6">
      <c r="A13" s="13"/>
      <c r="B13" t="s">
        <v>5</v>
      </c>
      <c r="C13" s="14">
        <v>28488</v>
      </c>
      <c r="D13" s="15">
        <v>113677</v>
      </c>
      <c r="E13" s="16">
        <v>111956</v>
      </c>
      <c r="G13" s="2">
        <v>67</v>
      </c>
      <c r="H13" s="2">
        <f>H$11+2/5*(H$16-H$11)</f>
        <v>111954.6</v>
      </c>
      <c r="I13" s="2">
        <f>I$11+2/5*(I$16-I$11)</f>
        <v>90253.4</v>
      </c>
    </row>
    <row r="14" spans="1:9" x14ac:dyDescent="0.6">
      <c r="A14" s="17"/>
      <c r="B14" s="18" t="s">
        <v>6</v>
      </c>
      <c r="C14" s="19">
        <v>35223</v>
      </c>
      <c r="D14" s="20">
        <v>91005</v>
      </c>
      <c r="E14" s="21">
        <v>81540</v>
      </c>
      <c r="G14" s="2">
        <v>68</v>
      </c>
      <c r="H14" s="2">
        <f>H$11+3/5*(H$16-H$11)</f>
        <v>111093.4</v>
      </c>
      <c r="I14" s="2">
        <f>I$11+3/5*(I$16-I$11)</f>
        <v>89877.6</v>
      </c>
    </row>
    <row r="15" spans="1:9" x14ac:dyDescent="0.6">
      <c r="A15" s="13" t="s">
        <v>9</v>
      </c>
      <c r="B15" t="s">
        <v>4</v>
      </c>
      <c r="C15" s="14">
        <v>56846</v>
      </c>
      <c r="D15" s="15">
        <v>97562</v>
      </c>
      <c r="E15" s="16">
        <v>87773</v>
      </c>
      <c r="G15" s="2">
        <v>69</v>
      </c>
      <c r="H15" s="2">
        <f>H$11+4/5*(H$16-H$11)</f>
        <v>110232.2</v>
      </c>
      <c r="I15" s="2">
        <f>I$11+4/5*(I$16-I$11)</f>
        <v>89501.8</v>
      </c>
    </row>
    <row r="16" spans="1:9" x14ac:dyDescent="0.6">
      <c r="A16" s="13"/>
      <c r="B16" t="s">
        <v>5</v>
      </c>
      <c r="C16" s="14">
        <v>23687</v>
      </c>
      <c r="D16" s="15">
        <v>109371</v>
      </c>
      <c r="E16" s="16">
        <v>106552</v>
      </c>
      <c r="G16" s="2">
        <v>70</v>
      </c>
      <c r="H16" s="28">
        <f>D16</f>
        <v>109371</v>
      </c>
      <c r="I16" s="28">
        <f>D17</f>
        <v>89126</v>
      </c>
    </row>
    <row r="17" spans="1:5" x14ac:dyDescent="0.6">
      <c r="A17" s="17"/>
      <c r="B17" s="18" t="s">
        <v>6</v>
      </c>
      <c r="C17" s="19">
        <v>33159</v>
      </c>
      <c r="D17" s="20">
        <v>89126</v>
      </c>
      <c r="E17" s="21">
        <v>74357</v>
      </c>
    </row>
    <row r="18" spans="1:5" x14ac:dyDescent="0.6">
      <c r="A18" s="13" t="s">
        <v>10</v>
      </c>
      <c r="B18" t="s">
        <v>4</v>
      </c>
      <c r="C18" s="14">
        <v>44716</v>
      </c>
      <c r="D18" s="15">
        <v>100505</v>
      </c>
      <c r="E18" s="16">
        <v>87018</v>
      </c>
    </row>
    <row r="19" spans="1:5" x14ac:dyDescent="0.6">
      <c r="A19" s="13"/>
      <c r="B19" t="s">
        <v>5</v>
      </c>
      <c r="C19" s="14">
        <v>16666</v>
      </c>
      <c r="D19" s="15">
        <v>111073</v>
      </c>
      <c r="E19" s="16">
        <v>107013</v>
      </c>
    </row>
    <row r="20" spans="1:5" x14ac:dyDescent="0.6">
      <c r="A20" s="17"/>
      <c r="B20" s="18" t="s">
        <v>6</v>
      </c>
      <c r="C20" s="19">
        <v>28050</v>
      </c>
      <c r="D20" s="20">
        <v>94226</v>
      </c>
      <c r="E20" s="21">
        <v>75139</v>
      </c>
    </row>
    <row r="21" spans="1:5" x14ac:dyDescent="0.6">
      <c r="A21" s="13" t="s">
        <v>11</v>
      </c>
      <c r="B21" t="s">
        <v>4</v>
      </c>
      <c r="C21" s="14">
        <v>32894</v>
      </c>
      <c r="D21" s="15">
        <v>103265</v>
      </c>
      <c r="E21" s="16">
        <v>86750</v>
      </c>
    </row>
    <row r="22" spans="1:5" x14ac:dyDescent="0.6">
      <c r="A22" s="13"/>
      <c r="B22" t="s">
        <v>5</v>
      </c>
      <c r="C22" s="14">
        <v>11842</v>
      </c>
      <c r="D22" s="15">
        <v>115311</v>
      </c>
      <c r="E22" s="16">
        <v>109681</v>
      </c>
    </row>
    <row r="23" spans="1:5" x14ac:dyDescent="0.6">
      <c r="A23" s="17"/>
      <c r="B23" s="18" t="s">
        <v>6</v>
      </c>
      <c r="C23" s="19">
        <v>21052</v>
      </c>
      <c r="D23" s="20">
        <v>96489</v>
      </c>
      <c r="E23" s="21">
        <v>73850</v>
      </c>
    </row>
    <row r="24" spans="1:5" x14ac:dyDescent="0.6">
      <c r="A24" s="13" t="s">
        <v>12</v>
      </c>
      <c r="B24" t="s">
        <v>4</v>
      </c>
      <c r="C24" s="14">
        <v>17408</v>
      </c>
      <c r="D24" s="15">
        <v>103370</v>
      </c>
      <c r="E24" s="16">
        <v>84256</v>
      </c>
    </row>
    <row r="25" spans="1:5" x14ac:dyDescent="0.6">
      <c r="A25" s="13"/>
      <c r="B25" t="s">
        <v>5</v>
      </c>
      <c r="C25" s="14">
        <v>5877</v>
      </c>
      <c r="D25" s="15">
        <v>114800</v>
      </c>
      <c r="E25" s="16">
        <v>106283</v>
      </c>
    </row>
    <row r="26" spans="1:5" x14ac:dyDescent="0.6">
      <c r="A26" s="17"/>
      <c r="B26" s="18" t="s">
        <v>6</v>
      </c>
      <c r="C26" s="19">
        <v>11531</v>
      </c>
      <c r="D26" s="20">
        <v>97545</v>
      </c>
      <c r="E26" s="21">
        <v>73029</v>
      </c>
    </row>
    <row r="27" spans="1:5" x14ac:dyDescent="0.6">
      <c r="A27" s="13" t="s">
        <v>13</v>
      </c>
      <c r="B27" t="s">
        <v>4</v>
      </c>
      <c r="C27" s="14">
        <v>7097</v>
      </c>
      <c r="D27" s="15">
        <v>102953</v>
      </c>
      <c r="E27" s="16">
        <v>80442</v>
      </c>
    </row>
    <row r="28" spans="1:5" x14ac:dyDescent="0.6">
      <c r="A28" s="13"/>
      <c r="B28" t="s">
        <v>5</v>
      </c>
      <c r="C28" s="14">
        <v>2190</v>
      </c>
      <c r="D28" s="15">
        <v>114699</v>
      </c>
      <c r="E28" s="16">
        <v>99651</v>
      </c>
    </row>
    <row r="29" spans="1:5" x14ac:dyDescent="0.6">
      <c r="A29" s="17"/>
      <c r="B29" s="18" t="s">
        <v>6</v>
      </c>
      <c r="C29" s="19">
        <v>4907</v>
      </c>
      <c r="D29" s="20">
        <v>97710</v>
      </c>
      <c r="E29" s="21">
        <v>71869</v>
      </c>
    </row>
    <row r="30" spans="1:5" x14ac:dyDescent="0.6">
      <c r="A30" s="13" t="s">
        <v>14</v>
      </c>
      <c r="B30" t="s">
        <v>4</v>
      </c>
      <c r="C30" s="14">
        <v>1166</v>
      </c>
      <c r="D30" s="15">
        <v>103836</v>
      </c>
      <c r="E30" s="16">
        <v>81401</v>
      </c>
    </row>
    <row r="31" spans="1:5" x14ac:dyDescent="0.6">
      <c r="A31" s="13"/>
      <c r="B31" t="s">
        <v>5</v>
      </c>
      <c r="C31" s="14">
        <v>354</v>
      </c>
      <c r="D31" s="15">
        <v>118134</v>
      </c>
      <c r="E31" s="16">
        <v>99644</v>
      </c>
    </row>
    <row r="32" spans="1:5" x14ac:dyDescent="0.6">
      <c r="A32" s="17"/>
      <c r="B32" s="18" t="s">
        <v>6</v>
      </c>
      <c r="C32" s="19">
        <v>812</v>
      </c>
      <c r="D32" s="20">
        <v>97603</v>
      </c>
      <c r="E32" s="21">
        <v>73449</v>
      </c>
    </row>
    <row r="33" spans="1:5" x14ac:dyDescent="0.6">
      <c r="A33" s="27">
        <v>-1914</v>
      </c>
      <c r="B33" t="s">
        <v>4</v>
      </c>
      <c r="C33" s="14">
        <v>214</v>
      </c>
      <c r="D33" s="15">
        <v>99290.542056074773</v>
      </c>
      <c r="E33" s="16">
        <v>80469.598130841128</v>
      </c>
    </row>
    <row r="34" spans="1:5" x14ac:dyDescent="0.6">
      <c r="A34" s="13"/>
      <c r="B34" t="s">
        <v>5</v>
      </c>
      <c r="C34" s="14">
        <v>65</v>
      </c>
      <c r="D34" s="15">
        <v>115687.06153846154</v>
      </c>
      <c r="E34" s="16">
        <v>99817.169230769228</v>
      </c>
    </row>
    <row r="35" spans="1:5" x14ac:dyDescent="0.6">
      <c r="A35" s="17"/>
      <c r="B35" s="18" t="s">
        <v>6</v>
      </c>
      <c r="C35" s="19">
        <v>149</v>
      </c>
      <c r="D35" s="20">
        <v>92137.05369127517</v>
      </c>
      <c r="E35" s="21">
        <v>72029.644295302016</v>
      </c>
    </row>
    <row r="36" spans="1:5" x14ac:dyDescent="0.6">
      <c r="A36" s="13" t="s">
        <v>15</v>
      </c>
      <c r="B36" t="s">
        <v>4</v>
      </c>
      <c r="C36" s="14">
        <v>231925</v>
      </c>
      <c r="D36" s="15">
        <v>100984</v>
      </c>
      <c r="E36" s="16">
        <v>89697</v>
      </c>
    </row>
    <row r="37" spans="1:5" x14ac:dyDescent="0.6">
      <c r="A37" s="13"/>
      <c r="B37" t="s">
        <v>5</v>
      </c>
      <c r="C37" s="14">
        <v>90347</v>
      </c>
      <c r="D37" s="15">
        <v>113162</v>
      </c>
      <c r="E37" s="16">
        <v>109387</v>
      </c>
    </row>
    <row r="38" spans="1:5" ht="13.75" thickBot="1" x14ac:dyDescent="0.75">
      <c r="A38" s="8"/>
      <c r="B38" s="9" t="s">
        <v>6</v>
      </c>
      <c r="C38" s="10">
        <v>141578</v>
      </c>
      <c r="D38" s="22">
        <v>93212</v>
      </c>
      <c r="E38" s="23">
        <v>77131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231925</v>
      </c>
      <c r="D42" s="15">
        <v>100984</v>
      </c>
      <c r="E42" s="16">
        <v>89697</v>
      </c>
    </row>
    <row r="43" spans="1:5" x14ac:dyDescent="0.6">
      <c r="A43" s="13"/>
      <c r="B43" t="s">
        <v>5</v>
      </c>
      <c r="C43" s="14">
        <v>90347</v>
      </c>
      <c r="D43" s="15">
        <v>113162</v>
      </c>
      <c r="E43" s="16">
        <v>109387</v>
      </c>
    </row>
    <row r="44" spans="1:5" ht="13.75" thickBot="1" x14ac:dyDescent="0.75">
      <c r="A44" s="8"/>
      <c r="B44" s="9" t="s">
        <v>6</v>
      </c>
      <c r="C44" s="10">
        <v>141578</v>
      </c>
      <c r="D44" s="22">
        <v>93212</v>
      </c>
      <c r="E44" s="23">
        <v>77131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C1C6-30E5-4827-BF9C-A88CC1E06306}">
  <dimension ref="A1:I44"/>
  <sheetViews>
    <sheetView tabSelected="1" view="pageBreakPreview" topLeftCell="A16" zoomScaleNormal="100" zoomScaleSheetLayoutView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9.1328125" style="24"/>
    <col min="4" max="5" width="13" style="24" customWidth="1"/>
    <col min="6" max="254" width="9.1328125" style="2"/>
    <col min="255" max="255" width="13.54296875" style="2" customWidth="1"/>
    <col min="256" max="257" width="9.1328125" style="2"/>
    <col min="258" max="258" width="15" style="2" customWidth="1"/>
    <col min="259" max="259" width="9.1328125" style="2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3" width="9.1328125" style="2"/>
    <col min="514" max="514" width="15" style="2" customWidth="1"/>
    <col min="515" max="515" width="9.1328125" style="2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9" width="9.1328125" style="2"/>
    <col min="770" max="770" width="15" style="2" customWidth="1"/>
    <col min="771" max="771" width="9.1328125" style="2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5" width="9.1328125" style="2"/>
    <col min="1026" max="1026" width="15" style="2" customWidth="1"/>
    <col min="1027" max="1027" width="9.1328125" style="2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1" width="9.1328125" style="2"/>
    <col min="1282" max="1282" width="15" style="2" customWidth="1"/>
    <col min="1283" max="1283" width="9.1328125" style="2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7" width="9.1328125" style="2"/>
    <col min="1538" max="1538" width="15" style="2" customWidth="1"/>
    <col min="1539" max="1539" width="9.1328125" style="2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3" width="9.1328125" style="2"/>
    <col min="1794" max="1794" width="15" style="2" customWidth="1"/>
    <col min="1795" max="1795" width="9.1328125" style="2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9" width="9.1328125" style="2"/>
    <col min="2050" max="2050" width="15" style="2" customWidth="1"/>
    <col min="2051" max="2051" width="9.1328125" style="2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5" width="9.1328125" style="2"/>
    <col min="2306" max="2306" width="15" style="2" customWidth="1"/>
    <col min="2307" max="2307" width="9.1328125" style="2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1" width="9.1328125" style="2"/>
    <col min="2562" max="2562" width="15" style="2" customWidth="1"/>
    <col min="2563" max="2563" width="9.1328125" style="2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7" width="9.1328125" style="2"/>
    <col min="2818" max="2818" width="15" style="2" customWidth="1"/>
    <col min="2819" max="2819" width="9.1328125" style="2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3" width="9.1328125" style="2"/>
    <col min="3074" max="3074" width="15" style="2" customWidth="1"/>
    <col min="3075" max="3075" width="9.1328125" style="2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9" width="9.1328125" style="2"/>
    <col min="3330" max="3330" width="15" style="2" customWidth="1"/>
    <col min="3331" max="3331" width="9.1328125" style="2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5" width="9.1328125" style="2"/>
    <col min="3586" max="3586" width="15" style="2" customWidth="1"/>
    <col min="3587" max="3587" width="9.1328125" style="2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1" width="9.1328125" style="2"/>
    <col min="3842" max="3842" width="15" style="2" customWidth="1"/>
    <col min="3843" max="3843" width="9.1328125" style="2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7" width="9.1328125" style="2"/>
    <col min="4098" max="4098" width="15" style="2" customWidth="1"/>
    <col min="4099" max="4099" width="9.1328125" style="2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3" width="9.1328125" style="2"/>
    <col min="4354" max="4354" width="15" style="2" customWidth="1"/>
    <col min="4355" max="4355" width="9.1328125" style="2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9" width="9.1328125" style="2"/>
    <col min="4610" max="4610" width="15" style="2" customWidth="1"/>
    <col min="4611" max="4611" width="9.1328125" style="2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5" width="9.1328125" style="2"/>
    <col min="4866" max="4866" width="15" style="2" customWidth="1"/>
    <col min="4867" max="4867" width="9.1328125" style="2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1" width="9.1328125" style="2"/>
    <col min="5122" max="5122" width="15" style="2" customWidth="1"/>
    <col min="5123" max="5123" width="9.1328125" style="2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7" width="9.1328125" style="2"/>
    <col min="5378" max="5378" width="15" style="2" customWidth="1"/>
    <col min="5379" max="5379" width="9.1328125" style="2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3" width="9.1328125" style="2"/>
    <col min="5634" max="5634" width="15" style="2" customWidth="1"/>
    <col min="5635" max="5635" width="9.1328125" style="2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9" width="9.1328125" style="2"/>
    <col min="5890" max="5890" width="15" style="2" customWidth="1"/>
    <col min="5891" max="5891" width="9.1328125" style="2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5" width="9.1328125" style="2"/>
    <col min="6146" max="6146" width="15" style="2" customWidth="1"/>
    <col min="6147" max="6147" width="9.1328125" style="2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1" width="9.1328125" style="2"/>
    <col min="6402" max="6402" width="15" style="2" customWidth="1"/>
    <col min="6403" max="6403" width="9.1328125" style="2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7" width="9.1328125" style="2"/>
    <col min="6658" max="6658" width="15" style="2" customWidth="1"/>
    <col min="6659" max="6659" width="9.1328125" style="2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3" width="9.1328125" style="2"/>
    <col min="6914" max="6914" width="15" style="2" customWidth="1"/>
    <col min="6915" max="6915" width="9.1328125" style="2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9" width="9.1328125" style="2"/>
    <col min="7170" max="7170" width="15" style="2" customWidth="1"/>
    <col min="7171" max="7171" width="9.1328125" style="2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5" width="9.1328125" style="2"/>
    <col min="7426" max="7426" width="15" style="2" customWidth="1"/>
    <col min="7427" max="7427" width="9.1328125" style="2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1" width="9.1328125" style="2"/>
    <col min="7682" max="7682" width="15" style="2" customWidth="1"/>
    <col min="7683" max="7683" width="9.1328125" style="2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7" width="9.1328125" style="2"/>
    <col min="7938" max="7938" width="15" style="2" customWidth="1"/>
    <col min="7939" max="7939" width="9.1328125" style="2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3" width="9.1328125" style="2"/>
    <col min="8194" max="8194" width="15" style="2" customWidth="1"/>
    <col min="8195" max="8195" width="9.1328125" style="2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9" width="9.1328125" style="2"/>
    <col min="8450" max="8450" width="15" style="2" customWidth="1"/>
    <col min="8451" max="8451" width="9.1328125" style="2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5" width="9.1328125" style="2"/>
    <col min="8706" max="8706" width="15" style="2" customWidth="1"/>
    <col min="8707" max="8707" width="9.1328125" style="2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1" width="9.1328125" style="2"/>
    <col min="8962" max="8962" width="15" style="2" customWidth="1"/>
    <col min="8963" max="8963" width="9.1328125" style="2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7" width="9.1328125" style="2"/>
    <col min="9218" max="9218" width="15" style="2" customWidth="1"/>
    <col min="9219" max="9219" width="9.1328125" style="2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3" width="9.1328125" style="2"/>
    <col min="9474" max="9474" width="15" style="2" customWidth="1"/>
    <col min="9475" max="9475" width="9.1328125" style="2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9" width="9.1328125" style="2"/>
    <col min="9730" max="9730" width="15" style="2" customWidth="1"/>
    <col min="9731" max="9731" width="9.1328125" style="2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5" width="9.1328125" style="2"/>
    <col min="9986" max="9986" width="15" style="2" customWidth="1"/>
    <col min="9987" max="9987" width="9.1328125" style="2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1" width="9.1328125" style="2"/>
    <col min="10242" max="10242" width="15" style="2" customWidth="1"/>
    <col min="10243" max="10243" width="9.1328125" style="2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7" width="9.1328125" style="2"/>
    <col min="10498" max="10498" width="15" style="2" customWidth="1"/>
    <col min="10499" max="10499" width="9.1328125" style="2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3" width="9.1328125" style="2"/>
    <col min="10754" max="10754" width="15" style="2" customWidth="1"/>
    <col min="10755" max="10755" width="9.1328125" style="2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9" width="9.1328125" style="2"/>
    <col min="11010" max="11010" width="15" style="2" customWidth="1"/>
    <col min="11011" max="11011" width="9.1328125" style="2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5" width="9.1328125" style="2"/>
    <col min="11266" max="11266" width="15" style="2" customWidth="1"/>
    <col min="11267" max="11267" width="9.1328125" style="2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1" width="9.1328125" style="2"/>
    <col min="11522" max="11522" width="15" style="2" customWidth="1"/>
    <col min="11523" max="11523" width="9.1328125" style="2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7" width="9.1328125" style="2"/>
    <col min="11778" max="11778" width="15" style="2" customWidth="1"/>
    <col min="11779" max="11779" width="9.1328125" style="2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3" width="9.1328125" style="2"/>
    <col min="12034" max="12034" width="15" style="2" customWidth="1"/>
    <col min="12035" max="12035" width="9.1328125" style="2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9" width="9.1328125" style="2"/>
    <col min="12290" max="12290" width="15" style="2" customWidth="1"/>
    <col min="12291" max="12291" width="9.1328125" style="2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5" width="9.1328125" style="2"/>
    <col min="12546" max="12546" width="15" style="2" customWidth="1"/>
    <col min="12547" max="12547" width="9.1328125" style="2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1" width="9.1328125" style="2"/>
    <col min="12802" max="12802" width="15" style="2" customWidth="1"/>
    <col min="12803" max="12803" width="9.1328125" style="2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7" width="9.1328125" style="2"/>
    <col min="13058" max="13058" width="15" style="2" customWidth="1"/>
    <col min="13059" max="13059" width="9.1328125" style="2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3" width="9.1328125" style="2"/>
    <col min="13314" max="13314" width="15" style="2" customWidth="1"/>
    <col min="13315" max="13315" width="9.1328125" style="2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9" width="9.1328125" style="2"/>
    <col min="13570" max="13570" width="15" style="2" customWidth="1"/>
    <col min="13571" max="13571" width="9.1328125" style="2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5" width="9.1328125" style="2"/>
    <col min="13826" max="13826" width="15" style="2" customWidth="1"/>
    <col min="13827" max="13827" width="9.1328125" style="2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1" width="9.1328125" style="2"/>
    <col min="14082" max="14082" width="15" style="2" customWidth="1"/>
    <col min="14083" max="14083" width="9.1328125" style="2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7" width="9.1328125" style="2"/>
    <col min="14338" max="14338" width="15" style="2" customWidth="1"/>
    <col min="14339" max="14339" width="9.1328125" style="2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3" width="9.1328125" style="2"/>
    <col min="14594" max="14594" width="15" style="2" customWidth="1"/>
    <col min="14595" max="14595" width="9.1328125" style="2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9" width="9.1328125" style="2"/>
    <col min="14850" max="14850" width="15" style="2" customWidth="1"/>
    <col min="14851" max="14851" width="9.1328125" style="2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5" width="9.1328125" style="2"/>
    <col min="15106" max="15106" width="15" style="2" customWidth="1"/>
    <col min="15107" max="15107" width="9.1328125" style="2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1" width="9.1328125" style="2"/>
    <col min="15362" max="15362" width="15" style="2" customWidth="1"/>
    <col min="15363" max="15363" width="9.1328125" style="2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7" width="9.1328125" style="2"/>
    <col min="15618" max="15618" width="15" style="2" customWidth="1"/>
    <col min="15619" max="15619" width="9.1328125" style="2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3" width="9.1328125" style="2"/>
    <col min="15874" max="15874" width="15" style="2" customWidth="1"/>
    <col min="15875" max="15875" width="9.1328125" style="2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9" width="9.1328125" style="2"/>
    <col min="16130" max="16130" width="15" style="2" customWidth="1"/>
    <col min="16131" max="16131" width="9.1328125" style="2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3" t="s">
        <v>29</v>
      </c>
      <c r="B1"/>
      <c r="C1" s="1"/>
      <c r="D1" s="1"/>
      <c r="E1" s="1"/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25</v>
      </c>
      <c r="B3" s="4"/>
      <c r="C3" s="1"/>
      <c r="D3" s="1"/>
      <c r="E3" s="1"/>
      <c r="G3" s="2" t="s">
        <v>34</v>
      </c>
      <c r="H3" s="2" t="s">
        <v>32</v>
      </c>
      <c r="I3" s="2" t="s">
        <v>33</v>
      </c>
    </row>
    <row r="4" spans="1:9" x14ac:dyDescent="0.6">
      <c r="A4" s="5"/>
      <c r="B4" s="6"/>
      <c r="C4" s="7" t="s">
        <v>1</v>
      </c>
      <c r="D4" s="25" t="s">
        <v>27</v>
      </c>
      <c r="E4" s="26" t="s">
        <v>28</v>
      </c>
      <c r="G4" s="2">
        <v>58</v>
      </c>
      <c r="I4" s="2">
        <f>I6-2/3*(I6-D8)</f>
        <v>93181.333333333328</v>
      </c>
    </row>
    <row r="5" spans="1:9" ht="13.75" thickBot="1" x14ac:dyDescent="0.75">
      <c r="A5" s="8" t="s">
        <v>2</v>
      </c>
      <c r="B5" s="9"/>
      <c r="C5" s="10"/>
      <c r="D5" s="11" t="s">
        <v>3</v>
      </c>
      <c r="E5" s="12" t="s">
        <v>3</v>
      </c>
      <c r="G5" s="2">
        <v>59</v>
      </c>
      <c r="I5" s="2">
        <f>I6-1/3*(I6-D8)</f>
        <v>97903.666666666672</v>
      </c>
    </row>
    <row r="6" spans="1:9" x14ac:dyDescent="0.6">
      <c r="A6" s="13" t="s">
        <v>30</v>
      </c>
      <c r="B6" t="s">
        <v>4</v>
      </c>
      <c r="C6" s="14">
        <v>826</v>
      </c>
      <c r="D6" s="15">
        <v>88459</v>
      </c>
      <c r="E6" s="16">
        <v>87292</v>
      </c>
      <c r="G6" s="2">
        <v>60</v>
      </c>
      <c r="H6" s="28">
        <f>D10</f>
        <v>167848</v>
      </c>
      <c r="I6" s="28">
        <f>D11</f>
        <v>102626</v>
      </c>
    </row>
    <row r="7" spans="1:9" x14ac:dyDescent="0.6">
      <c r="A7" s="13"/>
      <c r="B7" t="s">
        <v>5</v>
      </c>
      <c r="C7" s="14">
        <v>0</v>
      </c>
      <c r="D7" s="15">
        <v>0</v>
      </c>
      <c r="E7" s="16">
        <v>0</v>
      </c>
      <c r="G7" s="2">
        <v>61</v>
      </c>
      <c r="H7" s="2">
        <f>H$6+1/5*(H$11-H$6)</f>
        <v>155067.4</v>
      </c>
      <c r="I7" s="2">
        <f>I$6+1/5*(I$11-I$6)</f>
        <v>99906</v>
      </c>
    </row>
    <row r="8" spans="1:9" x14ac:dyDescent="0.6">
      <c r="A8" s="17"/>
      <c r="B8" s="18" t="s">
        <v>6</v>
      </c>
      <c r="C8" s="19">
        <v>826</v>
      </c>
      <c r="D8" s="20">
        <v>88459</v>
      </c>
      <c r="E8" s="21">
        <v>87292</v>
      </c>
      <c r="G8" s="2">
        <v>62</v>
      </c>
      <c r="H8" s="2">
        <f>H$6+2/5*(H$11-H$6)</f>
        <v>142286.79999999999</v>
      </c>
      <c r="I8" s="2">
        <f>I$6+2/5*(I$11-I$6)</f>
        <v>97186</v>
      </c>
    </row>
    <row r="9" spans="1:9" x14ac:dyDescent="0.6">
      <c r="A9" s="13" t="s">
        <v>7</v>
      </c>
      <c r="B9" t="s">
        <v>4</v>
      </c>
      <c r="C9" s="14">
        <v>6249</v>
      </c>
      <c r="D9" s="15">
        <v>113387</v>
      </c>
      <c r="E9" s="16">
        <v>112269</v>
      </c>
      <c r="G9" s="2">
        <v>63</v>
      </c>
      <c r="H9" s="2">
        <f>H$6+3/5*(H$11-H$6)</f>
        <v>129506.20000000001</v>
      </c>
      <c r="I9" s="2">
        <f>I$6+3/5*(I$11-I$6)</f>
        <v>94466</v>
      </c>
    </row>
    <row r="10" spans="1:9" x14ac:dyDescent="0.6">
      <c r="A10" s="13"/>
      <c r="B10" t="s">
        <v>5</v>
      </c>
      <c r="C10" s="14">
        <v>1031</v>
      </c>
      <c r="D10" s="15">
        <v>167848</v>
      </c>
      <c r="E10" s="16">
        <v>167156</v>
      </c>
      <c r="G10" s="2">
        <v>64</v>
      </c>
      <c r="H10" s="2">
        <f>H$6+4/5*(H$11-H$6)</f>
        <v>116725.6</v>
      </c>
      <c r="I10" s="2">
        <f>I$6+4/5*(I$11-I$6)</f>
        <v>91746</v>
      </c>
    </row>
    <row r="11" spans="1:9" x14ac:dyDescent="0.6">
      <c r="A11" s="17"/>
      <c r="B11" s="18" t="s">
        <v>6</v>
      </c>
      <c r="C11" s="19">
        <v>5218</v>
      </c>
      <c r="D11" s="20">
        <v>102626</v>
      </c>
      <c r="E11" s="21">
        <v>101424</v>
      </c>
      <c r="G11" s="2">
        <v>65</v>
      </c>
      <c r="H11" s="28">
        <f>D13</f>
        <v>103945</v>
      </c>
      <c r="I11" s="28">
        <f>D14</f>
        <v>89026</v>
      </c>
    </row>
    <row r="12" spans="1:9" x14ac:dyDescent="0.6">
      <c r="A12" s="13" t="s">
        <v>8</v>
      </c>
      <c r="B12" t="s">
        <v>4</v>
      </c>
      <c r="C12" s="14">
        <v>73291</v>
      </c>
      <c r="D12" s="15">
        <v>95951</v>
      </c>
      <c r="E12" s="16">
        <v>90713</v>
      </c>
      <c r="G12" s="2">
        <v>66</v>
      </c>
      <c r="H12" s="2">
        <f>H$11+1/5*(H$16-H$11)</f>
        <v>103058.6</v>
      </c>
      <c r="I12" s="2">
        <f>I$11+1/5*(I$16-I$11)</f>
        <v>88683.4</v>
      </c>
    </row>
    <row r="13" spans="1:9" x14ac:dyDescent="0.6">
      <c r="A13" s="13"/>
      <c r="B13" t="s">
        <v>5</v>
      </c>
      <c r="C13" s="14">
        <v>34022</v>
      </c>
      <c r="D13" s="15">
        <v>103945</v>
      </c>
      <c r="E13" s="16">
        <v>102375</v>
      </c>
      <c r="G13" s="2">
        <v>67</v>
      </c>
      <c r="H13" s="2">
        <f>H$11+2/5*(H$16-H$11)</f>
        <v>102172.2</v>
      </c>
      <c r="I13" s="2">
        <f>I$11+2/5*(I$16-I$11)</f>
        <v>88340.800000000003</v>
      </c>
    </row>
    <row r="14" spans="1:9" x14ac:dyDescent="0.6">
      <c r="A14" s="17"/>
      <c r="B14" s="18" t="s">
        <v>6</v>
      </c>
      <c r="C14" s="19">
        <v>39269</v>
      </c>
      <c r="D14" s="20">
        <v>89026</v>
      </c>
      <c r="E14" s="21">
        <v>80609</v>
      </c>
      <c r="G14" s="2">
        <v>68</v>
      </c>
      <c r="H14" s="2">
        <f>H$11+3/5*(H$16-H$11)</f>
        <v>101285.8</v>
      </c>
      <c r="I14" s="2">
        <f>I$11+3/5*(I$16-I$11)</f>
        <v>87998.2</v>
      </c>
    </row>
    <row r="15" spans="1:9" x14ac:dyDescent="0.6">
      <c r="A15" s="13" t="s">
        <v>9</v>
      </c>
      <c r="B15" t="s">
        <v>4</v>
      </c>
      <c r="C15" s="14">
        <v>59998</v>
      </c>
      <c r="D15" s="15">
        <v>92644</v>
      </c>
      <c r="E15" s="16">
        <v>84468</v>
      </c>
      <c r="G15" s="2">
        <v>69</v>
      </c>
      <c r="H15" s="2">
        <f>H$11+4/5*(H$16-H$11)</f>
        <v>100399.4</v>
      </c>
      <c r="I15" s="2">
        <f>I$11+4/5*(I$16-I$11)</f>
        <v>87655.6</v>
      </c>
    </row>
    <row r="16" spans="1:9" x14ac:dyDescent="0.6">
      <c r="A16" s="13"/>
      <c r="B16" t="s">
        <v>5</v>
      </c>
      <c r="C16" s="14">
        <v>26217</v>
      </c>
      <c r="D16" s="15">
        <v>99513</v>
      </c>
      <c r="E16" s="16">
        <v>97362</v>
      </c>
      <c r="G16" s="2">
        <v>70</v>
      </c>
      <c r="H16" s="28">
        <f>D16</f>
        <v>99513</v>
      </c>
      <c r="I16" s="28">
        <f>D17</f>
        <v>87313</v>
      </c>
    </row>
    <row r="17" spans="1:5" x14ac:dyDescent="0.6">
      <c r="A17" s="17"/>
      <c r="B17" s="18" t="s">
        <v>6</v>
      </c>
      <c r="C17" s="19">
        <v>33781</v>
      </c>
      <c r="D17" s="20">
        <v>87313</v>
      </c>
      <c r="E17" s="21">
        <v>74461</v>
      </c>
    </row>
    <row r="18" spans="1:5" x14ac:dyDescent="0.6">
      <c r="A18" s="13" t="s">
        <v>10</v>
      </c>
      <c r="B18" t="s">
        <v>4</v>
      </c>
      <c r="C18" s="14">
        <v>46873</v>
      </c>
      <c r="D18" s="15">
        <v>94636</v>
      </c>
      <c r="E18" s="16">
        <v>83344</v>
      </c>
    </row>
    <row r="19" spans="1:5" x14ac:dyDescent="0.6">
      <c r="A19" s="13"/>
      <c r="B19" t="s">
        <v>5</v>
      </c>
      <c r="C19" s="14">
        <v>18830</v>
      </c>
      <c r="D19" s="15">
        <v>98106</v>
      </c>
      <c r="E19" s="16">
        <v>95028</v>
      </c>
    </row>
    <row r="20" spans="1:5" x14ac:dyDescent="0.6">
      <c r="A20" s="17"/>
      <c r="B20" s="18" t="s">
        <v>6</v>
      </c>
      <c r="C20" s="19">
        <v>28043</v>
      </c>
      <c r="D20" s="20">
        <v>92306</v>
      </c>
      <c r="E20" s="21">
        <v>75499</v>
      </c>
    </row>
    <row r="21" spans="1:5" x14ac:dyDescent="0.6">
      <c r="A21" s="13" t="s">
        <v>11</v>
      </c>
      <c r="B21" t="s">
        <v>4</v>
      </c>
      <c r="C21" s="14">
        <v>34650</v>
      </c>
      <c r="D21" s="15">
        <v>96850</v>
      </c>
      <c r="E21" s="16">
        <v>82984</v>
      </c>
    </row>
    <row r="22" spans="1:5" x14ac:dyDescent="0.6">
      <c r="A22" s="13"/>
      <c r="B22" t="s">
        <v>5</v>
      </c>
      <c r="C22" s="14">
        <v>13582</v>
      </c>
      <c r="D22" s="15">
        <v>101297</v>
      </c>
      <c r="E22" s="16">
        <v>96914</v>
      </c>
    </row>
    <row r="23" spans="1:5" x14ac:dyDescent="0.6">
      <c r="A23" s="17"/>
      <c r="B23" s="18" t="s">
        <v>6</v>
      </c>
      <c r="C23" s="19">
        <v>21068</v>
      </c>
      <c r="D23" s="20">
        <v>93983</v>
      </c>
      <c r="E23" s="21">
        <v>74004</v>
      </c>
    </row>
    <row r="24" spans="1:5" x14ac:dyDescent="0.6">
      <c r="A24" s="13" t="s">
        <v>12</v>
      </c>
      <c r="B24" t="s">
        <v>4</v>
      </c>
      <c r="C24" s="14">
        <v>18982</v>
      </c>
      <c r="D24" s="15">
        <v>98661</v>
      </c>
      <c r="E24" s="16">
        <v>81887</v>
      </c>
    </row>
    <row r="25" spans="1:5" x14ac:dyDescent="0.6">
      <c r="A25" s="13"/>
      <c r="B25" t="s">
        <v>5</v>
      </c>
      <c r="C25" s="14">
        <v>7052</v>
      </c>
      <c r="D25" s="15">
        <v>103201</v>
      </c>
      <c r="E25" s="16">
        <v>96113</v>
      </c>
    </row>
    <row r="26" spans="1:5" x14ac:dyDescent="0.6">
      <c r="A26" s="17"/>
      <c r="B26" s="18" t="s">
        <v>6</v>
      </c>
      <c r="C26" s="19">
        <v>11930</v>
      </c>
      <c r="D26" s="20">
        <v>95978</v>
      </c>
      <c r="E26" s="21">
        <v>73479</v>
      </c>
    </row>
    <row r="27" spans="1:5" x14ac:dyDescent="0.6">
      <c r="A27" s="13" t="s">
        <v>13</v>
      </c>
      <c r="B27" t="s">
        <v>4</v>
      </c>
      <c r="C27" s="14">
        <v>7482</v>
      </c>
      <c r="D27" s="15">
        <v>99551</v>
      </c>
      <c r="E27" s="16">
        <v>80135</v>
      </c>
    </row>
    <row r="28" spans="1:5" x14ac:dyDescent="0.6">
      <c r="A28" s="13"/>
      <c r="B28" t="s">
        <v>5</v>
      </c>
      <c r="C28" s="14">
        <v>2911</v>
      </c>
      <c r="D28" s="15">
        <v>105266</v>
      </c>
      <c r="E28" s="16">
        <v>91949</v>
      </c>
    </row>
    <row r="29" spans="1:5" x14ac:dyDescent="0.6">
      <c r="A29" s="17"/>
      <c r="B29" s="18" t="s">
        <v>6</v>
      </c>
      <c r="C29" s="19">
        <v>4571</v>
      </c>
      <c r="D29" s="20">
        <v>95911</v>
      </c>
      <c r="E29" s="21">
        <v>72612</v>
      </c>
    </row>
    <row r="30" spans="1:5" x14ac:dyDescent="0.6">
      <c r="A30" s="13" t="s">
        <v>14</v>
      </c>
      <c r="B30" t="s">
        <v>4</v>
      </c>
      <c r="C30" s="14">
        <v>1150</v>
      </c>
      <c r="D30" s="15">
        <v>101510</v>
      </c>
      <c r="E30" s="16">
        <v>81519</v>
      </c>
    </row>
    <row r="31" spans="1:5" x14ac:dyDescent="0.6">
      <c r="A31" s="13"/>
      <c r="B31" t="s">
        <v>5</v>
      </c>
      <c r="C31" s="14">
        <v>453</v>
      </c>
      <c r="D31" s="15">
        <v>110162</v>
      </c>
      <c r="E31" s="16">
        <v>93753</v>
      </c>
    </row>
    <row r="32" spans="1:5" x14ac:dyDescent="0.6">
      <c r="A32" s="17"/>
      <c r="B32" s="18" t="s">
        <v>6</v>
      </c>
      <c r="C32" s="19">
        <v>697</v>
      </c>
      <c r="D32" s="20">
        <v>95887</v>
      </c>
      <c r="E32" s="21">
        <v>73568</v>
      </c>
    </row>
    <row r="33" spans="1:5" x14ac:dyDescent="0.6">
      <c r="A33" s="27">
        <v>-1914</v>
      </c>
      <c r="B33" t="s">
        <v>4</v>
      </c>
      <c r="C33" s="14">
        <v>200</v>
      </c>
      <c r="D33" s="15">
        <v>98495.12</v>
      </c>
      <c r="E33" s="16">
        <v>80825.919999999998</v>
      </c>
    </row>
    <row r="34" spans="1:5" x14ac:dyDescent="0.6">
      <c r="A34" s="13"/>
      <c r="B34" t="s">
        <v>5</v>
      </c>
      <c r="C34" s="14">
        <v>80</v>
      </c>
      <c r="D34" s="15">
        <v>103504.125</v>
      </c>
      <c r="E34" s="16">
        <v>88813.15</v>
      </c>
    </row>
    <row r="35" spans="1:5" x14ac:dyDescent="0.6">
      <c r="A35" s="17"/>
      <c r="B35" s="18" t="s">
        <v>6</v>
      </c>
      <c r="C35" s="19">
        <v>120</v>
      </c>
      <c r="D35" s="20">
        <v>95156.324999999997</v>
      </c>
      <c r="E35" s="21">
        <v>75501.7</v>
      </c>
    </row>
    <row r="36" spans="1:5" x14ac:dyDescent="0.6">
      <c r="A36" s="13" t="s">
        <v>15</v>
      </c>
      <c r="B36" t="s">
        <v>4</v>
      </c>
      <c r="C36" s="14">
        <v>249701</v>
      </c>
      <c r="D36" s="15">
        <v>95787</v>
      </c>
      <c r="E36" s="16">
        <v>86247</v>
      </c>
    </row>
    <row r="37" spans="1:5" x14ac:dyDescent="0.6">
      <c r="A37" s="13"/>
      <c r="B37" t="s">
        <v>5</v>
      </c>
      <c r="C37" s="14">
        <v>104178</v>
      </c>
      <c r="D37" s="15">
        <v>102075</v>
      </c>
      <c r="E37" s="16">
        <v>98952</v>
      </c>
    </row>
    <row r="38" spans="1:5" ht="13.75" thickBot="1" x14ac:dyDescent="0.75">
      <c r="A38" s="8"/>
      <c r="B38" s="9" t="s">
        <v>6</v>
      </c>
      <c r="C38" s="10">
        <v>145523</v>
      </c>
      <c r="D38" s="22">
        <v>91287</v>
      </c>
      <c r="E38" s="23">
        <v>77151</v>
      </c>
    </row>
    <row r="39" spans="1:5" x14ac:dyDescent="0.6">
      <c r="A39" s="13" t="s">
        <v>16</v>
      </c>
      <c r="B39" t="s">
        <v>4</v>
      </c>
      <c r="C39" s="14">
        <v>0</v>
      </c>
      <c r="D39" s="15">
        <v>0</v>
      </c>
      <c r="E39" s="16">
        <v>0</v>
      </c>
    </row>
    <row r="40" spans="1:5" x14ac:dyDescent="0.6">
      <c r="A40" s="13" t="s">
        <v>17</v>
      </c>
      <c r="B40" t="s">
        <v>5</v>
      </c>
      <c r="C40" s="14">
        <v>0</v>
      </c>
      <c r="D40" s="15">
        <v>0</v>
      </c>
      <c r="E40" s="16">
        <v>0</v>
      </c>
    </row>
    <row r="41" spans="1:5" ht="13.75" thickBot="1" x14ac:dyDescent="0.75">
      <c r="A41" s="8"/>
      <c r="B41" s="9" t="s">
        <v>6</v>
      </c>
      <c r="C41" s="10">
        <v>0</v>
      </c>
      <c r="D41" s="22">
        <v>0</v>
      </c>
      <c r="E41" s="23">
        <v>0</v>
      </c>
    </row>
    <row r="42" spans="1:5" x14ac:dyDescent="0.6">
      <c r="A42" s="13" t="s">
        <v>18</v>
      </c>
      <c r="B42" t="s">
        <v>4</v>
      </c>
      <c r="C42" s="14">
        <v>249701</v>
      </c>
      <c r="D42" s="15">
        <v>95787</v>
      </c>
      <c r="E42" s="16">
        <v>86247</v>
      </c>
    </row>
    <row r="43" spans="1:5" x14ac:dyDescent="0.6">
      <c r="A43" s="13"/>
      <c r="B43" t="s">
        <v>5</v>
      </c>
      <c r="C43" s="14">
        <v>104178</v>
      </c>
      <c r="D43" s="15">
        <v>102075</v>
      </c>
      <c r="E43" s="16">
        <v>98952</v>
      </c>
    </row>
    <row r="44" spans="1:5" ht="13.75" thickBot="1" x14ac:dyDescent="0.75">
      <c r="A44" s="8"/>
      <c r="B44" s="9" t="s">
        <v>6</v>
      </c>
      <c r="C44" s="10">
        <v>145523</v>
      </c>
      <c r="D44" s="22">
        <v>91287</v>
      </c>
      <c r="E44" s="23">
        <v>77151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2024-02-12T09:15:58Z</dcterms:created>
  <dcterms:modified xsi:type="dcterms:W3CDTF">2024-04-29T18:17:45Z</dcterms:modified>
</cp:coreProperties>
</file>