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07F6A4FD-8DD9-422D-B08A-B4A84E2249E7}" xr6:coauthVersionLast="47" xr6:coauthVersionMax="47" xr10:uidLastSave="{00000000-0000-0000-0000-000000000000}"/>
  <bookViews>
    <workbookView xWindow="-90" yWindow="-90" windowWidth="19380" windowHeight="10380" activeTab="1" xr2:uid="{6A0012A5-5C40-4939-812C-5F63879DC645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I6" i="10"/>
  <c r="I6" i="4"/>
  <c r="I6" i="5"/>
  <c r="I6" i="6"/>
  <c r="I6" i="7"/>
  <c r="I6" i="8"/>
  <c r="I6" i="9"/>
  <c r="I6" i="2"/>
  <c r="I5" i="3"/>
  <c r="I5" i="10"/>
  <c r="I5" i="4"/>
  <c r="I5" i="5"/>
  <c r="I5" i="6"/>
  <c r="I5" i="7"/>
  <c r="I5" i="8"/>
  <c r="I5" i="9"/>
  <c r="I5" i="2"/>
  <c r="I4" i="3"/>
  <c r="I4" i="10"/>
  <c r="I4" i="4"/>
  <c r="I4" i="5"/>
  <c r="I4" i="6"/>
  <c r="I4" i="7"/>
  <c r="I4" i="8"/>
  <c r="I4" i="9"/>
  <c r="I4" i="2"/>
  <c r="H17" i="3"/>
  <c r="H17" i="10"/>
  <c r="H17" i="4"/>
  <c r="H17" i="5"/>
  <c r="H17" i="6"/>
  <c r="H17" i="7"/>
  <c r="H17" i="8"/>
  <c r="H17" i="9"/>
  <c r="H17" i="2"/>
  <c r="I17" i="2"/>
  <c r="I14" i="2" s="1"/>
  <c r="I17" i="9"/>
  <c r="I17" i="8"/>
  <c r="I17" i="7"/>
  <c r="I17" i="6"/>
  <c r="H15" i="5"/>
  <c r="I17" i="5"/>
  <c r="I17" i="4"/>
  <c r="I17" i="10"/>
  <c r="I17" i="3"/>
  <c r="I12" i="3"/>
  <c r="H12" i="3"/>
  <c r="I7" i="3"/>
  <c r="I11" i="3" s="1"/>
  <c r="H7" i="3"/>
  <c r="H11" i="3" s="1"/>
  <c r="I12" i="4"/>
  <c r="H12" i="4"/>
  <c r="H10" i="4"/>
  <c r="H8" i="4"/>
  <c r="I7" i="4"/>
  <c r="H7" i="4"/>
  <c r="H11" i="4" s="1"/>
  <c r="I12" i="5"/>
  <c r="I16" i="5" s="1"/>
  <c r="H12" i="5"/>
  <c r="I9" i="5"/>
  <c r="I7" i="5"/>
  <c r="H7" i="5"/>
  <c r="H8" i="5" s="1"/>
  <c r="I12" i="6"/>
  <c r="H12" i="6"/>
  <c r="H14" i="6" s="1"/>
  <c r="I7" i="6"/>
  <c r="I11" i="6" s="1"/>
  <c r="H7" i="6"/>
  <c r="I12" i="7"/>
  <c r="I14" i="7" s="1"/>
  <c r="H12" i="7"/>
  <c r="H8" i="7"/>
  <c r="I7" i="7"/>
  <c r="I9" i="7" s="1"/>
  <c r="H7" i="7"/>
  <c r="H11" i="7" s="1"/>
  <c r="I15" i="8"/>
  <c r="I12" i="8"/>
  <c r="H12" i="8"/>
  <c r="H8" i="8"/>
  <c r="I7" i="8"/>
  <c r="I10" i="8" s="1"/>
  <c r="H7" i="8"/>
  <c r="H9" i="8" s="1"/>
  <c r="I12" i="9"/>
  <c r="I16" i="9" s="1"/>
  <c r="H12" i="9"/>
  <c r="I7" i="9"/>
  <c r="H7" i="9"/>
  <c r="I12" i="2"/>
  <c r="H12" i="2"/>
  <c r="H15" i="2" s="1"/>
  <c r="I7" i="2"/>
  <c r="H7" i="2"/>
  <c r="H9" i="2" s="1"/>
  <c r="E39" i="10"/>
  <c r="E31" i="10"/>
  <c r="E23" i="10"/>
  <c r="E15" i="10"/>
  <c r="E7" i="10"/>
  <c r="D38" i="10"/>
  <c r="D30" i="10"/>
  <c r="D22" i="10"/>
  <c r="D14" i="10"/>
  <c r="I12" i="10" s="1"/>
  <c r="D6" i="10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E38" i="10" s="1"/>
  <c r="C37" i="10"/>
  <c r="E37" i="10" s="1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E30" i="10" s="1"/>
  <c r="C29" i="10"/>
  <c r="E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E22" i="10" s="1"/>
  <c r="C21" i="10"/>
  <c r="E21" i="10" s="1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E14" i="10" s="1"/>
  <c r="C13" i="10"/>
  <c r="E13" i="10" s="1"/>
  <c r="C12" i="10"/>
  <c r="D12" i="10" s="1"/>
  <c r="C11" i="10"/>
  <c r="D11" i="10" s="1"/>
  <c r="I7" i="10" s="1"/>
  <c r="C10" i="10"/>
  <c r="D10" i="10" s="1"/>
  <c r="H7" i="10" s="1"/>
  <c r="C9" i="10"/>
  <c r="D9" i="10" s="1"/>
  <c r="C8" i="10"/>
  <c r="D8" i="10" s="1"/>
  <c r="C7" i="10"/>
  <c r="D7" i="10" s="1"/>
  <c r="C6" i="10"/>
  <c r="E6" i="10" s="1"/>
  <c r="I13" i="2" l="1"/>
  <c r="H13" i="5"/>
  <c r="I16" i="4"/>
  <c r="H14" i="9"/>
  <c r="I15" i="6"/>
  <c r="I15" i="2"/>
  <c r="I11" i="10"/>
  <c r="I10" i="10"/>
  <c r="I8" i="10"/>
  <c r="I16" i="10"/>
  <c r="I14" i="10"/>
  <c r="H10" i="10"/>
  <c r="D13" i="10"/>
  <c r="H12" i="10" s="1"/>
  <c r="H9" i="10" s="1"/>
  <c r="D21" i="10"/>
  <c r="D29" i="10"/>
  <c r="D37" i="10"/>
  <c r="H13" i="2"/>
  <c r="I9" i="9"/>
  <c r="H15" i="6"/>
  <c r="I10" i="3"/>
  <c r="H11" i="6"/>
  <c r="I13" i="5"/>
  <c r="H16" i="4"/>
  <c r="H13" i="3"/>
  <c r="E8" i="10"/>
  <c r="E16" i="10"/>
  <c r="E24" i="10"/>
  <c r="E32" i="10"/>
  <c r="E40" i="10"/>
  <c r="I13" i="3"/>
  <c r="E9" i="10"/>
  <c r="E17" i="10"/>
  <c r="E25" i="10"/>
  <c r="E33" i="10"/>
  <c r="E41" i="10"/>
  <c r="I9" i="2"/>
  <c r="I13" i="9"/>
  <c r="H14" i="8"/>
  <c r="I8" i="6"/>
  <c r="I11" i="5"/>
  <c r="I15" i="5"/>
  <c r="I13" i="4"/>
  <c r="I14" i="3"/>
  <c r="E10" i="10"/>
  <c r="E18" i="10"/>
  <c r="E26" i="10"/>
  <c r="E34" i="10"/>
  <c r="E42" i="10"/>
  <c r="I10" i="2"/>
  <c r="H15" i="9"/>
  <c r="I14" i="8"/>
  <c r="H15" i="7"/>
  <c r="H9" i="6"/>
  <c r="H9" i="5"/>
  <c r="H14" i="4"/>
  <c r="H15" i="3"/>
  <c r="E11" i="10"/>
  <c r="E19" i="10"/>
  <c r="E27" i="10"/>
  <c r="E35" i="10"/>
  <c r="E43" i="10"/>
  <c r="H11" i="2"/>
  <c r="I15" i="9"/>
  <c r="I8" i="4"/>
  <c r="E12" i="10"/>
  <c r="E20" i="10"/>
  <c r="E28" i="10"/>
  <c r="E36" i="10"/>
  <c r="E44" i="10"/>
  <c r="H16" i="2"/>
  <c r="H16" i="5"/>
  <c r="I15" i="4"/>
  <c r="I16" i="2"/>
  <c r="H10" i="9"/>
  <c r="H13" i="6"/>
  <c r="I9" i="4"/>
  <c r="I8" i="3"/>
  <c r="H10" i="2"/>
  <c r="H14" i="2"/>
  <c r="I10" i="9"/>
  <c r="I14" i="9"/>
  <c r="H11" i="8"/>
  <c r="H15" i="8"/>
  <c r="I11" i="7"/>
  <c r="I15" i="7"/>
  <c r="H8" i="6"/>
  <c r="H16" i="6"/>
  <c r="I8" i="5"/>
  <c r="H9" i="4"/>
  <c r="H13" i="4"/>
  <c r="I9" i="10"/>
  <c r="I13" i="10"/>
  <c r="H10" i="3"/>
  <c r="H14" i="3"/>
  <c r="H11" i="9"/>
  <c r="I11" i="8"/>
  <c r="H16" i="7"/>
  <c r="I16" i="6"/>
  <c r="I11" i="2"/>
  <c r="H8" i="9"/>
  <c r="H16" i="9"/>
  <c r="I8" i="8"/>
  <c r="I16" i="8"/>
  <c r="H9" i="7"/>
  <c r="H13" i="7"/>
  <c r="I9" i="6"/>
  <c r="I13" i="6"/>
  <c r="H10" i="5"/>
  <c r="H14" i="5"/>
  <c r="I10" i="4"/>
  <c r="I14" i="4"/>
  <c r="H15" i="10"/>
  <c r="I15" i="3"/>
  <c r="I11" i="9"/>
  <c r="H8" i="2"/>
  <c r="I8" i="9"/>
  <c r="H13" i="8"/>
  <c r="I13" i="7"/>
  <c r="H10" i="6"/>
  <c r="I10" i="5"/>
  <c r="I14" i="5"/>
  <c r="H15" i="4"/>
  <c r="I15" i="10"/>
  <c r="H8" i="3"/>
  <c r="H16" i="3"/>
  <c r="I8" i="2"/>
  <c r="H9" i="9"/>
  <c r="H13" i="9"/>
  <c r="I9" i="8"/>
  <c r="I13" i="8"/>
  <c r="H10" i="7"/>
  <c r="H14" i="7"/>
  <c r="I10" i="6"/>
  <c r="I14" i="6"/>
  <c r="H11" i="5"/>
  <c r="I11" i="4"/>
  <c r="H16" i="10"/>
  <c r="I16" i="3"/>
  <c r="H16" i="8"/>
  <c r="I8" i="7"/>
  <c r="I16" i="7"/>
  <c r="H10" i="8"/>
  <c r="I10" i="7"/>
  <c r="H9" i="3"/>
  <c r="I9" i="3"/>
  <c r="H11" i="10" l="1"/>
  <c r="H13" i="10"/>
  <c r="H14" i="10"/>
  <c r="H8" i="10"/>
</calcChain>
</file>

<file path=xl/sharedStrings.xml><?xml version="1.0" encoding="utf-8"?>
<sst xmlns="http://schemas.openxmlformats.org/spreadsheetml/2006/main" count="627" uniqueCount="34">
  <si>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</si>
  <si>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</si>
  <si>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</si>
  <si>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</si>
  <si>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</si>
  <si>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</si>
  <si>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</si>
  <si>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</si>
  <si>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</si>
  <si>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</si>
  <si>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</si>
  <si>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</si>
  <si>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</si>
  <si>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</si>
  <si>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1915 - 19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</si>
  <si>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</si>
  <si>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</si>
  <si>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</si>
  <si>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</si>
  <si>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</si>
  <si>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</si>
  <si>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</si>
  <si>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</si>
  <si>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</si>
  <si>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</si>
  <si>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</si>
  <si>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</si>
  <si>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Öregségi nyugdíjak, 2013. január, emelés után</t>
  </si>
  <si>
    <t>teljes ellátás</t>
  </si>
  <si>
    <t>főellátás</t>
  </si>
  <si>
    <t xml:space="preserve">1955 -  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</si>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</sst>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"/>
    <numFmt numFmtId="165" formatCode="#,##0;\-\ #,##0;&quot;-&quot;;"/>
  </numFmts>
  <fonts count="4" x14ac:knownFonts="1">
    <font>
      <sz val="10"/>
      <name val="Arial CE"/>
      <charset val="238"/>
    </font>
    <font>
      <sz val="10"/>
      <name val="Arial CE"/>
      <charset val="238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/>
    <xf numFmtId="0" fontId="0" fillId="0" borderId="16" xfId="0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4" fontId="1" fillId="0" borderId="0" xfId="0" applyNumberFormat="1" applyFont="1"/>
    <xf numFmtId="0" fontId="0" fillId="0" borderId="11" xfId="0" applyBorder="1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E4A2-0B47-48A8-A446-738486BBE06C}">
  <dimension ref="A1:E44"/>
  <sheetViews>
    <sheetView zoomScaleNormal="100" workbookViewId="0">
      <selection activeCell="A6" sqref="A6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5" x14ac:dyDescent="0.6">
      <c r="A1" t="s">
        <v>27</v>
      </c>
    </row>
    <row r="2" spans="1:5" x14ac:dyDescent="0.6">
      <c r="A2" s="3"/>
      <c r="B2"/>
      <c r="C2" s="1"/>
      <c r="D2" s="1"/>
      <c r="E2" s="1"/>
    </row>
    <row r="3" spans="1:5" ht="13.75" thickBot="1" x14ac:dyDescent="0.75">
      <c r="A3" s="4" t="s">
        <v>0</v>
      </c>
      <c r="B3" s="4"/>
      <c r="C3" s="1"/>
      <c r="D3" s="1"/>
      <c r="E3" s="1"/>
    </row>
    <row r="4" spans="1:5" x14ac:dyDescent="0.6">
      <c r="A4" s="5"/>
      <c r="B4" s="6"/>
      <c r="C4" s="7" t="s">
        <v>1</v>
      </c>
      <c r="D4" s="8" t="s">
        <v>28</v>
      </c>
      <c r="E4" s="9" t="s">
        <v>29</v>
      </c>
    </row>
    <row r="5" spans="1:5" ht="13.75" thickBot="1" x14ac:dyDescent="0.75">
      <c r="A5" s="10" t="s">
        <v>2</v>
      </c>
      <c r="B5" s="11"/>
      <c r="C5" s="12"/>
      <c r="D5" s="13" t="s">
        <v>3</v>
      </c>
      <c r="E5" s="14" t="s">
        <v>3</v>
      </c>
    </row>
    <row r="6" spans="1:5" x14ac:dyDescent="0.6">
      <c r="A6" s="15" t="s">
        <v>30</v>
      </c>
      <c r="B6" t="s">
        <v>4</v>
      </c>
      <c r="C6" s="16">
        <v>19388</v>
      </c>
      <c r="D6" s="17">
        <v>102624</v>
      </c>
      <c r="E6" s="18">
        <v>101537</v>
      </c>
    </row>
    <row r="7" spans="1:5" x14ac:dyDescent="0.6">
      <c r="A7" s="15"/>
      <c r="B7" t="s">
        <v>5</v>
      </c>
      <c r="C7" s="16">
        <v>0</v>
      </c>
      <c r="D7" s="17">
        <v>0</v>
      </c>
      <c r="E7" s="18">
        <v>0</v>
      </c>
    </row>
    <row r="8" spans="1:5" x14ac:dyDescent="0.6">
      <c r="A8" s="19"/>
      <c r="B8" s="20" t="s">
        <v>6</v>
      </c>
      <c r="C8" s="21">
        <v>19388</v>
      </c>
      <c r="D8" s="22">
        <v>102624</v>
      </c>
      <c r="E8" s="23">
        <v>101537</v>
      </c>
    </row>
    <row r="9" spans="1:5" x14ac:dyDescent="0.6">
      <c r="A9" s="15" t="s">
        <v>7</v>
      </c>
      <c r="B9" t="s">
        <v>4</v>
      </c>
      <c r="C9" s="16">
        <v>180963</v>
      </c>
      <c r="D9" s="17">
        <v>123019</v>
      </c>
      <c r="E9" s="18">
        <v>120319</v>
      </c>
    </row>
    <row r="10" spans="1:5" x14ac:dyDescent="0.6">
      <c r="A10" s="15"/>
      <c r="B10" t="s">
        <v>5</v>
      </c>
      <c r="C10" s="16">
        <v>52489</v>
      </c>
      <c r="D10" s="17">
        <v>137048</v>
      </c>
      <c r="E10" s="18">
        <v>135779</v>
      </c>
    </row>
    <row r="11" spans="1:5" x14ac:dyDescent="0.6">
      <c r="A11" s="19"/>
      <c r="B11" s="20" t="s">
        <v>6</v>
      </c>
      <c r="C11" s="21">
        <v>128474</v>
      </c>
      <c r="D11" s="22">
        <v>117288</v>
      </c>
      <c r="E11" s="23">
        <v>114002</v>
      </c>
    </row>
    <row r="12" spans="1:5" x14ac:dyDescent="0.6">
      <c r="A12" s="15" t="s">
        <v>8</v>
      </c>
      <c r="B12" t="s">
        <v>4</v>
      </c>
      <c r="C12" s="16">
        <v>548293</v>
      </c>
      <c r="D12" s="17">
        <v>113407</v>
      </c>
      <c r="E12" s="18">
        <v>107449</v>
      </c>
    </row>
    <row r="13" spans="1:5" x14ac:dyDescent="0.6">
      <c r="A13" s="15"/>
      <c r="B13" t="s">
        <v>5</v>
      </c>
      <c r="C13" s="16">
        <v>243373</v>
      </c>
      <c r="D13" s="17">
        <v>124278</v>
      </c>
      <c r="E13" s="18">
        <v>122225</v>
      </c>
    </row>
    <row r="14" spans="1:5" x14ac:dyDescent="0.6">
      <c r="A14" s="19"/>
      <c r="B14" s="20" t="s">
        <v>6</v>
      </c>
      <c r="C14" s="21">
        <v>304920</v>
      </c>
      <c r="D14" s="22">
        <v>104731</v>
      </c>
      <c r="E14" s="23">
        <v>95656</v>
      </c>
    </row>
    <row r="15" spans="1:5" x14ac:dyDescent="0.6">
      <c r="A15" s="15" t="s">
        <v>9</v>
      </c>
      <c r="B15" t="s">
        <v>4</v>
      </c>
      <c r="C15" s="16">
        <v>462093</v>
      </c>
      <c r="D15" s="17">
        <v>108405</v>
      </c>
      <c r="E15" s="18">
        <v>98945</v>
      </c>
    </row>
    <row r="16" spans="1:5" x14ac:dyDescent="0.6">
      <c r="A16" s="15"/>
      <c r="B16" t="s">
        <v>5</v>
      </c>
      <c r="C16" s="16">
        <v>194128</v>
      </c>
      <c r="D16" s="17">
        <v>118782</v>
      </c>
      <c r="E16" s="18">
        <v>115608</v>
      </c>
    </row>
    <row r="17" spans="1:5" x14ac:dyDescent="0.6">
      <c r="A17" s="19"/>
      <c r="B17" s="20" t="s">
        <v>6</v>
      </c>
      <c r="C17" s="21">
        <v>267965</v>
      </c>
      <c r="D17" s="22">
        <v>100887</v>
      </c>
      <c r="E17" s="23">
        <v>86874</v>
      </c>
    </row>
    <row r="18" spans="1:5" x14ac:dyDescent="0.6">
      <c r="A18" s="15" t="s">
        <v>10</v>
      </c>
      <c r="B18" t="s">
        <v>4</v>
      </c>
      <c r="C18" s="16">
        <v>335833</v>
      </c>
      <c r="D18" s="17">
        <v>110733</v>
      </c>
      <c r="E18" s="18">
        <v>97180</v>
      </c>
    </row>
    <row r="19" spans="1:5" x14ac:dyDescent="0.6">
      <c r="A19" s="15"/>
      <c r="B19" t="s">
        <v>5</v>
      </c>
      <c r="C19" s="16">
        <v>126665</v>
      </c>
      <c r="D19" s="17">
        <v>117820</v>
      </c>
      <c r="E19" s="18">
        <v>113335</v>
      </c>
    </row>
    <row r="20" spans="1:5" x14ac:dyDescent="0.6">
      <c r="A20" s="19"/>
      <c r="B20" s="20" t="s">
        <v>6</v>
      </c>
      <c r="C20" s="21">
        <v>209168</v>
      </c>
      <c r="D20" s="22">
        <v>106442</v>
      </c>
      <c r="E20" s="23">
        <v>87396</v>
      </c>
    </row>
    <row r="21" spans="1:5" x14ac:dyDescent="0.6">
      <c r="A21" s="15" t="s">
        <v>11</v>
      </c>
      <c r="B21" t="s">
        <v>4</v>
      </c>
      <c r="C21" s="16">
        <v>248409</v>
      </c>
      <c r="D21" s="17">
        <v>114191</v>
      </c>
      <c r="E21" s="18">
        <v>97033</v>
      </c>
    </row>
    <row r="22" spans="1:5" x14ac:dyDescent="0.6">
      <c r="A22" s="15"/>
      <c r="B22" t="s">
        <v>5</v>
      </c>
      <c r="C22" s="16">
        <v>89313</v>
      </c>
      <c r="D22" s="17">
        <v>124319</v>
      </c>
      <c r="E22" s="18">
        <v>117801</v>
      </c>
    </row>
    <row r="23" spans="1:5" x14ac:dyDescent="0.6">
      <c r="A23" s="19"/>
      <c r="B23" s="20" t="s">
        <v>6</v>
      </c>
      <c r="C23" s="21">
        <v>159096</v>
      </c>
      <c r="D23" s="22">
        <v>108506</v>
      </c>
      <c r="E23" s="23">
        <v>85374</v>
      </c>
    </row>
    <row r="24" spans="1:5" x14ac:dyDescent="0.6">
      <c r="A24" s="15" t="s">
        <v>12</v>
      </c>
      <c r="B24" t="s">
        <v>4</v>
      </c>
      <c r="C24" s="16">
        <v>140381</v>
      </c>
      <c r="D24" s="17">
        <v>114821</v>
      </c>
      <c r="E24" s="18">
        <v>94454</v>
      </c>
    </row>
    <row r="25" spans="1:5" x14ac:dyDescent="0.6">
      <c r="A25" s="15"/>
      <c r="B25" t="s">
        <v>5</v>
      </c>
      <c r="C25" s="16">
        <v>46740</v>
      </c>
      <c r="D25" s="17">
        <v>125769</v>
      </c>
      <c r="E25" s="18">
        <v>115887</v>
      </c>
    </row>
    <row r="26" spans="1:5" x14ac:dyDescent="0.6">
      <c r="A26" s="19"/>
      <c r="B26" s="20" t="s">
        <v>6</v>
      </c>
      <c r="C26" s="21">
        <v>93641</v>
      </c>
      <c r="D26" s="22">
        <v>109356</v>
      </c>
      <c r="E26" s="23">
        <v>83757</v>
      </c>
    </row>
    <row r="27" spans="1:5" x14ac:dyDescent="0.6">
      <c r="A27" s="15" t="s">
        <v>13</v>
      </c>
      <c r="B27" t="s">
        <v>4</v>
      </c>
      <c r="C27" s="16">
        <v>54794</v>
      </c>
      <c r="D27" s="17">
        <v>113752</v>
      </c>
      <c r="E27" s="18">
        <v>90456</v>
      </c>
    </row>
    <row r="28" spans="1:5" x14ac:dyDescent="0.6">
      <c r="A28" s="15"/>
      <c r="B28" t="s">
        <v>5</v>
      </c>
      <c r="C28" s="16">
        <v>17271</v>
      </c>
      <c r="D28" s="17">
        <v>124823</v>
      </c>
      <c r="E28" s="18">
        <v>108784</v>
      </c>
    </row>
    <row r="29" spans="1:5" x14ac:dyDescent="0.6">
      <c r="A29" s="19"/>
      <c r="B29" s="20" t="s">
        <v>6</v>
      </c>
      <c r="C29" s="21">
        <v>37523</v>
      </c>
      <c r="D29" s="22">
        <v>108657</v>
      </c>
      <c r="E29" s="23">
        <v>82020</v>
      </c>
    </row>
    <row r="30" spans="1:5" x14ac:dyDescent="0.6">
      <c r="A30" s="15" t="s">
        <v>14</v>
      </c>
      <c r="B30" t="s">
        <v>4</v>
      </c>
      <c r="C30" s="16">
        <v>8430</v>
      </c>
      <c r="D30" s="17">
        <v>115423</v>
      </c>
      <c r="E30" s="18">
        <v>91727</v>
      </c>
    </row>
    <row r="31" spans="1:5" x14ac:dyDescent="0.6">
      <c r="A31" s="15"/>
      <c r="B31" t="s">
        <v>5</v>
      </c>
      <c r="C31" s="16">
        <v>2616</v>
      </c>
      <c r="D31" s="17">
        <v>128839</v>
      </c>
      <c r="E31" s="18">
        <v>109977</v>
      </c>
    </row>
    <row r="32" spans="1:5" x14ac:dyDescent="0.6">
      <c r="A32" s="19"/>
      <c r="B32" s="20" t="s">
        <v>6</v>
      </c>
      <c r="C32" s="21">
        <v>5814</v>
      </c>
      <c r="D32" s="22">
        <v>109386</v>
      </c>
      <c r="E32" s="23">
        <v>83516</v>
      </c>
    </row>
    <row r="33" spans="1:5" x14ac:dyDescent="0.6">
      <c r="A33" s="27">
        <v>-1914</v>
      </c>
      <c r="B33" t="s">
        <v>4</v>
      </c>
      <c r="C33" s="16">
        <v>1544</v>
      </c>
      <c r="D33" s="17">
        <v>111123.09585492229</v>
      </c>
      <c r="E33" s="18">
        <v>89858.74028497409</v>
      </c>
    </row>
    <row r="34" spans="1:5" x14ac:dyDescent="0.6">
      <c r="A34" s="15"/>
      <c r="B34" t="s">
        <v>5</v>
      </c>
      <c r="C34" s="16">
        <v>448</v>
      </c>
      <c r="D34" s="17">
        <v>122437.58928571429</v>
      </c>
      <c r="E34" s="18">
        <v>106303.671875</v>
      </c>
    </row>
    <row r="35" spans="1:5" x14ac:dyDescent="0.6">
      <c r="A35" s="19"/>
      <c r="B35" s="20" t="s">
        <v>6</v>
      </c>
      <c r="C35" s="21">
        <v>1096</v>
      </c>
      <c r="D35" s="22">
        <v>106498.19343065693</v>
      </c>
      <c r="E35" s="23">
        <v>83136.724452554743</v>
      </c>
    </row>
    <row r="36" spans="1:5" x14ac:dyDescent="0.6">
      <c r="A36" s="15" t="s">
        <v>15</v>
      </c>
      <c r="B36" t="s">
        <v>4</v>
      </c>
      <c r="C36" s="16">
        <v>2000128</v>
      </c>
      <c r="D36" s="17">
        <v>112781</v>
      </c>
      <c r="E36" s="18">
        <v>102116</v>
      </c>
    </row>
    <row r="37" spans="1:5" x14ac:dyDescent="0.6">
      <c r="A37" s="15"/>
      <c r="B37" t="s">
        <v>5</v>
      </c>
      <c r="C37" s="16">
        <v>773043</v>
      </c>
      <c r="D37" s="17">
        <v>122828</v>
      </c>
      <c r="E37" s="18">
        <v>118781</v>
      </c>
    </row>
    <row r="38" spans="1:5" ht="13.75" thickBot="1" x14ac:dyDescent="0.75">
      <c r="A38" s="10"/>
      <c r="B38" s="11" t="s">
        <v>6</v>
      </c>
      <c r="C38" s="12">
        <v>1227085</v>
      </c>
      <c r="D38" s="24">
        <v>106451</v>
      </c>
      <c r="E38" s="25">
        <v>91617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2000128</v>
      </c>
      <c r="D42" s="17">
        <v>112781</v>
      </c>
      <c r="E42" s="18">
        <v>102116</v>
      </c>
    </row>
    <row r="43" spans="1:5" x14ac:dyDescent="0.6">
      <c r="A43" s="15"/>
      <c r="B43" t="s">
        <v>5</v>
      </c>
      <c r="C43" s="16">
        <v>773043</v>
      </c>
      <c r="D43" s="17">
        <v>122828</v>
      </c>
      <c r="E43" s="18">
        <v>118781</v>
      </c>
    </row>
    <row r="44" spans="1:5" ht="13.75" thickBot="1" x14ac:dyDescent="0.75">
      <c r="A44" s="10"/>
      <c r="B44" s="11" t="s">
        <v>6</v>
      </c>
      <c r="C44" s="12">
        <v>1227085</v>
      </c>
      <c r="D44" s="24">
        <v>106451</v>
      </c>
      <c r="E44" s="25">
        <v>91617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F8A8-4143-48D8-8537-0DE0DFE7EA56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26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96885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100798.33333333333</v>
      </c>
    </row>
    <row r="6" spans="1:9" x14ac:dyDescent="0.6">
      <c r="A6" s="15" t="s">
        <v>30</v>
      </c>
      <c r="B6" t="s">
        <v>4</v>
      </c>
      <c r="C6" s="16">
        <v>2257</v>
      </c>
      <c r="D6" s="17">
        <v>96885</v>
      </c>
      <c r="E6" s="18">
        <v>95834</v>
      </c>
      <c r="G6" s="2">
        <v>60</v>
      </c>
      <c r="I6" s="2">
        <f>I7-1/3*(I7-I4)</f>
        <v>104711.66666666667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123148</v>
      </c>
      <c r="I7" s="28">
        <f>D11</f>
        <v>108625</v>
      </c>
    </row>
    <row r="8" spans="1:9" x14ac:dyDescent="0.6">
      <c r="A8" s="19"/>
      <c r="B8" s="20" t="s">
        <v>6</v>
      </c>
      <c r="C8" s="21">
        <v>2257</v>
      </c>
      <c r="D8" s="22">
        <v>96885</v>
      </c>
      <c r="E8" s="23">
        <v>95834</v>
      </c>
      <c r="G8" s="2">
        <v>62</v>
      </c>
      <c r="H8" s="2">
        <f>H$7+1/5*(H$12-H$7)</f>
        <v>120609.2</v>
      </c>
      <c r="I8" s="2">
        <f>I$7+1/5*(I$12-I$7)</f>
        <v>105926.39999999999</v>
      </c>
    </row>
    <row r="9" spans="1:9" x14ac:dyDescent="0.6">
      <c r="A9" s="15" t="s">
        <v>7</v>
      </c>
      <c r="B9" t="s">
        <v>4</v>
      </c>
      <c r="C9" s="16">
        <v>20936</v>
      </c>
      <c r="D9" s="17">
        <v>113151</v>
      </c>
      <c r="E9" s="18">
        <v>110540</v>
      </c>
      <c r="G9" s="2">
        <v>63</v>
      </c>
      <c r="H9" s="2">
        <f>H$7+2/5*(H$12-H$7)</f>
        <v>118070.39999999999</v>
      </c>
      <c r="I9" s="2">
        <f>I$7+2/5*(I$12-I$7)</f>
        <v>103227.8</v>
      </c>
    </row>
    <row r="10" spans="1:9" x14ac:dyDescent="0.6">
      <c r="A10" s="15"/>
      <c r="B10" t="s">
        <v>5</v>
      </c>
      <c r="C10" s="16">
        <v>6525</v>
      </c>
      <c r="D10" s="17">
        <v>123148</v>
      </c>
      <c r="E10" s="18">
        <v>122074</v>
      </c>
      <c r="G10" s="2">
        <v>64</v>
      </c>
      <c r="H10" s="2">
        <f>H$7+3/5*(H$12-H$7)</f>
        <v>115531.6</v>
      </c>
      <c r="I10" s="2">
        <f>I$7+3/5*(I$12-I$7)</f>
        <v>100529.2</v>
      </c>
    </row>
    <row r="11" spans="1:9" x14ac:dyDescent="0.6">
      <c r="A11" s="19"/>
      <c r="B11" s="20" t="s">
        <v>6</v>
      </c>
      <c r="C11" s="21">
        <v>14411</v>
      </c>
      <c r="D11" s="22">
        <v>108625</v>
      </c>
      <c r="E11" s="23">
        <v>105318</v>
      </c>
      <c r="G11" s="2">
        <v>65</v>
      </c>
      <c r="H11" s="2">
        <f>H$7+4/5*(H$12-H$7)</f>
        <v>112992.8</v>
      </c>
      <c r="I11" s="2">
        <f>I$7+4/5*(I$12-I$7)</f>
        <v>97830.6</v>
      </c>
    </row>
    <row r="12" spans="1:9" x14ac:dyDescent="0.6">
      <c r="A12" s="15" t="s">
        <v>8</v>
      </c>
      <c r="B12" t="s">
        <v>4</v>
      </c>
      <c r="C12" s="16">
        <v>72637</v>
      </c>
      <c r="D12" s="17">
        <v>101994</v>
      </c>
      <c r="E12" s="18">
        <v>96366</v>
      </c>
      <c r="G12" s="2">
        <v>66</v>
      </c>
      <c r="H12" s="28">
        <f>D13</f>
        <v>110454</v>
      </c>
      <c r="I12" s="28">
        <f>D14</f>
        <v>95132</v>
      </c>
    </row>
    <row r="13" spans="1:9" x14ac:dyDescent="0.6">
      <c r="A13" s="15"/>
      <c r="B13" t="s">
        <v>5</v>
      </c>
      <c r="C13" s="16">
        <v>32530</v>
      </c>
      <c r="D13" s="17">
        <v>110454</v>
      </c>
      <c r="E13" s="18">
        <v>108578</v>
      </c>
      <c r="G13" s="2">
        <v>67</v>
      </c>
      <c r="H13" s="2">
        <f>H$12+1/5*(H$17-H$12)</f>
        <v>109417.2</v>
      </c>
      <c r="I13" s="2">
        <f>I$12+1/5*(I$17-I$12)</f>
        <v>94758.399999999994</v>
      </c>
    </row>
    <row r="14" spans="1:9" x14ac:dyDescent="0.6">
      <c r="A14" s="19"/>
      <c r="B14" s="20" t="s">
        <v>6</v>
      </c>
      <c r="C14" s="21">
        <v>40107</v>
      </c>
      <c r="D14" s="22">
        <v>95132</v>
      </c>
      <c r="E14" s="23">
        <v>86460</v>
      </c>
      <c r="G14" s="2">
        <v>68</v>
      </c>
      <c r="H14" s="2">
        <f>H$12+2/5*(H$17-H$12)</f>
        <v>108380.4</v>
      </c>
      <c r="I14" s="2">
        <f>I$12+2/5*(I$17-I$12)</f>
        <v>94384.8</v>
      </c>
    </row>
    <row r="15" spans="1:9" x14ac:dyDescent="0.6">
      <c r="A15" s="15" t="s">
        <v>9</v>
      </c>
      <c r="B15" t="s">
        <v>4</v>
      </c>
      <c r="C15" s="16">
        <v>60755</v>
      </c>
      <c r="D15" s="17">
        <v>98404</v>
      </c>
      <c r="E15" s="18">
        <v>89633</v>
      </c>
      <c r="G15" s="2">
        <v>69</v>
      </c>
      <c r="H15" s="2">
        <f>H$12+3/5*(H$17-H$12)</f>
        <v>107343.6</v>
      </c>
      <c r="I15" s="2">
        <f>I$12+3/5*(I$17-I$12)</f>
        <v>94011.199999999997</v>
      </c>
    </row>
    <row r="16" spans="1:9" x14ac:dyDescent="0.6">
      <c r="A16" s="15"/>
      <c r="B16" t="s">
        <v>5</v>
      </c>
      <c r="C16" s="16">
        <v>26008</v>
      </c>
      <c r="D16" s="17">
        <v>105270</v>
      </c>
      <c r="E16" s="18">
        <v>102469</v>
      </c>
      <c r="G16" s="2">
        <v>70</v>
      </c>
      <c r="H16" s="2">
        <f>H$12+4/5*(H$17-H$12)</f>
        <v>106306.8</v>
      </c>
      <c r="I16" s="2">
        <f>I$12+4/5*(I$17-I$12)</f>
        <v>93637.6</v>
      </c>
    </row>
    <row r="17" spans="1:9" x14ac:dyDescent="0.6">
      <c r="A17" s="19"/>
      <c r="B17" s="20" t="s">
        <v>6</v>
      </c>
      <c r="C17" s="21">
        <v>34747</v>
      </c>
      <c r="D17" s="22">
        <v>93264</v>
      </c>
      <c r="E17" s="23">
        <v>80025</v>
      </c>
      <c r="H17" s="28">
        <f>D16</f>
        <v>105270</v>
      </c>
      <c r="I17" s="28">
        <f>D17</f>
        <v>93264</v>
      </c>
    </row>
    <row r="18" spans="1:9" x14ac:dyDescent="0.6">
      <c r="A18" s="15" t="s">
        <v>10</v>
      </c>
      <c r="B18" t="s">
        <v>4</v>
      </c>
      <c r="C18" s="16">
        <v>45461</v>
      </c>
      <c r="D18" s="17">
        <v>100889</v>
      </c>
      <c r="E18" s="18">
        <v>88510</v>
      </c>
    </row>
    <row r="19" spans="1:9" x14ac:dyDescent="0.6">
      <c r="A19" s="15"/>
      <c r="B19" t="s">
        <v>5</v>
      </c>
      <c r="C19" s="16">
        <v>17331</v>
      </c>
      <c r="D19" s="17">
        <v>104001</v>
      </c>
      <c r="E19" s="18">
        <v>100143</v>
      </c>
    </row>
    <row r="20" spans="1:9" x14ac:dyDescent="0.6">
      <c r="A20" s="19"/>
      <c r="B20" s="20" t="s">
        <v>6</v>
      </c>
      <c r="C20" s="21">
        <v>28130</v>
      </c>
      <c r="D20" s="22">
        <v>98971</v>
      </c>
      <c r="E20" s="23">
        <v>81343</v>
      </c>
    </row>
    <row r="21" spans="1:9" x14ac:dyDescent="0.6">
      <c r="A21" s="15" t="s">
        <v>11</v>
      </c>
      <c r="B21" t="s">
        <v>4</v>
      </c>
      <c r="C21" s="16">
        <v>32968</v>
      </c>
      <c r="D21" s="17">
        <v>104380</v>
      </c>
      <c r="E21" s="18">
        <v>88966</v>
      </c>
    </row>
    <row r="22" spans="1:9" x14ac:dyDescent="0.6">
      <c r="A22" s="15"/>
      <c r="B22" t="s">
        <v>5</v>
      </c>
      <c r="C22" s="16">
        <v>12196</v>
      </c>
      <c r="D22" s="17">
        <v>109638</v>
      </c>
      <c r="E22" s="18">
        <v>103916</v>
      </c>
    </row>
    <row r="23" spans="1:9" x14ac:dyDescent="0.6">
      <c r="A23" s="19"/>
      <c r="B23" s="20" t="s">
        <v>6</v>
      </c>
      <c r="C23" s="21">
        <v>20772</v>
      </c>
      <c r="D23" s="22">
        <v>101292</v>
      </c>
      <c r="E23" s="23">
        <v>80189</v>
      </c>
    </row>
    <row r="24" spans="1:9" x14ac:dyDescent="0.6">
      <c r="A24" s="15" t="s">
        <v>12</v>
      </c>
      <c r="B24" t="s">
        <v>4</v>
      </c>
      <c r="C24" s="16">
        <v>19044</v>
      </c>
      <c r="D24" s="17">
        <v>106161</v>
      </c>
      <c r="E24" s="18">
        <v>87312</v>
      </c>
    </row>
    <row r="25" spans="1:9" x14ac:dyDescent="0.6">
      <c r="A25" s="15"/>
      <c r="B25" t="s">
        <v>5</v>
      </c>
      <c r="C25" s="16">
        <v>6551</v>
      </c>
      <c r="D25" s="17">
        <v>111299</v>
      </c>
      <c r="E25" s="18">
        <v>101977</v>
      </c>
    </row>
    <row r="26" spans="1:9" x14ac:dyDescent="0.6">
      <c r="A26" s="19"/>
      <c r="B26" s="20" t="s">
        <v>6</v>
      </c>
      <c r="C26" s="21">
        <v>12493</v>
      </c>
      <c r="D26" s="22">
        <v>103466</v>
      </c>
      <c r="E26" s="23">
        <v>79622</v>
      </c>
    </row>
    <row r="27" spans="1:9" x14ac:dyDescent="0.6">
      <c r="A27" s="15" t="s">
        <v>13</v>
      </c>
      <c r="B27" t="s">
        <v>4</v>
      </c>
      <c r="C27" s="16">
        <v>7129</v>
      </c>
      <c r="D27" s="17">
        <v>106812</v>
      </c>
      <c r="E27" s="18">
        <v>85130</v>
      </c>
    </row>
    <row r="28" spans="1:9" x14ac:dyDescent="0.6">
      <c r="A28" s="15"/>
      <c r="B28" t="s">
        <v>5</v>
      </c>
      <c r="C28" s="16">
        <v>2534</v>
      </c>
      <c r="D28" s="17">
        <v>113012</v>
      </c>
      <c r="E28" s="18">
        <v>97153</v>
      </c>
    </row>
    <row r="29" spans="1:9" x14ac:dyDescent="0.6">
      <c r="A29" s="19"/>
      <c r="B29" s="20" t="s">
        <v>6</v>
      </c>
      <c r="C29" s="21">
        <v>4595</v>
      </c>
      <c r="D29" s="22">
        <v>103393</v>
      </c>
      <c r="E29" s="23">
        <v>78499</v>
      </c>
    </row>
    <row r="30" spans="1:9" x14ac:dyDescent="0.6">
      <c r="A30" s="15" t="s">
        <v>14</v>
      </c>
      <c r="B30" t="s">
        <v>4</v>
      </c>
      <c r="C30" s="16">
        <v>1016</v>
      </c>
      <c r="D30" s="17">
        <v>108105</v>
      </c>
      <c r="E30" s="18">
        <v>86845</v>
      </c>
    </row>
    <row r="31" spans="1:9" x14ac:dyDescent="0.6">
      <c r="A31" s="15"/>
      <c r="B31" t="s">
        <v>5</v>
      </c>
      <c r="C31" s="16">
        <v>366</v>
      </c>
      <c r="D31" s="17">
        <v>116043</v>
      </c>
      <c r="E31" s="18">
        <v>98815</v>
      </c>
    </row>
    <row r="32" spans="1:9" x14ac:dyDescent="0.6">
      <c r="A32" s="19"/>
      <c r="B32" s="20" t="s">
        <v>6</v>
      </c>
      <c r="C32" s="21">
        <v>650</v>
      </c>
      <c r="D32" s="22">
        <v>103636</v>
      </c>
      <c r="E32" s="23">
        <v>80105</v>
      </c>
    </row>
    <row r="33" spans="1:5" x14ac:dyDescent="0.6">
      <c r="A33" s="27">
        <v>-1914</v>
      </c>
      <c r="B33" t="s">
        <v>4</v>
      </c>
      <c r="C33" s="16">
        <v>176</v>
      </c>
      <c r="D33" s="17">
        <v>104559.82954545454</v>
      </c>
      <c r="E33" s="18">
        <v>85888.721590909088</v>
      </c>
    </row>
    <row r="34" spans="1:5" x14ac:dyDescent="0.6">
      <c r="A34" s="15"/>
      <c r="B34" t="s">
        <v>5</v>
      </c>
      <c r="C34" s="16">
        <v>62</v>
      </c>
      <c r="D34" s="17">
        <v>108318.30645161291</v>
      </c>
      <c r="E34" s="18">
        <v>94916.290322580651</v>
      </c>
    </row>
    <row r="35" spans="1:5" x14ac:dyDescent="0.6">
      <c r="A35" s="19"/>
      <c r="B35" s="20" t="s">
        <v>6</v>
      </c>
      <c r="C35" s="21">
        <v>114</v>
      </c>
      <c r="D35" s="22">
        <v>102515.74561403508</v>
      </c>
      <c r="E35" s="23">
        <v>80978.991228070168</v>
      </c>
    </row>
    <row r="36" spans="1:5" x14ac:dyDescent="0.6">
      <c r="A36" s="15" t="s">
        <v>15</v>
      </c>
      <c r="B36" t="s">
        <v>4</v>
      </c>
      <c r="C36" s="16">
        <v>262379</v>
      </c>
      <c r="D36" s="17">
        <v>102576</v>
      </c>
      <c r="E36" s="18">
        <v>92636</v>
      </c>
    </row>
    <row r="37" spans="1:5" x14ac:dyDescent="0.6">
      <c r="A37" s="15"/>
      <c r="B37" t="s">
        <v>5</v>
      </c>
      <c r="C37" s="16">
        <v>104103</v>
      </c>
      <c r="D37" s="17">
        <v>108918</v>
      </c>
      <c r="E37" s="18">
        <v>105212</v>
      </c>
    </row>
    <row r="38" spans="1:5" ht="13.75" thickBot="1" x14ac:dyDescent="0.75">
      <c r="A38" s="10"/>
      <c r="B38" s="11" t="s">
        <v>6</v>
      </c>
      <c r="C38" s="12">
        <v>158276</v>
      </c>
      <c r="D38" s="24">
        <v>98404</v>
      </c>
      <c r="E38" s="25">
        <v>84365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262379</v>
      </c>
      <c r="D42" s="17">
        <v>102576</v>
      </c>
      <c r="E42" s="18">
        <v>92636</v>
      </c>
    </row>
    <row r="43" spans="1:5" x14ac:dyDescent="0.6">
      <c r="A43" s="15"/>
      <c r="B43" t="s">
        <v>5</v>
      </c>
      <c r="C43" s="16">
        <v>104103</v>
      </c>
      <c r="D43" s="17">
        <v>108918</v>
      </c>
      <c r="E43" s="18">
        <v>105212</v>
      </c>
    </row>
    <row r="44" spans="1:5" ht="13.75" thickBot="1" x14ac:dyDescent="0.75">
      <c r="A44" s="10"/>
      <c r="B44" s="11" t="s">
        <v>6</v>
      </c>
      <c r="C44" s="12">
        <v>158276</v>
      </c>
      <c r="D44" s="24">
        <v>98404</v>
      </c>
      <c r="E44" s="25">
        <v>84365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43F4-6792-4A71-812E-79D12318AC96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19</v>
      </c>
      <c r="B3" s="4"/>
      <c r="C3" s="1"/>
      <c r="D3" s="1"/>
      <c r="E3" s="1"/>
      <c r="G3" s="2" t="s">
        <v>33</v>
      </c>
      <c r="H3" t="s">
        <v>31</v>
      </c>
      <c r="I3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125601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130885.66666666667</v>
      </c>
    </row>
    <row r="6" spans="1:9" x14ac:dyDescent="0.6">
      <c r="A6" s="15" t="s">
        <v>30</v>
      </c>
      <c r="B6" t="s">
        <v>4</v>
      </c>
      <c r="C6" s="16">
        <v>2589</v>
      </c>
      <c r="D6" s="17">
        <v>125601</v>
      </c>
      <c r="E6" s="18">
        <v>124805</v>
      </c>
      <c r="G6" s="2">
        <v>60</v>
      </c>
      <c r="I6" s="2">
        <f>I7-1/3*(I7-I4)</f>
        <v>136170.33333333334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158749</v>
      </c>
      <c r="I7" s="28">
        <f>D11</f>
        <v>141455</v>
      </c>
    </row>
    <row r="8" spans="1:9" x14ac:dyDescent="0.6">
      <c r="A8" s="19"/>
      <c r="B8" s="20" t="s">
        <v>6</v>
      </c>
      <c r="C8" s="21">
        <v>2589</v>
      </c>
      <c r="D8" s="22">
        <v>125601</v>
      </c>
      <c r="E8" s="23">
        <v>124805</v>
      </c>
      <c r="G8" s="2">
        <v>62</v>
      </c>
      <c r="H8" s="2">
        <f>H$7+1/5*(H$12-H$7)</f>
        <v>156223.79999999999</v>
      </c>
      <c r="I8" s="2">
        <f>I$7+1/5*(I$12-I$7)</f>
        <v>138776.6</v>
      </c>
    </row>
    <row r="9" spans="1:9" x14ac:dyDescent="0.6">
      <c r="A9" s="15" t="s">
        <v>7</v>
      </c>
      <c r="B9" t="s">
        <v>4</v>
      </c>
      <c r="C9" s="16">
        <v>34924</v>
      </c>
      <c r="D9" s="17">
        <v>145886</v>
      </c>
      <c r="E9" s="18">
        <v>143439</v>
      </c>
      <c r="G9" s="2">
        <v>63</v>
      </c>
      <c r="H9" s="2">
        <f>H$7+2/5*(H$12-H$7)</f>
        <v>153698.6</v>
      </c>
      <c r="I9" s="2">
        <f>I$7+2/5*(I$12-I$7)</f>
        <v>136098.20000000001</v>
      </c>
    </row>
    <row r="10" spans="1:9" x14ac:dyDescent="0.6">
      <c r="A10" s="15"/>
      <c r="B10" t="s">
        <v>5</v>
      </c>
      <c r="C10" s="16">
        <v>8948</v>
      </c>
      <c r="D10" s="17">
        <v>158749</v>
      </c>
      <c r="E10" s="18">
        <v>157355</v>
      </c>
      <c r="G10" s="2">
        <v>64</v>
      </c>
      <c r="H10" s="2">
        <f>H$7+3/5*(H$12-H$7)</f>
        <v>151173.4</v>
      </c>
      <c r="I10" s="2">
        <f>I$7+3/5*(I$12-I$7)</f>
        <v>133419.79999999999</v>
      </c>
    </row>
    <row r="11" spans="1:9" x14ac:dyDescent="0.6">
      <c r="A11" s="19"/>
      <c r="B11" s="20" t="s">
        <v>6</v>
      </c>
      <c r="C11" s="21">
        <v>25976</v>
      </c>
      <c r="D11" s="22">
        <v>141455</v>
      </c>
      <c r="E11" s="23">
        <v>138645</v>
      </c>
      <c r="G11" s="2">
        <v>65</v>
      </c>
      <c r="H11" s="2">
        <f>H$7+4/5*(H$12-H$7)</f>
        <v>148648.20000000001</v>
      </c>
      <c r="I11" s="2">
        <f>I$7+4/5*(I$12-I$7)</f>
        <v>130741.4</v>
      </c>
    </row>
    <row r="12" spans="1:9" x14ac:dyDescent="0.6">
      <c r="A12" s="15" t="s">
        <v>8</v>
      </c>
      <c r="B12" t="s">
        <v>4</v>
      </c>
      <c r="C12" s="16">
        <v>102153</v>
      </c>
      <c r="D12" s="17">
        <v>135441</v>
      </c>
      <c r="E12" s="18">
        <v>129704</v>
      </c>
      <c r="G12" s="2">
        <v>66</v>
      </c>
      <c r="H12" s="28">
        <f>D13</f>
        <v>146123</v>
      </c>
      <c r="I12" s="28">
        <f>D14</f>
        <v>128063</v>
      </c>
    </row>
    <row r="13" spans="1:9" x14ac:dyDescent="0.6">
      <c r="A13" s="15"/>
      <c r="B13" t="s">
        <v>5</v>
      </c>
      <c r="C13" s="16">
        <v>41736</v>
      </c>
      <c r="D13" s="17">
        <v>146123</v>
      </c>
      <c r="E13" s="18">
        <v>143774</v>
      </c>
      <c r="G13" s="2">
        <v>67</v>
      </c>
      <c r="H13" s="2">
        <f>H$12+1/5*(H$17-H$12)</f>
        <v>144966.20000000001</v>
      </c>
      <c r="I13" s="2">
        <f>I$12+1/5*(I$17-I$12)</f>
        <v>126558</v>
      </c>
    </row>
    <row r="14" spans="1:9" x14ac:dyDescent="0.6">
      <c r="A14" s="19"/>
      <c r="B14" s="20" t="s">
        <v>6</v>
      </c>
      <c r="C14" s="21">
        <v>60417</v>
      </c>
      <c r="D14" s="22">
        <v>128063</v>
      </c>
      <c r="E14" s="23">
        <v>119985</v>
      </c>
      <c r="G14" s="2">
        <v>68</v>
      </c>
      <c r="H14" s="2">
        <f>H$12+2/5*(H$17-H$12)</f>
        <v>143809.4</v>
      </c>
      <c r="I14" s="2">
        <f>I$12+2/5*(I$17-I$12)</f>
        <v>125053</v>
      </c>
    </row>
    <row r="15" spans="1:9" x14ac:dyDescent="0.6">
      <c r="A15" s="15" t="s">
        <v>9</v>
      </c>
      <c r="B15" t="s">
        <v>4</v>
      </c>
      <c r="C15" s="16">
        <v>90286</v>
      </c>
      <c r="D15" s="17">
        <v>128500</v>
      </c>
      <c r="E15" s="18">
        <v>119308</v>
      </c>
      <c r="G15" s="2">
        <v>69</v>
      </c>
      <c r="H15" s="2">
        <f>H$12+3/5*(H$17-H$12)</f>
        <v>142652.6</v>
      </c>
      <c r="I15" s="2">
        <f>I$12+3/5*(I$17-I$12)</f>
        <v>123548</v>
      </c>
    </row>
    <row r="16" spans="1:9" x14ac:dyDescent="0.6">
      <c r="A16" s="15"/>
      <c r="B16" t="s">
        <v>5</v>
      </c>
      <c r="C16" s="16">
        <v>36301</v>
      </c>
      <c r="D16" s="17">
        <v>140339</v>
      </c>
      <c r="E16" s="18">
        <v>136531</v>
      </c>
      <c r="G16" s="2">
        <v>70</v>
      </c>
      <c r="H16" s="2">
        <f>H$12+4/5*(H$17-H$12)</f>
        <v>141495.79999999999</v>
      </c>
      <c r="I16" s="2">
        <f>I$12+4/5*(I$17-I$12)</f>
        <v>122043</v>
      </c>
    </row>
    <row r="17" spans="1:9" x14ac:dyDescent="0.6">
      <c r="A17" s="19"/>
      <c r="B17" s="20" t="s">
        <v>6</v>
      </c>
      <c r="C17" s="21">
        <v>53985</v>
      </c>
      <c r="D17" s="22">
        <v>120538</v>
      </c>
      <c r="E17" s="23">
        <v>107726</v>
      </c>
      <c r="H17" s="28">
        <f>D16</f>
        <v>140339</v>
      </c>
      <c r="I17" s="28">
        <f>D17</f>
        <v>120538</v>
      </c>
    </row>
    <row r="18" spans="1:9" x14ac:dyDescent="0.6">
      <c r="A18" s="15" t="s">
        <v>10</v>
      </c>
      <c r="B18" t="s">
        <v>4</v>
      </c>
      <c r="C18" s="16">
        <v>61516</v>
      </c>
      <c r="D18" s="17">
        <v>130736</v>
      </c>
      <c r="E18" s="18">
        <v>117019</v>
      </c>
    </row>
    <row r="19" spans="1:9" x14ac:dyDescent="0.6">
      <c r="A19" s="15"/>
      <c r="B19" t="s">
        <v>5</v>
      </c>
      <c r="C19" s="16">
        <v>22427</v>
      </c>
      <c r="D19" s="17">
        <v>138304</v>
      </c>
      <c r="E19" s="18">
        <v>132614</v>
      </c>
    </row>
    <row r="20" spans="1:9" x14ac:dyDescent="0.6">
      <c r="A20" s="19"/>
      <c r="B20" s="20" t="s">
        <v>6</v>
      </c>
      <c r="C20" s="21">
        <v>39089</v>
      </c>
      <c r="D20" s="22">
        <v>126394</v>
      </c>
      <c r="E20" s="23">
        <v>108072</v>
      </c>
    </row>
    <row r="21" spans="1:9" x14ac:dyDescent="0.6">
      <c r="A21" s="15" t="s">
        <v>11</v>
      </c>
      <c r="B21" t="s">
        <v>4</v>
      </c>
      <c r="C21" s="16">
        <v>50332</v>
      </c>
      <c r="D21" s="17">
        <v>135153</v>
      </c>
      <c r="E21" s="18">
        <v>116677</v>
      </c>
    </row>
    <row r="22" spans="1:9" x14ac:dyDescent="0.6">
      <c r="A22" s="15"/>
      <c r="B22" t="s">
        <v>5</v>
      </c>
      <c r="C22" s="16">
        <v>17401</v>
      </c>
      <c r="D22" s="17">
        <v>150995</v>
      </c>
      <c r="E22" s="18">
        <v>142743</v>
      </c>
    </row>
    <row r="23" spans="1:9" x14ac:dyDescent="0.6">
      <c r="A23" s="19"/>
      <c r="B23" s="20" t="s">
        <v>6</v>
      </c>
      <c r="C23" s="21">
        <v>32931</v>
      </c>
      <c r="D23" s="22">
        <v>126782</v>
      </c>
      <c r="E23" s="23">
        <v>102903</v>
      </c>
    </row>
    <row r="24" spans="1:9" x14ac:dyDescent="0.6">
      <c r="A24" s="15" t="s">
        <v>12</v>
      </c>
      <c r="B24" t="s">
        <v>4</v>
      </c>
      <c r="C24" s="16">
        <v>33418</v>
      </c>
      <c r="D24" s="17">
        <v>133230</v>
      </c>
      <c r="E24" s="18">
        <v>110683</v>
      </c>
    </row>
    <row r="25" spans="1:9" x14ac:dyDescent="0.6">
      <c r="A25" s="15"/>
      <c r="B25" t="s">
        <v>5</v>
      </c>
      <c r="C25" s="16">
        <v>10328</v>
      </c>
      <c r="D25" s="17">
        <v>154409</v>
      </c>
      <c r="E25" s="18">
        <v>142000</v>
      </c>
    </row>
    <row r="26" spans="1:9" x14ac:dyDescent="0.6">
      <c r="A26" s="19"/>
      <c r="B26" s="20" t="s">
        <v>6</v>
      </c>
      <c r="C26" s="21">
        <v>23090</v>
      </c>
      <c r="D26" s="22">
        <v>123756</v>
      </c>
      <c r="E26" s="23">
        <v>96675</v>
      </c>
    </row>
    <row r="27" spans="1:9" x14ac:dyDescent="0.6">
      <c r="A27" s="15" t="s">
        <v>13</v>
      </c>
      <c r="B27" t="s">
        <v>4</v>
      </c>
      <c r="C27" s="16">
        <v>14877</v>
      </c>
      <c r="D27" s="17">
        <v>128344</v>
      </c>
      <c r="E27" s="18">
        <v>102313</v>
      </c>
    </row>
    <row r="28" spans="1:9" x14ac:dyDescent="0.6">
      <c r="A28" s="15"/>
      <c r="B28" t="s">
        <v>5</v>
      </c>
      <c r="C28" s="16">
        <v>4046</v>
      </c>
      <c r="D28" s="17">
        <v>151407</v>
      </c>
      <c r="E28" s="18">
        <v>132127</v>
      </c>
    </row>
    <row r="29" spans="1:9" x14ac:dyDescent="0.6">
      <c r="A29" s="19"/>
      <c r="B29" s="20" t="s">
        <v>6</v>
      </c>
      <c r="C29" s="21">
        <v>10831</v>
      </c>
      <c r="D29" s="22">
        <v>119728</v>
      </c>
      <c r="E29" s="23">
        <v>91176</v>
      </c>
    </row>
    <row r="30" spans="1:9" x14ac:dyDescent="0.6">
      <c r="A30" s="15" t="s">
        <v>14</v>
      </c>
      <c r="B30" t="s">
        <v>4</v>
      </c>
      <c r="C30" s="16">
        <v>2731</v>
      </c>
      <c r="D30" s="17">
        <v>128401</v>
      </c>
      <c r="E30" s="18">
        <v>101687</v>
      </c>
    </row>
    <row r="31" spans="1:9" x14ac:dyDescent="0.6">
      <c r="A31" s="15"/>
      <c r="B31" t="s">
        <v>5</v>
      </c>
      <c r="C31" s="16">
        <v>714</v>
      </c>
      <c r="D31" s="17">
        <v>153812</v>
      </c>
      <c r="E31" s="18">
        <v>132095</v>
      </c>
    </row>
    <row r="32" spans="1:9" x14ac:dyDescent="0.6">
      <c r="A32" s="19"/>
      <c r="B32" s="20" t="s">
        <v>6</v>
      </c>
      <c r="C32" s="21">
        <v>2017</v>
      </c>
      <c r="D32" s="22">
        <v>119405</v>
      </c>
      <c r="E32" s="23">
        <v>90923</v>
      </c>
    </row>
    <row r="33" spans="1:5" x14ac:dyDescent="0.6">
      <c r="A33" s="27">
        <v>-1914</v>
      </c>
      <c r="B33" t="s">
        <v>4</v>
      </c>
      <c r="C33" s="16">
        <v>577</v>
      </c>
      <c r="D33" s="17">
        <v>122642.07972270364</v>
      </c>
      <c r="E33" s="18">
        <v>96996.308492201046</v>
      </c>
    </row>
    <row r="34" spans="1:5" x14ac:dyDescent="0.6">
      <c r="A34" s="15"/>
      <c r="B34" t="s">
        <v>5</v>
      </c>
      <c r="C34" s="16">
        <v>132</v>
      </c>
      <c r="D34" s="17">
        <v>151360.26515151514</v>
      </c>
      <c r="E34" s="18">
        <v>130050.90909090909</v>
      </c>
    </row>
    <row r="35" spans="1:5" x14ac:dyDescent="0.6">
      <c r="A35" s="19"/>
      <c r="B35" s="20" t="s">
        <v>6</v>
      </c>
      <c r="C35" s="21">
        <v>445</v>
      </c>
      <c r="D35" s="22">
        <v>114123.42696629213</v>
      </c>
      <c r="E35" s="23">
        <v>87191.348314606745</v>
      </c>
    </row>
    <row r="36" spans="1:5" x14ac:dyDescent="0.6">
      <c r="A36" s="15" t="s">
        <v>15</v>
      </c>
      <c r="B36" t="s">
        <v>4</v>
      </c>
      <c r="C36" s="16">
        <v>393403</v>
      </c>
      <c r="D36" s="17">
        <v>133414</v>
      </c>
      <c r="E36" s="18">
        <v>121961</v>
      </c>
    </row>
    <row r="37" spans="1:5" x14ac:dyDescent="0.6">
      <c r="A37" s="15"/>
      <c r="B37" t="s">
        <v>5</v>
      </c>
      <c r="C37" s="16">
        <v>142033</v>
      </c>
      <c r="D37" s="17">
        <v>145599</v>
      </c>
      <c r="E37" s="18">
        <v>140358</v>
      </c>
    </row>
    <row r="38" spans="1:5" ht="13.75" thickBot="1" x14ac:dyDescent="0.75">
      <c r="A38" s="10"/>
      <c r="B38" s="11" t="s">
        <v>6</v>
      </c>
      <c r="C38" s="12">
        <v>251370</v>
      </c>
      <c r="D38" s="24">
        <v>126529</v>
      </c>
      <c r="E38" s="25">
        <v>111566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393403</v>
      </c>
      <c r="D42" s="17">
        <v>133414</v>
      </c>
      <c r="E42" s="18">
        <v>121961</v>
      </c>
    </row>
    <row r="43" spans="1:5" x14ac:dyDescent="0.6">
      <c r="A43" s="15"/>
      <c r="B43" t="s">
        <v>5</v>
      </c>
      <c r="C43" s="16">
        <v>142033</v>
      </c>
      <c r="D43" s="17">
        <v>145599</v>
      </c>
      <c r="E43" s="18">
        <v>140358</v>
      </c>
    </row>
    <row r="44" spans="1:5" ht="13.75" thickBot="1" x14ac:dyDescent="0.75">
      <c r="A44" s="10"/>
      <c r="B44" s="11" t="s">
        <v>6</v>
      </c>
      <c r="C44" s="12">
        <v>251370</v>
      </c>
      <c r="D44" s="24">
        <v>126529</v>
      </c>
      <c r="E44" s="25">
        <v>111566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5AFF-36F2-4212-A6D9-3040995DB767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20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109185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113509.66666666667</v>
      </c>
    </row>
    <row r="6" spans="1:9" x14ac:dyDescent="0.6">
      <c r="A6" s="15" t="s">
        <v>30</v>
      </c>
      <c r="B6" t="s">
        <v>4</v>
      </c>
      <c r="C6" s="16">
        <v>2712</v>
      </c>
      <c r="D6" s="17">
        <v>109185</v>
      </c>
      <c r="E6" s="18">
        <v>108118</v>
      </c>
      <c r="G6" s="2">
        <v>60</v>
      </c>
      <c r="I6" s="2">
        <f>I7-1/3*(I7-I4)</f>
        <v>117834.33333333333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141321</v>
      </c>
      <c r="I7" s="28">
        <f>D11</f>
        <v>122159</v>
      </c>
    </row>
    <row r="8" spans="1:9" x14ac:dyDescent="0.6">
      <c r="A8" s="19"/>
      <c r="B8" s="20" t="s">
        <v>6</v>
      </c>
      <c r="C8" s="21">
        <v>2712</v>
      </c>
      <c r="D8" s="22">
        <v>109185</v>
      </c>
      <c r="E8" s="23">
        <v>108118</v>
      </c>
      <c r="G8" s="2">
        <v>62</v>
      </c>
      <c r="H8" s="2">
        <f>H$7+1/5*(H$12-H$7)</f>
        <v>138835.79999999999</v>
      </c>
      <c r="I8" s="2">
        <f>I$7+1/5*(I$12-I$7)</f>
        <v>119541.4</v>
      </c>
    </row>
    <row r="9" spans="1:9" x14ac:dyDescent="0.6">
      <c r="A9" s="15" t="s">
        <v>7</v>
      </c>
      <c r="B9" t="s">
        <v>4</v>
      </c>
      <c r="C9" s="16">
        <v>24018</v>
      </c>
      <c r="D9" s="17">
        <v>127465</v>
      </c>
      <c r="E9" s="18">
        <v>124840</v>
      </c>
      <c r="G9" s="2">
        <v>63</v>
      </c>
      <c r="H9" s="2">
        <f>H$7+2/5*(H$12-H$7)</f>
        <v>136350.6</v>
      </c>
      <c r="I9" s="2">
        <f>I$7+2/5*(I$12-I$7)</f>
        <v>116923.8</v>
      </c>
    </row>
    <row r="10" spans="1:9" x14ac:dyDescent="0.6">
      <c r="A10" s="15"/>
      <c r="B10" t="s">
        <v>5</v>
      </c>
      <c r="C10" s="16">
        <v>6651</v>
      </c>
      <c r="D10" s="17">
        <v>141321</v>
      </c>
      <c r="E10" s="18">
        <v>140162</v>
      </c>
      <c r="G10" s="2">
        <v>64</v>
      </c>
      <c r="H10" s="2">
        <f>H$7+3/5*(H$12-H$7)</f>
        <v>133865.4</v>
      </c>
      <c r="I10" s="2">
        <f>I$7+3/5*(I$12-I$7)</f>
        <v>114306.2</v>
      </c>
    </row>
    <row r="11" spans="1:9" x14ac:dyDescent="0.6">
      <c r="A11" s="19"/>
      <c r="B11" s="20" t="s">
        <v>6</v>
      </c>
      <c r="C11" s="21">
        <v>17367</v>
      </c>
      <c r="D11" s="22">
        <v>122159</v>
      </c>
      <c r="E11" s="23">
        <v>118972</v>
      </c>
      <c r="G11" s="2">
        <v>65</v>
      </c>
      <c r="H11" s="2">
        <f>H$7+4/5*(H$12-H$7)</f>
        <v>131380.20000000001</v>
      </c>
      <c r="I11" s="2">
        <f>I$7+4/5*(I$12-I$7)</f>
        <v>111688.6</v>
      </c>
    </row>
    <row r="12" spans="1:9" x14ac:dyDescent="0.6">
      <c r="A12" s="15" t="s">
        <v>8</v>
      </c>
      <c r="B12" t="s">
        <v>4</v>
      </c>
      <c r="C12" s="16">
        <v>65978</v>
      </c>
      <c r="D12" s="17">
        <v>118011</v>
      </c>
      <c r="E12" s="18">
        <v>112179</v>
      </c>
      <c r="G12" s="2">
        <v>66</v>
      </c>
      <c r="H12" s="28">
        <f>D13</f>
        <v>128895</v>
      </c>
      <c r="I12" s="28">
        <f>D14</f>
        <v>109071</v>
      </c>
    </row>
    <row r="13" spans="1:9" x14ac:dyDescent="0.6">
      <c r="A13" s="15"/>
      <c r="B13" t="s">
        <v>5</v>
      </c>
      <c r="C13" s="16">
        <v>29751</v>
      </c>
      <c r="D13" s="17">
        <v>128895</v>
      </c>
      <c r="E13" s="18">
        <v>126905</v>
      </c>
      <c r="G13" s="2">
        <v>67</v>
      </c>
      <c r="H13" s="2">
        <f>H$12+1/5*(H$17-H$12)</f>
        <v>127366.2</v>
      </c>
      <c r="I13" s="2">
        <f>I$12+1/5*(I$17-I$12)</f>
        <v>107827.8</v>
      </c>
    </row>
    <row r="14" spans="1:9" x14ac:dyDescent="0.6">
      <c r="A14" s="19"/>
      <c r="B14" s="20" t="s">
        <v>6</v>
      </c>
      <c r="C14" s="21">
        <v>36227</v>
      </c>
      <c r="D14" s="22">
        <v>109071</v>
      </c>
      <c r="E14" s="23">
        <v>100086</v>
      </c>
      <c r="G14" s="2">
        <v>68</v>
      </c>
      <c r="H14" s="2">
        <f>H$12+2/5*(H$17-H$12)</f>
        <v>125837.4</v>
      </c>
      <c r="I14" s="2">
        <f>I$12+2/5*(I$17-I$12)</f>
        <v>106584.6</v>
      </c>
    </row>
    <row r="15" spans="1:9" x14ac:dyDescent="0.6">
      <c r="A15" s="15" t="s">
        <v>9</v>
      </c>
      <c r="B15" t="s">
        <v>4</v>
      </c>
      <c r="C15" s="16">
        <v>54238</v>
      </c>
      <c r="D15" s="17">
        <v>110676</v>
      </c>
      <c r="E15" s="18">
        <v>101396</v>
      </c>
      <c r="G15" s="2">
        <v>69</v>
      </c>
      <c r="H15" s="2">
        <f>H$12+3/5*(H$17-H$12)</f>
        <v>124308.6</v>
      </c>
      <c r="I15" s="2">
        <f>I$12+3/5*(I$17-I$12)</f>
        <v>105341.4</v>
      </c>
    </row>
    <row r="16" spans="1:9" x14ac:dyDescent="0.6">
      <c r="A16" s="15"/>
      <c r="B16" t="s">
        <v>5</v>
      </c>
      <c r="C16" s="16">
        <v>23058</v>
      </c>
      <c r="D16" s="17">
        <v>121251</v>
      </c>
      <c r="E16" s="18">
        <v>118141</v>
      </c>
      <c r="G16" s="2">
        <v>70</v>
      </c>
      <c r="H16" s="2">
        <f>H$12+4/5*(H$17-H$12)</f>
        <v>122779.8</v>
      </c>
      <c r="I16" s="2">
        <f>I$12+4/5*(I$17-I$12)</f>
        <v>104098.2</v>
      </c>
    </row>
    <row r="17" spans="1:9" x14ac:dyDescent="0.6">
      <c r="A17" s="19"/>
      <c r="B17" s="20" t="s">
        <v>6</v>
      </c>
      <c r="C17" s="21">
        <v>31180</v>
      </c>
      <c r="D17" s="22">
        <v>102855</v>
      </c>
      <c r="E17" s="23">
        <v>89013</v>
      </c>
      <c r="H17" s="28">
        <f>D16</f>
        <v>121251</v>
      </c>
      <c r="I17" s="28">
        <f>D17</f>
        <v>102855</v>
      </c>
    </row>
    <row r="18" spans="1:9" x14ac:dyDescent="0.6">
      <c r="A18" s="15" t="s">
        <v>10</v>
      </c>
      <c r="B18" t="s">
        <v>4</v>
      </c>
      <c r="C18" s="16">
        <v>35807</v>
      </c>
      <c r="D18" s="17">
        <v>112295</v>
      </c>
      <c r="E18" s="18">
        <v>98875</v>
      </c>
    </row>
    <row r="19" spans="1:9" x14ac:dyDescent="0.6">
      <c r="A19" s="15"/>
      <c r="B19" t="s">
        <v>5</v>
      </c>
      <c r="C19" s="16">
        <v>13524</v>
      </c>
      <c r="D19" s="17">
        <v>119848</v>
      </c>
      <c r="E19" s="18">
        <v>115382</v>
      </c>
    </row>
    <row r="20" spans="1:9" x14ac:dyDescent="0.6">
      <c r="A20" s="19"/>
      <c r="B20" s="20" t="s">
        <v>6</v>
      </c>
      <c r="C20" s="21">
        <v>22283</v>
      </c>
      <c r="D20" s="22">
        <v>107711</v>
      </c>
      <c r="E20" s="23">
        <v>88857</v>
      </c>
    </row>
    <row r="21" spans="1:9" x14ac:dyDescent="0.6">
      <c r="A21" s="15" t="s">
        <v>11</v>
      </c>
      <c r="B21" t="s">
        <v>4</v>
      </c>
      <c r="C21" s="16">
        <v>25382</v>
      </c>
      <c r="D21" s="17">
        <v>114882</v>
      </c>
      <c r="E21" s="18">
        <v>97327</v>
      </c>
    </row>
    <row r="22" spans="1:9" x14ac:dyDescent="0.6">
      <c r="A22" s="15"/>
      <c r="B22" t="s">
        <v>5</v>
      </c>
      <c r="C22" s="16">
        <v>8738</v>
      </c>
      <c r="D22" s="17">
        <v>126355</v>
      </c>
      <c r="E22" s="18">
        <v>119348</v>
      </c>
    </row>
    <row r="23" spans="1:9" x14ac:dyDescent="0.6">
      <c r="A23" s="19"/>
      <c r="B23" s="20" t="s">
        <v>6</v>
      </c>
      <c r="C23" s="21">
        <v>16644</v>
      </c>
      <c r="D23" s="22">
        <v>108858</v>
      </c>
      <c r="E23" s="23">
        <v>85766</v>
      </c>
    </row>
    <row r="24" spans="1:9" x14ac:dyDescent="0.6">
      <c r="A24" s="15" t="s">
        <v>12</v>
      </c>
      <c r="B24" t="s">
        <v>4</v>
      </c>
      <c r="C24" s="16">
        <v>13924</v>
      </c>
      <c r="D24" s="17">
        <v>113988</v>
      </c>
      <c r="E24" s="18">
        <v>93429</v>
      </c>
    </row>
    <row r="25" spans="1:9" x14ac:dyDescent="0.6">
      <c r="A25" s="15"/>
      <c r="B25" t="s">
        <v>5</v>
      </c>
      <c r="C25" s="16">
        <v>4167</v>
      </c>
      <c r="D25" s="17">
        <v>127370</v>
      </c>
      <c r="E25" s="18">
        <v>117371</v>
      </c>
    </row>
    <row r="26" spans="1:9" x14ac:dyDescent="0.6">
      <c r="A26" s="19"/>
      <c r="B26" s="20" t="s">
        <v>6</v>
      </c>
      <c r="C26" s="21">
        <v>9757</v>
      </c>
      <c r="D26" s="22">
        <v>108273</v>
      </c>
      <c r="E26" s="23">
        <v>83204</v>
      </c>
    </row>
    <row r="27" spans="1:9" x14ac:dyDescent="0.6">
      <c r="A27" s="15" t="s">
        <v>13</v>
      </c>
      <c r="B27" t="s">
        <v>4</v>
      </c>
      <c r="C27" s="16">
        <v>5395</v>
      </c>
      <c r="D27" s="17">
        <v>111880</v>
      </c>
      <c r="E27" s="18">
        <v>88308</v>
      </c>
    </row>
    <row r="28" spans="1:9" x14ac:dyDescent="0.6">
      <c r="A28" s="15"/>
      <c r="B28" t="s">
        <v>5</v>
      </c>
      <c r="C28" s="16">
        <v>1416</v>
      </c>
      <c r="D28" s="17">
        <v>124880</v>
      </c>
      <c r="E28" s="18">
        <v>108417</v>
      </c>
    </row>
    <row r="29" spans="1:9" x14ac:dyDescent="0.6">
      <c r="A29" s="19"/>
      <c r="B29" s="20" t="s">
        <v>6</v>
      </c>
      <c r="C29" s="21">
        <v>3979</v>
      </c>
      <c r="D29" s="22">
        <v>107253</v>
      </c>
      <c r="E29" s="23">
        <v>81152</v>
      </c>
    </row>
    <row r="30" spans="1:9" x14ac:dyDescent="0.6">
      <c r="A30" s="15" t="s">
        <v>14</v>
      </c>
      <c r="B30" t="s">
        <v>4</v>
      </c>
      <c r="C30" s="16">
        <v>842</v>
      </c>
      <c r="D30" s="17">
        <v>112855</v>
      </c>
      <c r="E30" s="18">
        <v>89608</v>
      </c>
    </row>
    <row r="31" spans="1:9" x14ac:dyDescent="0.6">
      <c r="A31" s="15"/>
      <c r="B31" t="s">
        <v>5</v>
      </c>
      <c r="C31" s="16">
        <v>253</v>
      </c>
      <c r="D31" s="17">
        <v>128339</v>
      </c>
      <c r="E31" s="18">
        <v>107667</v>
      </c>
    </row>
    <row r="32" spans="1:9" x14ac:dyDescent="0.6">
      <c r="A32" s="19"/>
      <c r="B32" s="20" t="s">
        <v>6</v>
      </c>
      <c r="C32" s="21">
        <v>589</v>
      </c>
      <c r="D32" s="22">
        <v>106204</v>
      </c>
      <c r="E32" s="23">
        <v>81851</v>
      </c>
    </row>
    <row r="33" spans="1:5" x14ac:dyDescent="0.6">
      <c r="A33" s="27">
        <v>-1914</v>
      </c>
      <c r="B33" t="s">
        <v>4</v>
      </c>
      <c r="C33" s="16">
        <v>149</v>
      </c>
      <c r="D33" s="17">
        <v>106660.73825503356</v>
      </c>
      <c r="E33" s="18">
        <v>86283.724832214764</v>
      </c>
    </row>
    <row r="34" spans="1:5" x14ac:dyDescent="0.6">
      <c r="A34" s="15"/>
      <c r="B34" t="s">
        <v>5</v>
      </c>
      <c r="C34" s="16">
        <v>31</v>
      </c>
      <c r="D34" s="17">
        <v>112138.3870967742</v>
      </c>
      <c r="E34" s="18">
        <v>98654.516129032258</v>
      </c>
    </row>
    <row r="35" spans="1:5" x14ac:dyDescent="0.6">
      <c r="A35" s="19"/>
      <c r="B35" s="20" t="s">
        <v>6</v>
      </c>
      <c r="C35" s="21">
        <v>118</v>
      </c>
      <c r="D35" s="22">
        <v>105221.69491525424</v>
      </c>
      <c r="E35" s="23">
        <v>83033.771186440674</v>
      </c>
    </row>
    <row r="36" spans="1:5" x14ac:dyDescent="0.6">
      <c r="A36" s="15" t="s">
        <v>15</v>
      </c>
      <c r="B36" t="s">
        <v>4</v>
      </c>
      <c r="C36" s="16">
        <v>228445</v>
      </c>
      <c r="D36" s="17">
        <v>115498</v>
      </c>
      <c r="E36" s="18">
        <v>105360</v>
      </c>
    </row>
    <row r="37" spans="1:5" x14ac:dyDescent="0.6">
      <c r="A37" s="15"/>
      <c r="B37" t="s">
        <v>5</v>
      </c>
      <c r="C37" s="16">
        <v>87589</v>
      </c>
      <c r="D37" s="17">
        <v>126031</v>
      </c>
      <c r="E37" s="18">
        <v>122253</v>
      </c>
    </row>
    <row r="38" spans="1:5" ht="13.75" thickBot="1" x14ac:dyDescent="0.75">
      <c r="A38" s="10"/>
      <c r="B38" s="11" t="s">
        <v>6</v>
      </c>
      <c r="C38" s="12">
        <v>140856</v>
      </c>
      <c r="D38" s="24">
        <v>108949</v>
      </c>
      <c r="E38" s="25">
        <v>94855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228445</v>
      </c>
      <c r="D42" s="17">
        <v>115498</v>
      </c>
      <c r="E42" s="18">
        <v>105360</v>
      </c>
    </row>
    <row r="43" spans="1:5" x14ac:dyDescent="0.6">
      <c r="A43" s="15"/>
      <c r="B43" t="s">
        <v>5</v>
      </c>
      <c r="C43" s="16">
        <v>87589</v>
      </c>
      <c r="D43" s="17">
        <v>126031</v>
      </c>
      <c r="E43" s="18">
        <v>122253</v>
      </c>
    </row>
    <row r="44" spans="1:5" ht="13.75" thickBot="1" x14ac:dyDescent="0.75">
      <c r="A44" s="10"/>
      <c r="B44" s="11" t="s">
        <v>6</v>
      </c>
      <c r="C44" s="12">
        <v>140856</v>
      </c>
      <c r="D44" s="24">
        <v>108949</v>
      </c>
      <c r="E44" s="25">
        <v>94855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625B-4CE3-42E9-8CFD-6F49CE2A3FB5}">
  <dimension ref="A1:I44"/>
  <sheetViews>
    <sheetView tabSelected="1" workbookViewId="0">
      <selection activeCell="G4" sqref="G4"/>
    </sheetView>
  </sheetViews>
  <sheetFormatPr defaultRowHeight="13" x14ac:dyDescent="0.6"/>
  <sheetData>
    <row r="1" spans="1:9" x14ac:dyDescent="0.6">
      <c r="A1" s="2" t="s">
        <v>27</v>
      </c>
      <c r="B1" s="2"/>
      <c r="C1" s="26"/>
      <c r="D1" s="26"/>
      <c r="E1" s="26"/>
    </row>
    <row r="2" spans="1:9" x14ac:dyDescent="0.6">
      <c r="A2" s="3"/>
      <c r="C2" s="1"/>
      <c r="D2" s="1"/>
      <c r="E2" s="1"/>
    </row>
    <row r="3" spans="1:9" ht="13.75" thickBot="1" x14ac:dyDescent="0.75">
      <c r="A3" s="4" t="s">
        <v>19</v>
      </c>
      <c r="B3" s="4"/>
      <c r="C3" s="1"/>
      <c r="D3" s="1"/>
      <c r="E3" s="1"/>
      <c r="G3" t="s">
        <v>33</v>
      </c>
      <c r="H3" t="s">
        <v>31</v>
      </c>
      <c r="I3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>
        <v>58</v>
      </c>
      <c r="I4" s="29">
        <f>D8</f>
        <v>117202.54838709677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>
        <v>59</v>
      </c>
      <c r="I5">
        <f>I7-2/3*(I7-I4)</f>
        <v>122709.47667431012</v>
      </c>
    </row>
    <row r="6" spans="1:9" x14ac:dyDescent="0.6">
      <c r="A6" s="15" t="s">
        <v>30</v>
      </c>
      <c r="B6" t="s">
        <v>4</v>
      </c>
      <c r="C6" s="16">
        <f>SUM(Budapest:Pest!C6)</f>
        <v>5301</v>
      </c>
      <c r="D6" s="17">
        <f>IFERROR((Budapest!C6*Budapest!D6+Pest!C6*Pest!D6)/C6,"")</f>
        <v>117202.54838709677</v>
      </c>
      <c r="E6" s="18">
        <f>IFERROR((Budapest!C6*Budapest!E6+Pest!C6*Pest!E6)/C6,"")</f>
        <v>116267.90435766836</v>
      </c>
      <c r="G6">
        <v>60</v>
      </c>
      <c r="I6">
        <f>I7-1/3*(I7-I4)</f>
        <v>128216.40496152348</v>
      </c>
    </row>
    <row r="7" spans="1:9" x14ac:dyDescent="0.6">
      <c r="A7" s="15"/>
      <c r="B7" t="s">
        <v>5</v>
      </c>
      <c r="C7" s="16">
        <f>SUM(Budapest:Pest!C7)</f>
        <v>0</v>
      </c>
      <c r="D7" s="17" t="str">
        <f>IFERROR((Budapest!C7*Budapest!D7+Pest!C7*Pest!D7)/C7,"")</f>
        <v/>
      </c>
      <c r="E7" s="18" t="str">
        <f>IFERROR((Budapest!C7*Budapest!E7+Pest!C7*Pest!E7)/C7,"")</f>
        <v/>
      </c>
      <c r="G7">
        <v>61</v>
      </c>
      <c r="H7" s="29">
        <f>D10</f>
        <v>151318.16289505738</v>
      </c>
      <c r="I7" s="29">
        <f>D11</f>
        <v>133723.33324873683</v>
      </c>
    </row>
    <row r="8" spans="1:9" x14ac:dyDescent="0.6">
      <c r="A8" s="19"/>
      <c r="B8" s="20" t="s">
        <v>6</v>
      </c>
      <c r="C8" s="21">
        <f>SUM(Budapest:Pest!C8)</f>
        <v>5301</v>
      </c>
      <c r="D8" s="22">
        <f>IFERROR((Budapest!C8*Budapest!D8+Pest!C8*Pest!D8)/C8,"")</f>
        <v>117202.54838709677</v>
      </c>
      <c r="E8" s="23">
        <f>IFERROR((Budapest!C8*Budapest!E8+Pest!C8*Pest!E8)/C8,"")</f>
        <v>116267.90435766836</v>
      </c>
      <c r="G8">
        <v>62</v>
      </c>
      <c r="H8">
        <f>H$7+1/5*(H$12-H$7)</f>
        <v>148845.16266318594</v>
      </c>
      <c r="I8">
        <f>I$7+1/5*(I$12-I$7)</f>
        <v>131167.43649261969</v>
      </c>
    </row>
    <row r="9" spans="1:9" x14ac:dyDescent="0.6">
      <c r="A9" s="15" t="s">
        <v>7</v>
      </c>
      <c r="B9" t="s">
        <v>4</v>
      </c>
      <c r="C9" s="16">
        <f>SUM(Budapest:Pest!C9)</f>
        <v>58942</v>
      </c>
      <c r="D9" s="17">
        <f>IFERROR((Budapest!C9*Budapest!D9+Pest!C9*Pest!D9)/C9,"")</f>
        <v>138379.71283634761</v>
      </c>
      <c r="E9" s="18">
        <f>IFERROR((Budapest!C9*Budapest!E9+Pest!C9*Pest!E9)/C9,"")</f>
        <v>135860.18044857658</v>
      </c>
      <c r="G9">
        <v>63</v>
      </c>
      <c r="H9">
        <f>H$7+2/5*(H$12-H$7)</f>
        <v>146372.1624313145</v>
      </c>
      <c r="I9">
        <f>I$7+2/5*(I$12-I$7)</f>
        <v>128611.53973650256</v>
      </c>
    </row>
    <row r="10" spans="1:9" x14ac:dyDescent="0.6">
      <c r="A10" s="15"/>
      <c r="B10" t="s">
        <v>5</v>
      </c>
      <c r="C10" s="16">
        <f>SUM(Budapest:Pest!C10)</f>
        <v>15599</v>
      </c>
      <c r="D10" s="17">
        <f>IFERROR((Budapest!C10*Budapest!D10+Pest!C10*Pest!D10)/C10,"")</f>
        <v>151318.16289505738</v>
      </c>
      <c r="E10" s="18">
        <f>IFERROR((Budapest!C10*Budapest!E10+Pest!C10*Pest!E10)/C10,"")</f>
        <v>150024.36066414515</v>
      </c>
      <c r="G10">
        <v>64</v>
      </c>
      <c r="H10">
        <f>H$7+3/5*(H$12-H$7)</f>
        <v>143899.16219944309</v>
      </c>
      <c r="I10">
        <f>I$7+3/5*(I$12-I$7)</f>
        <v>126055.64298038543</v>
      </c>
    </row>
    <row r="11" spans="1:9" x14ac:dyDescent="0.6">
      <c r="A11" s="19"/>
      <c r="B11" s="20" t="s">
        <v>6</v>
      </c>
      <c r="C11" s="21">
        <f>SUM(Budapest:Pest!C11)</f>
        <v>43343</v>
      </c>
      <c r="D11" s="22">
        <f>IFERROR((Budapest!C11*Budapest!D11+Pest!C11*Pest!D11)/C11,"")</f>
        <v>133723.33324873683</v>
      </c>
      <c r="E11" s="23">
        <f>IFERROR((Budapest!C11*Budapest!E11+Pest!C11*Pest!E11)/C11,"")</f>
        <v>130762.27404655884</v>
      </c>
      <c r="G11">
        <v>65</v>
      </c>
      <c r="H11">
        <f>H$7+4/5*(H$12-H$7)</f>
        <v>141426.16196757165</v>
      </c>
      <c r="I11">
        <f>I$7+4/5*(I$12-I$7)</f>
        <v>123499.74622426828</v>
      </c>
    </row>
    <row r="12" spans="1:9" x14ac:dyDescent="0.6">
      <c r="A12" s="15" t="s">
        <v>8</v>
      </c>
      <c r="B12" t="s">
        <v>4</v>
      </c>
      <c r="C12" s="16">
        <f>SUM(Budapest:Pest!C12)</f>
        <v>168131</v>
      </c>
      <c r="D12" s="17">
        <f>IFERROR((Budapest!C12*Budapest!D12+Pest!C12*Pest!D12)/C12,"")</f>
        <v>128601.11598099102</v>
      </c>
      <c r="E12" s="18">
        <f>IFERROR((Budapest!C12*Budapest!E12+Pest!C12*Pest!E12)/C12,"")</f>
        <v>122826.83606235615</v>
      </c>
      <c r="G12">
        <v>66</v>
      </c>
      <c r="H12" s="29">
        <f>D13</f>
        <v>138953.16173570021</v>
      </c>
      <c r="I12" s="29">
        <f>D14</f>
        <v>120943.84946815115</v>
      </c>
    </row>
    <row r="13" spans="1:9" x14ac:dyDescent="0.6">
      <c r="A13" s="15"/>
      <c r="B13" t="s">
        <v>5</v>
      </c>
      <c r="C13" s="16">
        <f>SUM(Budapest:Pest!C13)</f>
        <v>71487</v>
      </c>
      <c r="D13" s="17">
        <f>IFERROR((Budapest!C13*Budapest!D13+Pest!C13*Pest!D13)/C13,"")</f>
        <v>138953.16173570021</v>
      </c>
      <c r="E13" s="18">
        <f>IFERROR((Budapest!C13*Budapest!E13+Pest!C13*Pest!E13)/C13,"")</f>
        <v>136753.56804733729</v>
      </c>
      <c r="G13">
        <v>67</v>
      </c>
      <c r="H13">
        <f>H$12+1/5*(H$17-H$12)</f>
        <v>137747.38289687398</v>
      </c>
      <c r="I13">
        <f>I$12+1/5*(I$17-I$12)</f>
        <v>119567.88490534932</v>
      </c>
    </row>
    <row r="14" spans="1:9" x14ac:dyDescent="0.6">
      <c r="A14" s="19"/>
      <c r="B14" s="20" t="s">
        <v>6</v>
      </c>
      <c r="C14" s="21">
        <f>SUM(Budapest:Pest!C14)</f>
        <v>96644</v>
      </c>
      <c r="D14" s="22">
        <f>IFERROR((Budapest!C14*Budapest!D14+Pest!C14*Pest!D14)/C14,"")</f>
        <v>120943.84946815115</v>
      </c>
      <c r="E14" s="23">
        <f>IFERROR((Budapest!C14*Budapest!E14+Pest!C14*Pest!E14)/C14,"")</f>
        <v>112525.86055006001</v>
      </c>
      <c r="G14">
        <v>68</v>
      </c>
      <c r="H14">
        <f>H$12+2/5*(H$17-H$12)</f>
        <v>136541.60405804776</v>
      </c>
      <c r="I14">
        <f>I$12+2/5*(I$17-I$12)</f>
        <v>118191.92034254747</v>
      </c>
    </row>
    <row r="15" spans="1:9" x14ac:dyDescent="0.6">
      <c r="A15" s="15" t="s">
        <v>9</v>
      </c>
      <c r="B15" t="s">
        <v>4</v>
      </c>
      <c r="C15" s="16">
        <f>SUM(Budapest:Pest!C15)</f>
        <v>144524</v>
      </c>
      <c r="D15" s="17">
        <f>IFERROR((Budapest!C15*Budapest!D15+Pest!C15*Pest!D15)/C15,"")</f>
        <v>121810.88184661372</v>
      </c>
      <c r="E15" s="18">
        <f>IFERROR((Budapest!C15*Budapest!E15+Pest!C15*Pest!E15)/C15,"")</f>
        <v>112585.85657745427</v>
      </c>
      <c r="G15">
        <v>69</v>
      </c>
      <c r="H15">
        <f>H$12+3/5*(H$17-H$12)</f>
        <v>135335.82521922156</v>
      </c>
      <c r="I15">
        <f>I$12+3/5*(I$17-I$12)</f>
        <v>116815.95577974564</v>
      </c>
    </row>
    <row r="16" spans="1:9" x14ac:dyDescent="0.6">
      <c r="A16" s="15"/>
      <c r="B16" t="s">
        <v>5</v>
      </c>
      <c r="C16" s="16">
        <f>SUM(Budapest:Pest!C16)</f>
        <v>59359</v>
      </c>
      <c r="D16" s="17">
        <f>IFERROR((Budapest!C16*Budapest!D16+Pest!C16*Pest!D16)/C16,"")</f>
        <v>132924.2675415691</v>
      </c>
      <c r="E16" s="18">
        <f>IFERROR((Budapest!C16*Budapest!E16+Pest!C16*Pest!E16)/C16,"")</f>
        <v>129387.40559982479</v>
      </c>
      <c r="G16">
        <v>70</v>
      </c>
      <c r="H16">
        <f>H$12+4/5*(H$17-H$12)</f>
        <v>134130.04638039533</v>
      </c>
      <c r="I16">
        <f>I$12+4/5*(I$17-I$12)</f>
        <v>115439.99121694379</v>
      </c>
    </row>
    <row r="17" spans="1:9" x14ac:dyDescent="0.6">
      <c r="A17" s="19"/>
      <c r="B17" s="20" t="s">
        <v>6</v>
      </c>
      <c r="C17" s="21">
        <f>SUM(Budapest:Pest!C17)</f>
        <v>85165</v>
      </c>
      <c r="D17" s="22">
        <f>IFERROR((Budapest!C17*Budapest!D17+Pest!C17*Pest!D17)/C17,"")</f>
        <v>114064.02665414196</v>
      </c>
      <c r="E17" s="23">
        <f>IFERROR((Budapest!C17*Budapest!E17+Pest!C17*Pest!E17)/C17,"")</f>
        <v>100874.93042916691</v>
      </c>
      <c r="H17" s="29">
        <f>D16</f>
        <v>132924.2675415691</v>
      </c>
      <c r="I17" s="29">
        <f>D17</f>
        <v>114064.02665414196</v>
      </c>
    </row>
    <row r="18" spans="1:9" x14ac:dyDescent="0.6">
      <c r="A18" s="15" t="s">
        <v>10</v>
      </c>
      <c r="B18" t="s">
        <v>4</v>
      </c>
      <c r="C18" s="16">
        <f>SUM(Budapest:Pest!C18)</f>
        <v>97323</v>
      </c>
      <c r="D18" s="17">
        <f>IFERROR((Budapest!C18*Budapest!D18+Pest!C18*Pest!D18)/C18,"")</f>
        <v>123951.20208994791</v>
      </c>
      <c r="E18" s="18">
        <f>IFERROR((Budapest!C18*Budapest!E18+Pest!C18*Pest!E18)/C18,"")</f>
        <v>110343.47409142752</v>
      </c>
    </row>
    <row r="19" spans="1:9" x14ac:dyDescent="0.6">
      <c r="A19" s="15"/>
      <c r="B19" t="s">
        <v>5</v>
      </c>
      <c r="C19" s="16">
        <f>SUM(Budapest:Pest!C19)</f>
        <v>35951</v>
      </c>
      <c r="D19" s="17">
        <f>IFERROR((Budapest!C19*Budapest!D19+Pest!C19*Pest!D19)/C19,"")</f>
        <v>131361.24614058025</v>
      </c>
      <c r="E19" s="18">
        <f>IFERROR((Budapest!C19*Budapest!E19+Pest!C19*Pest!E19)/C19,"")</f>
        <v>126131.68885427387</v>
      </c>
    </row>
    <row r="20" spans="1:9" x14ac:dyDescent="0.6">
      <c r="A20" s="19"/>
      <c r="B20" s="20" t="s">
        <v>6</v>
      </c>
      <c r="C20" s="21">
        <f>SUM(Budapest:Pest!C20)</f>
        <v>61372</v>
      </c>
      <c r="D20" s="22">
        <f>IFERROR((Budapest!C20*Budapest!D20+Pest!C20*Pest!D20)/C20,"")</f>
        <v>119610.55984813922</v>
      </c>
      <c r="E20" s="23">
        <f>IFERROR((Budapest!C20*Budapest!E20+Pest!C20*Pest!E20)/C20,"")</f>
        <v>101095.40081796258</v>
      </c>
    </row>
    <row r="21" spans="1:9" x14ac:dyDescent="0.6">
      <c r="A21" s="15" t="s">
        <v>11</v>
      </c>
      <c r="B21" t="s">
        <v>4</v>
      </c>
      <c r="C21" s="16">
        <f>SUM(Budapest:Pest!C21)</f>
        <v>75714</v>
      </c>
      <c r="D21" s="17">
        <f>IFERROR((Budapest!C21*Budapest!D21+Pest!C21*Pest!D21)/C21,"")</f>
        <v>128357.44670734607</v>
      </c>
      <c r="E21" s="18">
        <f>IFERROR((Budapest!C21*Budapest!E21+Pest!C21*Pest!E21)/C21,"")</f>
        <v>110190.1983516919</v>
      </c>
    </row>
    <row r="22" spans="1:9" x14ac:dyDescent="0.6">
      <c r="A22" s="15"/>
      <c r="B22" t="s">
        <v>5</v>
      </c>
      <c r="C22" s="16">
        <f>SUM(Budapest:Pest!C22)</f>
        <v>26139</v>
      </c>
      <c r="D22" s="17">
        <f>IFERROR((Budapest!C22*Budapest!D22+Pest!C22*Pest!D22)/C22,"")</f>
        <v>142758.1003481388</v>
      </c>
      <c r="E22" s="18">
        <f>IFERROR((Budapest!C22*Budapest!E22+Pest!C22*Pest!E22)/C22,"")</f>
        <v>134922.29109759364</v>
      </c>
    </row>
    <row r="23" spans="1:9" x14ac:dyDescent="0.6">
      <c r="A23" s="19"/>
      <c r="B23" s="20" t="s">
        <v>6</v>
      </c>
      <c r="C23" s="21">
        <f>SUM(Budapest:Pest!C23)</f>
        <v>49575</v>
      </c>
      <c r="D23" s="22">
        <f>IFERROR((Budapest!C23*Budapest!D23+Pest!C23*Pest!D23)/C23,"")</f>
        <v>120764.30850226928</v>
      </c>
      <c r="E23" s="23">
        <f>IFERROR((Budapest!C23*Budapest!E23+Pest!C23*Pest!E23)/C23,"")</f>
        <v>97149.530953101363</v>
      </c>
    </row>
    <row r="24" spans="1:9" x14ac:dyDescent="0.6">
      <c r="A24" s="15" t="s">
        <v>12</v>
      </c>
      <c r="B24" t="s">
        <v>4</v>
      </c>
      <c r="C24" s="16">
        <f>SUM(Budapest:Pest!C24)</f>
        <v>47342</v>
      </c>
      <c r="D24" s="17">
        <f>IFERROR((Budapest!C24*Budapest!D24+Pest!C24*Pest!D24)/C24,"")</f>
        <v>127570.63605255376</v>
      </c>
      <c r="E24" s="18">
        <f>IFERROR((Budapest!C24*Budapest!E24+Pest!C24*Pest!E24)/C24,"")</f>
        <v>105608.33699463478</v>
      </c>
    </row>
    <row r="25" spans="1:9" x14ac:dyDescent="0.6">
      <c r="A25" s="15"/>
      <c r="B25" t="s">
        <v>5</v>
      </c>
      <c r="C25" s="16">
        <f>SUM(Budapest:Pest!C25)</f>
        <v>14495</v>
      </c>
      <c r="D25" s="17">
        <f>IFERROR((Budapest!C25*Budapest!D25+Pest!C25*Pest!D25)/C25,"")</f>
        <v>146635.87043808209</v>
      </c>
      <c r="E25" s="18">
        <f>IFERROR((Budapest!C25*Budapest!E25+Pest!C25*Pest!E25)/C25,"")</f>
        <v>134919.69348051053</v>
      </c>
    </row>
    <row r="26" spans="1:9" x14ac:dyDescent="0.6">
      <c r="A26" s="19"/>
      <c r="B26" s="20" t="s">
        <v>6</v>
      </c>
      <c r="C26" s="21">
        <f>SUM(Budapest:Pest!C26)</f>
        <v>32847</v>
      </c>
      <c r="D26" s="22">
        <f>IFERROR((Budapest!C26*Budapest!D26+Pest!C26*Pest!D26)/C26,"")</f>
        <v>119156.86975979542</v>
      </c>
      <c r="E26" s="23">
        <f>IFERROR((Budapest!C26*Budapest!E26+Pest!C26*Pest!E26)/C26,"")</f>
        <v>92673.522026364662</v>
      </c>
    </row>
    <row r="27" spans="1:9" x14ac:dyDescent="0.6">
      <c r="A27" s="15" t="s">
        <v>13</v>
      </c>
      <c r="B27" t="s">
        <v>4</v>
      </c>
      <c r="C27" s="16">
        <f>SUM(Budapest:Pest!C27)</f>
        <v>20272</v>
      </c>
      <c r="D27" s="17">
        <f>IFERROR((Budapest!C27*Budapest!D27+Pest!C27*Pest!D27)/C27,"")</f>
        <v>123962.42541436464</v>
      </c>
      <c r="E27" s="18">
        <f>IFERROR((Budapest!C27*Budapest!E27+Pest!C27*Pest!E27)/C27,"")</f>
        <v>98585.840617600625</v>
      </c>
    </row>
    <row r="28" spans="1:9" x14ac:dyDescent="0.6">
      <c r="A28" s="15"/>
      <c r="B28" t="s">
        <v>5</v>
      </c>
      <c r="C28" s="16">
        <f>SUM(Budapest:Pest!C28)</f>
        <v>5462</v>
      </c>
      <c r="D28" s="17">
        <f>IFERROR((Budapest!C28*Budapest!D28+Pest!C28*Pest!D28)/C28,"")</f>
        <v>144529.98938117907</v>
      </c>
      <c r="E28" s="18">
        <f>IFERROR((Budapest!C28*Budapest!E28+Pest!C28*Pest!E28)/C28,"")</f>
        <v>125980.28451116807</v>
      </c>
    </row>
    <row r="29" spans="1:9" x14ac:dyDescent="0.6">
      <c r="A29" s="19"/>
      <c r="B29" s="20" t="s">
        <v>6</v>
      </c>
      <c r="C29" s="21">
        <f>SUM(Budapest:Pest!C29)</f>
        <v>14810</v>
      </c>
      <c r="D29" s="22">
        <f>IFERROR((Budapest!C29*Budapest!D29+Pest!C29*Pest!D29)/C29,"")</f>
        <v>116376.34402430789</v>
      </c>
      <c r="E29" s="23">
        <f>IFERROR((Budapest!C29*Budapest!E29+Pest!C29*Pest!E29)/C29,"")</f>
        <v>88482.853747467932</v>
      </c>
    </row>
    <row r="30" spans="1:9" x14ac:dyDescent="0.6">
      <c r="A30" s="15" t="s">
        <v>14</v>
      </c>
      <c r="B30" t="s">
        <v>4</v>
      </c>
      <c r="C30" s="16">
        <f>SUM(Budapest:Pest!C30)</f>
        <v>3573</v>
      </c>
      <c r="D30" s="17">
        <f>IFERROR((Budapest!C30*Budapest!D30+Pest!C30*Pest!D30)/C30,"")</f>
        <v>124737.48698572628</v>
      </c>
      <c r="E30" s="18">
        <f>IFERROR((Budapest!C30*Budapest!E30+Pest!C30*Pest!E30)/C30,"")</f>
        <v>98840.50741673664</v>
      </c>
    </row>
    <row r="31" spans="1:9" x14ac:dyDescent="0.6">
      <c r="A31" s="15"/>
      <c r="B31" t="s">
        <v>5</v>
      </c>
      <c r="C31" s="16">
        <f>SUM(Budapest:Pest!C31)</f>
        <v>967</v>
      </c>
      <c r="D31" s="17">
        <f>IFERROR((Budapest!C31*Budapest!D31+Pest!C31*Pest!D31)/C31,"")</f>
        <v>147147.39917269908</v>
      </c>
      <c r="E31" s="18">
        <f>IFERROR((Budapest!C31*Budapest!E31+Pest!C31*Pest!E31)/C31,"")</f>
        <v>125703.80661840744</v>
      </c>
    </row>
    <row r="32" spans="1:9" x14ac:dyDescent="0.6">
      <c r="A32" s="19"/>
      <c r="B32" s="20" t="s">
        <v>6</v>
      </c>
      <c r="C32" s="21">
        <f>SUM(Budapest:Pest!C32)</f>
        <v>2606</v>
      </c>
      <c r="D32" s="22">
        <f>IFERROR((Budapest!C32*Budapest!D32+Pest!C32*Pest!D32)/C32,"")</f>
        <v>116421.35111281657</v>
      </c>
      <c r="E32" s="23">
        <f>IFERROR((Budapest!C32*Budapest!E32+Pest!C32*Pest!E32)/C32,"")</f>
        <v>88872.574827321572</v>
      </c>
    </row>
    <row r="33" spans="1:5" x14ac:dyDescent="0.6">
      <c r="A33" s="27">
        <v>-1914</v>
      </c>
      <c r="B33" t="s">
        <v>4</v>
      </c>
      <c r="C33" s="16">
        <f>SUM(Budapest:Pest!C33)</f>
        <v>726</v>
      </c>
      <c r="D33" s="17">
        <f>IFERROR((Budapest!C33*Budapest!D33+Pest!C33*Pest!D33)/C33,"")</f>
        <v>119362.16253443527</v>
      </c>
      <c r="E33" s="18">
        <f>IFERROR((Budapest!C33*Budapest!E33+Pest!C33*Pest!E33)/C33,"")</f>
        <v>94797.720385674926</v>
      </c>
    </row>
    <row r="34" spans="1:5" x14ac:dyDescent="0.6">
      <c r="A34" s="15"/>
      <c r="B34" t="s">
        <v>5</v>
      </c>
      <c r="C34" s="16">
        <f>SUM(Budapest:Pest!C34)</f>
        <v>163</v>
      </c>
      <c r="D34" s="17">
        <f>IFERROR((Budapest!C34*Budapest!D34+Pest!C34*Pest!D34)/C34,"")</f>
        <v>143900.88957055216</v>
      </c>
      <c r="E34" s="18">
        <f>IFERROR((Budapest!C34*Budapest!E34+Pest!C34*Pest!E34)/C34,"")</f>
        <v>124079.81595092025</v>
      </c>
    </row>
    <row r="35" spans="1:5" x14ac:dyDescent="0.6">
      <c r="A35" s="19"/>
      <c r="B35" s="20" t="s">
        <v>6</v>
      </c>
      <c r="C35" s="21">
        <f>SUM(Budapest:Pest!C35)</f>
        <v>563</v>
      </c>
      <c r="D35" s="22">
        <f>IFERROR((Budapest!C35*Budapest!D35+Pest!C35*Pest!D35)/C35,"")</f>
        <v>112257.69982238011</v>
      </c>
      <c r="E35" s="23">
        <f>IFERROR((Budapest!C35*Budapest!E35+Pest!C35*Pest!E35)/C35,"")</f>
        <v>86319.955595026637</v>
      </c>
    </row>
    <row r="36" spans="1:5" x14ac:dyDescent="0.6">
      <c r="A36" s="15" t="s">
        <v>15</v>
      </c>
      <c r="B36" t="s">
        <v>4</v>
      </c>
      <c r="C36" s="16">
        <f>SUM(Budapest:Pest!C36)</f>
        <v>621848</v>
      </c>
      <c r="D36" s="17">
        <f>IFERROR((Budapest!C36*Budapest!D36+Pest!C36*Pest!D36)/C36,"")</f>
        <v>126832.2941490525</v>
      </c>
      <c r="E36" s="18">
        <f>IFERROR((Budapest!C36*Budapest!E36+Pest!C36*Pest!E36)/C36,"")</f>
        <v>115862.37872116659</v>
      </c>
    </row>
    <row r="37" spans="1:5" x14ac:dyDescent="0.6">
      <c r="A37" s="15"/>
      <c r="B37" t="s">
        <v>5</v>
      </c>
      <c r="C37" s="16">
        <f>SUM(Budapest:Pest!C37)</f>
        <v>229622</v>
      </c>
      <c r="D37" s="17">
        <f>IFERROR((Budapest!C37*Budapest!D37+Pest!C37*Pest!D37)/C37,"")</f>
        <v>138134.81297959253</v>
      </c>
      <c r="E37" s="18">
        <f>IFERROR((Budapest!C37*Budapest!E37+Pest!C37*Pest!E37)/C37,"")</f>
        <v>133451.87234237138</v>
      </c>
    </row>
    <row r="38" spans="1:5" ht="13.75" thickBot="1" x14ac:dyDescent="0.75">
      <c r="A38" s="10"/>
      <c r="B38" s="11" t="s">
        <v>6</v>
      </c>
      <c r="C38" s="12">
        <f>SUM(Budapest:Pest!C38)</f>
        <v>392226</v>
      </c>
      <c r="D38" s="24">
        <f>IFERROR((Budapest!C38*Budapest!D38+Pest!C38*Pest!D38)/C38,"")</f>
        <v>120215.67941441924</v>
      </c>
      <c r="E38" s="25">
        <f>IFERROR((Budapest!C38*Budapest!E38+Pest!C38*Pest!E38)/C38,"")</f>
        <v>105564.75424882594</v>
      </c>
    </row>
    <row r="39" spans="1:5" x14ac:dyDescent="0.6">
      <c r="A39" s="15" t="s">
        <v>16</v>
      </c>
      <c r="B39" t="s">
        <v>4</v>
      </c>
      <c r="C39" s="16">
        <f>SUM(Budapest:Pest!C39)</f>
        <v>0</v>
      </c>
      <c r="D39" s="17" t="str">
        <f>IFERROR((Budapest!C39*Budapest!D39+Pest!C39*Pest!D39)/C39,"")</f>
        <v/>
      </c>
      <c r="E39" s="18" t="str">
        <f>IFERROR((Budapest!C39*Budapest!E39+Pest!C39*Pest!E39)/C39,"")</f>
        <v/>
      </c>
    </row>
    <row r="40" spans="1:5" x14ac:dyDescent="0.6">
      <c r="A40" s="15" t="s">
        <v>17</v>
      </c>
      <c r="B40" t="s">
        <v>5</v>
      </c>
      <c r="C40" s="16">
        <f>SUM(Budapest:Pest!C40)</f>
        <v>0</v>
      </c>
      <c r="D40" s="17" t="str">
        <f>IFERROR((Budapest!C40*Budapest!D40+Pest!C40*Pest!D40)/C40,"")</f>
        <v/>
      </c>
      <c r="E40" s="18" t="str">
        <f>IFERROR((Budapest!C40*Budapest!E40+Pest!C40*Pest!E40)/C40,"")</f>
        <v/>
      </c>
    </row>
    <row r="41" spans="1:5" ht="13.75" thickBot="1" x14ac:dyDescent="0.75">
      <c r="A41" s="10"/>
      <c r="B41" s="11" t="s">
        <v>6</v>
      </c>
      <c r="C41" s="12">
        <f>SUM(Budapest:Pest!C41)</f>
        <v>0</v>
      </c>
      <c r="D41" s="24" t="str">
        <f>IFERROR((Budapest!C41*Budapest!D41+Pest!C41*Pest!D41)/C41,"")</f>
        <v/>
      </c>
      <c r="E41" s="25" t="str">
        <f>IFERROR((Budapest!C41*Budapest!E41+Pest!C41*Pest!E41)/C41,"")</f>
        <v/>
      </c>
    </row>
    <row r="42" spans="1:5" x14ac:dyDescent="0.6">
      <c r="A42" s="15" t="s">
        <v>18</v>
      </c>
      <c r="B42" t="s">
        <v>4</v>
      </c>
      <c r="C42" s="16">
        <f>SUM(Budapest:Pest!C42)</f>
        <v>621848</v>
      </c>
      <c r="D42" s="17">
        <f>IFERROR((Budapest!C42*Budapest!D42+Pest!C42*Pest!D42)/C42,"")</f>
        <v>126832.2941490525</v>
      </c>
      <c r="E42" s="18">
        <f>IFERROR((Budapest!C42*Budapest!E42+Pest!C42*Pest!E42)/C42,"")</f>
        <v>115862.37872116659</v>
      </c>
    </row>
    <row r="43" spans="1:5" x14ac:dyDescent="0.6">
      <c r="A43" s="15"/>
      <c r="B43" t="s">
        <v>5</v>
      </c>
      <c r="C43" s="16">
        <f>SUM(Budapest:Pest!C43)</f>
        <v>229622</v>
      </c>
      <c r="D43" s="17">
        <f>IFERROR((Budapest!C43*Budapest!D43+Pest!C43*Pest!D43)/C43,"")</f>
        <v>138134.81297959253</v>
      </c>
      <c r="E43" s="18">
        <f>IFERROR((Budapest!C43*Budapest!E43+Pest!C43*Pest!E43)/C43,"")</f>
        <v>133451.87234237138</v>
      </c>
    </row>
    <row r="44" spans="1:5" ht="13.75" thickBot="1" x14ac:dyDescent="0.75">
      <c r="A44" s="10"/>
      <c r="B44" s="11" t="s">
        <v>6</v>
      </c>
      <c r="C44" s="12">
        <f>SUM(Budapest:Pest!C44)</f>
        <v>392226</v>
      </c>
      <c r="D44" s="24">
        <f>IFERROR((Budapest!C44*Budapest!D44+Pest!C44*Pest!D44)/C44,"")</f>
        <v>120215.67941441924</v>
      </c>
      <c r="E44" s="25">
        <f>IFERROR((Budapest!C44*Budapest!E44+Pest!C44*Pest!E44)/C44,"")</f>
        <v>105564.75424882594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0996-6E54-425A-802E-E1CAD4BB0E8B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21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103339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106814.33333333333</v>
      </c>
    </row>
    <row r="6" spans="1:9" x14ac:dyDescent="0.6">
      <c r="A6" s="15" t="s">
        <v>30</v>
      </c>
      <c r="B6" t="s">
        <v>4</v>
      </c>
      <c r="C6" s="16">
        <v>3110</v>
      </c>
      <c r="D6" s="17">
        <v>103339</v>
      </c>
      <c r="E6" s="18">
        <v>102150</v>
      </c>
      <c r="G6" s="2">
        <v>60</v>
      </c>
      <c r="I6" s="2">
        <f>I7-1/3*(I7-I4)</f>
        <v>110289.66666666667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143591</v>
      </c>
      <c r="I7" s="28">
        <f>D11</f>
        <v>113765</v>
      </c>
    </row>
    <row r="8" spans="1:9" x14ac:dyDescent="0.6">
      <c r="A8" s="19"/>
      <c r="B8" s="20" t="s">
        <v>6</v>
      </c>
      <c r="C8" s="21">
        <v>3110</v>
      </c>
      <c r="D8" s="22">
        <v>103339</v>
      </c>
      <c r="E8" s="23">
        <v>102150</v>
      </c>
      <c r="G8" s="2">
        <v>62</v>
      </c>
      <c r="H8" s="2">
        <f>H$7+1/5*(H$12-H$7)</f>
        <v>141249.20000000001</v>
      </c>
      <c r="I8" s="2">
        <f>I$7+1/5*(I$12-I$7)</f>
        <v>111888.2</v>
      </c>
    </row>
    <row r="9" spans="1:9" x14ac:dyDescent="0.6">
      <c r="A9" s="15" t="s">
        <v>7</v>
      </c>
      <c r="B9" t="s">
        <v>4</v>
      </c>
      <c r="C9" s="16">
        <v>22426</v>
      </c>
      <c r="D9" s="17">
        <v>122330</v>
      </c>
      <c r="E9" s="18">
        <v>119560</v>
      </c>
      <c r="G9" s="2">
        <v>63</v>
      </c>
      <c r="H9" s="2">
        <f>H$7+2/5*(H$12-H$7)</f>
        <v>138907.4</v>
      </c>
      <c r="I9" s="2">
        <f>I$7+2/5*(I$12-I$7)</f>
        <v>110011.4</v>
      </c>
    </row>
    <row r="10" spans="1:9" x14ac:dyDescent="0.6">
      <c r="A10" s="15"/>
      <c r="B10" t="s">
        <v>5</v>
      </c>
      <c r="C10" s="16">
        <v>6440</v>
      </c>
      <c r="D10" s="17">
        <v>143591</v>
      </c>
      <c r="E10" s="18">
        <v>142215</v>
      </c>
      <c r="G10" s="2">
        <v>64</v>
      </c>
      <c r="H10" s="2">
        <f>H$7+3/5*(H$12-H$7)</f>
        <v>136565.6</v>
      </c>
      <c r="I10" s="2">
        <f>I$7+3/5*(I$12-I$7)</f>
        <v>108134.6</v>
      </c>
    </row>
    <row r="11" spans="1:9" x14ac:dyDescent="0.6">
      <c r="A11" s="19"/>
      <c r="B11" s="20" t="s">
        <v>6</v>
      </c>
      <c r="C11" s="21">
        <v>15986</v>
      </c>
      <c r="D11" s="22">
        <v>113765</v>
      </c>
      <c r="E11" s="23">
        <v>110434</v>
      </c>
      <c r="G11" s="2">
        <v>65</v>
      </c>
      <c r="H11" s="2">
        <f>H$7+4/5*(H$12-H$7)</f>
        <v>134223.79999999999</v>
      </c>
      <c r="I11" s="2">
        <f>I$7+4/5*(I$12-I$7)</f>
        <v>106257.8</v>
      </c>
    </row>
    <row r="12" spans="1:9" x14ac:dyDescent="0.6">
      <c r="A12" s="15" t="s">
        <v>8</v>
      </c>
      <c r="B12" t="s">
        <v>4</v>
      </c>
      <c r="C12" s="16">
        <v>58424</v>
      </c>
      <c r="D12" s="17">
        <v>116850</v>
      </c>
      <c r="E12" s="18">
        <v>110461</v>
      </c>
      <c r="G12" s="2">
        <v>66</v>
      </c>
      <c r="H12" s="28">
        <f>D13</f>
        <v>131882</v>
      </c>
      <c r="I12" s="28">
        <f>D14</f>
        <v>104381</v>
      </c>
    </row>
    <row r="13" spans="1:9" x14ac:dyDescent="0.6">
      <c r="A13" s="15"/>
      <c r="B13" t="s">
        <v>5</v>
      </c>
      <c r="C13" s="16">
        <v>26490</v>
      </c>
      <c r="D13" s="17">
        <v>131882</v>
      </c>
      <c r="E13" s="18">
        <v>129586</v>
      </c>
      <c r="G13" s="2">
        <v>67</v>
      </c>
      <c r="H13" s="2">
        <f>H$12+1/5*(H$17-H$12)</f>
        <v>130604.2</v>
      </c>
      <c r="I13" s="2">
        <f>I$12+1/5*(I$17-I$12)</f>
        <v>103549.8</v>
      </c>
    </row>
    <row r="14" spans="1:9" x14ac:dyDescent="0.6">
      <c r="A14" s="19"/>
      <c r="B14" s="20" t="s">
        <v>6</v>
      </c>
      <c r="C14" s="21">
        <v>31934</v>
      </c>
      <c r="D14" s="22">
        <v>104381</v>
      </c>
      <c r="E14" s="23">
        <v>94597</v>
      </c>
      <c r="G14" s="2">
        <v>68</v>
      </c>
      <c r="H14" s="2">
        <f>H$12+2/5*(H$17-H$12)</f>
        <v>129326.39999999999</v>
      </c>
      <c r="I14" s="2">
        <f>I$12+2/5*(I$17-I$12)</f>
        <v>102718.6</v>
      </c>
    </row>
    <row r="15" spans="1:9" x14ac:dyDescent="0.6">
      <c r="A15" s="15" t="s">
        <v>9</v>
      </c>
      <c r="B15" t="s">
        <v>4</v>
      </c>
      <c r="C15" s="16">
        <v>49686</v>
      </c>
      <c r="D15" s="17">
        <v>110929</v>
      </c>
      <c r="E15" s="18">
        <v>100607</v>
      </c>
      <c r="G15" s="2">
        <v>69</v>
      </c>
      <c r="H15" s="2">
        <f>H$12+3/5*(H$17-H$12)</f>
        <v>128048.6</v>
      </c>
      <c r="I15" s="2">
        <f>I$12+3/5*(I$17-I$12)</f>
        <v>101887.4</v>
      </c>
    </row>
    <row r="16" spans="1:9" x14ac:dyDescent="0.6">
      <c r="A16" s="15"/>
      <c r="B16" t="s">
        <v>5</v>
      </c>
      <c r="C16" s="16">
        <v>21047</v>
      </c>
      <c r="D16" s="17">
        <v>125493</v>
      </c>
      <c r="E16" s="18">
        <v>121911</v>
      </c>
      <c r="G16" s="2">
        <v>70</v>
      </c>
      <c r="H16" s="2">
        <f>H$12+4/5*(H$17-H$12)</f>
        <v>126770.8</v>
      </c>
      <c r="I16" s="2">
        <f>I$12+4/5*(I$17-I$12)</f>
        <v>101056.2</v>
      </c>
    </row>
    <row r="17" spans="1:9" x14ac:dyDescent="0.6">
      <c r="A17" s="19"/>
      <c r="B17" s="20" t="s">
        <v>6</v>
      </c>
      <c r="C17" s="21">
        <v>28639</v>
      </c>
      <c r="D17" s="22">
        <v>100225</v>
      </c>
      <c r="E17" s="23">
        <v>84951</v>
      </c>
      <c r="H17" s="28">
        <f>D16</f>
        <v>125493</v>
      </c>
      <c r="I17" s="28">
        <f>D17</f>
        <v>100225</v>
      </c>
    </row>
    <row r="18" spans="1:9" x14ac:dyDescent="0.6">
      <c r="A18" s="15" t="s">
        <v>10</v>
      </c>
      <c r="B18" t="s">
        <v>4</v>
      </c>
      <c r="C18" s="16">
        <v>36877</v>
      </c>
      <c r="D18" s="17">
        <v>113725</v>
      </c>
      <c r="E18" s="18">
        <v>99158</v>
      </c>
    </row>
    <row r="19" spans="1:9" x14ac:dyDescent="0.6">
      <c r="A19" s="15"/>
      <c r="B19" t="s">
        <v>5</v>
      </c>
      <c r="C19" s="16">
        <v>13951</v>
      </c>
      <c r="D19" s="17">
        <v>126237</v>
      </c>
      <c r="E19" s="18">
        <v>121447</v>
      </c>
    </row>
    <row r="20" spans="1:9" x14ac:dyDescent="0.6">
      <c r="A20" s="19"/>
      <c r="B20" s="20" t="s">
        <v>6</v>
      </c>
      <c r="C20" s="21">
        <v>22926</v>
      </c>
      <c r="D20" s="22">
        <v>106111</v>
      </c>
      <c r="E20" s="23">
        <v>85595</v>
      </c>
    </row>
    <row r="21" spans="1:9" x14ac:dyDescent="0.6">
      <c r="A21" s="15" t="s">
        <v>11</v>
      </c>
      <c r="B21" t="s">
        <v>4</v>
      </c>
      <c r="C21" s="16">
        <v>26193</v>
      </c>
      <c r="D21" s="17">
        <v>115569</v>
      </c>
      <c r="E21" s="18">
        <v>97667</v>
      </c>
    </row>
    <row r="22" spans="1:9" x14ac:dyDescent="0.6">
      <c r="A22" s="15"/>
      <c r="B22" t="s">
        <v>5</v>
      </c>
      <c r="C22" s="16">
        <v>9553</v>
      </c>
      <c r="D22" s="17">
        <v>129817</v>
      </c>
      <c r="E22" s="18">
        <v>123443</v>
      </c>
    </row>
    <row r="23" spans="1:9" x14ac:dyDescent="0.6">
      <c r="A23" s="19"/>
      <c r="B23" s="20" t="s">
        <v>6</v>
      </c>
      <c r="C23" s="21">
        <v>16640</v>
      </c>
      <c r="D23" s="22">
        <v>107389</v>
      </c>
      <c r="E23" s="23">
        <v>82869</v>
      </c>
    </row>
    <row r="24" spans="1:9" x14ac:dyDescent="0.6">
      <c r="A24" s="15" t="s">
        <v>12</v>
      </c>
      <c r="B24" t="s">
        <v>4</v>
      </c>
      <c r="C24" s="16">
        <v>13459</v>
      </c>
      <c r="D24" s="17">
        <v>114775</v>
      </c>
      <c r="E24" s="18">
        <v>93823</v>
      </c>
    </row>
    <row r="25" spans="1:9" x14ac:dyDescent="0.6">
      <c r="A25" s="15"/>
      <c r="B25" t="s">
        <v>5</v>
      </c>
      <c r="C25" s="16">
        <v>4587</v>
      </c>
      <c r="D25" s="17">
        <v>128689</v>
      </c>
      <c r="E25" s="18">
        <v>118720</v>
      </c>
    </row>
    <row r="26" spans="1:9" x14ac:dyDescent="0.6">
      <c r="A26" s="19"/>
      <c r="B26" s="20" t="s">
        <v>6</v>
      </c>
      <c r="C26" s="21">
        <v>8872</v>
      </c>
      <c r="D26" s="22">
        <v>107582</v>
      </c>
      <c r="E26" s="23">
        <v>80951</v>
      </c>
    </row>
    <row r="27" spans="1:9" x14ac:dyDescent="0.6">
      <c r="A27" s="15" t="s">
        <v>13</v>
      </c>
      <c r="B27" t="s">
        <v>4</v>
      </c>
      <c r="C27" s="16">
        <v>4718</v>
      </c>
      <c r="D27" s="17">
        <v>112508</v>
      </c>
      <c r="E27" s="18">
        <v>89207</v>
      </c>
    </row>
    <row r="28" spans="1:9" x14ac:dyDescent="0.6">
      <c r="A28" s="15"/>
      <c r="B28" t="s">
        <v>5</v>
      </c>
      <c r="C28" s="16">
        <v>1500</v>
      </c>
      <c r="D28" s="17">
        <v>125920</v>
      </c>
      <c r="E28" s="18">
        <v>110628</v>
      </c>
    </row>
    <row r="29" spans="1:9" x14ac:dyDescent="0.6">
      <c r="A29" s="19"/>
      <c r="B29" s="20" t="s">
        <v>6</v>
      </c>
      <c r="C29" s="21">
        <v>3218</v>
      </c>
      <c r="D29" s="22">
        <v>106257</v>
      </c>
      <c r="E29" s="23">
        <v>79222</v>
      </c>
    </row>
    <row r="30" spans="1:9" x14ac:dyDescent="0.6">
      <c r="A30" s="15" t="s">
        <v>14</v>
      </c>
      <c r="B30" t="s">
        <v>4</v>
      </c>
      <c r="C30" s="16">
        <v>586</v>
      </c>
      <c r="D30" s="17">
        <v>112398</v>
      </c>
      <c r="E30" s="18">
        <v>88984</v>
      </c>
    </row>
    <row r="31" spans="1:9" x14ac:dyDescent="0.6">
      <c r="A31" s="15"/>
      <c r="B31" t="s">
        <v>5</v>
      </c>
      <c r="C31" s="16">
        <v>164</v>
      </c>
      <c r="D31" s="17">
        <v>129139</v>
      </c>
      <c r="E31" s="18">
        <v>110226</v>
      </c>
    </row>
    <row r="32" spans="1:9" x14ac:dyDescent="0.6">
      <c r="A32" s="19"/>
      <c r="B32" s="20" t="s">
        <v>6</v>
      </c>
      <c r="C32" s="21">
        <v>422</v>
      </c>
      <c r="D32" s="22">
        <v>105892</v>
      </c>
      <c r="E32" s="23">
        <v>80729</v>
      </c>
    </row>
    <row r="33" spans="1:5" x14ac:dyDescent="0.6">
      <c r="A33" s="27">
        <v>-1914</v>
      </c>
      <c r="B33" t="s">
        <v>4</v>
      </c>
      <c r="C33" s="16">
        <v>104</v>
      </c>
      <c r="D33" s="17">
        <v>109563.07692307692</v>
      </c>
      <c r="E33" s="18">
        <v>90781.346153846156</v>
      </c>
    </row>
    <row r="34" spans="1:5" x14ac:dyDescent="0.6">
      <c r="A34" s="15"/>
      <c r="B34" t="s">
        <v>5</v>
      </c>
      <c r="C34" s="16">
        <v>31</v>
      </c>
      <c r="D34" s="17">
        <v>122989.03225806452</v>
      </c>
      <c r="E34" s="18">
        <v>108126.77419354839</v>
      </c>
    </row>
    <row r="35" spans="1:5" x14ac:dyDescent="0.6">
      <c r="A35" s="19"/>
      <c r="B35" s="20" t="s">
        <v>6</v>
      </c>
      <c r="C35" s="21">
        <v>73</v>
      </c>
      <c r="D35" s="22">
        <v>103861.64383561644</v>
      </c>
      <c r="E35" s="23">
        <v>83415.479452054788</v>
      </c>
    </row>
    <row r="36" spans="1:5" x14ac:dyDescent="0.6">
      <c r="A36" s="15" t="s">
        <v>15</v>
      </c>
      <c r="B36" t="s">
        <v>4</v>
      </c>
      <c r="C36" s="16">
        <v>215583</v>
      </c>
      <c r="D36" s="17">
        <v>114930</v>
      </c>
      <c r="E36" s="18">
        <v>103957</v>
      </c>
    </row>
    <row r="37" spans="1:5" x14ac:dyDescent="0.6">
      <c r="A37" s="15"/>
      <c r="B37" t="s">
        <v>5</v>
      </c>
      <c r="C37" s="16">
        <v>83763</v>
      </c>
      <c r="D37" s="17">
        <v>129711</v>
      </c>
      <c r="E37" s="18">
        <v>125592</v>
      </c>
    </row>
    <row r="38" spans="1:5" ht="13.75" thickBot="1" x14ac:dyDescent="0.75">
      <c r="A38" s="10"/>
      <c r="B38" s="11" t="s">
        <v>6</v>
      </c>
      <c r="C38" s="12">
        <v>131820</v>
      </c>
      <c r="D38" s="24">
        <v>105538</v>
      </c>
      <c r="E38" s="25">
        <v>90210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215583</v>
      </c>
      <c r="D42" s="17">
        <v>114930</v>
      </c>
      <c r="E42" s="18">
        <v>103957</v>
      </c>
    </row>
    <row r="43" spans="1:5" x14ac:dyDescent="0.6">
      <c r="A43" s="15"/>
      <c r="B43" t="s">
        <v>5</v>
      </c>
      <c r="C43" s="16">
        <v>83763</v>
      </c>
      <c r="D43" s="17">
        <v>129711</v>
      </c>
      <c r="E43" s="18">
        <v>125592</v>
      </c>
    </row>
    <row r="44" spans="1:5" ht="13.75" thickBot="1" x14ac:dyDescent="0.75">
      <c r="A44" s="10"/>
      <c r="B44" s="11" t="s">
        <v>6</v>
      </c>
      <c r="C44" s="12">
        <v>131820</v>
      </c>
      <c r="D44" s="24">
        <v>105538</v>
      </c>
      <c r="E44" s="25">
        <v>90210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38E7-CAD1-4CF7-9507-E845A8A24966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22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95937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100355.66666666667</v>
      </c>
    </row>
    <row r="6" spans="1:9" x14ac:dyDescent="0.6">
      <c r="A6" s="15" t="s">
        <v>30</v>
      </c>
      <c r="B6" t="s">
        <v>4</v>
      </c>
      <c r="C6" s="16">
        <v>2920</v>
      </c>
      <c r="D6" s="17">
        <v>95937</v>
      </c>
      <c r="E6" s="18">
        <v>94806</v>
      </c>
      <c r="G6" s="2">
        <v>60</v>
      </c>
      <c r="I6" s="2">
        <f>I7-1/3*(I7-I4)</f>
        <v>104774.33333333333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136576</v>
      </c>
      <c r="I7" s="28">
        <f>D11</f>
        <v>109193</v>
      </c>
    </row>
    <row r="8" spans="1:9" x14ac:dyDescent="0.6">
      <c r="A8" s="19"/>
      <c r="B8" s="20" t="s">
        <v>6</v>
      </c>
      <c r="C8" s="21">
        <v>2920</v>
      </c>
      <c r="D8" s="22">
        <v>95937</v>
      </c>
      <c r="E8" s="23">
        <v>94806</v>
      </c>
      <c r="G8" s="2">
        <v>62</v>
      </c>
      <c r="H8" s="2">
        <f>H$7+1/5*(H$12-H$7)</f>
        <v>134503</v>
      </c>
      <c r="I8" s="2">
        <f>I$7+1/5*(I$12-I$7)</f>
        <v>107520.4</v>
      </c>
    </row>
    <row r="9" spans="1:9" x14ac:dyDescent="0.6">
      <c r="A9" s="15" t="s">
        <v>7</v>
      </c>
      <c r="B9" t="s">
        <v>4</v>
      </c>
      <c r="C9" s="16">
        <v>20438</v>
      </c>
      <c r="D9" s="17">
        <v>116936</v>
      </c>
      <c r="E9" s="18">
        <v>114352</v>
      </c>
      <c r="G9" s="2">
        <v>63</v>
      </c>
      <c r="H9" s="2">
        <f>H$7+2/5*(H$12-H$7)</f>
        <v>132430</v>
      </c>
      <c r="I9" s="2">
        <f>I$7+2/5*(I$12-I$7)</f>
        <v>105847.8</v>
      </c>
    </row>
    <row r="10" spans="1:9" x14ac:dyDescent="0.6">
      <c r="A10" s="15"/>
      <c r="B10" t="s">
        <v>5</v>
      </c>
      <c r="C10" s="16">
        <v>5779</v>
      </c>
      <c r="D10" s="17">
        <v>136576</v>
      </c>
      <c r="E10" s="18">
        <v>135249</v>
      </c>
      <c r="G10" s="2">
        <v>64</v>
      </c>
      <c r="H10" s="2">
        <f>H$7+3/5*(H$12-H$7)</f>
        <v>130357</v>
      </c>
      <c r="I10" s="2">
        <f>I$7+3/5*(I$12-I$7)</f>
        <v>104175.2</v>
      </c>
    </row>
    <row r="11" spans="1:9" x14ac:dyDescent="0.6">
      <c r="A11" s="19"/>
      <c r="B11" s="20" t="s">
        <v>6</v>
      </c>
      <c r="C11" s="21">
        <v>14659</v>
      </c>
      <c r="D11" s="22">
        <v>109193</v>
      </c>
      <c r="E11" s="23">
        <v>106114</v>
      </c>
      <c r="G11" s="2">
        <v>65</v>
      </c>
      <c r="H11" s="2">
        <f>H$7+4/5*(H$12-H$7)</f>
        <v>128284</v>
      </c>
      <c r="I11" s="2">
        <f>I$7+4/5*(I$12-I$7)</f>
        <v>102502.6</v>
      </c>
    </row>
    <row r="12" spans="1:9" x14ac:dyDescent="0.6">
      <c r="A12" s="15" t="s">
        <v>8</v>
      </c>
      <c r="B12" t="s">
        <v>4</v>
      </c>
      <c r="C12" s="16">
        <v>54754</v>
      </c>
      <c r="D12" s="17">
        <v>112441</v>
      </c>
      <c r="E12" s="18">
        <v>106795</v>
      </c>
      <c r="G12" s="2">
        <v>66</v>
      </c>
      <c r="H12" s="28">
        <f>D13</f>
        <v>126211</v>
      </c>
      <c r="I12" s="28">
        <f>D14</f>
        <v>100830</v>
      </c>
    </row>
    <row r="13" spans="1:9" x14ac:dyDescent="0.6">
      <c r="A13" s="15"/>
      <c r="B13" t="s">
        <v>5</v>
      </c>
      <c r="C13" s="16">
        <v>25048</v>
      </c>
      <c r="D13" s="17">
        <v>126211</v>
      </c>
      <c r="E13" s="18">
        <v>124422</v>
      </c>
      <c r="G13" s="2">
        <v>67</v>
      </c>
      <c r="H13" s="2">
        <f>H$12+1/5*(H$17-H$12)</f>
        <v>124242.6</v>
      </c>
      <c r="I13" s="2">
        <f>I$12+1/5*(I$17-I$12)</f>
        <v>99879.2</v>
      </c>
    </row>
    <row r="14" spans="1:9" x14ac:dyDescent="0.6">
      <c r="A14" s="19"/>
      <c r="B14" s="20" t="s">
        <v>6</v>
      </c>
      <c r="C14" s="21">
        <v>29706</v>
      </c>
      <c r="D14" s="22">
        <v>100830</v>
      </c>
      <c r="E14" s="23">
        <v>91932</v>
      </c>
      <c r="G14" s="2">
        <v>68</v>
      </c>
      <c r="H14" s="2">
        <f>H$12+2/5*(H$17-H$12)</f>
        <v>122274.2</v>
      </c>
      <c r="I14" s="2">
        <f>I$12+2/5*(I$17-I$12)</f>
        <v>98928.4</v>
      </c>
    </row>
    <row r="15" spans="1:9" x14ac:dyDescent="0.6">
      <c r="A15" s="15" t="s">
        <v>9</v>
      </c>
      <c r="B15" t="s">
        <v>4</v>
      </c>
      <c r="C15" s="16">
        <v>44577</v>
      </c>
      <c r="D15" s="17">
        <v>104785</v>
      </c>
      <c r="E15" s="18">
        <v>95598</v>
      </c>
      <c r="G15" s="2">
        <v>69</v>
      </c>
      <c r="H15" s="2">
        <f>H$12+3/5*(H$17-H$12)</f>
        <v>120305.8</v>
      </c>
      <c r="I15" s="2">
        <f>I$12+3/5*(I$17-I$12)</f>
        <v>97977.600000000006</v>
      </c>
    </row>
    <row r="16" spans="1:9" x14ac:dyDescent="0.6">
      <c r="A16" s="15"/>
      <c r="B16" t="s">
        <v>5</v>
      </c>
      <c r="C16" s="16">
        <v>19131</v>
      </c>
      <c r="D16" s="17">
        <v>116369</v>
      </c>
      <c r="E16" s="18">
        <v>113588</v>
      </c>
      <c r="G16" s="2">
        <v>70</v>
      </c>
      <c r="H16" s="2">
        <f>H$12+4/5*(H$17-H$12)</f>
        <v>118337.4</v>
      </c>
      <c r="I16" s="2">
        <f>I$12+4/5*(I$17-I$12)</f>
        <v>97026.8</v>
      </c>
    </row>
    <row r="17" spans="1:9" x14ac:dyDescent="0.6">
      <c r="A17" s="19"/>
      <c r="B17" s="20" t="s">
        <v>6</v>
      </c>
      <c r="C17" s="21">
        <v>25446</v>
      </c>
      <c r="D17" s="22">
        <v>96076</v>
      </c>
      <c r="E17" s="23">
        <v>82072</v>
      </c>
      <c r="H17" s="28">
        <f>D16</f>
        <v>116369</v>
      </c>
      <c r="I17" s="28">
        <f>D17</f>
        <v>96076</v>
      </c>
    </row>
    <row r="18" spans="1:9" x14ac:dyDescent="0.6">
      <c r="A18" s="15" t="s">
        <v>10</v>
      </c>
      <c r="B18" t="s">
        <v>4</v>
      </c>
      <c r="C18" s="16">
        <v>32459</v>
      </c>
      <c r="D18" s="17">
        <v>106656</v>
      </c>
      <c r="E18" s="18">
        <v>93171</v>
      </c>
    </row>
    <row r="19" spans="1:9" x14ac:dyDescent="0.6">
      <c r="A19" s="15"/>
      <c r="B19" t="s">
        <v>5</v>
      </c>
      <c r="C19" s="16">
        <v>12192</v>
      </c>
      <c r="D19" s="17">
        <v>113421</v>
      </c>
      <c r="E19" s="18">
        <v>109343</v>
      </c>
    </row>
    <row r="20" spans="1:9" x14ac:dyDescent="0.6">
      <c r="A20" s="19"/>
      <c r="B20" s="20" t="s">
        <v>6</v>
      </c>
      <c r="C20" s="21">
        <v>20267</v>
      </c>
      <c r="D20" s="22">
        <v>102587</v>
      </c>
      <c r="E20" s="23">
        <v>83442</v>
      </c>
    </row>
    <row r="21" spans="1:9" x14ac:dyDescent="0.6">
      <c r="A21" s="15" t="s">
        <v>11</v>
      </c>
      <c r="B21" t="s">
        <v>4</v>
      </c>
      <c r="C21" s="16">
        <v>24401</v>
      </c>
      <c r="D21" s="17">
        <v>108908</v>
      </c>
      <c r="E21" s="18">
        <v>91902</v>
      </c>
    </row>
    <row r="22" spans="1:9" x14ac:dyDescent="0.6">
      <c r="A22" s="15"/>
      <c r="B22" t="s">
        <v>5</v>
      </c>
      <c r="C22" s="16">
        <v>8732</v>
      </c>
      <c r="D22" s="17">
        <v>117019</v>
      </c>
      <c r="E22" s="18">
        <v>111143</v>
      </c>
    </row>
    <row r="23" spans="1:9" x14ac:dyDescent="0.6">
      <c r="A23" s="19"/>
      <c r="B23" s="20" t="s">
        <v>6</v>
      </c>
      <c r="C23" s="21">
        <v>15669</v>
      </c>
      <c r="D23" s="22">
        <v>104388</v>
      </c>
      <c r="E23" s="23">
        <v>81179</v>
      </c>
    </row>
    <row r="24" spans="1:9" x14ac:dyDescent="0.6">
      <c r="A24" s="15" t="s">
        <v>12</v>
      </c>
      <c r="B24" t="s">
        <v>4</v>
      </c>
      <c r="C24" s="16">
        <v>13372</v>
      </c>
      <c r="D24" s="17">
        <v>110299</v>
      </c>
      <c r="E24" s="18">
        <v>90425</v>
      </c>
    </row>
    <row r="25" spans="1:9" x14ac:dyDescent="0.6">
      <c r="A25" s="15"/>
      <c r="B25" t="s">
        <v>5</v>
      </c>
      <c r="C25" s="16">
        <v>4756</v>
      </c>
      <c r="D25" s="17">
        <v>118644</v>
      </c>
      <c r="E25" s="18">
        <v>109114</v>
      </c>
    </row>
    <row r="26" spans="1:9" x14ac:dyDescent="0.6">
      <c r="A26" s="19"/>
      <c r="B26" s="20" t="s">
        <v>6</v>
      </c>
      <c r="C26" s="21">
        <v>8616</v>
      </c>
      <c r="D26" s="22">
        <v>105693</v>
      </c>
      <c r="E26" s="23">
        <v>80109</v>
      </c>
    </row>
    <row r="27" spans="1:9" x14ac:dyDescent="0.6">
      <c r="A27" s="15" t="s">
        <v>13</v>
      </c>
      <c r="B27" t="s">
        <v>4</v>
      </c>
      <c r="C27" s="16">
        <v>4978</v>
      </c>
      <c r="D27" s="17">
        <v>108783</v>
      </c>
      <c r="E27" s="18">
        <v>86947</v>
      </c>
    </row>
    <row r="28" spans="1:9" x14ac:dyDescent="0.6">
      <c r="A28" s="15"/>
      <c r="B28" t="s">
        <v>5</v>
      </c>
      <c r="C28" s="16">
        <v>1721</v>
      </c>
      <c r="D28" s="17">
        <v>117431</v>
      </c>
      <c r="E28" s="18">
        <v>103048</v>
      </c>
    </row>
    <row r="29" spans="1:9" x14ac:dyDescent="0.6">
      <c r="A29" s="19"/>
      <c r="B29" s="20" t="s">
        <v>6</v>
      </c>
      <c r="C29" s="21">
        <v>3257</v>
      </c>
      <c r="D29" s="22">
        <v>104214</v>
      </c>
      <c r="E29" s="23">
        <v>78440</v>
      </c>
    </row>
    <row r="30" spans="1:9" x14ac:dyDescent="0.6">
      <c r="A30" s="15" t="s">
        <v>14</v>
      </c>
      <c r="B30" t="s">
        <v>4</v>
      </c>
      <c r="C30" s="16">
        <v>739</v>
      </c>
      <c r="D30" s="17">
        <v>110433</v>
      </c>
      <c r="E30" s="18">
        <v>87401</v>
      </c>
    </row>
    <row r="31" spans="1:9" x14ac:dyDescent="0.6">
      <c r="A31" s="15"/>
      <c r="B31" t="s">
        <v>5</v>
      </c>
      <c r="C31" s="16">
        <v>233</v>
      </c>
      <c r="D31" s="17">
        <v>120784</v>
      </c>
      <c r="E31" s="18">
        <v>103311</v>
      </c>
    </row>
    <row r="32" spans="1:9" x14ac:dyDescent="0.6">
      <c r="A32" s="19"/>
      <c r="B32" s="20" t="s">
        <v>6</v>
      </c>
      <c r="C32" s="21">
        <v>506</v>
      </c>
      <c r="D32" s="22">
        <v>105666</v>
      </c>
      <c r="E32" s="23">
        <v>80075</v>
      </c>
    </row>
    <row r="33" spans="1:5" x14ac:dyDescent="0.6">
      <c r="A33" s="27">
        <v>-1914</v>
      </c>
      <c r="B33" t="s">
        <v>4</v>
      </c>
      <c r="C33" s="16">
        <v>133</v>
      </c>
      <c r="D33" s="17">
        <v>106215.15037593985</v>
      </c>
      <c r="E33" s="18">
        <v>87903.984962406015</v>
      </c>
    </row>
    <row r="34" spans="1:5" x14ac:dyDescent="0.6">
      <c r="A34" s="15"/>
      <c r="B34" t="s">
        <v>5</v>
      </c>
      <c r="C34" s="16">
        <v>44</v>
      </c>
      <c r="D34" s="17">
        <v>114969.43181818182</v>
      </c>
      <c r="E34" s="18">
        <v>102414.65909090909</v>
      </c>
    </row>
    <row r="35" spans="1:5" x14ac:dyDescent="0.6">
      <c r="A35" s="19"/>
      <c r="B35" s="20" t="s">
        <v>6</v>
      </c>
      <c r="C35" s="21">
        <v>89</v>
      </c>
      <c r="D35" s="22">
        <v>101887.19101123596</v>
      </c>
      <c r="E35" s="23">
        <v>80730.168539325838</v>
      </c>
    </row>
    <row r="36" spans="1:5" x14ac:dyDescent="0.6">
      <c r="A36" s="15" t="s">
        <v>15</v>
      </c>
      <c r="B36" t="s">
        <v>4</v>
      </c>
      <c r="C36" s="16">
        <v>198771</v>
      </c>
      <c r="D36" s="17">
        <v>109318</v>
      </c>
      <c r="E36" s="18">
        <v>99149</v>
      </c>
    </row>
    <row r="37" spans="1:5" x14ac:dyDescent="0.6">
      <c r="A37" s="15"/>
      <c r="B37" t="s">
        <v>5</v>
      </c>
      <c r="C37" s="16">
        <v>77636</v>
      </c>
      <c r="D37" s="17">
        <v>120834</v>
      </c>
      <c r="E37" s="18">
        <v>117209</v>
      </c>
    </row>
    <row r="38" spans="1:5" ht="13.75" thickBot="1" x14ac:dyDescent="0.75">
      <c r="A38" s="10"/>
      <c r="B38" s="11" t="s">
        <v>6</v>
      </c>
      <c r="C38" s="12">
        <v>121135</v>
      </c>
      <c r="D38" s="24">
        <v>101937</v>
      </c>
      <c r="E38" s="25">
        <v>87573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198771</v>
      </c>
      <c r="D42" s="17">
        <v>109318</v>
      </c>
      <c r="E42" s="18">
        <v>99149</v>
      </c>
    </row>
    <row r="43" spans="1:5" x14ac:dyDescent="0.6">
      <c r="A43" s="15"/>
      <c r="B43" t="s">
        <v>5</v>
      </c>
      <c r="C43" s="16">
        <v>77636</v>
      </c>
      <c r="D43" s="17">
        <v>120834</v>
      </c>
      <c r="E43" s="18">
        <v>117209</v>
      </c>
    </row>
    <row r="44" spans="1:5" ht="13.75" thickBot="1" x14ac:dyDescent="0.75">
      <c r="A44" s="10"/>
      <c r="B44" s="11" t="s">
        <v>6</v>
      </c>
      <c r="C44" s="12">
        <v>121135</v>
      </c>
      <c r="D44" s="24">
        <v>101937</v>
      </c>
      <c r="E44" s="25">
        <v>87573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BFAA-7845-406E-9801-C0546C2A771D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23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92854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97913.666666666672</v>
      </c>
    </row>
    <row r="6" spans="1:9" x14ac:dyDescent="0.6">
      <c r="A6" s="15" t="s">
        <v>30</v>
      </c>
      <c r="B6" t="s">
        <v>4</v>
      </c>
      <c r="C6" s="16">
        <v>1916</v>
      </c>
      <c r="D6" s="17">
        <v>92854</v>
      </c>
      <c r="E6" s="18">
        <v>91900</v>
      </c>
      <c r="G6" s="2">
        <v>60</v>
      </c>
      <c r="I6" s="2">
        <f>I7-1/3*(I7-I4)</f>
        <v>102973.33333333333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128213</v>
      </c>
      <c r="I7" s="28">
        <f>D11</f>
        <v>108033</v>
      </c>
    </row>
    <row r="8" spans="1:9" x14ac:dyDescent="0.6">
      <c r="A8" s="19"/>
      <c r="B8" s="20" t="s">
        <v>6</v>
      </c>
      <c r="C8" s="21">
        <v>1916</v>
      </c>
      <c r="D8" s="22">
        <v>92854</v>
      </c>
      <c r="E8" s="23">
        <v>91900</v>
      </c>
      <c r="G8" s="2">
        <v>62</v>
      </c>
      <c r="H8" s="2">
        <f>H$7+1/5*(H$12-H$7)</f>
        <v>126587.8</v>
      </c>
      <c r="I8" s="2">
        <f>I$7+1/5*(I$12-I$7)</f>
        <v>106123.2</v>
      </c>
    </row>
    <row r="9" spans="1:9" x14ac:dyDescent="0.6">
      <c r="A9" s="15" t="s">
        <v>7</v>
      </c>
      <c r="B9" t="s">
        <v>4</v>
      </c>
      <c r="C9" s="16">
        <v>16419</v>
      </c>
      <c r="D9" s="17">
        <v>114112</v>
      </c>
      <c r="E9" s="18">
        <v>111314</v>
      </c>
      <c r="G9" s="2">
        <v>63</v>
      </c>
      <c r="H9" s="2">
        <f>H$7+2/5*(H$12-H$7)</f>
        <v>124962.6</v>
      </c>
      <c r="I9" s="2">
        <f>I$7+2/5*(I$12-I$7)</f>
        <v>104213.4</v>
      </c>
    </row>
    <row r="10" spans="1:9" x14ac:dyDescent="0.6">
      <c r="A10" s="15"/>
      <c r="B10" t="s">
        <v>5</v>
      </c>
      <c r="C10" s="16">
        <v>4946</v>
      </c>
      <c r="D10" s="17">
        <v>128213</v>
      </c>
      <c r="E10" s="18">
        <v>126716</v>
      </c>
      <c r="G10" s="2">
        <v>64</v>
      </c>
      <c r="H10" s="2">
        <f>H$7+3/5*(H$12-H$7)</f>
        <v>123337.4</v>
      </c>
      <c r="I10" s="2">
        <f>I$7+3/5*(I$12-I$7)</f>
        <v>102303.6</v>
      </c>
    </row>
    <row r="11" spans="1:9" x14ac:dyDescent="0.6">
      <c r="A11" s="19"/>
      <c r="B11" s="20" t="s">
        <v>6</v>
      </c>
      <c r="C11" s="21">
        <v>11473</v>
      </c>
      <c r="D11" s="22">
        <v>108033</v>
      </c>
      <c r="E11" s="23">
        <v>104675</v>
      </c>
      <c r="G11" s="2">
        <v>65</v>
      </c>
      <c r="H11" s="2">
        <f>H$7+4/5*(H$12-H$7)</f>
        <v>121712.2</v>
      </c>
      <c r="I11" s="2">
        <f>I$7+4/5*(I$12-I$7)</f>
        <v>100393.8</v>
      </c>
    </row>
    <row r="12" spans="1:9" x14ac:dyDescent="0.6">
      <c r="A12" s="15" t="s">
        <v>8</v>
      </c>
      <c r="B12" t="s">
        <v>4</v>
      </c>
      <c r="C12" s="16">
        <v>51294</v>
      </c>
      <c r="D12" s="17">
        <v>108194</v>
      </c>
      <c r="E12" s="18">
        <v>101695</v>
      </c>
      <c r="G12" s="2">
        <v>66</v>
      </c>
      <c r="H12" s="28">
        <f>D13</f>
        <v>120087</v>
      </c>
      <c r="I12" s="28">
        <f>D14</f>
        <v>98484</v>
      </c>
    </row>
    <row r="13" spans="1:9" x14ac:dyDescent="0.6">
      <c r="A13" s="15"/>
      <c r="B13" t="s">
        <v>5</v>
      </c>
      <c r="C13" s="16">
        <v>23055</v>
      </c>
      <c r="D13" s="17">
        <v>120087</v>
      </c>
      <c r="E13" s="18">
        <v>117580</v>
      </c>
      <c r="G13" s="2">
        <v>67</v>
      </c>
      <c r="H13" s="2">
        <f>H$12+1/5*(H$17-H$12)</f>
        <v>119310.8</v>
      </c>
      <c r="I13" s="2">
        <f>I$12+1/5*(I$17-I$12)</f>
        <v>98009.2</v>
      </c>
    </row>
    <row r="14" spans="1:9" x14ac:dyDescent="0.6">
      <c r="A14" s="19"/>
      <c r="B14" s="20" t="s">
        <v>6</v>
      </c>
      <c r="C14" s="21">
        <v>28239</v>
      </c>
      <c r="D14" s="22">
        <v>98484</v>
      </c>
      <c r="E14" s="23">
        <v>88727</v>
      </c>
      <c r="G14" s="2">
        <v>68</v>
      </c>
      <c r="H14" s="2">
        <f>H$12+2/5*(H$17-H$12)</f>
        <v>118534.6</v>
      </c>
      <c r="I14" s="2">
        <f>I$12+2/5*(I$17-I$12)</f>
        <v>97534.399999999994</v>
      </c>
    </row>
    <row r="15" spans="1:9" x14ac:dyDescent="0.6">
      <c r="A15" s="15" t="s">
        <v>9</v>
      </c>
      <c r="B15" t="s">
        <v>4</v>
      </c>
      <c r="C15" s="16">
        <v>42687</v>
      </c>
      <c r="D15" s="17">
        <v>104501</v>
      </c>
      <c r="E15" s="18">
        <v>94355</v>
      </c>
      <c r="G15" s="2">
        <v>69</v>
      </c>
      <c r="H15" s="2">
        <f>H$12+3/5*(H$17-H$12)</f>
        <v>117758.39999999999</v>
      </c>
      <c r="I15" s="2">
        <f>I$12+3/5*(I$17-I$12)</f>
        <v>97059.6</v>
      </c>
    </row>
    <row r="16" spans="1:9" x14ac:dyDescent="0.6">
      <c r="A16" s="15"/>
      <c r="B16" t="s">
        <v>5</v>
      </c>
      <c r="C16" s="16">
        <v>17823</v>
      </c>
      <c r="D16" s="17">
        <v>116206</v>
      </c>
      <c r="E16" s="18">
        <v>112341</v>
      </c>
      <c r="G16" s="2">
        <v>70</v>
      </c>
      <c r="H16" s="2">
        <f>H$12+4/5*(H$17-H$12)</f>
        <v>116982.2</v>
      </c>
      <c r="I16" s="2">
        <f>I$12+4/5*(I$17-I$12)</f>
        <v>96584.8</v>
      </c>
    </row>
    <row r="17" spans="1:9" x14ac:dyDescent="0.6">
      <c r="A17" s="19"/>
      <c r="B17" s="20" t="s">
        <v>6</v>
      </c>
      <c r="C17" s="21">
        <v>24864</v>
      </c>
      <c r="D17" s="22">
        <v>96110</v>
      </c>
      <c r="E17" s="23">
        <v>81461</v>
      </c>
      <c r="H17" s="28">
        <f>D16</f>
        <v>116206</v>
      </c>
      <c r="I17" s="28">
        <f>D17</f>
        <v>96110</v>
      </c>
    </row>
    <row r="18" spans="1:9" x14ac:dyDescent="0.6">
      <c r="A18" s="15" t="s">
        <v>10</v>
      </c>
      <c r="B18" t="s">
        <v>4</v>
      </c>
      <c r="C18" s="16">
        <v>32939</v>
      </c>
      <c r="D18" s="17">
        <v>107837</v>
      </c>
      <c r="E18" s="18">
        <v>93598</v>
      </c>
    </row>
    <row r="19" spans="1:9" x14ac:dyDescent="0.6">
      <c r="A19" s="15"/>
      <c r="B19" t="s">
        <v>5</v>
      </c>
      <c r="C19" s="16">
        <v>12468</v>
      </c>
      <c r="D19" s="17">
        <v>118306</v>
      </c>
      <c r="E19" s="18">
        <v>113197</v>
      </c>
    </row>
    <row r="20" spans="1:9" x14ac:dyDescent="0.6">
      <c r="A20" s="19"/>
      <c r="B20" s="20" t="s">
        <v>6</v>
      </c>
      <c r="C20" s="21">
        <v>20471</v>
      </c>
      <c r="D20" s="22">
        <v>101460</v>
      </c>
      <c r="E20" s="23">
        <v>81661</v>
      </c>
    </row>
    <row r="21" spans="1:9" x14ac:dyDescent="0.6">
      <c r="A21" s="15" t="s">
        <v>11</v>
      </c>
      <c r="B21" t="s">
        <v>4</v>
      </c>
      <c r="C21" s="16">
        <v>24221</v>
      </c>
      <c r="D21" s="17">
        <v>109964</v>
      </c>
      <c r="E21" s="18">
        <v>92113</v>
      </c>
    </row>
    <row r="22" spans="1:9" x14ac:dyDescent="0.6">
      <c r="A22" s="15"/>
      <c r="B22" t="s">
        <v>5</v>
      </c>
      <c r="C22" s="16">
        <v>8582</v>
      </c>
      <c r="D22" s="17">
        <v>122491</v>
      </c>
      <c r="E22" s="18">
        <v>114895</v>
      </c>
    </row>
    <row r="23" spans="1:9" x14ac:dyDescent="0.6">
      <c r="A23" s="19"/>
      <c r="B23" s="20" t="s">
        <v>6</v>
      </c>
      <c r="C23" s="21">
        <v>15639</v>
      </c>
      <c r="D23" s="22">
        <v>103089</v>
      </c>
      <c r="E23" s="23">
        <v>79611</v>
      </c>
    </row>
    <row r="24" spans="1:9" x14ac:dyDescent="0.6">
      <c r="A24" s="15" t="s">
        <v>12</v>
      </c>
      <c r="B24" t="s">
        <v>4</v>
      </c>
      <c r="C24" s="16">
        <v>13017</v>
      </c>
      <c r="D24" s="17">
        <v>110635</v>
      </c>
      <c r="E24" s="18">
        <v>89641</v>
      </c>
    </row>
    <row r="25" spans="1:9" x14ac:dyDescent="0.6">
      <c r="A25" s="15"/>
      <c r="B25" t="s">
        <v>5</v>
      </c>
      <c r="C25" s="16">
        <v>4203</v>
      </c>
      <c r="D25" s="17">
        <v>122337</v>
      </c>
      <c r="E25" s="18">
        <v>111928</v>
      </c>
    </row>
    <row r="26" spans="1:9" x14ac:dyDescent="0.6">
      <c r="A26" s="19"/>
      <c r="B26" s="20" t="s">
        <v>6</v>
      </c>
      <c r="C26" s="21">
        <v>8814</v>
      </c>
      <c r="D26" s="22">
        <v>105055</v>
      </c>
      <c r="E26" s="23">
        <v>79013</v>
      </c>
    </row>
    <row r="27" spans="1:9" x14ac:dyDescent="0.6">
      <c r="A27" s="15" t="s">
        <v>13</v>
      </c>
      <c r="B27" t="s">
        <v>4</v>
      </c>
      <c r="C27" s="16">
        <v>4803</v>
      </c>
      <c r="D27" s="17">
        <v>109979</v>
      </c>
      <c r="E27" s="18">
        <v>86035</v>
      </c>
    </row>
    <row r="28" spans="1:9" x14ac:dyDescent="0.6">
      <c r="A28" s="15"/>
      <c r="B28" t="s">
        <v>5</v>
      </c>
      <c r="C28" s="16">
        <v>1471</v>
      </c>
      <c r="D28" s="17">
        <v>121014</v>
      </c>
      <c r="E28" s="18">
        <v>104246</v>
      </c>
    </row>
    <row r="29" spans="1:9" x14ac:dyDescent="0.6">
      <c r="A29" s="19"/>
      <c r="B29" s="20" t="s">
        <v>6</v>
      </c>
      <c r="C29" s="21">
        <v>3332</v>
      </c>
      <c r="D29" s="22">
        <v>105108</v>
      </c>
      <c r="E29" s="23">
        <v>77995</v>
      </c>
    </row>
    <row r="30" spans="1:9" x14ac:dyDescent="0.6">
      <c r="A30" s="15" t="s">
        <v>14</v>
      </c>
      <c r="B30" t="s">
        <v>4</v>
      </c>
      <c r="C30" s="16">
        <v>631</v>
      </c>
      <c r="D30" s="17">
        <v>110511</v>
      </c>
      <c r="E30" s="18">
        <v>87280</v>
      </c>
    </row>
    <row r="31" spans="1:9" x14ac:dyDescent="0.6">
      <c r="A31" s="15"/>
      <c r="B31" t="s">
        <v>5</v>
      </c>
      <c r="C31" s="16">
        <v>202</v>
      </c>
      <c r="D31" s="17">
        <v>122691</v>
      </c>
      <c r="E31" s="18">
        <v>104297</v>
      </c>
    </row>
    <row r="32" spans="1:9" x14ac:dyDescent="0.6">
      <c r="A32" s="19"/>
      <c r="B32" s="20" t="s">
        <v>6</v>
      </c>
      <c r="C32" s="21">
        <v>429</v>
      </c>
      <c r="D32" s="22">
        <v>104775</v>
      </c>
      <c r="E32" s="23">
        <v>79267</v>
      </c>
    </row>
    <row r="33" spans="1:5" x14ac:dyDescent="0.6">
      <c r="A33" s="27">
        <v>-1914</v>
      </c>
      <c r="B33" t="s">
        <v>4</v>
      </c>
      <c r="C33" s="16">
        <v>91</v>
      </c>
      <c r="D33" s="17">
        <v>107057.52747252748</v>
      </c>
      <c r="E33" s="18">
        <v>85395.274725274721</v>
      </c>
    </row>
    <row r="34" spans="1:5" x14ac:dyDescent="0.6">
      <c r="A34" s="15"/>
      <c r="B34" t="s">
        <v>5</v>
      </c>
      <c r="C34" s="16">
        <v>28</v>
      </c>
      <c r="D34" s="17">
        <v>118422.67857142857</v>
      </c>
      <c r="E34" s="18">
        <v>97326.96428571429</v>
      </c>
    </row>
    <row r="35" spans="1:5" x14ac:dyDescent="0.6">
      <c r="A35" s="19"/>
      <c r="B35" s="20" t="s">
        <v>6</v>
      </c>
      <c r="C35" s="21">
        <v>63</v>
      </c>
      <c r="D35" s="22">
        <v>102006.3492063492</v>
      </c>
      <c r="E35" s="23">
        <v>80092.301587301583</v>
      </c>
    </row>
    <row r="36" spans="1:5" x14ac:dyDescent="0.6">
      <c r="A36" s="15" t="s">
        <v>15</v>
      </c>
      <c r="B36" t="s">
        <v>4</v>
      </c>
      <c r="C36" s="16">
        <v>188018</v>
      </c>
      <c r="D36" s="17">
        <v>108103</v>
      </c>
      <c r="E36" s="18">
        <v>96825</v>
      </c>
    </row>
    <row r="37" spans="1:5" x14ac:dyDescent="0.6">
      <c r="A37" s="15"/>
      <c r="B37" t="s">
        <v>5</v>
      </c>
      <c r="C37" s="16">
        <v>72778</v>
      </c>
      <c r="D37" s="17">
        <v>119822</v>
      </c>
      <c r="E37" s="18">
        <v>115210</v>
      </c>
    </row>
    <row r="38" spans="1:5" ht="13.75" thickBot="1" x14ac:dyDescent="0.75">
      <c r="A38" s="10"/>
      <c r="B38" s="11" t="s">
        <v>6</v>
      </c>
      <c r="C38" s="12">
        <v>115240</v>
      </c>
      <c r="D38" s="24">
        <v>100702</v>
      </c>
      <c r="E38" s="25">
        <v>85214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188018</v>
      </c>
      <c r="D42" s="17">
        <v>108103</v>
      </c>
      <c r="E42" s="18">
        <v>96825</v>
      </c>
    </row>
    <row r="43" spans="1:5" x14ac:dyDescent="0.6">
      <c r="A43" s="15"/>
      <c r="B43" t="s">
        <v>5</v>
      </c>
      <c r="C43" s="16">
        <v>72778</v>
      </c>
      <c r="D43" s="17">
        <v>119822</v>
      </c>
      <c r="E43" s="18">
        <v>115210</v>
      </c>
    </row>
    <row r="44" spans="1:5" ht="13.75" thickBot="1" x14ac:dyDescent="0.75">
      <c r="A44" s="10"/>
      <c r="B44" s="11" t="s">
        <v>6</v>
      </c>
      <c r="C44" s="12">
        <v>115240</v>
      </c>
      <c r="D44" s="24">
        <v>100702</v>
      </c>
      <c r="E44" s="25">
        <v>85214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960A-B5C1-4F6D-A2A6-3F8D620E0EB6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24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94855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99368.333333333328</v>
      </c>
    </row>
    <row r="6" spans="1:9" x14ac:dyDescent="0.6">
      <c r="A6" s="15" t="s">
        <v>30</v>
      </c>
      <c r="B6" t="s">
        <v>4</v>
      </c>
      <c r="C6" s="16">
        <v>1908</v>
      </c>
      <c r="D6" s="17">
        <v>94855</v>
      </c>
      <c r="E6" s="18">
        <v>93527</v>
      </c>
      <c r="G6" s="2">
        <v>60</v>
      </c>
      <c r="I6" s="2">
        <f>I7-1/3*(I7-I4)</f>
        <v>103881.66666666667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135375</v>
      </c>
      <c r="I7" s="28">
        <f>D11</f>
        <v>108395</v>
      </c>
    </row>
    <row r="8" spans="1:9" x14ac:dyDescent="0.6">
      <c r="A8" s="19"/>
      <c r="B8" s="20" t="s">
        <v>6</v>
      </c>
      <c r="C8" s="21">
        <v>1908</v>
      </c>
      <c r="D8" s="22">
        <v>94855</v>
      </c>
      <c r="E8" s="23">
        <v>93527</v>
      </c>
      <c r="G8" s="2">
        <v>62</v>
      </c>
      <c r="H8" s="2">
        <f>H$7+1/5*(H$12-H$7)</f>
        <v>132783.20000000001</v>
      </c>
      <c r="I8" s="2">
        <f>I$7+1/5*(I$12-I$7)</f>
        <v>106329</v>
      </c>
    </row>
    <row r="9" spans="1:9" x14ac:dyDescent="0.6">
      <c r="A9" s="15" t="s">
        <v>7</v>
      </c>
      <c r="B9" t="s">
        <v>4</v>
      </c>
      <c r="C9" s="16">
        <v>20170</v>
      </c>
      <c r="D9" s="17">
        <v>116798</v>
      </c>
      <c r="E9" s="18">
        <v>113508</v>
      </c>
      <c r="G9" s="2">
        <v>63</v>
      </c>
      <c r="H9" s="2">
        <f>H$7+2/5*(H$12-H$7)</f>
        <v>130191.4</v>
      </c>
      <c r="I9" s="2">
        <f>I$7+2/5*(I$12-I$7)</f>
        <v>104263</v>
      </c>
    </row>
    <row r="10" spans="1:9" x14ac:dyDescent="0.6">
      <c r="A10" s="15"/>
      <c r="B10" t="s">
        <v>5</v>
      </c>
      <c r="C10" s="16">
        <v>6282</v>
      </c>
      <c r="D10" s="17">
        <v>135375</v>
      </c>
      <c r="E10" s="18">
        <v>134067</v>
      </c>
      <c r="G10" s="2">
        <v>64</v>
      </c>
      <c r="H10" s="2">
        <f>H$7+3/5*(H$12-H$7)</f>
        <v>127599.6</v>
      </c>
      <c r="I10" s="2">
        <f>I$7+3/5*(I$12-I$7)</f>
        <v>102197</v>
      </c>
    </row>
    <row r="11" spans="1:9" x14ac:dyDescent="0.6">
      <c r="A11" s="19"/>
      <c r="B11" s="20" t="s">
        <v>6</v>
      </c>
      <c r="C11" s="21">
        <v>13888</v>
      </c>
      <c r="D11" s="22">
        <v>108395</v>
      </c>
      <c r="E11" s="23">
        <v>104208</v>
      </c>
      <c r="G11" s="2">
        <v>65</v>
      </c>
      <c r="H11" s="2">
        <f>H$7+4/5*(H$12-H$7)</f>
        <v>125007.8</v>
      </c>
      <c r="I11" s="2">
        <f>I$7+4/5*(I$12-I$7)</f>
        <v>100131</v>
      </c>
    </row>
    <row r="12" spans="1:9" x14ac:dyDescent="0.6">
      <c r="A12" s="15" t="s">
        <v>8</v>
      </c>
      <c r="B12" t="s">
        <v>4</v>
      </c>
      <c r="C12" s="16">
        <v>62624</v>
      </c>
      <c r="D12" s="17">
        <v>108853</v>
      </c>
      <c r="E12" s="18">
        <v>101961</v>
      </c>
      <c r="G12" s="2">
        <v>66</v>
      </c>
      <c r="H12" s="28">
        <f>D13</f>
        <v>122416</v>
      </c>
      <c r="I12" s="28">
        <f>D14</f>
        <v>98065</v>
      </c>
    </row>
    <row r="13" spans="1:9" x14ac:dyDescent="0.6">
      <c r="A13" s="15"/>
      <c r="B13" t="s">
        <v>5</v>
      </c>
      <c r="C13" s="16">
        <v>27745</v>
      </c>
      <c r="D13" s="17">
        <v>122416</v>
      </c>
      <c r="E13" s="18">
        <v>120430</v>
      </c>
      <c r="G13" s="2">
        <v>67</v>
      </c>
      <c r="H13" s="2">
        <f>H$12+1/5*(H$17-H$12)</f>
        <v>121461.6</v>
      </c>
      <c r="I13" s="2">
        <f>I$12+1/5*(I$17-I$12)</f>
        <v>97666.4</v>
      </c>
    </row>
    <row r="14" spans="1:9" x14ac:dyDescent="0.6">
      <c r="A14" s="19"/>
      <c r="B14" s="20" t="s">
        <v>6</v>
      </c>
      <c r="C14" s="21">
        <v>34879</v>
      </c>
      <c r="D14" s="22">
        <v>98065</v>
      </c>
      <c r="E14" s="23">
        <v>87269</v>
      </c>
      <c r="G14" s="2">
        <v>68</v>
      </c>
      <c r="H14" s="2">
        <f>H$12+2/5*(H$17-H$12)</f>
        <v>120507.2</v>
      </c>
      <c r="I14" s="2">
        <f>I$12+2/5*(I$17-I$12)</f>
        <v>97267.8</v>
      </c>
    </row>
    <row r="15" spans="1:9" x14ac:dyDescent="0.6">
      <c r="A15" s="15" t="s">
        <v>9</v>
      </c>
      <c r="B15" t="s">
        <v>4</v>
      </c>
      <c r="C15" s="16">
        <v>55098</v>
      </c>
      <c r="D15" s="17">
        <v>104928</v>
      </c>
      <c r="E15" s="18">
        <v>93893</v>
      </c>
      <c r="G15" s="2">
        <v>69</v>
      </c>
      <c r="H15" s="2">
        <f>H$12+3/5*(H$17-H$12)</f>
        <v>119552.8</v>
      </c>
      <c r="I15" s="2">
        <f>I$12+3/5*(I$17-I$12)</f>
        <v>96869.2</v>
      </c>
    </row>
    <row r="16" spans="1:9" x14ac:dyDescent="0.6">
      <c r="A16" s="15"/>
      <c r="B16" t="s">
        <v>5</v>
      </c>
      <c r="C16" s="16">
        <v>22618</v>
      </c>
      <c r="D16" s="17">
        <v>117644</v>
      </c>
      <c r="E16" s="18">
        <v>114428</v>
      </c>
      <c r="G16" s="2">
        <v>70</v>
      </c>
      <c r="H16" s="2">
        <f>H$12+4/5*(H$17-H$12)</f>
        <v>118598.39999999999</v>
      </c>
      <c r="I16" s="2">
        <f>I$12+4/5*(I$17-I$12)</f>
        <v>96470.6</v>
      </c>
    </row>
    <row r="17" spans="1:9" x14ac:dyDescent="0.6">
      <c r="A17" s="19"/>
      <c r="B17" s="20" t="s">
        <v>6</v>
      </c>
      <c r="C17" s="21">
        <v>32480</v>
      </c>
      <c r="D17" s="22">
        <v>96072</v>
      </c>
      <c r="E17" s="23">
        <v>79594</v>
      </c>
      <c r="H17" s="28">
        <f>D16</f>
        <v>117644</v>
      </c>
      <c r="I17" s="28">
        <f>D17</f>
        <v>96072</v>
      </c>
    </row>
    <row r="18" spans="1:9" x14ac:dyDescent="0.6">
      <c r="A18" s="15" t="s">
        <v>10</v>
      </c>
      <c r="B18" t="s">
        <v>4</v>
      </c>
      <c r="C18" s="16">
        <v>42700</v>
      </c>
      <c r="D18" s="17">
        <v>108097</v>
      </c>
      <c r="E18" s="18">
        <v>92968</v>
      </c>
    </row>
    <row r="19" spans="1:9" x14ac:dyDescent="0.6">
      <c r="A19" s="15"/>
      <c r="B19" t="s">
        <v>5</v>
      </c>
      <c r="C19" s="16">
        <v>15569</v>
      </c>
      <c r="D19" s="17">
        <v>119317</v>
      </c>
      <c r="E19" s="18">
        <v>114804</v>
      </c>
    </row>
    <row r="20" spans="1:9" x14ac:dyDescent="0.6">
      <c r="A20" s="19"/>
      <c r="B20" s="20" t="s">
        <v>6</v>
      </c>
      <c r="C20" s="21">
        <v>27131</v>
      </c>
      <c r="D20" s="22">
        <v>101658</v>
      </c>
      <c r="E20" s="23">
        <v>80437</v>
      </c>
    </row>
    <row r="21" spans="1:9" x14ac:dyDescent="0.6">
      <c r="A21" s="15" t="s">
        <v>11</v>
      </c>
      <c r="B21" t="s">
        <v>4</v>
      </c>
      <c r="C21" s="16">
        <v>30457</v>
      </c>
      <c r="D21" s="17">
        <v>110887</v>
      </c>
      <c r="E21" s="18">
        <v>92558</v>
      </c>
    </row>
    <row r="22" spans="1:9" x14ac:dyDescent="0.6">
      <c r="A22" s="15"/>
      <c r="B22" t="s">
        <v>5</v>
      </c>
      <c r="C22" s="16">
        <v>10644</v>
      </c>
      <c r="D22" s="17">
        <v>124054</v>
      </c>
      <c r="E22" s="18">
        <v>117765</v>
      </c>
    </row>
    <row r="23" spans="1:9" x14ac:dyDescent="0.6">
      <c r="A23" s="19"/>
      <c r="B23" s="20" t="s">
        <v>6</v>
      </c>
      <c r="C23" s="21">
        <v>19813</v>
      </c>
      <c r="D23" s="22">
        <v>103813</v>
      </c>
      <c r="E23" s="23">
        <v>79016</v>
      </c>
    </row>
    <row r="24" spans="1:9" x14ac:dyDescent="0.6">
      <c r="A24" s="15" t="s">
        <v>12</v>
      </c>
      <c r="B24" t="s">
        <v>4</v>
      </c>
      <c r="C24" s="16">
        <v>15289</v>
      </c>
      <c r="D24" s="17">
        <v>110882</v>
      </c>
      <c r="E24" s="18">
        <v>89998</v>
      </c>
    </row>
    <row r="25" spans="1:9" x14ac:dyDescent="0.6">
      <c r="A25" s="15"/>
      <c r="B25" t="s">
        <v>5</v>
      </c>
      <c r="C25" s="16">
        <v>5044</v>
      </c>
      <c r="D25" s="17">
        <v>123364</v>
      </c>
      <c r="E25" s="18">
        <v>114161</v>
      </c>
    </row>
    <row r="26" spans="1:9" x14ac:dyDescent="0.6">
      <c r="A26" s="19"/>
      <c r="B26" s="20" t="s">
        <v>6</v>
      </c>
      <c r="C26" s="21">
        <v>10245</v>
      </c>
      <c r="D26" s="22">
        <v>104737</v>
      </c>
      <c r="E26" s="23">
        <v>78102</v>
      </c>
    </row>
    <row r="27" spans="1:9" x14ac:dyDescent="0.6">
      <c r="A27" s="15" t="s">
        <v>13</v>
      </c>
      <c r="B27" t="s">
        <v>4</v>
      </c>
      <c r="C27" s="16">
        <v>5775</v>
      </c>
      <c r="D27" s="17">
        <v>110125</v>
      </c>
      <c r="E27" s="18">
        <v>85928</v>
      </c>
    </row>
    <row r="28" spans="1:9" x14ac:dyDescent="0.6">
      <c r="A28" s="15"/>
      <c r="B28" t="s">
        <v>5</v>
      </c>
      <c r="C28" s="16">
        <v>1722</v>
      </c>
      <c r="D28" s="17">
        <v>123030</v>
      </c>
      <c r="E28" s="18">
        <v>107090</v>
      </c>
    </row>
    <row r="29" spans="1:9" x14ac:dyDescent="0.6">
      <c r="A29" s="19"/>
      <c r="B29" s="20" t="s">
        <v>6</v>
      </c>
      <c r="C29" s="21">
        <v>4053</v>
      </c>
      <c r="D29" s="22">
        <v>104642</v>
      </c>
      <c r="E29" s="23">
        <v>76937</v>
      </c>
    </row>
    <row r="30" spans="1:9" x14ac:dyDescent="0.6">
      <c r="A30" s="15" t="s">
        <v>14</v>
      </c>
      <c r="B30" t="s">
        <v>4</v>
      </c>
      <c r="C30" s="16">
        <v>860</v>
      </c>
      <c r="D30" s="17">
        <v>111996</v>
      </c>
      <c r="E30" s="18">
        <v>87507</v>
      </c>
    </row>
    <row r="31" spans="1:9" x14ac:dyDescent="0.6">
      <c r="A31" s="15"/>
      <c r="B31" t="s">
        <v>5</v>
      </c>
      <c r="C31" s="16">
        <v>258</v>
      </c>
      <c r="D31" s="17">
        <v>128278</v>
      </c>
      <c r="E31" s="18">
        <v>107878</v>
      </c>
    </row>
    <row r="32" spans="1:9" x14ac:dyDescent="0.6">
      <c r="A32" s="19"/>
      <c r="B32" s="20" t="s">
        <v>6</v>
      </c>
      <c r="C32" s="21">
        <v>602</v>
      </c>
      <c r="D32" s="22">
        <v>105018</v>
      </c>
      <c r="E32" s="23">
        <v>78777</v>
      </c>
    </row>
    <row r="33" spans="1:5" x14ac:dyDescent="0.6">
      <c r="A33" s="27">
        <v>-1914</v>
      </c>
      <c r="B33" t="s">
        <v>4</v>
      </c>
      <c r="C33" s="16">
        <v>132</v>
      </c>
      <c r="D33" s="17">
        <v>104471.66666666667</v>
      </c>
      <c r="E33" s="18">
        <v>85728.030303030304</v>
      </c>
    </row>
    <row r="34" spans="1:5" x14ac:dyDescent="0.6">
      <c r="A34" s="15"/>
      <c r="B34" t="s">
        <v>5</v>
      </c>
      <c r="C34" s="16">
        <v>42</v>
      </c>
      <c r="D34" s="17">
        <v>119985.83333333333</v>
      </c>
      <c r="E34" s="18">
        <v>105910</v>
      </c>
    </row>
    <row r="35" spans="1:5" x14ac:dyDescent="0.6">
      <c r="A35" s="19"/>
      <c r="B35" s="20" t="s">
        <v>6</v>
      </c>
      <c r="C35" s="21">
        <v>90</v>
      </c>
      <c r="D35" s="22">
        <v>97231.722222222219</v>
      </c>
      <c r="E35" s="23">
        <v>76309.777777777781</v>
      </c>
    </row>
    <row r="36" spans="1:5" x14ac:dyDescent="0.6">
      <c r="A36" s="15" t="s">
        <v>15</v>
      </c>
      <c r="B36" t="s">
        <v>4</v>
      </c>
      <c r="C36" s="16">
        <v>235013</v>
      </c>
      <c r="D36" s="17">
        <v>108799</v>
      </c>
      <c r="E36" s="18">
        <v>96905</v>
      </c>
    </row>
    <row r="37" spans="1:5" x14ac:dyDescent="0.6">
      <c r="A37" s="15"/>
      <c r="B37" t="s">
        <v>5</v>
      </c>
      <c r="C37" s="16">
        <v>89924</v>
      </c>
      <c r="D37" s="17">
        <v>121859</v>
      </c>
      <c r="E37" s="18">
        <v>117934</v>
      </c>
    </row>
    <row r="38" spans="1:5" ht="13.75" thickBot="1" x14ac:dyDescent="0.75">
      <c r="A38" s="10"/>
      <c r="B38" s="11" t="s">
        <v>6</v>
      </c>
      <c r="C38" s="12">
        <v>145089</v>
      </c>
      <c r="D38" s="24">
        <v>100705</v>
      </c>
      <c r="E38" s="25">
        <v>83872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235013</v>
      </c>
      <c r="D42" s="17">
        <v>108799</v>
      </c>
      <c r="E42" s="18">
        <v>96905</v>
      </c>
    </row>
    <row r="43" spans="1:5" x14ac:dyDescent="0.6">
      <c r="A43" s="15"/>
      <c r="B43" t="s">
        <v>5</v>
      </c>
      <c r="C43" s="16">
        <v>89924</v>
      </c>
      <c r="D43" s="17">
        <v>121859</v>
      </c>
      <c r="E43" s="18">
        <v>117934</v>
      </c>
    </row>
    <row r="44" spans="1:5" ht="13.75" thickBot="1" x14ac:dyDescent="0.75">
      <c r="A44" s="10"/>
      <c r="B44" s="11" t="s">
        <v>6</v>
      </c>
      <c r="C44" s="12">
        <v>145089</v>
      </c>
      <c r="D44" s="24">
        <v>100705</v>
      </c>
      <c r="E44" s="25">
        <v>83872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86FE-F2F0-4472-B62F-E211CBF96413}">
  <dimension ref="A1:I44"/>
  <sheetViews>
    <sheetView tabSelected="1" zoomScaleNormal="100" workbookViewId="0">
      <selection activeCell="G4" sqref="G4"/>
    </sheetView>
  </sheetViews>
  <sheetFormatPr defaultRowHeight="13" x14ac:dyDescent="0.6"/>
  <cols>
    <col min="1" max="1" width="13.54296875" style="2" customWidth="1"/>
    <col min="2" max="2" width="9.1328125" style="2"/>
    <col min="3" max="3" width="10" style="26" customWidth="1"/>
    <col min="4" max="5" width="12.26953125" style="26" customWidth="1"/>
    <col min="6" max="254" width="9.1328125" style="2"/>
    <col min="255" max="255" width="13.54296875" style="2" customWidth="1"/>
    <col min="256" max="256" width="9.1328125" style="2"/>
    <col min="257" max="257" width="10" style="2" customWidth="1"/>
    <col min="258" max="258" width="16.86328125" style="2" customWidth="1"/>
    <col min="259" max="259" width="8.86328125" style="2" customWidth="1"/>
    <col min="260" max="260" width="16.54296875" style="2" customWidth="1"/>
    <col min="261" max="261" width="10.86328125" style="2" customWidth="1"/>
    <col min="262" max="510" width="9.1328125" style="2"/>
    <col min="511" max="511" width="13.54296875" style="2" customWidth="1"/>
    <col min="512" max="512" width="9.1328125" style="2"/>
    <col min="513" max="513" width="10" style="2" customWidth="1"/>
    <col min="514" max="514" width="16.86328125" style="2" customWidth="1"/>
    <col min="515" max="515" width="8.86328125" style="2" customWidth="1"/>
    <col min="516" max="516" width="16.54296875" style="2" customWidth="1"/>
    <col min="517" max="517" width="10.86328125" style="2" customWidth="1"/>
    <col min="518" max="766" width="9.1328125" style="2"/>
    <col min="767" max="767" width="13.54296875" style="2" customWidth="1"/>
    <col min="768" max="768" width="9.1328125" style="2"/>
    <col min="769" max="769" width="10" style="2" customWidth="1"/>
    <col min="770" max="770" width="16.86328125" style="2" customWidth="1"/>
    <col min="771" max="771" width="8.86328125" style="2" customWidth="1"/>
    <col min="772" max="772" width="16.54296875" style="2" customWidth="1"/>
    <col min="773" max="773" width="10.86328125" style="2" customWidth="1"/>
    <col min="774" max="1022" width="9.1328125" style="2"/>
    <col min="1023" max="1023" width="13.54296875" style="2" customWidth="1"/>
    <col min="1024" max="1024" width="9.1328125" style="2"/>
    <col min="1025" max="1025" width="10" style="2" customWidth="1"/>
    <col min="1026" max="1026" width="16.86328125" style="2" customWidth="1"/>
    <col min="1027" max="1027" width="8.86328125" style="2" customWidth="1"/>
    <col min="1028" max="1028" width="16.54296875" style="2" customWidth="1"/>
    <col min="1029" max="1029" width="10.86328125" style="2" customWidth="1"/>
    <col min="1030" max="1278" width="9.1328125" style="2"/>
    <col min="1279" max="1279" width="13.54296875" style="2" customWidth="1"/>
    <col min="1280" max="1280" width="9.1328125" style="2"/>
    <col min="1281" max="1281" width="10" style="2" customWidth="1"/>
    <col min="1282" max="1282" width="16.86328125" style="2" customWidth="1"/>
    <col min="1283" max="1283" width="8.86328125" style="2" customWidth="1"/>
    <col min="1284" max="1284" width="16.54296875" style="2" customWidth="1"/>
    <col min="1285" max="1285" width="10.86328125" style="2" customWidth="1"/>
    <col min="1286" max="1534" width="9.1328125" style="2"/>
    <col min="1535" max="1535" width="13.54296875" style="2" customWidth="1"/>
    <col min="1536" max="1536" width="9.1328125" style="2"/>
    <col min="1537" max="1537" width="10" style="2" customWidth="1"/>
    <col min="1538" max="1538" width="16.86328125" style="2" customWidth="1"/>
    <col min="1539" max="1539" width="8.86328125" style="2" customWidth="1"/>
    <col min="1540" max="1540" width="16.54296875" style="2" customWidth="1"/>
    <col min="1541" max="1541" width="10.86328125" style="2" customWidth="1"/>
    <col min="1542" max="1790" width="9.1328125" style="2"/>
    <col min="1791" max="1791" width="13.54296875" style="2" customWidth="1"/>
    <col min="1792" max="1792" width="9.1328125" style="2"/>
    <col min="1793" max="1793" width="10" style="2" customWidth="1"/>
    <col min="1794" max="1794" width="16.86328125" style="2" customWidth="1"/>
    <col min="1795" max="1795" width="8.86328125" style="2" customWidth="1"/>
    <col min="1796" max="1796" width="16.54296875" style="2" customWidth="1"/>
    <col min="1797" max="1797" width="10.86328125" style="2" customWidth="1"/>
    <col min="1798" max="2046" width="9.1328125" style="2"/>
    <col min="2047" max="2047" width="13.54296875" style="2" customWidth="1"/>
    <col min="2048" max="2048" width="9.1328125" style="2"/>
    <col min="2049" max="2049" width="10" style="2" customWidth="1"/>
    <col min="2050" max="2050" width="16.86328125" style="2" customWidth="1"/>
    <col min="2051" max="2051" width="8.86328125" style="2" customWidth="1"/>
    <col min="2052" max="2052" width="16.54296875" style="2" customWidth="1"/>
    <col min="2053" max="2053" width="10.86328125" style="2" customWidth="1"/>
    <col min="2054" max="2302" width="9.1328125" style="2"/>
    <col min="2303" max="2303" width="13.54296875" style="2" customWidth="1"/>
    <col min="2304" max="2304" width="9.1328125" style="2"/>
    <col min="2305" max="2305" width="10" style="2" customWidth="1"/>
    <col min="2306" max="2306" width="16.86328125" style="2" customWidth="1"/>
    <col min="2307" max="2307" width="8.86328125" style="2" customWidth="1"/>
    <col min="2308" max="2308" width="16.54296875" style="2" customWidth="1"/>
    <col min="2309" max="2309" width="10.86328125" style="2" customWidth="1"/>
    <col min="2310" max="2558" width="9.1328125" style="2"/>
    <col min="2559" max="2559" width="13.54296875" style="2" customWidth="1"/>
    <col min="2560" max="2560" width="9.1328125" style="2"/>
    <col min="2561" max="2561" width="10" style="2" customWidth="1"/>
    <col min="2562" max="2562" width="16.86328125" style="2" customWidth="1"/>
    <col min="2563" max="2563" width="8.86328125" style="2" customWidth="1"/>
    <col min="2564" max="2564" width="16.54296875" style="2" customWidth="1"/>
    <col min="2565" max="2565" width="10.86328125" style="2" customWidth="1"/>
    <col min="2566" max="2814" width="9.1328125" style="2"/>
    <col min="2815" max="2815" width="13.54296875" style="2" customWidth="1"/>
    <col min="2816" max="2816" width="9.1328125" style="2"/>
    <col min="2817" max="2817" width="10" style="2" customWidth="1"/>
    <col min="2818" max="2818" width="16.86328125" style="2" customWidth="1"/>
    <col min="2819" max="2819" width="8.86328125" style="2" customWidth="1"/>
    <col min="2820" max="2820" width="16.54296875" style="2" customWidth="1"/>
    <col min="2821" max="2821" width="10.86328125" style="2" customWidth="1"/>
    <col min="2822" max="3070" width="9.1328125" style="2"/>
    <col min="3071" max="3071" width="13.54296875" style="2" customWidth="1"/>
    <col min="3072" max="3072" width="9.1328125" style="2"/>
    <col min="3073" max="3073" width="10" style="2" customWidth="1"/>
    <col min="3074" max="3074" width="16.86328125" style="2" customWidth="1"/>
    <col min="3075" max="3075" width="8.86328125" style="2" customWidth="1"/>
    <col min="3076" max="3076" width="16.54296875" style="2" customWidth="1"/>
    <col min="3077" max="3077" width="10.86328125" style="2" customWidth="1"/>
    <col min="3078" max="3326" width="9.1328125" style="2"/>
    <col min="3327" max="3327" width="13.54296875" style="2" customWidth="1"/>
    <col min="3328" max="3328" width="9.1328125" style="2"/>
    <col min="3329" max="3329" width="10" style="2" customWidth="1"/>
    <col min="3330" max="3330" width="16.86328125" style="2" customWidth="1"/>
    <col min="3331" max="3331" width="8.86328125" style="2" customWidth="1"/>
    <col min="3332" max="3332" width="16.54296875" style="2" customWidth="1"/>
    <col min="3333" max="3333" width="10.86328125" style="2" customWidth="1"/>
    <col min="3334" max="3582" width="9.1328125" style="2"/>
    <col min="3583" max="3583" width="13.54296875" style="2" customWidth="1"/>
    <col min="3584" max="3584" width="9.1328125" style="2"/>
    <col min="3585" max="3585" width="10" style="2" customWidth="1"/>
    <col min="3586" max="3586" width="16.86328125" style="2" customWidth="1"/>
    <col min="3587" max="3587" width="8.86328125" style="2" customWidth="1"/>
    <col min="3588" max="3588" width="16.54296875" style="2" customWidth="1"/>
    <col min="3589" max="3589" width="10.86328125" style="2" customWidth="1"/>
    <col min="3590" max="3838" width="9.1328125" style="2"/>
    <col min="3839" max="3839" width="13.54296875" style="2" customWidth="1"/>
    <col min="3840" max="3840" width="9.1328125" style="2"/>
    <col min="3841" max="3841" width="10" style="2" customWidth="1"/>
    <col min="3842" max="3842" width="16.86328125" style="2" customWidth="1"/>
    <col min="3843" max="3843" width="8.86328125" style="2" customWidth="1"/>
    <col min="3844" max="3844" width="16.54296875" style="2" customWidth="1"/>
    <col min="3845" max="3845" width="10.86328125" style="2" customWidth="1"/>
    <col min="3846" max="4094" width="9.1328125" style="2"/>
    <col min="4095" max="4095" width="13.54296875" style="2" customWidth="1"/>
    <col min="4096" max="4096" width="9.1328125" style="2"/>
    <col min="4097" max="4097" width="10" style="2" customWidth="1"/>
    <col min="4098" max="4098" width="16.86328125" style="2" customWidth="1"/>
    <col min="4099" max="4099" width="8.86328125" style="2" customWidth="1"/>
    <col min="4100" max="4100" width="16.54296875" style="2" customWidth="1"/>
    <col min="4101" max="4101" width="10.86328125" style="2" customWidth="1"/>
    <col min="4102" max="4350" width="9.1328125" style="2"/>
    <col min="4351" max="4351" width="13.54296875" style="2" customWidth="1"/>
    <col min="4352" max="4352" width="9.1328125" style="2"/>
    <col min="4353" max="4353" width="10" style="2" customWidth="1"/>
    <col min="4354" max="4354" width="16.86328125" style="2" customWidth="1"/>
    <col min="4355" max="4355" width="8.86328125" style="2" customWidth="1"/>
    <col min="4356" max="4356" width="16.54296875" style="2" customWidth="1"/>
    <col min="4357" max="4357" width="10.86328125" style="2" customWidth="1"/>
    <col min="4358" max="4606" width="9.1328125" style="2"/>
    <col min="4607" max="4607" width="13.54296875" style="2" customWidth="1"/>
    <col min="4608" max="4608" width="9.1328125" style="2"/>
    <col min="4609" max="4609" width="10" style="2" customWidth="1"/>
    <col min="4610" max="4610" width="16.86328125" style="2" customWidth="1"/>
    <col min="4611" max="4611" width="8.86328125" style="2" customWidth="1"/>
    <col min="4612" max="4612" width="16.54296875" style="2" customWidth="1"/>
    <col min="4613" max="4613" width="10.86328125" style="2" customWidth="1"/>
    <col min="4614" max="4862" width="9.1328125" style="2"/>
    <col min="4863" max="4863" width="13.54296875" style="2" customWidth="1"/>
    <col min="4864" max="4864" width="9.1328125" style="2"/>
    <col min="4865" max="4865" width="10" style="2" customWidth="1"/>
    <col min="4866" max="4866" width="16.86328125" style="2" customWidth="1"/>
    <col min="4867" max="4867" width="8.86328125" style="2" customWidth="1"/>
    <col min="4868" max="4868" width="16.54296875" style="2" customWidth="1"/>
    <col min="4869" max="4869" width="10.86328125" style="2" customWidth="1"/>
    <col min="4870" max="5118" width="9.1328125" style="2"/>
    <col min="5119" max="5119" width="13.54296875" style="2" customWidth="1"/>
    <col min="5120" max="5120" width="9.1328125" style="2"/>
    <col min="5121" max="5121" width="10" style="2" customWidth="1"/>
    <col min="5122" max="5122" width="16.86328125" style="2" customWidth="1"/>
    <col min="5123" max="5123" width="8.86328125" style="2" customWidth="1"/>
    <col min="5124" max="5124" width="16.54296875" style="2" customWidth="1"/>
    <col min="5125" max="5125" width="10.86328125" style="2" customWidth="1"/>
    <col min="5126" max="5374" width="9.1328125" style="2"/>
    <col min="5375" max="5375" width="13.54296875" style="2" customWidth="1"/>
    <col min="5376" max="5376" width="9.1328125" style="2"/>
    <col min="5377" max="5377" width="10" style="2" customWidth="1"/>
    <col min="5378" max="5378" width="16.86328125" style="2" customWidth="1"/>
    <col min="5379" max="5379" width="8.86328125" style="2" customWidth="1"/>
    <col min="5380" max="5380" width="16.54296875" style="2" customWidth="1"/>
    <col min="5381" max="5381" width="10.86328125" style="2" customWidth="1"/>
    <col min="5382" max="5630" width="9.1328125" style="2"/>
    <col min="5631" max="5631" width="13.54296875" style="2" customWidth="1"/>
    <col min="5632" max="5632" width="9.1328125" style="2"/>
    <col min="5633" max="5633" width="10" style="2" customWidth="1"/>
    <col min="5634" max="5634" width="16.86328125" style="2" customWidth="1"/>
    <col min="5635" max="5635" width="8.86328125" style="2" customWidth="1"/>
    <col min="5636" max="5636" width="16.54296875" style="2" customWidth="1"/>
    <col min="5637" max="5637" width="10.86328125" style="2" customWidth="1"/>
    <col min="5638" max="5886" width="9.1328125" style="2"/>
    <col min="5887" max="5887" width="13.54296875" style="2" customWidth="1"/>
    <col min="5888" max="5888" width="9.1328125" style="2"/>
    <col min="5889" max="5889" width="10" style="2" customWidth="1"/>
    <col min="5890" max="5890" width="16.86328125" style="2" customWidth="1"/>
    <col min="5891" max="5891" width="8.86328125" style="2" customWidth="1"/>
    <col min="5892" max="5892" width="16.54296875" style="2" customWidth="1"/>
    <col min="5893" max="5893" width="10.86328125" style="2" customWidth="1"/>
    <col min="5894" max="6142" width="9.1328125" style="2"/>
    <col min="6143" max="6143" width="13.54296875" style="2" customWidth="1"/>
    <col min="6144" max="6144" width="9.1328125" style="2"/>
    <col min="6145" max="6145" width="10" style="2" customWidth="1"/>
    <col min="6146" max="6146" width="16.86328125" style="2" customWidth="1"/>
    <col min="6147" max="6147" width="8.86328125" style="2" customWidth="1"/>
    <col min="6148" max="6148" width="16.54296875" style="2" customWidth="1"/>
    <col min="6149" max="6149" width="10.86328125" style="2" customWidth="1"/>
    <col min="6150" max="6398" width="9.1328125" style="2"/>
    <col min="6399" max="6399" width="13.54296875" style="2" customWidth="1"/>
    <col min="6400" max="6400" width="9.1328125" style="2"/>
    <col min="6401" max="6401" width="10" style="2" customWidth="1"/>
    <col min="6402" max="6402" width="16.86328125" style="2" customWidth="1"/>
    <col min="6403" max="6403" width="8.86328125" style="2" customWidth="1"/>
    <col min="6404" max="6404" width="16.54296875" style="2" customWidth="1"/>
    <col min="6405" max="6405" width="10.86328125" style="2" customWidth="1"/>
    <col min="6406" max="6654" width="9.1328125" style="2"/>
    <col min="6655" max="6655" width="13.54296875" style="2" customWidth="1"/>
    <col min="6656" max="6656" width="9.1328125" style="2"/>
    <col min="6657" max="6657" width="10" style="2" customWidth="1"/>
    <col min="6658" max="6658" width="16.86328125" style="2" customWidth="1"/>
    <col min="6659" max="6659" width="8.86328125" style="2" customWidth="1"/>
    <col min="6660" max="6660" width="16.54296875" style="2" customWidth="1"/>
    <col min="6661" max="6661" width="10.86328125" style="2" customWidth="1"/>
    <col min="6662" max="6910" width="9.1328125" style="2"/>
    <col min="6911" max="6911" width="13.54296875" style="2" customWidth="1"/>
    <col min="6912" max="6912" width="9.1328125" style="2"/>
    <col min="6913" max="6913" width="10" style="2" customWidth="1"/>
    <col min="6914" max="6914" width="16.86328125" style="2" customWidth="1"/>
    <col min="6915" max="6915" width="8.86328125" style="2" customWidth="1"/>
    <col min="6916" max="6916" width="16.54296875" style="2" customWidth="1"/>
    <col min="6917" max="6917" width="10.86328125" style="2" customWidth="1"/>
    <col min="6918" max="7166" width="9.1328125" style="2"/>
    <col min="7167" max="7167" width="13.54296875" style="2" customWidth="1"/>
    <col min="7168" max="7168" width="9.1328125" style="2"/>
    <col min="7169" max="7169" width="10" style="2" customWidth="1"/>
    <col min="7170" max="7170" width="16.86328125" style="2" customWidth="1"/>
    <col min="7171" max="7171" width="8.86328125" style="2" customWidth="1"/>
    <col min="7172" max="7172" width="16.54296875" style="2" customWidth="1"/>
    <col min="7173" max="7173" width="10.86328125" style="2" customWidth="1"/>
    <col min="7174" max="7422" width="9.1328125" style="2"/>
    <col min="7423" max="7423" width="13.54296875" style="2" customWidth="1"/>
    <col min="7424" max="7424" width="9.1328125" style="2"/>
    <col min="7425" max="7425" width="10" style="2" customWidth="1"/>
    <col min="7426" max="7426" width="16.86328125" style="2" customWidth="1"/>
    <col min="7427" max="7427" width="8.86328125" style="2" customWidth="1"/>
    <col min="7428" max="7428" width="16.54296875" style="2" customWidth="1"/>
    <col min="7429" max="7429" width="10.86328125" style="2" customWidth="1"/>
    <col min="7430" max="7678" width="9.1328125" style="2"/>
    <col min="7679" max="7679" width="13.54296875" style="2" customWidth="1"/>
    <col min="7680" max="7680" width="9.1328125" style="2"/>
    <col min="7681" max="7681" width="10" style="2" customWidth="1"/>
    <col min="7682" max="7682" width="16.86328125" style="2" customWidth="1"/>
    <col min="7683" max="7683" width="8.86328125" style="2" customWidth="1"/>
    <col min="7684" max="7684" width="16.54296875" style="2" customWidth="1"/>
    <col min="7685" max="7685" width="10.86328125" style="2" customWidth="1"/>
    <col min="7686" max="7934" width="9.1328125" style="2"/>
    <col min="7935" max="7935" width="13.54296875" style="2" customWidth="1"/>
    <col min="7936" max="7936" width="9.1328125" style="2"/>
    <col min="7937" max="7937" width="10" style="2" customWidth="1"/>
    <col min="7938" max="7938" width="16.86328125" style="2" customWidth="1"/>
    <col min="7939" max="7939" width="8.86328125" style="2" customWidth="1"/>
    <col min="7940" max="7940" width="16.54296875" style="2" customWidth="1"/>
    <col min="7941" max="7941" width="10.86328125" style="2" customWidth="1"/>
    <col min="7942" max="8190" width="9.1328125" style="2"/>
    <col min="8191" max="8191" width="13.54296875" style="2" customWidth="1"/>
    <col min="8192" max="8192" width="9.1328125" style="2"/>
    <col min="8193" max="8193" width="10" style="2" customWidth="1"/>
    <col min="8194" max="8194" width="16.86328125" style="2" customWidth="1"/>
    <col min="8195" max="8195" width="8.86328125" style="2" customWidth="1"/>
    <col min="8196" max="8196" width="16.54296875" style="2" customWidth="1"/>
    <col min="8197" max="8197" width="10.86328125" style="2" customWidth="1"/>
    <col min="8198" max="8446" width="9.1328125" style="2"/>
    <col min="8447" max="8447" width="13.54296875" style="2" customWidth="1"/>
    <col min="8448" max="8448" width="9.1328125" style="2"/>
    <col min="8449" max="8449" width="10" style="2" customWidth="1"/>
    <col min="8450" max="8450" width="16.86328125" style="2" customWidth="1"/>
    <col min="8451" max="8451" width="8.86328125" style="2" customWidth="1"/>
    <col min="8452" max="8452" width="16.54296875" style="2" customWidth="1"/>
    <col min="8453" max="8453" width="10.86328125" style="2" customWidth="1"/>
    <col min="8454" max="8702" width="9.1328125" style="2"/>
    <col min="8703" max="8703" width="13.54296875" style="2" customWidth="1"/>
    <col min="8704" max="8704" width="9.1328125" style="2"/>
    <col min="8705" max="8705" width="10" style="2" customWidth="1"/>
    <col min="8706" max="8706" width="16.86328125" style="2" customWidth="1"/>
    <col min="8707" max="8707" width="8.86328125" style="2" customWidth="1"/>
    <col min="8708" max="8708" width="16.54296875" style="2" customWidth="1"/>
    <col min="8709" max="8709" width="10.86328125" style="2" customWidth="1"/>
    <col min="8710" max="8958" width="9.1328125" style="2"/>
    <col min="8959" max="8959" width="13.54296875" style="2" customWidth="1"/>
    <col min="8960" max="8960" width="9.1328125" style="2"/>
    <col min="8961" max="8961" width="10" style="2" customWidth="1"/>
    <col min="8962" max="8962" width="16.86328125" style="2" customWidth="1"/>
    <col min="8963" max="8963" width="8.86328125" style="2" customWidth="1"/>
    <col min="8964" max="8964" width="16.54296875" style="2" customWidth="1"/>
    <col min="8965" max="8965" width="10.86328125" style="2" customWidth="1"/>
    <col min="8966" max="9214" width="9.1328125" style="2"/>
    <col min="9215" max="9215" width="13.54296875" style="2" customWidth="1"/>
    <col min="9216" max="9216" width="9.1328125" style="2"/>
    <col min="9217" max="9217" width="10" style="2" customWidth="1"/>
    <col min="9218" max="9218" width="16.86328125" style="2" customWidth="1"/>
    <col min="9219" max="9219" width="8.86328125" style="2" customWidth="1"/>
    <col min="9220" max="9220" width="16.54296875" style="2" customWidth="1"/>
    <col min="9221" max="9221" width="10.86328125" style="2" customWidth="1"/>
    <col min="9222" max="9470" width="9.1328125" style="2"/>
    <col min="9471" max="9471" width="13.54296875" style="2" customWidth="1"/>
    <col min="9472" max="9472" width="9.1328125" style="2"/>
    <col min="9473" max="9473" width="10" style="2" customWidth="1"/>
    <col min="9474" max="9474" width="16.86328125" style="2" customWidth="1"/>
    <col min="9475" max="9475" width="8.86328125" style="2" customWidth="1"/>
    <col min="9476" max="9476" width="16.54296875" style="2" customWidth="1"/>
    <col min="9477" max="9477" width="10.86328125" style="2" customWidth="1"/>
    <col min="9478" max="9726" width="9.1328125" style="2"/>
    <col min="9727" max="9727" width="13.54296875" style="2" customWidth="1"/>
    <col min="9728" max="9728" width="9.1328125" style="2"/>
    <col min="9729" max="9729" width="10" style="2" customWidth="1"/>
    <col min="9730" max="9730" width="16.86328125" style="2" customWidth="1"/>
    <col min="9731" max="9731" width="8.86328125" style="2" customWidth="1"/>
    <col min="9732" max="9732" width="16.54296875" style="2" customWidth="1"/>
    <col min="9733" max="9733" width="10.86328125" style="2" customWidth="1"/>
    <col min="9734" max="9982" width="9.1328125" style="2"/>
    <col min="9983" max="9983" width="13.54296875" style="2" customWidth="1"/>
    <col min="9984" max="9984" width="9.1328125" style="2"/>
    <col min="9985" max="9985" width="10" style="2" customWidth="1"/>
    <col min="9986" max="9986" width="16.86328125" style="2" customWidth="1"/>
    <col min="9987" max="9987" width="8.86328125" style="2" customWidth="1"/>
    <col min="9988" max="9988" width="16.54296875" style="2" customWidth="1"/>
    <col min="9989" max="9989" width="10.86328125" style="2" customWidth="1"/>
    <col min="9990" max="10238" width="9.1328125" style="2"/>
    <col min="10239" max="10239" width="13.54296875" style="2" customWidth="1"/>
    <col min="10240" max="10240" width="9.1328125" style="2"/>
    <col min="10241" max="10241" width="10" style="2" customWidth="1"/>
    <col min="10242" max="10242" width="16.86328125" style="2" customWidth="1"/>
    <col min="10243" max="10243" width="8.86328125" style="2" customWidth="1"/>
    <col min="10244" max="10244" width="16.54296875" style="2" customWidth="1"/>
    <col min="10245" max="10245" width="10.86328125" style="2" customWidth="1"/>
    <col min="10246" max="10494" width="9.1328125" style="2"/>
    <col min="10495" max="10495" width="13.54296875" style="2" customWidth="1"/>
    <col min="10496" max="10496" width="9.1328125" style="2"/>
    <col min="10497" max="10497" width="10" style="2" customWidth="1"/>
    <col min="10498" max="10498" width="16.86328125" style="2" customWidth="1"/>
    <col min="10499" max="10499" width="8.86328125" style="2" customWidth="1"/>
    <col min="10500" max="10500" width="16.54296875" style="2" customWidth="1"/>
    <col min="10501" max="10501" width="10.86328125" style="2" customWidth="1"/>
    <col min="10502" max="10750" width="9.1328125" style="2"/>
    <col min="10751" max="10751" width="13.54296875" style="2" customWidth="1"/>
    <col min="10752" max="10752" width="9.1328125" style="2"/>
    <col min="10753" max="10753" width="10" style="2" customWidth="1"/>
    <col min="10754" max="10754" width="16.86328125" style="2" customWidth="1"/>
    <col min="10755" max="10755" width="8.86328125" style="2" customWidth="1"/>
    <col min="10756" max="10756" width="16.54296875" style="2" customWidth="1"/>
    <col min="10757" max="10757" width="10.86328125" style="2" customWidth="1"/>
    <col min="10758" max="11006" width="9.1328125" style="2"/>
    <col min="11007" max="11007" width="13.54296875" style="2" customWidth="1"/>
    <col min="11008" max="11008" width="9.1328125" style="2"/>
    <col min="11009" max="11009" width="10" style="2" customWidth="1"/>
    <col min="11010" max="11010" width="16.86328125" style="2" customWidth="1"/>
    <col min="11011" max="11011" width="8.86328125" style="2" customWidth="1"/>
    <col min="11012" max="11012" width="16.54296875" style="2" customWidth="1"/>
    <col min="11013" max="11013" width="10.86328125" style="2" customWidth="1"/>
    <col min="11014" max="11262" width="9.1328125" style="2"/>
    <col min="11263" max="11263" width="13.54296875" style="2" customWidth="1"/>
    <col min="11264" max="11264" width="9.1328125" style="2"/>
    <col min="11265" max="11265" width="10" style="2" customWidth="1"/>
    <col min="11266" max="11266" width="16.86328125" style="2" customWidth="1"/>
    <col min="11267" max="11267" width="8.86328125" style="2" customWidth="1"/>
    <col min="11268" max="11268" width="16.54296875" style="2" customWidth="1"/>
    <col min="11269" max="11269" width="10.86328125" style="2" customWidth="1"/>
    <col min="11270" max="11518" width="9.1328125" style="2"/>
    <col min="11519" max="11519" width="13.54296875" style="2" customWidth="1"/>
    <col min="11520" max="11520" width="9.1328125" style="2"/>
    <col min="11521" max="11521" width="10" style="2" customWidth="1"/>
    <col min="11522" max="11522" width="16.86328125" style="2" customWidth="1"/>
    <col min="11523" max="11523" width="8.86328125" style="2" customWidth="1"/>
    <col min="11524" max="11524" width="16.54296875" style="2" customWidth="1"/>
    <col min="11525" max="11525" width="10.86328125" style="2" customWidth="1"/>
    <col min="11526" max="11774" width="9.1328125" style="2"/>
    <col min="11775" max="11775" width="13.54296875" style="2" customWidth="1"/>
    <col min="11776" max="11776" width="9.1328125" style="2"/>
    <col min="11777" max="11777" width="10" style="2" customWidth="1"/>
    <col min="11778" max="11778" width="16.86328125" style="2" customWidth="1"/>
    <col min="11779" max="11779" width="8.86328125" style="2" customWidth="1"/>
    <col min="11780" max="11780" width="16.54296875" style="2" customWidth="1"/>
    <col min="11781" max="11781" width="10.86328125" style="2" customWidth="1"/>
    <col min="11782" max="12030" width="9.1328125" style="2"/>
    <col min="12031" max="12031" width="13.54296875" style="2" customWidth="1"/>
    <col min="12032" max="12032" width="9.1328125" style="2"/>
    <col min="12033" max="12033" width="10" style="2" customWidth="1"/>
    <col min="12034" max="12034" width="16.86328125" style="2" customWidth="1"/>
    <col min="12035" max="12035" width="8.86328125" style="2" customWidth="1"/>
    <col min="12036" max="12036" width="16.54296875" style="2" customWidth="1"/>
    <col min="12037" max="12037" width="10.86328125" style="2" customWidth="1"/>
    <col min="12038" max="12286" width="9.1328125" style="2"/>
    <col min="12287" max="12287" width="13.54296875" style="2" customWidth="1"/>
    <col min="12288" max="12288" width="9.1328125" style="2"/>
    <col min="12289" max="12289" width="10" style="2" customWidth="1"/>
    <col min="12290" max="12290" width="16.86328125" style="2" customWidth="1"/>
    <col min="12291" max="12291" width="8.86328125" style="2" customWidth="1"/>
    <col min="12292" max="12292" width="16.54296875" style="2" customWidth="1"/>
    <col min="12293" max="12293" width="10.86328125" style="2" customWidth="1"/>
    <col min="12294" max="12542" width="9.1328125" style="2"/>
    <col min="12543" max="12543" width="13.54296875" style="2" customWidth="1"/>
    <col min="12544" max="12544" width="9.1328125" style="2"/>
    <col min="12545" max="12545" width="10" style="2" customWidth="1"/>
    <col min="12546" max="12546" width="16.86328125" style="2" customWidth="1"/>
    <col min="12547" max="12547" width="8.86328125" style="2" customWidth="1"/>
    <col min="12548" max="12548" width="16.54296875" style="2" customWidth="1"/>
    <col min="12549" max="12549" width="10.86328125" style="2" customWidth="1"/>
    <col min="12550" max="12798" width="9.1328125" style="2"/>
    <col min="12799" max="12799" width="13.54296875" style="2" customWidth="1"/>
    <col min="12800" max="12800" width="9.1328125" style="2"/>
    <col min="12801" max="12801" width="10" style="2" customWidth="1"/>
    <col min="12802" max="12802" width="16.86328125" style="2" customWidth="1"/>
    <col min="12803" max="12803" width="8.86328125" style="2" customWidth="1"/>
    <col min="12804" max="12804" width="16.54296875" style="2" customWidth="1"/>
    <col min="12805" max="12805" width="10.86328125" style="2" customWidth="1"/>
    <col min="12806" max="13054" width="9.1328125" style="2"/>
    <col min="13055" max="13055" width="13.54296875" style="2" customWidth="1"/>
    <col min="13056" max="13056" width="9.1328125" style="2"/>
    <col min="13057" max="13057" width="10" style="2" customWidth="1"/>
    <col min="13058" max="13058" width="16.86328125" style="2" customWidth="1"/>
    <col min="13059" max="13059" width="8.86328125" style="2" customWidth="1"/>
    <col min="13060" max="13060" width="16.54296875" style="2" customWidth="1"/>
    <col min="13061" max="13061" width="10.86328125" style="2" customWidth="1"/>
    <col min="13062" max="13310" width="9.1328125" style="2"/>
    <col min="13311" max="13311" width="13.54296875" style="2" customWidth="1"/>
    <col min="13312" max="13312" width="9.1328125" style="2"/>
    <col min="13313" max="13313" width="10" style="2" customWidth="1"/>
    <col min="13314" max="13314" width="16.86328125" style="2" customWidth="1"/>
    <col min="13315" max="13315" width="8.86328125" style="2" customWidth="1"/>
    <col min="13316" max="13316" width="16.54296875" style="2" customWidth="1"/>
    <col min="13317" max="13317" width="10.86328125" style="2" customWidth="1"/>
    <col min="13318" max="13566" width="9.1328125" style="2"/>
    <col min="13567" max="13567" width="13.54296875" style="2" customWidth="1"/>
    <col min="13568" max="13568" width="9.1328125" style="2"/>
    <col min="13569" max="13569" width="10" style="2" customWidth="1"/>
    <col min="13570" max="13570" width="16.86328125" style="2" customWidth="1"/>
    <col min="13571" max="13571" width="8.86328125" style="2" customWidth="1"/>
    <col min="13572" max="13572" width="16.54296875" style="2" customWidth="1"/>
    <col min="13573" max="13573" width="10.86328125" style="2" customWidth="1"/>
    <col min="13574" max="13822" width="9.1328125" style="2"/>
    <col min="13823" max="13823" width="13.54296875" style="2" customWidth="1"/>
    <col min="13824" max="13824" width="9.1328125" style="2"/>
    <col min="13825" max="13825" width="10" style="2" customWidth="1"/>
    <col min="13826" max="13826" width="16.86328125" style="2" customWidth="1"/>
    <col min="13827" max="13827" width="8.86328125" style="2" customWidth="1"/>
    <col min="13828" max="13828" width="16.54296875" style="2" customWidth="1"/>
    <col min="13829" max="13829" width="10.86328125" style="2" customWidth="1"/>
    <col min="13830" max="14078" width="9.1328125" style="2"/>
    <col min="14079" max="14079" width="13.54296875" style="2" customWidth="1"/>
    <col min="14080" max="14080" width="9.1328125" style="2"/>
    <col min="14081" max="14081" width="10" style="2" customWidth="1"/>
    <col min="14082" max="14082" width="16.86328125" style="2" customWidth="1"/>
    <col min="14083" max="14083" width="8.86328125" style="2" customWidth="1"/>
    <col min="14084" max="14084" width="16.54296875" style="2" customWidth="1"/>
    <col min="14085" max="14085" width="10.86328125" style="2" customWidth="1"/>
    <col min="14086" max="14334" width="9.1328125" style="2"/>
    <col min="14335" max="14335" width="13.54296875" style="2" customWidth="1"/>
    <col min="14336" max="14336" width="9.1328125" style="2"/>
    <col min="14337" max="14337" width="10" style="2" customWidth="1"/>
    <col min="14338" max="14338" width="16.86328125" style="2" customWidth="1"/>
    <col min="14339" max="14339" width="8.86328125" style="2" customWidth="1"/>
    <col min="14340" max="14340" width="16.54296875" style="2" customWidth="1"/>
    <col min="14341" max="14341" width="10.86328125" style="2" customWidth="1"/>
    <col min="14342" max="14590" width="9.1328125" style="2"/>
    <col min="14591" max="14591" width="13.54296875" style="2" customWidth="1"/>
    <col min="14592" max="14592" width="9.1328125" style="2"/>
    <col min="14593" max="14593" width="10" style="2" customWidth="1"/>
    <col min="14594" max="14594" width="16.86328125" style="2" customWidth="1"/>
    <col min="14595" max="14595" width="8.86328125" style="2" customWidth="1"/>
    <col min="14596" max="14596" width="16.54296875" style="2" customWidth="1"/>
    <col min="14597" max="14597" width="10.86328125" style="2" customWidth="1"/>
    <col min="14598" max="14846" width="9.1328125" style="2"/>
    <col min="14847" max="14847" width="13.54296875" style="2" customWidth="1"/>
    <col min="14848" max="14848" width="9.1328125" style="2"/>
    <col min="14849" max="14849" width="10" style="2" customWidth="1"/>
    <col min="14850" max="14850" width="16.86328125" style="2" customWidth="1"/>
    <col min="14851" max="14851" width="8.86328125" style="2" customWidth="1"/>
    <col min="14852" max="14852" width="16.54296875" style="2" customWidth="1"/>
    <col min="14853" max="14853" width="10.86328125" style="2" customWidth="1"/>
    <col min="14854" max="15102" width="9.1328125" style="2"/>
    <col min="15103" max="15103" width="13.54296875" style="2" customWidth="1"/>
    <col min="15104" max="15104" width="9.1328125" style="2"/>
    <col min="15105" max="15105" width="10" style="2" customWidth="1"/>
    <col min="15106" max="15106" width="16.86328125" style="2" customWidth="1"/>
    <col min="15107" max="15107" width="8.86328125" style="2" customWidth="1"/>
    <col min="15108" max="15108" width="16.54296875" style="2" customWidth="1"/>
    <col min="15109" max="15109" width="10.86328125" style="2" customWidth="1"/>
    <col min="15110" max="15358" width="9.1328125" style="2"/>
    <col min="15359" max="15359" width="13.54296875" style="2" customWidth="1"/>
    <col min="15360" max="15360" width="9.1328125" style="2"/>
    <col min="15361" max="15361" width="10" style="2" customWidth="1"/>
    <col min="15362" max="15362" width="16.86328125" style="2" customWidth="1"/>
    <col min="15363" max="15363" width="8.86328125" style="2" customWidth="1"/>
    <col min="15364" max="15364" width="16.54296875" style="2" customWidth="1"/>
    <col min="15365" max="15365" width="10.86328125" style="2" customWidth="1"/>
    <col min="15366" max="15614" width="9.1328125" style="2"/>
    <col min="15615" max="15615" width="13.54296875" style="2" customWidth="1"/>
    <col min="15616" max="15616" width="9.1328125" style="2"/>
    <col min="15617" max="15617" width="10" style="2" customWidth="1"/>
    <col min="15618" max="15618" width="16.86328125" style="2" customWidth="1"/>
    <col min="15619" max="15619" width="8.86328125" style="2" customWidth="1"/>
    <col min="15620" max="15620" width="16.54296875" style="2" customWidth="1"/>
    <col min="15621" max="15621" width="10.86328125" style="2" customWidth="1"/>
    <col min="15622" max="15870" width="9.1328125" style="2"/>
    <col min="15871" max="15871" width="13.54296875" style="2" customWidth="1"/>
    <col min="15872" max="15872" width="9.1328125" style="2"/>
    <col min="15873" max="15873" width="10" style="2" customWidth="1"/>
    <col min="15874" max="15874" width="16.86328125" style="2" customWidth="1"/>
    <col min="15875" max="15875" width="8.86328125" style="2" customWidth="1"/>
    <col min="15876" max="15876" width="16.54296875" style="2" customWidth="1"/>
    <col min="15877" max="15877" width="10.86328125" style="2" customWidth="1"/>
    <col min="15878" max="16126" width="9.1328125" style="2"/>
    <col min="16127" max="16127" width="13.54296875" style="2" customWidth="1"/>
    <col min="16128" max="16128" width="9.1328125" style="2"/>
    <col min="16129" max="16129" width="10" style="2" customWidth="1"/>
    <col min="16130" max="16130" width="16.86328125" style="2" customWidth="1"/>
    <col min="16131" max="16131" width="8.86328125" style="2" customWidth="1"/>
    <col min="16132" max="16132" width="16.54296875" style="2" customWidth="1"/>
    <col min="16133" max="16133" width="10.86328125" style="2" customWidth="1"/>
    <col min="16134" max="16384" width="9.1328125" style="2"/>
  </cols>
  <sheetData>
    <row r="1" spans="1:9" x14ac:dyDescent="0.6">
      <c r="A1" s="2" t="s">
        <v>27</v>
      </c>
    </row>
    <row r="2" spans="1:9" x14ac:dyDescent="0.6">
      <c r="A2" s="3"/>
      <c r="B2"/>
      <c r="C2" s="1"/>
      <c r="D2" s="1"/>
      <c r="E2" s="1"/>
    </row>
    <row r="3" spans="1:9" ht="13.75" thickBot="1" x14ac:dyDescent="0.75">
      <c r="A3" s="4" t="s">
        <v>25</v>
      </c>
      <c r="B3" s="4"/>
      <c r="C3" s="1"/>
      <c r="D3" s="1"/>
      <c r="E3" s="1"/>
      <c r="G3" s="2" t="s">
        <v>33</v>
      </c>
      <c r="H3" s="2" t="s">
        <v>31</v>
      </c>
      <c r="I3" s="2" t="s">
        <v>32</v>
      </c>
    </row>
    <row r="4" spans="1:9" x14ac:dyDescent="0.6">
      <c r="A4" s="5"/>
      <c r="B4" s="6"/>
      <c r="C4" s="7" t="s">
        <v>1</v>
      </c>
      <c r="D4" s="8" t="s">
        <v>28</v>
      </c>
      <c r="E4" s="9" t="s">
        <v>29</v>
      </c>
      <c r="G4" s="2">
        <v>58</v>
      </c>
      <c r="I4" s="28">
        <f>D8</f>
        <v>95911</v>
      </c>
    </row>
    <row r="5" spans="1:9" ht="13.75" thickBot="1" x14ac:dyDescent="0.75">
      <c r="A5" s="10" t="s">
        <v>2</v>
      </c>
      <c r="B5" s="11"/>
      <c r="C5" s="12"/>
      <c r="D5" s="13" t="s">
        <v>3</v>
      </c>
      <c r="E5" s="14" t="s">
        <v>3</v>
      </c>
      <c r="G5" s="2">
        <v>59</v>
      </c>
      <c r="I5" s="2">
        <f>I7-2/3*(I7-I4)</f>
        <v>99934</v>
      </c>
    </row>
    <row r="6" spans="1:9" x14ac:dyDescent="0.6">
      <c r="A6" s="15" t="s">
        <v>30</v>
      </c>
      <c r="B6" t="s">
        <v>4</v>
      </c>
      <c r="C6" s="16">
        <v>1969</v>
      </c>
      <c r="D6" s="17">
        <v>95911</v>
      </c>
      <c r="E6" s="18">
        <v>94695</v>
      </c>
      <c r="G6" s="2">
        <v>60</v>
      </c>
      <c r="I6" s="2">
        <f>I7-1/3*(I7-I4)</f>
        <v>103957</v>
      </c>
    </row>
    <row r="7" spans="1:9" x14ac:dyDescent="0.6">
      <c r="A7" s="15"/>
      <c r="B7" t="s">
        <v>5</v>
      </c>
      <c r="C7" s="16">
        <v>0</v>
      </c>
      <c r="D7" s="17">
        <v>0</v>
      </c>
      <c r="E7" s="18">
        <v>0</v>
      </c>
      <c r="G7" s="2">
        <v>61</v>
      </c>
      <c r="H7" s="28">
        <f>D10</f>
        <v>123418</v>
      </c>
      <c r="I7" s="28">
        <f>D11</f>
        <v>107980</v>
      </c>
    </row>
    <row r="8" spans="1:9" x14ac:dyDescent="0.6">
      <c r="A8" s="19"/>
      <c r="B8" s="20" t="s">
        <v>6</v>
      </c>
      <c r="C8" s="21">
        <v>1969</v>
      </c>
      <c r="D8" s="22">
        <v>95911</v>
      </c>
      <c r="E8" s="23">
        <v>94695</v>
      </c>
      <c r="G8" s="2">
        <v>62</v>
      </c>
      <c r="H8" s="2">
        <f>H$7+1/5*(H$12-H$7)</f>
        <v>121110.2</v>
      </c>
      <c r="I8" s="2">
        <f>I$7+1/5*(I$12-I$7)</f>
        <v>105557.4</v>
      </c>
    </row>
    <row r="9" spans="1:9" x14ac:dyDescent="0.6">
      <c r="A9" s="15" t="s">
        <v>7</v>
      </c>
      <c r="B9" t="s">
        <v>4</v>
      </c>
      <c r="C9" s="16">
        <v>20738</v>
      </c>
      <c r="D9" s="17">
        <v>112915</v>
      </c>
      <c r="E9" s="18">
        <v>110120</v>
      </c>
      <c r="G9" s="2">
        <v>63</v>
      </c>
      <c r="H9" s="2">
        <f>H$7+2/5*(H$12-H$7)</f>
        <v>118802.4</v>
      </c>
      <c r="I9" s="2">
        <f>I$7+2/5*(I$12-I$7)</f>
        <v>103134.8</v>
      </c>
    </row>
    <row r="10" spans="1:9" x14ac:dyDescent="0.6">
      <c r="A10" s="15"/>
      <c r="B10" t="s">
        <v>5</v>
      </c>
      <c r="C10" s="16">
        <v>6629</v>
      </c>
      <c r="D10" s="17">
        <v>123418</v>
      </c>
      <c r="E10" s="18">
        <v>122331</v>
      </c>
      <c r="G10" s="2">
        <v>64</v>
      </c>
      <c r="H10" s="2">
        <f>H$7+3/5*(H$12-H$7)</f>
        <v>116494.6</v>
      </c>
      <c r="I10" s="2">
        <f>I$7+3/5*(I$12-I$7)</f>
        <v>100712.2</v>
      </c>
    </row>
    <row r="11" spans="1:9" x14ac:dyDescent="0.6">
      <c r="A11" s="19"/>
      <c r="B11" s="20" t="s">
        <v>6</v>
      </c>
      <c r="C11" s="21">
        <v>14109</v>
      </c>
      <c r="D11" s="22">
        <v>107980</v>
      </c>
      <c r="E11" s="23">
        <v>104382</v>
      </c>
      <c r="G11" s="2">
        <v>65</v>
      </c>
      <c r="H11" s="2">
        <f>H$7+4/5*(H$12-H$7)</f>
        <v>114186.8</v>
      </c>
      <c r="I11" s="2">
        <f>I$7+4/5*(I$12-I$7)</f>
        <v>98289.600000000006</v>
      </c>
    </row>
    <row r="12" spans="1:9" x14ac:dyDescent="0.6">
      <c r="A12" s="15" t="s">
        <v>8</v>
      </c>
      <c r="B12" t="s">
        <v>4</v>
      </c>
      <c r="C12" s="16">
        <v>72442</v>
      </c>
      <c r="D12" s="17">
        <v>103241</v>
      </c>
      <c r="E12" s="18">
        <v>97235</v>
      </c>
      <c r="G12" s="2">
        <v>66</v>
      </c>
      <c r="H12" s="28">
        <f>D13</f>
        <v>111879</v>
      </c>
      <c r="I12" s="28">
        <f>D14</f>
        <v>95867</v>
      </c>
    </row>
    <row r="13" spans="1:9" x14ac:dyDescent="0.6">
      <c r="A13" s="15"/>
      <c r="B13" t="s">
        <v>5</v>
      </c>
      <c r="C13" s="16">
        <v>33363</v>
      </c>
      <c r="D13" s="17">
        <v>111879</v>
      </c>
      <c r="E13" s="18">
        <v>110025</v>
      </c>
      <c r="G13" s="2">
        <v>67</v>
      </c>
      <c r="H13" s="2">
        <f>H$12+1/5*(H$17-H$12)</f>
        <v>110932</v>
      </c>
      <c r="I13" s="2">
        <f>I$12+1/5*(I$17-I$12)</f>
        <v>95504</v>
      </c>
    </row>
    <row r="14" spans="1:9" x14ac:dyDescent="0.6">
      <c r="A14" s="19"/>
      <c r="B14" s="20" t="s">
        <v>6</v>
      </c>
      <c r="C14" s="21">
        <v>39079</v>
      </c>
      <c r="D14" s="22">
        <v>95867</v>
      </c>
      <c r="E14" s="23">
        <v>86316</v>
      </c>
      <c r="G14" s="2">
        <v>68</v>
      </c>
      <c r="H14" s="2">
        <f>H$12+2/5*(H$17-H$12)</f>
        <v>109985</v>
      </c>
      <c r="I14" s="2">
        <f>I$12+2/5*(I$17-I$12)</f>
        <v>95141</v>
      </c>
    </row>
    <row r="15" spans="1:9" x14ac:dyDescent="0.6">
      <c r="A15" s="15" t="s">
        <v>9</v>
      </c>
      <c r="B15" t="s">
        <v>4</v>
      </c>
      <c r="C15" s="16">
        <v>58374</v>
      </c>
      <c r="D15" s="17">
        <v>99701</v>
      </c>
      <c r="E15" s="18">
        <v>90524</v>
      </c>
      <c r="G15" s="2">
        <v>69</v>
      </c>
      <c r="H15" s="2">
        <f>H$12+3/5*(H$17-H$12)</f>
        <v>109038</v>
      </c>
      <c r="I15" s="2">
        <f>I$12+3/5*(I$17-I$12)</f>
        <v>94778</v>
      </c>
    </row>
    <row r="16" spans="1:9" x14ac:dyDescent="0.6">
      <c r="A16" s="15"/>
      <c r="B16" t="s">
        <v>5</v>
      </c>
      <c r="C16" s="16">
        <v>25191</v>
      </c>
      <c r="D16" s="17">
        <v>107144</v>
      </c>
      <c r="E16" s="18">
        <v>104672</v>
      </c>
      <c r="G16" s="2">
        <v>70</v>
      </c>
      <c r="H16" s="2">
        <f>H$12+4/5*(H$17-H$12)</f>
        <v>108091</v>
      </c>
      <c r="I16" s="2">
        <f>I$12+4/5*(I$17-I$12)</f>
        <v>94415</v>
      </c>
    </row>
    <row r="17" spans="1:9" x14ac:dyDescent="0.6">
      <c r="A17" s="19"/>
      <c r="B17" s="20" t="s">
        <v>6</v>
      </c>
      <c r="C17" s="21">
        <v>33183</v>
      </c>
      <c r="D17" s="22">
        <v>94052</v>
      </c>
      <c r="E17" s="23">
        <v>79783</v>
      </c>
      <c r="H17" s="28">
        <f>D16</f>
        <v>107144</v>
      </c>
      <c r="I17" s="28">
        <f>D17</f>
        <v>94052</v>
      </c>
    </row>
    <row r="18" spans="1:9" x14ac:dyDescent="0.6">
      <c r="A18" s="15" t="s">
        <v>10</v>
      </c>
      <c r="B18" t="s">
        <v>4</v>
      </c>
      <c r="C18" s="16">
        <v>44857</v>
      </c>
      <c r="D18" s="17">
        <v>101861</v>
      </c>
      <c r="E18" s="18">
        <v>89171</v>
      </c>
    </row>
    <row r="19" spans="1:9" x14ac:dyDescent="0.6">
      <c r="A19" s="15"/>
      <c r="B19" t="s">
        <v>5</v>
      </c>
      <c r="C19" s="16">
        <v>17687</v>
      </c>
      <c r="D19" s="17">
        <v>105468</v>
      </c>
      <c r="E19" s="18">
        <v>101963</v>
      </c>
    </row>
    <row r="20" spans="1:9" x14ac:dyDescent="0.6">
      <c r="A20" s="19"/>
      <c r="B20" s="20" t="s">
        <v>6</v>
      </c>
      <c r="C20" s="21">
        <v>27170</v>
      </c>
      <c r="D20" s="22">
        <v>99513</v>
      </c>
      <c r="E20" s="23">
        <v>80843</v>
      </c>
    </row>
    <row r="21" spans="1:9" x14ac:dyDescent="0.6">
      <c r="A21" s="15" t="s">
        <v>11</v>
      </c>
      <c r="B21" t="s">
        <v>4</v>
      </c>
      <c r="C21" s="16">
        <v>32241</v>
      </c>
      <c r="D21" s="17">
        <v>104179</v>
      </c>
      <c r="E21" s="18">
        <v>88768</v>
      </c>
    </row>
    <row r="22" spans="1:9" x14ac:dyDescent="0.6">
      <c r="A22" s="15"/>
      <c r="B22" t="s">
        <v>5</v>
      </c>
      <c r="C22" s="16">
        <v>12387</v>
      </c>
      <c r="D22" s="17">
        <v>109086</v>
      </c>
      <c r="E22" s="18">
        <v>104061</v>
      </c>
    </row>
    <row r="23" spans="1:9" x14ac:dyDescent="0.6">
      <c r="A23" s="19"/>
      <c r="B23" s="20" t="s">
        <v>6</v>
      </c>
      <c r="C23" s="21">
        <v>19854</v>
      </c>
      <c r="D23" s="22">
        <v>101118</v>
      </c>
      <c r="E23" s="23">
        <v>79226</v>
      </c>
    </row>
    <row r="24" spans="1:9" x14ac:dyDescent="0.6">
      <c r="A24" s="15" t="s">
        <v>12</v>
      </c>
      <c r="B24" t="s">
        <v>4</v>
      </c>
      <c r="C24" s="16">
        <v>16770</v>
      </c>
      <c r="D24" s="17">
        <v>106078</v>
      </c>
      <c r="E24" s="18">
        <v>87539</v>
      </c>
    </row>
    <row r="25" spans="1:9" x14ac:dyDescent="0.6">
      <c r="A25" s="15"/>
      <c r="B25" t="s">
        <v>5</v>
      </c>
      <c r="C25" s="16">
        <v>6070</v>
      </c>
      <c r="D25" s="17">
        <v>111171</v>
      </c>
      <c r="E25" s="18">
        <v>103231</v>
      </c>
    </row>
    <row r="26" spans="1:9" x14ac:dyDescent="0.6">
      <c r="A26" s="19"/>
      <c r="B26" s="20" t="s">
        <v>6</v>
      </c>
      <c r="C26" s="21">
        <v>10700</v>
      </c>
      <c r="D26" s="22">
        <v>103190</v>
      </c>
      <c r="E26" s="23">
        <v>78638</v>
      </c>
    </row>
    <row r="27" spans="1:9" x14ac:dyDescent="0.6">
      <c r="A27" s="15" t="s">
        <v>13</v>
      </c>
      <c r="B27" t="s">
        <v>4</v>
      </c>
      <c r="C27" s="16">
        <v>6126</v>
      </c>
      <c r="D27" s="17">
        <v>106564</v>
      </c>
      <c r="E27" s="18">
        <v>85619</v>
      </c>
    </row>
    <row r="28" spans="1:9" x14ac:dyDescent="0.6">
      <c r="A28" s="15"/>
      <c r="B28" t="s">
        <v>5</v>
      </c>
      <c r="C28" s="16">
        <v>2331</v>
      </c>
      <c r="D28" s="17">
        <v>113094</v>
      </c>
      <c r="E28" s="18">
        <v>98523</v>
      </c>
    </row>
    <row r="29" spans="1:9" x14ac:dyDescent="0.6">
      <c r="A29" s="19"/>
      <c r="B29" s="20" t="s">
        <v>6</v>
      </c>
      <c r="C29" s="21">
        <v>3795</v>
      </c>
      <c r="D29" s="22">
        <v>102553</v>
      </c>
      <c r="E29" s="23">
        <v>77693</v>
      </c>
    </row>
    <row r="30" spans="1:9" x14ac:dyDescent="0.6">
      <c r="A30" s="15" t="s">
        <v>14</v>
      </c>
      <c r="B30" t="s">
        <v>4</v>
      </c>
      <c r="C30" s="16">
        <v>830</v>
      </c>
      <c r="D30" s="17">
        <v>108037</v>
      </c>
      <c r="E30" s="18">
        <v>86535</v>
      </c>
    </row>
    <row r="31" spans="1:9" x14ac:dyDescent="0.6">
      <c r="A31" s="15"/>
      <c r="B31" t="s">
        <v>5</v>
      </c>
      <c r="C31" s="16">
        <v>322</v>
      </c>
      <c r="D31" s="17">
        <v>117532</v>
      </c>
      <c r="E31" s="18">
        <v>99745</v>
      </c>
    </row>
    <row r="32" spans="1:9" x14ac:dyDescent="0.6">
      <c r="A32" s="19"/>
      <c r="B32" s="20" t="s">
        <v>6</v>
      </c>
      <c r="C32" s="21">
        <v>508</v>
      </c>
      <c r="D32" s="22">
        <v>102018</v>
      </c>
      <c r="E32" s="23">
        <v>78162</v>
      </c>
    </row>
    <row r="33" spans="1:5" x14ac:dyDescent="0.6">
      <c r="A33" s="27">
        <v>-1914</v>
      </c>
      <c r="B33" t="s">
        <v>4</v>
      </c>
      <c r="C33" s="16">
        <v>124</v>
      </c>
      <c r="D33" s="17">
        <v>107409.6370967742</v>
      </c>
      <c r="E33" s="18">
        <v>87787.983870967742</v>
      </c>
    </row>
    <row r="34" spans="1:5" x14ac:dyDescent="0.6">
      <c r="A34" s="15"/>
      <c r="B34" t="s">
        <v>5</v>
      </c>
      <c r="C34" s="16">
        <v>50</v>
      </c>
      <c r="D34" s="17">
        <v>111321.5</v>
      </c>
      <c r="E34" s="18">
        <v>95346.5</v>
      </c>
    </row>
    <row r="35" spans="1:5" x14ac:dyDescent="0.6">
      <c r="A35" s="19"/>
      <c r="B35" s="20" t="s">
        <v>6</v>
      </c>
      <c r="C35" s="21">
        <v>74</v>
      </c>
      <c r="D35" s="22">
        <v>104766.48648648648</v>
      </c>
      <c r="E35" s="23">
        <v>82680.878378378373</v>
      </c>
    </row>
    <row r="36" spans="1:5" x14ac:dyDescent="0.6">
      <c r="A36" s="15" t="s">
        <v>15</v>
      </c>
      <c r="B36" t="s">
        <v>4</v>
      </c>
      <c r="C36" s="16">
        <v>254471</v>
      </c>
      <c r="D36" s="17">
        <v>103321</v>
      </c>
      <c r="E36" s="18">
        <v>93273</v>
      </c>
    </row>
    <row r="37" spans="1:5" x14ac:dyDescent="0.6">
      <c r="A37" s="15"/>
      <c r="B37" t="s">
        <v>5</v>
      </c>
      <c r="C37" s="16">
        <v>104030</v>
      </c>
      <c r="D37" s="17">
        <v>110048</v>
      </c>
      <c r="E37" s="18">
        <v>106739</v>
      </c>
    </row>
    <row r="38" spans="1:5" ht="13.75" thickBot="1" x14ac:dyDescent="0.75">
      <c r="A38" s="10"/>
      <c r="B38" s="11" t="s">
        <v>6</v>
      </c>
      <c r="C38" s="12">
        <v>150441</v>
      </c>
      <c r="D38" s="24">
        <v>98669</v>
      </c>
      <c r="E38" s="25">
        <v>83962</v>
      </c>
    </row>
    <row r="39" spans="1:5" x14ac:dyDescent="0.6">
      <c r="A39" s="15" t="s">
        <v>16</v>
      </c>
      <c r="B39" t="s">
        <v>4</v>
      </c>
      <c r="C39" s="16">
        <v>0</v>
      </c>
      <c r="D39" s="17">
        <v>0</v>
      </c>
      <c r="E39" s="18">
        <v>0</v>
      </c>
    </row>
    <row r="40" spans="1:5" x14ac:dyDescent="0.6">
      <c r="A40" s="15" t="s">
        <v>17</v>
      </c>
      <c r="B40" t="s">
        <v>5</v>
      </c>
      <c r="C40" s="16">
        <v>0</v>
      </c>
      <c r="D40" s="17">
        <v>0</v>
      </c>
      <c r="E40" s="18">
        <v>0</v>
      </c>
    </row>
    <row r="41" spans="1:5" ht="13.75" thickBot="1" x14ac:dyDescent="0.75">
      <c r="A41" s="10"/>
      <c r="B41" s="11" t="s">
        <v>6</v>
      </c>
      <c r="C41" s="12">
        <v>0</v>
      </c>
      <c r="D41" s="24">
        <v>0</v>
      </c>
      <c r="E41" s="25">
        <v>0</v>
      </c>
    </row>
    <row r="42" spans="1:5" x14ac:dyDescent="0.6">
      <c r="A42" s="15" t="s">
        <v>18</v>
      </c>
      <c r="B42" t="s">
        <v>4</v>
      </c>
      <c r="C42" s="16">
        <v>254471</v>
      </c>
      <c r="D42" s="17">
        <v>103321</v>
      </c>
      <c r="E42" s="18">
        <v>93273</v>
      </c>
    </row>
    <row r="43" spans="1:5" x14ac:dyDescent="0.6">
      <c r="A43" s="15"/>
      <c r="B43" t="s">
        <v>5</v>
      </c>
      <c r="C43" s="16">
        <v>104030</v>
      </c>
      <c r="D43" s="17">
        <v>110048</v>
      </c>
      <c r="E43" s="18">
        <v>106739</v>
      </c>
    </row>
    <row r="44" spans="1:5" ht="13.75" thickBot="1" x14ac:dyDescent="0.75">
      <c r="A44" s="10"/>
      <c r="B44" s="11" t="s">
        <v>6</v>
      </c>
      <c r="C44" s="12">
        <v>150441</v>
      </c>
      <c r="D44" s="24">
        <v>98669</v>
      </c>
      <c r="E44" s="25">
        <v>83962</v>
      </c>
    </row>
  </sheetData>
  <printOptions horizontalCentered="1" verticalCentered="1"/>
  <pageMargins left="0" right="0" top="0" bottom="0" header="0.51" footer="0.31"/>
  <pageSetup paperSize="9" scale="84" orientation="portrait" horizontalDpi="300" verticalDpi="300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2024-02-12T09:24:57Z</dcterms:created>
  <dcterms:modified xsi:type="dcterms:W3CDTF">2024-04-29T18:17:35Z</dcterms:modified>
</cp:coreProperties>
</file>