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516E7EDD-AAED-43C3-B7B1-9D470A230304}" xr6:coauthVersionLast="47" xr6:coauthVersionMax="47" xr10:uidLastSave="{00000000-0000-0000-0000-000000000000}"/>
  <bookViews>
    <workbookView xWindow="-90" yWindow="-90" windowWidth="19380" windowHeight="10380" firstSheet="3" activeTab="3" xr2:uid="{AD142C9A-AA4C-4444-A6BC-6EA2C2417C51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13" i="3"/>
  <c r="I12" i="3"/>
  <c r="I11" i="3"/>
  <c r="I10" i="3"/>
  <c r="I13" i="4"/>
  <c r="I12" i="4"/>
  <c r="I11" i="4"/>
  <c r="I10" i="4"/>
  <c r="I13" i="5"/>
  <c r="I12" i="5"/>
  <c r="I11" i="5"/>
  <c r="I10" i="5"/>
  <c r="I13" i="6"/>
  <c r="I12" i="6"/>
  <c r="I11" i="6"/>
  <c r="I10" i="6"/>
  <c r="I13" i="7"/>
  <c r="I12" i="7"/>
  <c r="I11" i="7"/>
  <c r="I10" i="7"/>
  <c r="I13" i="8"/>
  <c r="I12" i="8"/>
  <c r="I11" i="8"/>
  <c r="I10" i="8"/>
  <c r="I13" i="9"/>
  <c r="I12" i="9"/>
  <c r="I11" i="9"/>
  <c r="I10" i="9"/>
  <c r="I13" i="10"/>
  <c r="I12" i="10"/>
  <c r="I11" i="10"/>
  <c r="I10" i="10"/>
  <c r="H13" i="2"/>
  <c r="H13" i="3"/>
  <c r="H13" i="4"/>
  <c r="H13" i="5"/>
  <c r="H13" i="6"/>
  <c r="H13" i="7"/>
  <c r="H13" i="8"/>
  <c r="H13" i="9"/>
  <c r="H13" i="10"/>
  <c r="H12" i="2"/>
  <c r="H12" i="3"/>
  <c r="H12" i="4"/>
  <c r="H12" i="5"/>
  <c r="H12" i="6"/>
  <c r="H12" i="7"/>
  <c r="H12" i="8"/>
  <c r="H12" i="9"/>
  <c r="H12" i="10"/>
  <c r="H11" i="2"/>
  <c r="H11" i="3"/>
  <c r="H11" i="4"/>
  <c r="H11" i="5"/>
  <c r="H11" i="6"/>
  <c r="H11" i="7"/>
  <c r="H11" i="8"/>
  <c r="H11" i="9"/>
  <c r="H11" i="10"/>
  <c r="H10" i="2"/>
  <c r="H10" i="3"/>
  <c r="H10" i="4"/>
  <c r="H10" i="5"/>
  <c r="H10" i="6"/>
  <c r="H10" i="7"/>
  <c r="H10" i="8"/>
  <c r="H10" i="9"/>
  <c r="H10" i="10"/>
  <c r="I8" i="2"/>
  <c r="I8" i="3"/>
  <c r="I8" i="4"/>
  <c r="I8" i="5"/>
  <c r="I8" i="6"/>
  <c r="I8" i="7"/>
  <c r="I8" i="8"/>
  <c r="I8" i="9"/>
  <c r="I8" i="10"/>
  <c r="I7" i="2"/>
  <c r="I7" i="3"/>
  <c r="I7" i="4"/>
  <c r="I7" i="5"/>
  <c r="I7" i="6"/>
  <c r="I7" i="7"/>
  <c r="I7" i="8"/>
  <c r="I7" i="9"/>
  <c r="I7" i="10"/>
  <c r="I6" i="2"/>
  <c r="I6" i="3"/>
  <c r="I6" i="4"/>
  <c r="I6" i="5"/>
  <c r="I6" i="6"/>
  <c r="I6" i="7"/>
  <c r="I6" i="8"/>
  <c r="I6" i="9"/>
  <c r="I6" i="10"/>
  <c r="I5" i="2"/>
  <c r="I5" i="3"/>
  <c r="I5" i="4"/>
  <c r="I5" i="5"/>
  <c r="I5" i="6"/>
  <c r="I5" i="7"/>
  <c r="I5" i="8"/>
  <c r="I5" i="9"/>
  <c r="I5" i="10"/>
  <c r="I4" i="2"/>
  <c r="I4" i="3"/>
  <c r="I4" i="4"/>
  <c r="I4" i="5"/>
  <c r="I4" i="6"/>
  <c r="I4" i="7"/>
  <c r="I4" i="8"/>
  <c r="I4" i="9"/>
  <c r="I4" i="10"/>
  <c r="I14" i="2"/>
  <c r="I14" i="3"/>
  <c r="I14" i="4"/>
  <c r="I14" i="5"/>
  <c r="I14" i="6"/>
  <c r="I14" i="7"/>
  <c r="I14" i="8"/>
  <c r="I14" i="9"/>
  <c r="I14" i="10"/>
  <c r="H14" i="2"/>
  <c r="H14" i="3"/>
  <c r="H14" i="4"/>
  <c r="H14" i="5"/>
  <c r="H14" i="6"/>
  <c r="H14" i="7"/>
  <c r="H14" i="8"/>
  <c r="H14" i="9"/>
  <c r="H14" i="10"/>
  <c r="I9" i="2"/>
  <c r="I9" i="3"/>
  <c r="I9" i="4"/>
  <c r="I9" i="5"/>
  <c r="I9" i="6"/>
  <c r="I9" i="7"/>
  <c r="I9" i="8"/>
  <c r="I9" i="9"/>
  <c r="I9" i="10"/>
  <c r="H9" i="2"/>
  <c r="H9" i="3"/>
  <c r="H9" i="4"/>
  <c r="H9" i="5"/>
  <c r="H9" i="6"/>
  <c r="H9" i="7"/>
  <c r="H9" i="8"/>
  <c r="H9" i="9"/>
  <c r="H9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</calcChain>
</file>

<file path=xl/sharedStrings.xml><?xml version="1.0" encoding="utf-8"?>
<sst xmlns="http://schemas.openxmlformats.org/spreadsheetml/2006/main" count="677" uniqueCount="36">
  <si>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</si>
  <si>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</si>
  <si>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</si>
  <si>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</si>
  <si>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</si>
  <si>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</si>
  <si>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</si>
  <si>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</si>
  <si>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</si>
  <si>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</si>
  <si>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</si>
  <si>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</si>
  <si>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</si>
  <si>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</si>
  <si>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</si>
  <si>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1915 - 19 </t>
  </si>
  <si>
    <t xml:space="preserve">- 1914   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</si>
  <si>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</si>
  <si>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</si>
  <si>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</si>
  <si>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</si>
  <si>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</si>
  <si>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</si>
  <si>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</si>
  <si>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</si>
  <si>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</si>
  <si>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</si>
  <si>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</si>
  <si>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</si>
  <si>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2015. január, emelés után</t>
  </si>
  <si>
    <t>teljes ellátás</t>
  </si>
  <si>
    <t>főellátás</t>
  </si>
  <si>
    <t>1960 -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</si>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</sst>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7BA3-9E36-40B2-8315-5730E289F3F4}">
  <dimension ref="A1:E47"/>
  <sheetViews>
    <sheetView zoomScaleNormal="100" workbookViewId="0">
      <selection activeCell="I14" sqref="I1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5" x14ac:dyDescent="0.6">
      <c r="A1" s="2" t="s">
        <v>29</v>
      </c>
      <c r="B1" s="2"/>
    </row>
    <row r="2" spans="1:5" x14ac:dyDescent="0.6">
      <c r="A2" s="2"/>
    </row>
    <row r="3" spans="1:5" ht="13.75" thickBot="1" x14ac:dyDescent="0.75">
      <c r="A3" s="3" t="s">
        <v>0</v>
      </c>
      <c r="B3" s="3"/>
    </row>
    <row r="4" spans="1:5" x14ac:dyDescent="0.6">
      <c r="A4" s="4"/>
      <c r="B4" s="5"/>
      <c r="C4" s="6" t="s">
        <v>1</v>
      </c>
      <c r="D4" s="7" t="s">
        <v>30</v>
      </c>
      <c r="E4" s="8" t="s">
        <v>31</v>
      </c>
    </row>
    <row r="5" spans="1:5" ht="13.75" thickBot="1" x14ac:dyDescent="0.75">
      <c r="A5" s="9" t="s">
        <v>2</v>
      </c>
      <c r="B5" s="10"/>
      <c r="C5" s="11"/>
      <c r="D5" s="12" t="s">
        <v>3</v>
      </c>
      <c r="E5" s="13" t="s">
        <v>3</v>
      </c>
    </row>
    <row r="6" spans="1:5" x14ac:dyDescent="0.6">
      <c r="A6" s="14" t="s">
        <v>32</v>
      </c>
      <c r="B6" t="s">
        <v>4</v>
      </c>
      <c r="C6" s="15">
        <v>369</v>
      </c>
      <c r="D6" s="16">
        <v>98531</v>
      </c>
      <c r="E6" s="17">
        <v>97998</v>
      </c>
    </row>
    <row r="7" spans="1:5" x14ac:dyDescent="0.6">
      <c r="A7" s="14"/>
      <c r="B7" t="s">
        <v>5</v>
      </c>
      <c r="C7" s="15">
        <v>0</v>
      </c>
      <c r="D7" s="16">
        <v>0</v>
      </c>
      <c r="E7" s="17">
        <v>0</v>
      </c>
    </row>
    <row r="8" spans="1:5" x14ac:dyDescent="0.6">
      <c r="A8" s="18"/>
      <c r="B8" s="19" t="s">
        <v>6</v>
      </c>
      <c r="C8" s="20">
        <v>369</v>
      </c>
      <c r="D8" s="21">
        <v>98531</v>
      </c>
      <c r="E8" s="22">
        <v>97998</v>
      </c>
    </row>
    <row r="9" spans="1:5" x14ac:dyDescent="0.6">
      <c r="A9" s="14" t="s">
        <v>7</v>
      </c>
      <c r="B9" t="s">
        <v>4</v>
      </c>
      <c r="C9" s="15">
        <v>55724</v>
      </c>
      <c r="D9" s="16">
        <v>111772</v>
      </c>
      <c r="E9" s="17">
        <v>110666</v>
      </c>
    </row>
    <row r="10" spans="1:5" x14ac:dyDescent="0.6">
      <c r="A10" s="14"/>
      <c r="B10" t="s">
        <v>5</v>
      </c>
      <c r="C10" s="15">
        <v>0</v>
      </c>
      <c r="D10" s="16">
        <v>0</v>
      </c>
      <c r="E10" s="17">
        <v>0</v>
      </c>
    </row>
    <row r="11" spans="1:5" x14ac:dyDescent="0.6">
      <c r="A11" s="18"/>
      <c r="B11" s="19" t="s">
        <v>6</v>
      </c>
      <c r="C11" s="20">
        <v>55724</v>
      </c>
      <c r="D11" s="21">
        <v>111772</v>
      </c>
      <c r="E11" s="22">
        <v>110666</v>
      </c>
    </row>
    <row r="12" spans="1:5" x14ac:dyDescent="0.6">
      <c r="A12" s="14" t="s">
        <v>8</v>
      </c>
      <c r="B12" t="s">
        <v>4</v>
      </c>
      <c r="C12" s="15">
        <v>336710</v>
      </c>
      <c r="D12" s="16">
        <v>121881</v>
      </c>
      <c r="E12" s="17">
        <v>118065</v>
      </c>
    </row>
    <row r="13" spans="1:5" x14ac:dyDescent="0.6">
      <c r="A13" s="14"/>
      <c r="B13" t="s">
        <v>5</v>
      </c>
      <c r="C13" s="15">
        <v>121698</v>
      </c>
      <c r="D13" s="16">
        <v>130407</v>
      </c>
      <c r="E13" s="17">
        <v>128800</v>
      </c>
    </row>
    <row r="14" spans="1:5" x14ac:dyDescent="0.6">
      <c r="A14" s="18"/>
      <c r="B14" s="19" t="s">
        <v>6</v>
      </c>
      <c r="C14" s="20">
        <v>215012</v>
      </c>
      <c r="D14" s="21">
        <v>117055</v>
      </c>
      <c r="E14" s="22">
        <v>111988</v>
      </c>
    </row>
    <row r="15" spans="1:5" x14ac:dyDescent="0.6">
      <c r="A15" s="14" t="s">
        <v>9</v>
      </c>
      <c r="B15" t="s">
        <v>4</v>
      </c>
      <c r="C15" s="15">
        <v>527772</v>
      </c>
      <c r="D15" s="16">
        <v>119360</v>
      </c>
      <c r="E15" s="17">
        <v>112293</v>
      </c>
    </row>
    <row r="16" spans="1:5" x14ac:dyDescent="0.6">
      <c r="A16" s="14"/>
      <c r="B16" t="s">
        <v>5</v>
      </c>
      <c r="C16" s="15">
        <v>230474</v>
      </c>
      <c r="D16" s="16">
        <v>130702</v>
      </c>
      <c r="E16" s="17">
        <v>128214</v>
      </c>
    </row>
    <row r="17" spans="1:5" x14ac:dyDescent="0.6">
      <c r="A17" s="18"/>
      <c r="B17" s="19" t="s">
        <v>6</v>
      </c>
      <c r="C17" s="20">
        <v>297298</v>
      </c>
      <c r="D17" s="21">
        <v>110567</v>
      </c>
      <c r="E17" s="22">
        <v>99950</v>
      </c>
    </row>
    <row r="18" spans="1:5" x14ac:dyDescent="0.6">
      <c r="A18" s="14" t="s">
        <v>10</v>
      </c>
      <c r="B18" t="s">
        <v>4</v>
      </c>
      <c r="C18" s="15">
        <v>435650</v>
      </c>
      <c r="D18" s="16">
        <v>114442</v>
      </c>
      <c r="E18" s="17">
        <v>103401</v>
      </c>
    </row>
    <row r="19" spans="1:5" x14ac:dyDescent="0.6">
      <c r="A19" s="14"/>
      <c r="B19" t="s">
        <v>5</v>
      </c>
      <c r="C19" s="15">
        <v>178430</v>
      </c>
      <c r="D19" s="16">
        <v>125300</v>
      </c>
      <c r="E19" s="17">
        <v>121503</v>
      </c>
    </row>
    <row r="20" spans="1:5" x14ac:dyDescent="0.6">
      <c r="A20" s="18"/>
      <c r="B20" s="19" t="s">
        <v>6</v>
      </c>
      <c r="C20" s="20">
        <v>257220</v>
      </c>
      <c r="D20" s="21">
        <v>106909</v>
      </c>
      <c r="E20" s="22">
        <v>90843</v>
      </c>
    </row>
    <row r="21" spans="1:5" x14ac:dyDescent="0.6">
      <c r="A21" s="14" t="s">
        <v>11</v>
      </c>
      <c r="B21" t="s">
        <v>4</v>
      </c>
      <c r="C21" s="15">
        <v>306681</v>
      </c>
      <c r="D21" s="16">
        <v>116985</v>
      </c>
      <c r="E21" s="17">
        <v>101364</v>
      </c>
    </row>
    <row r="22" spans="1:5" x14ac:dyDescent="0.6">
      <c r="A22" s="14"/>
      <c r="B22" t="s">
        <v>5</v>
      </c>
      <c r="C22" s="15">
        <v>111746</v>
      </c>
      <c r="D22" s="16">
        <v>124183</v>
      </c>
      <c r="E22" s="17">
        <v>118779</v>
      </c>
    </row>
    <row r="23" spans="1:5" x14ac:dyDescent="0.6">
      <c r="A23" s="18"/>
      <c r="B23" s="19" t="s">
        <v>6</v>
      </c>
      <c r="C23" s="20">
        <v>194935</v>
      </c>
      <c r="D23" s="21">
        <v>112858</v>
      </c>
      <c r="E23" s="22">
        <v>91381</v>
      </c>
    </row>
    <row r="24" spans="1:5" x14ac:dyDescent="0.6">
      <c r="A24" s="14" t="s">
        <v>12</v>
      </c>
      <c r="B24" t="s">
        <v>4</v>
      </c>
      <c r="C24" s="15">
        <v>212301</v>
      </c>
      <c r="D24" s="16">
        <v>120706</v>
      </c>
      <c r="E24" s="17">
        <v>101087</v>
      </c>
    </row>
    <row r="25" spans="1:5" x14ac:dyDescent="0.6">
      <c r="A25" s="14"/>
      <c r="B25" t="s">
        <v>5</v>
      </c>
      <c r="C25" s="15">
        <v>73103</v>
      </c>
      <c r="D25" s="16">
        <v>131357</v>
      </c>
      <c r="E25" s="17">
        <v>123552</v>
      </c>
    </row>
    <row r="26" spans="1:5" x14ac:dyDescent="0.6">
      <c r="A26" s="18"/>
      <c r="B26" s="19" t="s">
        <v>6</v>
      </c>
      <c r="C26" s="20">
        <v>139198</v>
      </c>
      <c r="D26" s="21">
        <v>115113</v>
      </c>
      <c r="E26" s="22">
        <v>89289</v>
      </c>
    </row>
    <row r="27" spans="1:5" x14ac:dyDescent="0.6">
      <c r="A27" s="14" t="s">
        <v>13</v>
      </c>
      <c r="B27" t="s">
        <v>4</v>
      </c>
      <c r="C27" s="15">
        <v>107213</v>
      </c>
      <c r="D27" s="16">
        <v>121593</v>
      </c>
      <c r="E27" s="17">
        <v>98495</v>
      </c>
    </row>
    <row r="28" spans="1:5" x14ac:dyDescent="0.6">
      <c r="A28" s="14"/>
      <c r="B28" t="s">
        <v>5</v>
      </c>
      <c r="C28" s="15">
        <v>33904</v>
      </c>
      <c r="D28" s="16">
        <v>134100</v>
      </c>
      <c r="E28" s="17">
        <v>121866</v>
      </c>
    </row>
    <row r="29" spans="1:5" x14ac:dyDescent="0.6">
      <c r="A29" s="18"/>
      <c r="B29" s="19" t="s">
        <v>6</v>
      </c>
      <c r="C29" s="20">
        <v>73309</v>
      </c>
      <c r="D29" s="21">
        <v>115809</v>
      </c>
      <c r="E29" s="22">
        <v>87686</v>
      </c>
    </row>
    <row r="30" spans="1:5" x14ac:dyDescent="0.6">
      <c r="A30" s="14" t="s">
        <v>14</v>
      </c>
      <c r="B30" t="s">
        <v>4</v>
      </c>
      <c r="C30" s="15">
        <v>35492</v>
      </c>
      <c r="D30" s="16">
        <v>120835</v>
      </c>
      <c r="E30" s="17">
        <v>94462</v>
      </c>
    </row>
    <row r="31" spans="1:5" x14ac:dyDescent="0.6">
      <c r="A31" s="14"/>
      <c r="B31" t="s">
        <v>5</v>
      </c>
      <c r="C31" s="15">
        <v>10584</v>
      </c>
      <c r="D31" s="16">
        <v>134767</v>
      </c>
      <c r="E31" s="17">
        <v>114698</v>
      </c>
    </row>
    <row r="32" spans="1:5" x14ac:dyDescent="0.6">
      <c r="A32" s="18"/>
      <c r="B32" s="19" t="s">
        <v>6</v>
      </c>
      <c r="C32" s="20">
        <v>24908</v>
      </c>
      <c r="D32" s="21">
        <v>114915</v>
      </c>
      <c r="E32" s="22">
        <v>85864</v>
      </c>
    </row>
    <row r="33" spans="1:5" x14ac:dyDescent="0.6">
      <c r="A33" s="14" t="s">
        <v>15</v>
      </c>
      <c r="B33" t="s">
        <v>4</v>
      </c>
      <c r="C33" s="15">
        <v>4399</v>
      </c>
      <c r="D33" s="16">
        <v>122385</v>
      </c>
      <c r="E33" s="17">
        <v>95564</v>
      </c>
    </row>
    <row r="34" spans="1:5" x14ac:dyDescent="0.6">
      <c r="A34" s="14"/>
      <c r="B34" t="s">
        <v>5</v>
      </c>
      <c r="C34" s="15">
        <v>1319</v>
      </c>
      <c r="D34" s="16">
        <v>139509</v>
      </c>
      <c r="E34" s="17">
        <v>114524</v>
      </c>
    </row>
    <row r="35" spans="1:5" x14ac:dyDescent="0.6">
      <c r="A35" s="18"/>
      <c r="B35" s="19" t="s">
        <v>6</v>
      </c>
      <c r="C35" s="20">
        <v>3080</v>
      </c>
      <c r="D35" s="21">
        <v>115052</v>
      </c>
      <c r="E35" s="22">
        <v>87444</v>
      </c>
    </row>
    <row r="36" spans="1:5" x14ac:dyDescent="0.6">
      <c r="A36" s="14" t="s">
        <v>16</v>
      </c>
      <c r="B36" t="s">
        <v>4</v>
      </c>
      <c r="C36" s="15">
        <v>594</v>
      </c>
      <c r="D36" s="16">
        <v>117084</v>
      </c>
      <c r="E36" s="17">
        <v>93349</v>
      </c>
    </row>
    <row r="37" spans="1:5" x14ac:dyDescent="0.6">
      <c r="A37" s="14"/>
      <c r="B37" t="s">
        <v>5</v>
      </c>
      <c r="C37" s="15">
        <v>155</v>
      </c>
      <c r="D37" s="16">
        <v>133085</v>
      </c>
      <c r="E37" s="17">
        <v>113264</v>
      </c>
    </row>
    <row r="38" spans="1:5" x14ac:dyDescent="0.6">
      <c r="A38" s="18"/>
      <c r="B38" s="19" t="s">
        <v>6</v>
      </c>
      <c r="C38" s="20">
        <v>439</v>
      </c>
      <c r="D38" s="21">
        <v>111434</v>
      </c>
      <c r="E38" s="22">
        <v>86318</v>
      </c>
    </row>
    <row r="39" spans="1:5" x14ac:dyDescent="0.6">
      <c r="A39" s="14" t="s">
        <v>17</v>
      </c>
      <c r="B39" t="s">
        <v>4</v>
      </c>
      <c r="C39" s="15">
        <v>2022905</v>
      </c>
      <c r="D39" s="16">
        <v>118439</v>
      </c>
      <c r="E39" s="17">
        <v>107372</v>
      </c>
    </row>
    <row r="40" spans="1:5" x14ac:dyDescent="0.6">
      <c r="A40" s="14"/>
      <c r="B40" t="s">
        <v>5</v>
      </c>
      <c r="C40" s="15">
        <v>761413</v>
      </c>
      <c r="D40" s="16">
        <v>128719</v>
      </c>
      <c r="E40" s="17">
        <v>124406</v>
      </c>
    </row>
    <row r="41" spans="1:5" ht="13.75" thickBot="1" x14ac:dyDescent="0.75">
      <c r="A41" s="9"/>
      <c r="B41" s="10" t="s">
        <v>6</v>
      </c>
      <c r="C41" s="11">
        <v>1261492</v>
      </c>
      <c r="D41" s="23">
        <v>112234</v>
      </c>
      <c r="E41" s="24">
        <v>97091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2022905</v>
      </c>
      <c r="D45" s="16">
        <v>118439</v>
      </c>
      <c r="E45" s="17">
        <v>107372</v>
      </c>
    </row>
    <row r="46" spans="1:5" x14ac:dyDescent="0.6">
      <c r="A46" s="14"/>
      <c r="B46" t="s">
        <v>5</v>
      </c>
      <c r="C46" s="15">
        <v>761413</v>
      </c>
      <c r="D46" s="16">
        <v>128719</v>
      </c>
      <c r="E46" s="17">
        <v>124406</v>
      </c>
    </row>
    <row r="47" spans="1:5" ht="13.75" thickBot="1" x14ac:dyDescent="0.75">
      <c r="A47" s="9"/>
      <c r="B47" s="10" t="s">
        <v>6</v>
      </c>
      <c r="C47" s="11">
        <v>1261492</v>
      </c>
      <c r="D47" s="23">
        <v>112234</v>
      </c>
      <c r="E47" s="24">
        <v>97091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8B13-C434-473C-94D4-DD41280959EB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28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105896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106176.8</v>
      </c>
    </row>
    <row r="6" spans="1:9" x14ac:dyDescent="0.6">
      <c r="A6" s="14" t="s">
        <v>32</v>
      </c>
      <c r="B6" t="s">
        <v>4</v>
      </c>
      <c r="C6" s="15">
        <v>30</v>
      </c>
      <c r="D6" s="16">
        <v>85472</v>
      </c>
      <c r="E6" s="17">
        <v>85472</v>
      </c>
      <c r="G6" s="26">
        <v>60</v>
      </c>
      <c r="H6" s="26"/>
      <c r="I6" s="27">
        <f>$I$4+2/5*($I$9-$I$4)</f>
        <v>106457.60000000001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106738.4</v>
      </c>
    </row>
    <row r="8" spans="1:9" x14ac:dyDescent="0.6">
      <c r="A8" s="18"/>
      <c r="B8" s="19" t="s">
        <v>6</v>
      </c>
      <c r="C8" s="20">
        <v>30</v>
      </c>
      <c r="D8" s="21">
        <v>85472</v>
      </c>
      <c r="E8" s="22">
        <v>85472</v>
      </c>
      <c r="G8" s="26">
        <v>62</v>
      </c>
      <c r="H8" s="27"/>
      <c r="I8" s="27">
        <f>$I$4+4/5*($I$9-$I$4)</f>
        <v>107019.2</v>
      </c>
    </row>
    <row r="9" spans="1:9" x14ac:dyDescent="0.6">
      <c r="A9" s="14" t="s">
        <v>7</v>
      </c>
      <c r="B9" t="s">
        <v>4</v>
      </c>
      <c r="C9" s="15">
        <v>6596</v>
      </c>
      <c r="D9" s="16">
        <v>105896</v>
      </c>
      <c r="E9" s="17">
        <v>104819</v>
      </c>
      <c r="G9" s="26">
        <v>63</v>
      </c>
      <c r="H9" s="27">
        <f>D13</f>
        <v>115949</v>
      </c>
      <c r="I9" s="27">
        <f>D14</f>
        <v>107300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116013.6</v>
      </c>
      <c r="I10" s="26">
        <f>I$9+1/5*(I$14-I$9)</f>
        <v>105935.6</v>
      </c>
    </row>
    <row r="11" spans="1:9" x14ac:dyDescent="0.6">
      <c r="A11" s="18"/>
      <c r="B11" s="19" t="s">
        <v>6</v>
      </c>
      <c r="C11" s="20">
        <v>6596</v>
      </c>
      <c r="D11" s="21">
        <v>105896</v>
      </c>
      <c r="E11" s="22">
        <v>104819</v>
      </c>
      <c r="G11" s="26">
        <v>65</v>
      </c>
      <c r="H11" s="26">
        <f>H$9+2/5*(H$14-H$9)</f>
        <v>116078.2</v>
      </c>
      <c r="I11" s="26">
        <f>I$9+2/5*(I$14-I$9)</f>
        <v>104571.2</v>
      </c>
    </row>
    <row r="12" spans="1:9" x14ac:dyDescent="0.6">
      <c r="A12" s="14" t="s">
        <v>8</v>
      </c>
      <c r="B12" t="s">
        <v>4</v>
      </c>
      <c r="C12" s="15">
        <v>41106</v>
      </c>
      <c r="D12" s="16">
        <v>110588</v>
      </c>
      <c r="E12" s="17">
        <v>106927</v>
      </c>
      <c r="G12" s="26">
        <v>66</v>
      </c>
      <c r="H12" s="26">
        <f>H$9+3/5*(H$14-H$9)</f>
        <v>116142.8</v>
      </c>
      <c r="I12" s="26">
        <f>I$9+3/5*(I$14-I$9)</f>
        <v>103206.8</v>
      </c>
    </row>
    <row r="13" spans="1:9" x14ac:dyDescent="0.6">
      <c r="A13" s="14"/>
      <c r="B13" t="s">
        <v>5</v>
      </c>
      <c r="C13" s="15">
        <v>15625</v>
      </c>
      <c r="D13" s="16">
        <v>115949</v>
      </c>
      <c r="E13" s="17">
        <v>114498</v>
      </c>
      <c r="G13" s="26">
        <v>67</v>
      </c>
      <c r="H13" s="26">
        <f>H$9+4/5*(H$14-H$9)</f>
        <v>116207.4</v>
      </c>
      <c r="I13" s="26">
        <f>I$9+4/5*(I$14-I$9)</f>
        <v>101842.4</v>
      </c>
    </row>
    <row r="14" spans="1:9" x14ac:dyDescent="0.6">
      <c r="A14" s="18"/>
      <c r="B14" s="19" t="s">
        <v>6</v>
      </c>
      <c r="C14" s="20">
        <v>25481</v>
      </c>
      <c r="D14" s="21">
        <v>107300</v>
      </c>
      <c r="E14" s="22">
        <v>102285</v>
      </c>
      <c r="G14" s="26">
        <v>68</v>
      </c>
      <c r="H14" s="27">
        <f>D16</f>
        <v>116272</v>
      </c>
      <c r="I14" s="27">
        <f>D17</f>
        <v>100478</v>
      </c>
    </row>
    <row r="15" spans="1:9" x14ac:dyDescent="0.6">
      <c r="A15" s="14" t="s">
        <v>9</v>
      </c>
      <c r="B15" t="s">
        <v>4</v>
      </c>
      <c r="C15" s="15">
        <v>69644</v>
      </c>
      <c r="D15" s="16">
        <v>107429</v>
      </c>
      <c r="E15" s="17">
        <v>100821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30651</v>
      </c>
      <c r="D16" s="16">
        <v>116272</v>
      </c>
      <c r="E16" s="17">
        <v>114032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38993</v>
      </c>
      <c r="D17" s="21">
        <v>100478</v>
      </c>
      <c r="E17" s="22">
        <v>90435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57187</v>
      </c>
      <c r="D18" s="16">
        <v>103906</v>
      </c>
      <c r="E18" s="17">
        <v>93688</v>
      </c>
      <c r="G18" s="26"/>
      <c r="H18" s="27"/>
      <c r="I18" s="27"/>
    </row>
    <row r="19" spans="1:9" x14ac:dyDescent="0.6">
      <c r="A19" s="14"/>
      <c r="B19" t="s">
        <v>5</v>
      </c>
      <c r="C19" s="15">
        <v>23875</v>
      </c>
      <c r="D19" s="16">
        <v>111047</v>
      </c>
      <c r="E19" s="17">
        <v>107683</v>
      </c>
    </row>
    <row r="20" spans="1:9" x14ac:dyDescent="0.6">
      <c r="A20" s="18"/>
      <c r="B20" s="19" t="s">
        <v>6</v>
      </c>
      <c r="C20" s="20">
        <v>33312</v>
      </c>
      <c r="D20" s="21">
        <v>98788</v>
      </c>
      <c r="E20" s="22">
        <v>83658</v>
      </c>
    </row>
    <row r="21" spans="1:9" x14ac:dyDescent="0.6">
      <c r="A21" s="14" t="s">
        <v>11</v>
      </c>
      <c r="B21" t="s">
        <v>4</v>
      </c>
      <c r="C21" s="15">
        <v>41457</v>
      </c>
      <c r="D21" s="16">
        <v>106746</v>
      </c>
      <c r="E21" s="17">
        <v>92425</v>
      </c>
    </row>
    <row r="22" spans="1:9" x14ac:dyDescent="0.6">
      <c r="A22" s="14"/>
      <c r="B22" t="s">
        <v>5</v>
      </c>
      <c r="C22" s="15">
        <v>15194</v>
      </c>
      <c r="D22" s="16">
        <v>109977</v>
      </c>
      <c r="E22" s="17">
        <v>105236</v>
      </c>
    </row>
    <row r="23" spans="1:9" x14ac:dyDescent="0.6">
      <c r="A23" s="18"/>
      <c r="B23" s="19" t="s">
        <v>6</v>
      </c>
      <c r="C23" s="20">
        <v>26263</v>
      </c>
      <c r="D23" s="21">
        <v>104877</v>
      </c>
      <c r="E23" s="22">
        <v>85013</v>
      </c>
    </row>
    <row r="24" spans="1:9" x14ac:dyDescent="0.6">
      <c r="A24" s="14" t="s">
        <v>12</v>
      </c>
      <c r="B24" t="s">
        <v>4</v>
      </c>
      <c r="C24" s="15">
        <v>28042</v>
      </c>
      <c r="D24" s="16">
        <v>110442</v>
      </c>
      <c r="E24" s="17">
        <v>92836</v>
      </c>
    </row>
    <row r="25" spans="1:9" x14ac:dyDescent="0.6">
      <c r="A25" s="14"/>
      <c r="B25" t="s">
        <v>5</v>
      </c>
      <c r="C25" s="15">
        <v>9930</v>
      </c>
      <c r="D25" s="16">
        <v>116087</v>
      </c>
      <c r="E25" s="17">
        <v>109209</v>
      </c>
    </row>
    <row r="26" spans="1:9" x14ac:dyDescent="0.6">
      <c r="A26" s="18"/>
      <c r="B26" s="19" t="s">
        <v>6</v>
      </c>
      <c r="C26" s="20">
        <v>18112</v>
      </c>
      <c r="D26" s="21">
        <v>107347</v>
      </c>
      <c r="E26" s="22">
        <v>83859</v>
      </c>
    </row>
    <row r="27" spans="1:9" x14ac:dyDescent="0.6">
      <c r="A27" s="14" t="s">
        <v>13</v>
      </c>
      <c r="B27" t="s">
        <v>4</v>
      </c>
      <c r="C27" s="15">
        <v>14385</v>
      </c>
      <c r="D27" s="16">
        <v>112786</v>
      </c>
      <c r="E27" s="17">
        <v>91376</v>
      </c>
    </row>
    <row r="28" spans="1:9" x14ac:dyDescent="0.6">
      <c r="A28" s="14"/>
      <c r="B28" t="s">
        <v>5</v>
      </c>
      <c r="C28" s="15">
        <v>4768</v>
      </c>
      <c r="D28" s="16">
        <v>119168</v>
      </c>
      <c r="E28" s="17">
        <v>107547</v>
      </c>
    </row>
    <row r="29" spans="1:9" x14ac:dyDescent="0.6">
      <c r="A29" s="18"/>
      <c r="B29" s="19" t="s">
        <v>6</v>
      </c>
      <c r="C29" s="20">
        <v>9617</v>
      </c>
      <c r="D29" s="21">
        <v>109621</v>
      </c>
      <c r="E29" s="22">
        <v>83359</v>
      </c>
    </row>
    <row r="30" spans="1:9" x14ac:dyDescent="0.6">
      <c r="A30" s="14" t="s">
        <v>14</v>
      </c>
      <c r="B30" t="s">
        <v>4</v>
      </c>
      <c r="C30" s="15">
        <v>4561</v>
      </c>
      <c r="D30" s="16">
        <v>114033</v>
      </c>
      <c r="E30" s="17">
        <v>89120</v>
      </c>
    </row>
    <row r="31" spans="1:9" x14ac:dyDescent="0.6">
      <c r="A31" s="14"/>
      <c r="B31" t="s">
        <v>5</v>
      </c>
      <c r="C31" s="15">
        <v>1547</v>
      </c>
      <c r="D31" s="16">
        <v>122255</v>
      </c>
      <c r="E31" s="17">
        <v>102612</v>
      </c>
    </row>
    <row r="32" spans="1:9" x14ac:dyDescent="0.6">
      <c r="A32" s="18"/>
      <c r="B32" s="19" t="s">
        <v>6</v>
      </c>
      <c r="C32" s="20">
        <v>3014</v>
      </c>
      <c r="D32" s="21">
        <v>109812</v>
      </c>
      <c r="E32" s="22">
        <v>82195</v>
      </c>
    </row>
    <row r="33" spans="1:5" x14ac:dyDescent="0.6">
      <c r="A33" s="14" t="s">
        <v>15</v>
      </c>
      <c r="B33" t="s">
        <v>4</v>
      </c>
      <c r="C33" s="15">
        <v>518</v>
      </c>
      <c r="D33" s="16">
        <v>115183</v>
      </c>
      <c r="E33" s="17">
        <v>90558</v>
      </c>
    </row>
    <row r="34" spans="1:5" x14ac:dyDescent="0.6">
      <c r="A34" s="14"/>
      <c r="B34" t="s">
        <v>5</v>
      </c>
      <c r="C34" s="15">
        <v>181</v>
      </c>
      <c r="D34" s="16">
        <v>128988</v>
      </c>
      <c r="E34" s="17">
        <v>103862</v>
      </c>
    </row>
    <row r="35" spans="1:5" x14ac:dyDescent="0.6">
      <c r="A35" s="18"/>
      <c r="B35" s="19" t="s">
        <v>6</v>
      </c>
      <c r="C35" s="20">
        <v>337</v>
      </c>
      <c r="D35" s="21">
        <v>107769</v>
      </c>
      <c r="E35" s="22">
        <v>83413</v>
      </c>
    </row>
    <row r="36" spans="1:5" x14ac:dyDescent="0.6">
      <c r="A36" s="14" t="s">
        <v>16</v>
      </c>
      <c r="B36" t="s">
        <v>4</v>
      </c>
      <c r="C36" s="15">
        <v>71</v>
      </c>
      <c r="D36" s="16">
        <v>112676</v>
      </c>
      <c r="E36" s="17">
        <v>88940</v>
      </c>
    </row>
    <row r="37" spans="1:5" x14ac:dyDescent="0.6">
      <c r="A37" s="14"/>
      <c r="B37" t="s">
        <v>5</v>
      </c>
      <c r="C37" s="15">
        <v>21</v>
      </c>
      <c r="D37" s="16">
        <v>123048</v>
      </c>
      <c r="E37" s="17">
        <v>100252</v>
      </c>
    </row>
    <row r="38" spans="1:5" x14ac:dyDescent="0.6">
      <c r="A38" s="18"/>
      <c r="B38" s="19" t="s">
        <v>6</v>
      </c>
      <c r="C38" s="20">
        <v>50</v>
      </c>
      <c r="D38" s="21">
        <v>108320</v>
      </c>
      <c r="E38" s="22">
        <v>84189</v>
      </c>
    </row>
    <row r="39" spans="1:5" x14ac:dyDescent="0.6">
      <c r="A39" s="14" t="s">
        <v>17</v>
      </c>
      <c r="B39" t="s">
        <v>4</v>
      </c>
      <c r="C39" s="15">
        <v>263597</v>
      </c>
      <c r="D39" s="16">
        <v>107753</v>
      </c>
      <c r="E39" s="17">
        <v>97413</v>
      </c>
    </row>
    <row r="40" spans="1:5" x14ac:dyDescent="0.6">
      <c r="A40" s="14"/>
      <c r="B40" t="s">
        <v>5</v>
      </c>
      <c r="C40" s="15">
        <v>101792</v>
      </c>
      <c r="D40" s="16">
        <v>114290</v>
      </c>
      <c r="E40" s="17">
        <v>110333</v>
      </c>
    </row>
    <row r="41" spans="1:5" ht="13.75" thickBot="1" x14ac:dyDescent="0.75">
      <c r="A41" s="9"/>
      <c r="B41" s="10" t="s">
        <v>6</v>
      </c>
      <c r="C41" s="11">
        <v>161805</v>
      </c>
      <c r="D41" s="23">
        <v>103640</v>
      </c>
      <c r="E41" s="24">
        <v>89285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263597</v>
      </c>
      <c r="D45" s="16">
        <v>107753</v>
      </c>
      <c r="E45" s="17">
        <v>97413</v>
      </c>
    </row>
    <row r="46" spans="1:5" x14ac:dyDescent="0.6">
      <c r="A46" s="14"/>
      <c r="B46" t="s">
        <v>5</v>
      </c>
      <c r="C46" s="15">
        <v>101792</v>
      </c>
      <c r="D46" s="16">
        <v>114290</v>
      </c>
      <c r="E46" s="17">
        <v>110333</v>
      </c>
    </row>
    <row r="47" spans="1:5" ht="13.75" thickBot="1" x14ac:dyDescent="0.75">
      <c r="A47" s="9"/>
      <c r="B47" s="10" t="s">
        <v>6</v>
      </c>
      <c r="C47" s="11">
        <v>161805</v>
      </c>
      <c r="D47" s="23">
        <v>103640</v>
      </c>
      <c r="E47" s="24">
        <v>89285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EA22-12ED-4CE3-B244-33AFDC34ACDD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21</v>
      </c>
      <c r="B3" s="3"/>
      <c r="G3" s="26" t="s">
        <v>35</v>
      </c>
      <c r="H3" t="s">
        <v>33</v>
      </c>
      <c r="I3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137297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138252.6</v>
      </c>
    </row>
    <row r="6" spans="1:9" x14ac:dyDescent="0.6">
      <c r="A6" s="14" t="s">
        <v>32</v>
      </c>
      <c r="B6" t="s">
        <v>4</v>
      </c>
      <c r="C6" s="15">
        <v>28</v>
      </c>
      <c r="D6" s="16">
        <v>129130</v>
      </c>
      <c r="E6" s="17">
        <v>129130</v>
      </c>
      <c r="G6" s="26">
        <v>60</v>
      </c>
      <c r="H6" s="26"/>
      <c r="I6" s="27">
        <f>$I$4+2/5*($I$9-$I$4)</f>
        <v>139208.20000000001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140163.79999999999</v>
      </c>
    </row>
    <row r="8" spans="1:9" x14ac:dyDescent="0.6">
      <c r="A8" s="18"/>
      <c r="B8" s="19" t="s">
        <v>6</v>
      </c>
      <c r="C8" s="20">
        <v>28</v>
      </c>
      <c r="D8" s="21">
        <v>129130</v>
      </c>
      <c r="E8" s="22">
        <v>129130</v>
      </c>
      <c r="G8" s="26">
        <v>62</v>
      </c>
      <c r="H8" s="27"/>
      <c r="I8" s="27">
        <f>$I$4+4/5*($I$9-$I$4)</f>
        <v>141119.4</v>
      </c>
    </row>
    <row r="9" spans="1:9" x14ac:dyDescent="0.6">
      <c r="A9" s="14" t="s">
        <v>7</v>
      </c>
      <c r="B9" t="s">
        <v>4</v>
      </c>
      <c r="C9" s="15">
        <v>7631</v>
      </c>
      <c r="D9" s="16">
        <v>137297</v>
      </c>
      <c r="E9" s="17">
        <v>136384</v>
      </c>
      <c r="G9" s="26">
        <v>63</v>
      </c>
      <c r="H9" s="27">
        <f>D13</f>
        <v>149700</v>
      </c>
      <c r="I9" s="27">
        <f>D14</f>
        <v>142075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150618.6</v>
      </c>
      <c r="I10" s="26">
        <f>I$9+1/5*(I$14-I$9)</f>
        <v>140691.20000000001</v>
      </c>
    </row>
    <row r="11" spans="1:9" x14ac:dyDescent="0.6">
      <c r="A11" s="18"/>
      <c r="B11" s="19" t="s">
        <v>6</v>
      </c>
      <c r="C11" s="20">
        <v>7631</v>
      </c>
      <c r="D11" s="21">
        <v>137297</v>
      </c>
      <c r="E11" s="22">
        <v>136384</v>
      </c>
      <c r="G11" s="26">
        <v>65</v>
      </c>
      <c r="H11" s="26">
        <f>H$9+2/5*(H$14-H$9)</f>
        <v>151537.20000000001</v>
      </c>
      <c r="I11" s="26">
        <f>I$9+2/5*(I$14-I$9)</f>
        <v>139307.4</v>
      </c>
    </row>
    <row r="12" spans="1:9" x14ac:dyDescent="0.6">
      <c r="A12" s="14" t="s">
        <v>8</v>
      </c>
      <c r="B12" t="s">
        <v>4</v>
      </c>
      <c r="C12" s="15">
        <v>60514</v>
      </c>
      <c r="D12" s="16">
        <v>144536</v>
      </c>
      <c r="E12" s="17">
        <v>141094</v>
      </c>
      <c r="G12" s="26">
        <v>66</v>
      </c>
      <c r="H12" s="26">
        <f>H$9+3/5*(H$14-H$9)</f>
        <v>152455.79999999999</v>
      </c>
      <c r="I12" s="26">
        <f>I$9+3/5*(I$14-I$9)</f>
        <v>137923.6</v>
      </c>
    </row>
    <row r="13" spans="1:9" x14ac:dyDescent="0.6">
      <c r="A13" s="14"/>
      <c r="B13" t="s">
        <v>5</v>
      </c>
      <c r="C13" s="15">
        <v>19530</v>
      </c>
      <c r="D13" s="16">
        <v>149700</v>
      </c>
      <c r="E13" s="17">
        <v>147952</v>
      </c>
      <c r="G13" s="26">
        <v>67</v>
      </c>
      <c r="H13" s="26">
        <f>H$9+4/5*(H$14-H$9)</f>
        <v>153374.39999999999</v>
      </c>
      <c r="I13" s="26">
        <f>I$9+4/5*(I$14-I$9)</f>
        <v>136539.79999999999</v>
      </c>
    </row>
    <row r="14" spans="1:9" x14ac:dyDescent="0.6">
      <c r="A14" s="18"/>
      <c r="B14" s="19" t="s">
        <v>6</v>
      </c>
      <c r="C14" s="20">
        <v>40984</v>
      </c>
      <c r="D14" s="21">
        <v>142075</v>
      </c>
      <c r="E14" s="22">
        <v>137826</v>
      </c>
      <c r="G14" s="26">
        <v>68</v>
      </c>
      <c r="H14" s="27">
        <f>D16</f>
        <v>154293</v>
      </c>
      <c r="I14" s="27">
        <f>D17</f>
        <v>135156</v>
      </c>
    </row>
    <row r="15" spans="1:9" x14ac:dyDescent="0.6">
      <c r="A15" s="14" t="s">
        <v>9</v>
      </c>
      <c r="B15" t="s">
        <v>4</v>
      </c>
      <c r="C15" s="15">
        <v>98089</v>
      </c>
      <c r="D15" s="16">
        <v>142882</v>
      </c>
      <c r="E15" s="17">
        <v>135965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39601</v>
      </c>
      <c r="D16" s="16">
        <v>154293</v>
      </c>
      <c r="E16" s="17">
        <v>151374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58488</v>
      </c>
      <c r="D17" s="21">
        <v>135156</v>
      </c>
      <c r="E17" s="22">
        <v>125532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85419</v>
      </c>
      <c r="D18" s="16">
        <v>135808</v>
      </c>
      <c r="E18" s="17">
        <v>124934</v>
      </c>
      <c r="G18" s="26"/>
      <c r="H18" s="27"/>
      <c r="I18" s="27"/>
    </row>
    <row r="19" spans="1:9" x14ac:dyDescent="0.6">
      <c r="A19" s="14"/>
      <c r="B19" t="s">
        <v>5</v>
      </c>
      <c r="C19" s="15">
        <v>33659</v>
      </c>
      <c r="D19" s="16">
        <v>148363</v>
      </c>
      <c r="E19" s="17">
        <v>143677</v>
      </c>
    </row>
    <row r="20" spans="1:9" x14ac:dyDescent="0.6">
      <c r="A20" s="18"/>
      <c r="B20" s="19" t="s">
        <v>6</v>
      </c>
      <c r="C20" s="20">
        <v>51760</v>
      </c>
      <c r="D20" s="21">
        <v>127644</v>
      </c>
      <c r="E20" s="22">
        <v>112745</v>
      </c>
    </row>
    <row r="21" spans="1:9" x14ac:dyDescent="0.6">
      <c r="A21" s="14" t="s">
        <v>11</v>
      </c>
      <c r="B21" t="s">
        <v>4</v>
      </c>
      <c r="C21" s="15">
        <v>56706</v>
      </c>
      <c r="D21" s="16">
        <v>138295</v>
      </c>
      <c r="E21" s="17">
        <v>122322</v>
      </c>
    </row>
    <row r="22" spans="1:9" x14ac:dyDescent="0.6">
      <c r="A22" s="14"/>
      <c r="B22" t="s">
        <v>5</v>
      </c>
      <c r="C22" s="15">
        <v>20146</v>
      </c>
      <c r="D22" s="16">
        <v>145912</v>
      </c>
      <c r="E22" s="17">
        <v>139124</v>
      </c>
    </row>
    <row r="23" spans="1:9" x14ac:dyDescent="0.6">
      <c r="A23" s="18"/>
      <c r="B23" s="19" t="s">
        <v>6</v>
      </c>
      <c r="C23" s="20">
        <v>36560</v>
      </c>
      <c r="D23" s="21">
        <v>134097</v>
      </c>
      <c r="E23" s="22">
        <v>113064</v>
      </c>
    </row>
    <row r="24" spans="1:9" x14ac:dyDescent="0.6">
      <c r="A24" s="14" t="s">
        <v>12</v>
      </c>
      <c r="B24" t="s">
        <v>4</v>
      </c>
      <c r="C24" s="15">
        <v>43683</v>
      </c>
      <c r="D24" s="16">
        <v>143025</v>
      </c>
      <c r="E24" s="17">
        <v>121804</v>
      </c>
    </row>
    <row r="25" spans="1:9" x14ac:dyDescent="0.6">
      <c r="A25" s="14"/>
      <c r="B25" t="s">
        <v>5</v>
      </c>
      <c r="C25" s="15">
        <v>14564</v>
      </c>
      <c r="D25" s="16">
        <v>159884</v>
      </c>
      <c r="E25" s="17">
        <v>150022</v>
      </c>
    </row>
    <row r="26" spans="1:9" x14ac:dyDescent="0.6">
      <c r="A26" s="18"/>
      <c r="B26" s="19" t="s">
        <v>6</v>
      </c>
      <c r="C26" s="20">
        <v>29119</v>
      </c>
      <c r="D26" s="21">
        <v>134593</v>
      </c>
      <c r="E26" s="22">
        <v>107691</v>
      </c>
    </row>
    <row r="27" spans="1:9" x14ac:dyDescent="0.6">
      <c r="A27" s="14" t="s">
        <v>13</v>
      </c>
      <c r="B27" t="s">
        <v>4</v>
      </c>
      <c r="C27" s="15">
        <v>26160</v>
      </c>
      <c r="D27" s="16">
        <v>141286</v>
      </c>
      <c r="E27" s="17">
        <v>115607</v>
      </c>
    </row>
    <row r="28" spans="1:9" x14ac:dyDescent="0.6">
      <c r="A28" s="14"/>
      <c r="B28" t="s">
        <v>5</v>
      </c>
      <c r="C28" s="15">
        <v>7733</v>
      </c>
      <c r="D28" s="16">
        <v>164719</v>
      </c>
      <c r="E28" s="17">
        <v>149573</v>
      </c>
    </row>
    <row r="29" spans="1:9" x14ac:dyDescent="0.6">
      <c r="A29" s="18"/>
      <c r="B29" s="19" t="s">
        <v>6</v>
      </c>
      <c r="C29" s="20">
        <v>18427</v>
      </c>
      <c r="D29" s="21">
        <v>131452</v>
      </c>
      <c r="E29" s="22">
        <v>101352</v>
      </c>
    </row>
    <row r="30" spans="1:9" x14ac:dyDescent="0.6">
      <c r="A30" s="14" t="s">
        <v>14</v>
      </c>
      <c r="B30" t="s">
        <v>4</v>
      </c>
      <c r="C30" s="15">
        <v>9918</v>
      </c>
      <c r="D30" s="16">
        <v>135744</v>
      </c>
      <c r="E30" s="17">
        <v>106709</v>
      </c>
    </row>
    <row r="31" spans="1:9" x14ac:dyDescent="0.6">
      <c r="A31" s="14"/>
      <c r="B31" t="s">
        <v>5</v>
      </c>
      <c r="C31" s="15">
        <v>2563</v>
      </c>
      <c r="D31" s="16">
        <v>162592</v>
      </c>
      <c r="E31" s="17">
        <v>139475</v>
      </c>
    </row>
    <row r="32" spans="1:9" x14ac:dyDescent="0.6">
      <c r="A32" s="18"/>
      <c r="B32" s="19" t="s">
        <v>6</v>
      </c>
      <c r="C32" s="20">
        <v>7355</v>
      </c>
      <c r="D32" s="21">
        <v>126389</v>
      </c>
      <c r="E32" s="22">
        <v>95291</v>
      </c>
    </row>
    <row r="33" spans="1:5" x14ac:dyDescent="0.6">
      <c r="A33" s="14" t="s">
        <v>15</v>
      </c>
      <c r="B33" t="s">
        <v>4</v>
      </c>
      <c r="C33" s="15">
        <v>1485</v>
      </c>
      <c r="D33" s="16">
        <v>135271</v>
      </c>
      <c r="E33" s="17">
        <v>105851</v>
      </c>
    </row>
    <row r="34" spans="1:5" x14ac:dyDescent="0.6">
      <c r="A34" s="14"/>
      <c r="B34" t="s">
        <v>5</v>
      </c>
      <c r="C34" s="15">
        <v>370</v>
      </c>
      <c r="D34" s="16">
        <v>163040</v>
      </c>
      <c r="E34" s="17">
        <v>135981</v>
      </c>
    </row>
    <row r="35" spans="1:5" x14ac:dyDescent="0.6">
      <c r="A35" s="18"/>
      <c r="B35" s="19" t="s">
        <v>6</v>
      </c>
      <c r="C35" s="20">
        <v>1115</v>
      </c>
      <c r="D35" s="21">
        <v>126057</v>
      </c>
      <c r="E35" s="22">
        <v>95853</v>
      </c>
    </row>
    <row r="36" spans="1:5" x14ac:dyDescent="0.6">
      <c r="A36" s="14" t="s">
        <v>16</v>
      </c>
      <c r="B36" t="s">
        <v>4</v>
      </c>
      <c r="C36" s="15">
        <v>225</v>
      </c>
      <c r="D36" s="16">
        <v>128446</v>
      </c>
      <c r="E36" s="17">
        <v>99944</v>
      </c>
    </row>
    <row r="37" spans="1:5" x14ac:dyDescent="0.6">
      <c r="A37" s="14"/>
      <c r="B37" t="s">
        <v>5</v>
      </c>
      <c r="C37" s="15">
        <v>49</v>
      </c>
      <c r="D37" s="16">
        <v>160954</v>
      </c>
      <c r="E37" s="17">
        <v>137580</v>
      </c>
    </row>
    <row r="38" spans="1:5" x14ac:dyDescent="0.6">
      <c r="A38" s="18"/>
      <c r="B38" s="19" t="s">
        <v>6</v>
      </c>
      <c r="C38" s="20">
        <v>176</v>
      </c>
      <c r="D38" s="21">
        <v>119395</v>
      </c>
      <c r="E38" s="22">
        <v>89466</v>
      </c>
    </row>
    <row r="39" spans="1:5" x14ac:dyDescent="0.6">
      <c r="A39" s="14" t="s">
        <v>17</v>
      </c>
      <c r="B39" t="s">
        <v>4</v>
      </c>
      <c r="C39" s="15">
        <v>389858</v>
      </c>
      <c r="D39" s="16">
        <v>140501</v>
      </c>
      <c r="E39" s="17">
        <v>128535</v>
      </c>
    </row>
    <row r="40" spans="1:5" x14ac:dyDescent="0.6">
      <c r="A40" s="14"/>
      <c r="B40" t="s">
        <v>5</v>
      </c>
      <c r="C40" s="15">
        <v>138215</v>
      </c>
      <c r="D40" s="16">
        <v>152330</v>
      </c>
      <c r="E40" s="17">
        <v>146720</v>
      </c>
    </row>
    <row r="41" spans="1:5" ht="13.75" thickBot="1" x14ac:dyDescent="0.75">
      <c r="A41" s="9"/>
      <c r="B41" s="10" t="s">
        <v>6</v>
      </c>
      <c r="C41" s="11">
        <v>251643</v>
      </c>
      <c r="D41" s="23">
        <v>134004</v>
      </c>
      <c r="E41" s="24">
        <v>118547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389858</v>
      </c>
      <c r="D45" s="16">
        <v>140501</v>
      </c>
      <c r="E45" s="17">
        <v>128535</v>
      </c>
    </row>
    <row r="46" spans="1:5" x14ac:dyDescent="0.6">
      <c r="A46" s="14"/>
      <c r="B46" t="s">
        <v>5</v>
      </c>
      <c r="C46" s="15">
        <v>138215</v>
      </c>
      <c r="D46" s="16">
        <v>152330</v>
      </c>
      <c r="E46" s="17">
        <v>146720</v>
      </c>
    </row>
    <row r="47" spans="1:5" ht="13.75" thickBot="1" x14ac:dyDescent="0.75">
      <c r="A47" s="9"/>
      <c r="B47" s="10" t="s">
        <v>6</v>
      </c>
      <c r="C47" s="11">
        <v>251643</v>
      </c>
      <c r="D47" s="23">
        <v>134004</v>
      </c>
      <c r="E47" s="24">
        <v>118547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1B7B-3C83-4B97-BF83-98AED9C1C9E6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22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118146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119015.8</v>
      </c>
    </row>
    <row r="6" spans="1:9" x14ac:dyDescent="0.6">
      <c r="A6" s="14" t="s">
        <v>32</v>
      </c>
      <c r="B6" t="s">
        <v>4</v>
      </c>
      <c r="C6" s="15">
        <v>55</v>
      </c>
      <c r="D6" s="16">
        <v>108315</v>
      </c>
      <c r="E6" s="17">
        <v>108315</v>
      </c>
      <c r="G6" s="26">
        <v>60</v>
      </c>
      <c r="H6" s="26"/>
      <c r="I6" s="27">
        <f>$I$4+2/5*($I$9-$I$4)</f>
        <v>119885.6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120755.4</v>
      </c>
    </row>
    <row r="8" spans="1:9" x14ac:dyDescent="0.6">
      <c r="A8" s="18"/>
      <c r="B8" s="19" t="s">
        <v>6</v>
      </c>
      <c r="C8" s="20">
        <v>55</v>
      </c>
      <c r="D8" s="21">
        <v>108315</v>
      </c>
      <c r="E8" s="22">
        <v>108315</v>
      </c>
      <c r="G8" s="26">
        <v>62</v>
      </c>
      <c r="H8" s="27"/>
      <c r="I8" s="27">
        <f>$I$4+4/5*($I$9-$I$4)</f>
        <v>121625.2</v>
      </c>
    </row>
    <row r="9" spans="1:9" x14ac:dyDescent="0.6">
      <c r="A9" s="14" t="s">
        <v>7</v>
      </c>
      <c r="B9" t="s">
        <v>4</v>
      </c>
      <c r="C9" s="15">
        <v>6865</v>
      </c>
      <c r="D9" s="16">
        <v>118146</v>
      </c>
      <c r="E9" s="17">
        <v>117266</v>
      </c>
      <c r="G9" s="26">
        <v>63</v>
      </c>
      <c r="H9" s="27">
        <f>D13</f>
        <v>135549</v>
      </c>
      <c r="I9" s="27">
        <f>D14</f>
        <v>122495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135623.20000000001</v>
      </c>
      <c r="I10" s="26">
        <f>I$9+1/5*(I$14-I$9)</f>
        <v>121076</v>
      </c>
    </row>
    <row r="11" spans="1:9" x14ac:dyDescent="0.6">
      <c r="A11" s="18"/>
      <c r="B11" s="19" t="s">
        <v>6</v>
      </c>
      <c r="C11" s="20">
        <v>6865</v>
      </c>
      <c r="D11" s="21">
        <v>118146</v>
      </c>
      <c r="E11" s="22">
        <v>117266</v>
      </c>
      <c r="G11" s="26">
        <v>65</v>
      </c>
      <c r="H11" s="26">
        <f>H$9+2/5*(H$14-H$9)</f>
        <v>135697.4</v>
      </c>
      <c r="I11" s="26">
        <f>I$9+2/5*(I$14-I$9)</f>
        <v>119657</v>
      </c>
    </row>
    <row r="12" spans="1:9" x14ac:dyDescent="0.6">
      <c r="A12" s="14" t="s">
        <v>8</v>
      </c>
      <c r="B12" t="s">
        <v>4</v>
      </c>
      <c r="C12" s="15">
        <v>42171</v>
      </c>
      <c r="D12" s="16">
        <v>127137</v>
      </c>
      <c r="E12" s="17">
        <v>123367</v>
      </c>
      <c r="G12" s="26">
        <v>66</v>
      </c>
      <c r="H12" s="26">
        <f>H$9+3/5*(H$14-H$9)</f>
        <v>135771.6</v>
      </c>
      <c r="I12" s="26">
        <f>I$9+3/5*(I$14-I$9)</f>
        <v>118238</v>
      </c>
    </row>
    <row r="13" spans="1:9" x14ac:dyDescent="0.6">
      <c r="A13" s="14"/>
      <c r="B13" t="s">
        <v>5</v>
      </c>
      <c r="C13" s="15">
        <v>14994</v>
      </c>
      <c r="D13" s="16">
        <v>135549</v>
      </c>
      <c r="E13" s="17">
        <v>133966</v>
      </c>
      <c r="G13" s="26">
        <v>67</v>
      </c>
      <c r="H13" s="26">
        <f>H$9+4/5*(H$14-H$9)</f>
        <v>135845.79999999999</v>
      </c>
      <c r="I13" s="26">
        <f>I$9+4/5*(I$14-I$9)</f>
        <v>116819</v>
      </c>
    </row>
    <row r="14" spans="1:9" x14ac:dyDescent="0.6">
      <c r="A14" s="18"/>
      <c r="B14" s="19" t="s">
        <v>6</v>
      </c>
      <c r="C14" s="20">
        <v>27177</v>
      </c>
      <c r="D14" s="21">
        <v>122495</v>
      </c>
      <c r="E14" s="22">
        <v>117520</v>
      </c>
      <c r="G14" s="26">
        <v>68</v>
      </c>
      <c r="H14" s="27">
        <f>D16</f>
        <v>135920</v>
      </c>
      <c r="I14" s="27">
        <f>D17</f>
        <v>115400</v>
      </c>
    </row>
    <row r="15" spans="1:9" x14ac:dyDescent="0.6">
      <c r="A15" s="14" t="s">
        <v>9</v>
      </c>
      <c r="B15" t="s">
        <v>4</v>
      </c>
      <c r="C15" s="15">
        <v>63593</v>
      </c>
      <c r="D15" s="16">
        <v>124505</v>
      </c>
      <c r="E15" s="17">
        <v>117582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28217</v>
      </c>
      <c r="D16" s="16">
        <v>135920</v>
      </c>
      <c r="E16" s="17">
        <v>133468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35376</v>
      </c>
      <c r="D17" s="21">
        <v>115400</v>
      </c>
      <c r="E17" s="22">
        <v>104910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51304</v>
      </c>
      <c r="D18" s="16">
        <v>116930</v>
      </c>
      <c r="E18" s="17">
        <v>106091</v>
      </c>
      <c r="G18" s="26"/>
      <c r="H18" s="27"/>
      <c r="I18" s="27"/>
    </row>
    <row r="19" spans="1:9" x14ac:dyDescent="0.6">
      <c r="A19" s="14"/>
      <c r="B19" t="s">
        <v>5</v>
      </c>
      <c r="C19" s="15">
        <v>21331</v>
      </c>
      <c r="D19" s="16">
        <v>128193</v>
      </c>
      <c r="E19" s="17">
        <v>124413</v>
      </c>
    </row>
    <row r="20" spans="1:9" x14ac:dyDescent="0.6">
      <c r="A20" s="18"/>
      <c r="B20" s="19" t="s">
        <v>6</v>
      </c>
      <c r="C20" s="20">
        <v>29973</v>
      </c>
      <c r="D20" s="21">
        <v>108915</v>
      </c>
      <c r="E20" s="22">
        <v>93052</v>
      </c>
    </row>
    <row r="21" spans="1:9" x14ac:dyDescent="0.6">
      <c r="A21" s="14" t="s">
        <v>11</v>
      </c>
      <c r="B21" t="s">
        <v>4</v>
      </c>
      <c r="C21" s="15">
        <v>32862</v>
      </c>
      <c r="D21" s="16">
        <v>118740</v>
      </c>
      <c r="E21" s="17">
        <v>103209</v>
      </c>
    </row>
    <row r="22" spans="1:9" x14ac:dyDescent="0.6">
      <c r="A22" s="14"/>
      <c r="B22" t="s">
        <v>5</v>
      </c>
      <c r="C22" s="15">
        <v>11972</v>
      </c>
      <c r="D22" s="16">
        <v>126531</v>
      </c>
      <c r="E22" s="17">
        <v>121006</v>
      </c>
    </row>
    <row r="23" spans="1:9" x14ac:dyDescent="0.6">
      <c r="A23" s="18"/>
      <c r="B23" s="19" t="s">
        <v>6</v>
      </c>
      <c r="C23" s="20">
        <v>20890</v>
      </c>
      <c r="D23" s="21">
        <v>114275</v>
      </c>
      <c r="E23" s="22">
        <v>93009</v>
      </c>
    </row>
    <row r="24" spans="1:9" x14ac:dyDescent="0.6">
      <c r="A24" s="14" t="s">
        <v>12</v>
      </c>
      <c r="B24" t="s">
        <v>4</v>
      </c>
      <c r="C24" s="15">
        <v>21835</v>
      </c>
      <c r="D24" s="16">
        <v>121509</v>
      </c>
      <c r="E24" s="17">
        <v>101632</v>
      </c>
    </row>
    <row r="25" spans="1:9" x14ac:dyDescent="0.6">
      <c r="A25" s="14"/>
      <c r="B25" t="s">
        <v>5</v>
      </c>
      <c r="C25" s="15">
        <v>7203</v>
      </c>
      <c r="D25" s="16">
        <v>133910</v>
      </c>
      <c r="E25" s="17">
        <v>125591</v>
      </c>
    </row>
    <row r="26" spans="1:9" x14ac:dyDescent="0.6">
      <c r="A26" s="18"/>
      <c r="B26" s="19" t="s">
        <v>6</v>
      </c>
      <c r="C26" s="20">
        <v>14632</v>
      </c>
      <c r="D26" s="21">
        <v>115403</v>
      </c>
      <c r="E26" s="22">
        <v>89837</v>
      </c>
    </row>
    <row r="27" spans="1:9" x14ac:dyDescent="0.6">
      <c r="A27" s="14" t="s">
        <v>13</v>
      </c>
      <c r="B27" t="s">
        <v>4</v>
      </c>
      <c r="C27" s="15">
        <v>10676</v>
      </c>
      <c r="D27" s="16">
        <v>120715</v>
      </c>
      <c r="E27" s="17">
        <v>97377</v>
      </c>
    </row>
    <row r="28" spans="1:9" x14ac:dyDescent="0.6">
      <c r="A28" s="14"/>
      <c r="B28" t="s">
        <v>5</v>
      </c>
      <c r="C28" s="15">
        <v>2993</v>
      </c>
      <c r="D28" s="16">
        <v>136074</v>
      </c>
      <c r="E28" s="17">
        <v>123552</v>
      </c>
    </row>
    <row r="29" spans="1:9" x14ac:dyDescent="0.6">
      <c r="A29" s="18"/>
      <c r="B29" s="19" t="s">
        <v>6</v>
      </c>
      <c r="C29" s="20">
        <v>7683</v>
      </c>
      <c r="D29" s="21">
        <v>114731</v>
      </c>
      <c r="E29" s="22">
        <v>87180</v>
      </c>
    </row>
    <row r="30" spans="1:9" x14ac:dyDescent="0.6">
      <c r="A30" s="14" t="s">
        <v>14</v>
      </c>
      <c r="B30" t="s">
        <v>4</v>
      </c>
      <c r="C30" s="15">
        <v>3519</v>
      </c>
      <c r="D30" s="16">
        <v>119092</v>
      </c>
      <c r="E30" s="17">
        <v>92399</v>
      </c>
    </row>
    <row r="31" spans="1:9" x14ac:dyDescent="0.6">
      <c r="A31" s="14"/>
      <c r="B31" t="s">
        <v>5</v>
      </c>
      <c r="C31" s="15">
        <v>850</v>
      </c>
      <c r="D31" s="16">
        <v>136616</v>
      </c>
      <c r="E31" s="17">
        <v>115584</v>
      </c>
    </row>
    <row r="32" spans="1:9" x14ac:dyDescent="0.6">
      <c r="A32" s="18"/>
      <c r="B32" s="19" t="s">
        <v>6</v>
      </c>
      <c r="C32" s="20">
        <v>2669</v>
      </c>
      <c r="D32" s="21">
        <v>113511</v>
      </c>
      <c r="E32" s="22">
        <v>85015</v>
      </c>
    </row>
    <row r="33" spans="1:5" x14ac:dyDescent="0.6">
      <c r="A33" s="14" t="s">
        <v>15</v>
      </c>
      <c r="B33" t="s">
        <v>4</v>
      </c>
      <c r="C33" s="15">
        <v>450</v>
      </c>
      <c r="D33" s="16">
        <v>116834</v>
      </c>
      <c r="E33" s="17">
        <v>92125</v>
      </c>
    </row>
    <row r="34" spans="1:5" x14ac:dyDescent="0.6">
      <c r="A34" s="14"/>
      <c r="B34" t="s">
        <v>5</v>
      </c>
      <c r="C34" s="15">
        <v>124</v>
      </c>
      <c r="D34" s="16">
        <v>134022</v>
      </c>
      <c r="E34" s="17">
        <v>111030</v>
      </c>
    </row>
    <row r="35" spans="1:5" x14ac:dyDescent="0.6">
      <c r="A35" s="18"/>
      <c r="B35" s="19" t="s">
        <v>6</v>
      </c>
      <c r="C35" s="20">
        <v>326</v>
      </c>
      <c r="D35" s="21">
        <v>110296</v>
      </c>
      <c r="E35" s="22">
        <v>84933</v>
      </c>
    </row>
    <row r="36" spans="1:5" x14ac:dyDescent="0.6">
      <c r="A36" s="14" t="s">
        <v>16</v>
      </c>
      <c r="B36" t="s">
        <v>4</v>
      </c>
      <c r="C36" s="15">
        <v>51</v>
      </c>
      <c r="D36" s="16">
        <v>111581</v>
      </c>
      <c r="E36" s="17">
        <v>90105</v>
      </c>
    </row>
    <row r="37" spans="1:5" x14ac:dyDescent="0.6">
      <c r="A37" s="14"/>
      <c r="B37" t="s">
        <v>5</v>
      </c>
      <c r="C37" s="15">
        <v>10</v>
      </c>
      <c r="D37" s="16">
        <v>118831</v>
      </c>
      <c r="E37" s="17">
        <v>102398</v>
      </c>
    </row>
    <row r="38" spans="1:5" x14ac:dyDescent="0.6">
      <c r="A38" s="18"/>
      <c r="B38" s="19" t="s">
        <v>6</v>
      </c>
      <c r="C38" s="20">
        <v>41</v>
      </c>
      <c r="D38" s="21">
        <v>109813</v>
      </c>
      <c r="E38" s="22">
        <v>87107</v>
      </c>
    </row>
    <row r="39" spans="1:5" x14ac:dyDescent="0.6">
      <c r="A39" s="14" t="s">
        <v>17</v>
      </c>
      <c r="B39" t="s">
        <v>4</v>
      </c>
      <c r="C39" s="15">
        <v>233381</v>
      </c>
      <c r="D39" s="16">
        <v>121760</v>
      </c>
      <c r="E39" s="17">
        <v>111214</v>
      </c>
    </row>
    <row r="40" spans="1:5" x14ac:dyDescent="0.6">
      <c r="A40" s="14"/>
      <c r="B40" t="s">
        <v>5</v>
      </c>
      <c r="C40" s="15">
        <v>87694</v>
      </c>
      <c r="D40" s="16">
        <v>132538</v>
      </c>
      <c r="E40" s="17">
        <v>128455</v>
      </c>
    </row>
    <row r="41" spans="1:5" ht="13.75" thickBot="1" x14ac:dyDescent="0.75">
      <c r="A41" s="9"/>
      <c r="B41" s="10" t="s">
        <v>6</v>
      </c>
      <c r="C41" s="11">
        <v>145687</v>
      </c>
      <c r="D41" s="23">
        <v>115272</v>
      </c>
      <c r="E41" s="24">
        <v>100837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233381</v>
      </c>
      <c r="D45" s="16">
        <v>121760</v>
      </c>
      <c r="E45" s="17">
        <v>111214</v>
      </c>
    </row>
    <row r="46" spans="1:5" x14ac:dyDescent="0.6">
      <c r="A46" s="14"/>
      <c r="B46" t="s">
        <v>5</v>
      </c>
      <c r="C46" s="15">
        <v>87694</v>
      </c>
      <c r="D46" s="16">
        <v>132538</v>
      </c>
      <c r="E46" s="17">
        <v>128455</v>
      </c>
    </row>
    <row r="47" spans="1:5" ht="13.75" thickBot="1" x14ac:dyDescent="0.75">
      <c r="A47" s="9"/>
      <c r="B47" s="10" t="s">
        <v>6</v>
      </c>
      <c r="C47" s="11">
        <v>145687</v>
      </c>
      <c r="D47" s="23">
        <v>115272</v>
      </c>
      <c r="E47" s="24">
        <v>100837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FC7C-5682-4E4B-BF5E-6D2CC6338768}">
  <dimension ref="A1:I47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2" t="s">
        <v>29</v>
      </c>
      <c r="B1" s="2"/>
      <c r="C1" s="1"/>
      <c r="D1" s="1"/>
      <c r="E1" s="1"/>
    </row>
    <row r="2" spans="1:9" x14ac:dyDescent="0.6">
      <c r="A2" s="2"/>
      <c r="C2" s="1"/>
      <c r="D2" s="1"/>
      <c r="E2" s="1"/>
    </row>
    <row r="3" spans="1:9" ht="13.75" thickBot="1" x14ac:dyDescent="0.75">
      <c r="A3" s="3" t="s">
        <v>21</v>
      </c>
      <c r="B3" s="3"/>
      <c r="C3" s="1"/>
      <c r="D3" s="1"/>
      <c r="E3" s="1"/>
      <c r="G3" t="s">
        <v>35</v>
      </c>
      <c r="H3" t="s">
        <v>33</v>
      </c>
      <c r="I3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>
        <v>58</v>
      </c>
      <c r="I4" s="25">
        <f>D11</f>
        <v>128227.49013520971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>
        <v>59</v>
      </c>
      <c r="I5" s="25">
        <f>$I$4+1/5*($I$9-$I$4)</f>
        <v>129435.61343121174</v>
      </c>
    </row>
    <row r="6" spans="1:9" x14ac:dyDescent="0.6">
      <c r="A6" s="14" t="s">
        <v>32</v>
      </c>
      <c r="B6" t="s">
        <v>4</v>
      </c>
      <c r="C6" s="15">
        <f>SUM(Budapest:Pest!C6)</f>
        <v>83</v>
      </c>
      <c r="D6" s="16">
        <f>IFERROR((Budapest!C6*Budapest!D6+Pest!C6*Pest!D6)/C6,"")</f>
        <v>115336.92771084337</v>
      </c>
      <c r="E6" s="17">
        <f>IFERROR((Budapest!C6*Budapest!E6+Pest!C6*Pest!E6)/C6,"")</f>
        <v>115336.92771084337</v>
      </c>
      <c r="G6">
        <v>60</v>
      </c>
      <c r="I6" s="25">
        <f>$I$4+2/5*($I$9-$I$4)</f>
        <v>130643.73672721376</v>
      </c>
    </row>
    <row r="7" spans="1:9" x14ac:dyDescent="0.6">
      <c r="A7" s="14"/>
      <c r="B7" t="s">
        <v>5</v>
      </c>
      <c r="C7" s="15">
        <f>SUM(Budapest:Pest!C7)</f>
        <v>0</v>
      </c>
      <c r="D7" s="16" t="str">
        <f>IFERROR((Budapest!C7*Budapest!D7+Pest!C7*Pest!D7)/C7,"")</f>
        <v/>
      </c>
      <c r="E7" s="17" t="str">
        <f>IFERROR((Budapest!C7*Budapest!E7+Pest!C7*Pest!E7)/C7,"")</f>
        <v/>
      </c>
      <c r="G7">
        <v>61</v>
      </c>
      <c r="I7" s="25">
        <f>$I$4+3/5*($I$9-$I$4)</f>
        <v>131851.86002321579</v>
      </c>
    </row>
    <row r="8" spans="1:9" x14ac:dyDescent="0.6">
      <c r="A8" s="18"/>
      <c r="B8" s="19" t="s">
        <v>6</v>
      </c>
      <c r="C8" s="20">
        <f>SUM(Budapest:Pest!C8)</f>
        <v>83</v>
      </c>
      <c r="D8" s="21">
        <f>IFERROR((Budapest!C8*Budapest!D8+Pest!C8*Pest!D8)/C8,"")</f>
        <v>115336.92771084337</v>
      </c>
      <c r="E8" s="22">
        <f>IFERROR((Budapest!C8*Budapest!E8+Pest!C8*Pest!E8)/C8,"")</f>
        <v>115336.92771084337</v>
      </c>
      <c r="G8">
        <v>62</v>
      </c>
      <c r="H8" s="25"/>
      <c r="I8" s="25">
        <f>$I$4+4/5*($I$9-$I$4)</f>
        <v>133059.9833192178</v>
      </c>
    </row>
    <row r="9" spans="1:9" x14ac:dyDescent="0.6">
      <c r="A9" s="14" t="s">
        <v>7</v>
      </c>
      <c r="B9" t="s">
        <v>4</v>
      </c>
      <c r="C9" s="15">
        <f>SUM(Budapest:Pest!C9)</f>
        <v>14496</v>
      </c>
      <c r="D9" s="16">
        <f>IFERROR((Budapest!C9*Budapest!D9+Pest!C9*Pest!D9)/C9,"")</f>
        <v>128227.49013520971</v>
      </c>
      <c r="E9" s="17">
        <f>IFERROR((Budapest!C9*Budapest!E9+Pest!C9*Pest!E9)/C9,"")</f>
        <v>127330.11823951436</v>
      </c>
      <c r="G9">
        <v>63</v>
      </c>
      <c r="H9" s="25">
        <f>D13</f>
        <v>143554.12773722628</v>
      </c>
      <c r="I9" s="25">
        <f>D14</f>
        <v>134268.10661521985</v>
      </c>
    </row>
    <row r="10" spans="1:9" x14ac:dyDescent="0.6">
      <c r="A10" s="14"/>
      <c r="B10" t="s">
        <v>5</v>
      </c>
      <c r="C10" s="15">
        <f>SUM(Budapest:Pest!C10)</f>
        <v>0</v>
      </c>
      <c r="D10" s="16" t="str">
        <f>IFERROR((Budapest!C10*Budapest!D10+Pest!C10*Pest!D10)/C10,"")</f>
        <v/>
      </c>
      <c r="E10" s="17" t="str">
        <f>IFERROR((Budapest!C10*Budapest!E10+Pest!C10*Pest!E10)/C10,"")</f>
        <v/>
      </c>
      <c r="G10">
        <v>64</v>
      </c>
      <c r="H10">
        <f>H$9+1/5*(H$14-H$9)</f>
        <v>144173.0132782826</v>
      </c>
      <c r="I10">
        <f>I$9+1/5*(I$14-I$9)</f>
        <v>132956.53448675526</v>
      </c>
    </row>
    <row r="11" spans="1:9" x14ac:dyDescent="0.6">
      <c r="A11" s="18"/>
      <c r="B11" s="19" t="s">
        <v>6</v>
      </c>
      <c r="C11" s="20">
        <f>SUM(Budapest:Pest!C11)</f>
        <v>14496</v>
      </c>
      <c r="D11" s="21">
        <f>IFERROR((Budapest!C11*Budapest!D11+Pest!C11*Pest!D11)/C11,"")</f>
        <v>128227.49013520971</v>
      </c>
      <c r="E11" s="22">
        <f>IFERROR((Budapest!C11*Budapest!E11+Pest!C11*Pest!E11)/C11,"")</f>
        <v>127330.11823951436</v>
      </c>
      <c r="G11">
        <v>65</v>
      </c>
      <c r="H11">
        <f>H$9+2/5*(H$14-H$9)</f>
        <v>144791.89881933894</v>
      </c>
      <c r="I11">
        <f>I$9+2/5*(I$14-I$9)</f>
        <v>131644.96235829068</v>
      </c>
    </row>
    <row r="12" spans="1:9" x14ac:dyDescent="0.6">
      <c r="A12" s="14" t="s">
        <v>8</v>
      </c>
      <c r="B12" t="s">
        <v>4</v>
      </c>
      <c r="C12" s="15">
        <f>SUM(Budapest:Pest!C12)</f>
        <v>102685</v>
      </c>
      <c r="D12" s="16">
        <f>IFERROR((Budapest!C12*Budapest!D12+Pest!C12*Pest!D12)/C12,"")</f>
        <v>137390.52374738277</v>
      </c>
      <c r="E12" s="17">
        <f>IFERROR((Budapest!C12*Budapest!E12+Pest!C12*Pest!E12)/C12,"")</f>
        <v>133813.81967181186</v>
      </c>
      <c r="G12">
        <v>66</v>
      </c>
      <c r="H12">
        <f>H$9+3/5*(H$14-H$9)</f>
        <v>145410.78436039525</v>
      </c>
      <c r="I12">
        <f>I$9+3/5*(I$14-I$9)</f>
        <v>130333.39022982611</v>
      </c>
    </row>
    <row r="13" spans="1:9" x14ac:dyDescent="0.6">
      <c r="A13" s="14"/>
      <c r="B13" t="s">
        <v>5</v>
      </c>
      <c r="C13" s="15">
        <f>SUM(Budapest:Pest!C13)</f>
        <v>34524</v>
      </c>
      <c r="D13" s="16">
        <f>IFERROR((Budapest!C13*Budapest!D13+Pest!C13*Pest!D13)/C13,"")</f>
        <v>143554.12773722628</v>
      </c>
      <c r="E13" s="17">
        <f>IFERROR((Budapest!C13*Budapest!E13+Pest!C13*Pest!E13)/C13,"")</f>
        <v>141877.78832116787</v>
      </c>
      <c r="G13">
        <v>67</v>
      </c>
      <c r="H13">
        <f>H$9+4/5*(H$14-H$9)</f>
        <v>146029.66990145159</v>
      </c>
      <c r="I13">
        <f>I$9+4/5*(I$14-I$9)</f>
        <v>129021.81810136154</v>
      </c>
    </row>
    <row r="14" spans="1:9" x14ac:dyDescent="0.6">
      <c r="A14" s="18"/>
      <c r="B14" s="19" t="s">
        <v>6</v>
      </c>
      <c r="C14" s="20">
        <f>SUM(Budapest:Pest!C14)</f>
        <v>68161</v>
      </c>
      <c r="D14" s="21">
        <f>IFERROR((Budapest!C14*Budapest!D14+Pest!C14*Pest!D14)/C14,"")</f>
        <v>134268.10661521985</v>
      </c>
      <c r="E14" s="22">
        <f>IFERROR((Budapest!C14*Budapest!E14+Pest!C14*Pest!E14)/C14,"")</f>
        <v>129729.63753466058</v>
      </c>
      <c r="G14">
        <v>68</v>
      </c>
      <c r="H14" s="25">
        <f>D16</f>
        <v>146648.5554425079</v>
      </c>
      <c r="I14" s="25">
        <f>D17</f>
        <v>127710.24597289696</v>
      </c>
    </row>
    <row r="15" spans="1:9" x14ac:dyDescent="0.6">
      <c r="A15" s="14" t="s">
        <v>9</v>
      </c>
      <c r="B15" t="s">
        <v>4</v>
      </c>
      <c r="C15" s="15">
        <f>SUM(Budapest:Pest!C15)</f>
        <v>161682</v>
      </c>
      <c r="D15" s="16">
        <f>IFERROR((Budapest!C15*Budapest!D15+Pest!C15*Pest!D15)/C15,"")</f>
        <v>135653.93156319193</v>
      </c>
      <c r="E15" s="17">
        <f>IFERROR((Budapest!C15*Budapest!E15+Pest!C15*Pest!E15)/C15,"")</f>
        <v>128734.57163444292</v>
      </c>
      <c r="G15">
        <v>69</v>
      </c>
    </row>
    <row r="16" spans="1:9" x14ac:dyDescent="0.6">
      <c r="A16" s="14"/>
      <c r="B16" t="s">
        <v>5</v>
      </c>
      <c r="C16" s="15">
        <f>SUM(Budapest:Pest!C16)</f>
        <v>67818</v>
      </c>
      <c r="D16" s="16">
        <f>IFERROR((Budapest!C16*Budapest!D16+Pest!C16*Pest!D16)/C16,"")</f>
        <v>146648.5554425079</v>
      </c>
      <c r="E16" s="17">
        <f>IFERROR((Budapest!C16*Budapest!E16+Pest!C16*Pest!E16)/C16,"")</f>
        <v>143923.85988970479</v>
      </c>
      <c r="G16">
        <v>70</v>
      </c>
    </row>
    <row r="17" spans="1:9" x14ac:dyDescent="0.6">
      <c r="A17" s="18"/>
      <c r="B17" s="19" t="s">
        <v>6</v>
      </c>
      <c r="C17" s="20">
        <f>SUM(Budapest:Pest!C17)</f>
        <v>93864</v>
      </c>
      <c r="D17" s="21">
        <f>IFERROR((Budapest!C17*Budapest!D17+Pest!C17*Pest!D17)/C17,"")</f>
        <v>127710.24597289696</v>
      </c>
      <c r="E17" s="22">
        <f>IFERROR((Budapest!C17*Budapest!E17+Pest!C17*Pest!E17)/C17,"")</f>
        <v>117759.86295065201</v>
      </c>
    </row>
    <row r="18" spans="1:9" x14ac:dyDescent="0.6">
      <c r="A18" s="14" t="s">
        <v>10</v>
      </c>
      <c r="B18" t="s">
        <v>4</v>
      </c>
      <c r="C18" s="15">
        <f>SUM(Budapest:Pest!C18)</f>
        <v>136723</v>
      </c>
      <c r="D18" s="16">
        <f>IFERROR((Budapest!C18*Budapest!D18+Pest!C18*Pest!D18)/C18,"")</f>
        <v>128724.21079116169</v>
      </c>
      <c r="E18" s="17">
        <f>IFERROR((Budapest!C18*Budapest!E18+Pest!C18*Pest!E18)/C18,"")</f>
        <v>117863.34420690009</v>
      </c>
      <c r="H18" s="25"/>
      <c r="I18" s="25"/>
    </row>
    <row r="19" spans="1:9" x14ac:dyDescent="0.6">
      <c r="A19" s="14"/>
      <c r="B19" t="s">
        <v>5</v>
      </c>
      <c r="C19" s="15">
        <f>SUM(Budapest:Pest!C19)</f>
        <v>54990</v>
      </c>
      <c r="D19" s="16">
        <f>IFERROR((Budapest!C19*Budapest!D19+Pest!C19*Pest!D19)/C19,"")</f>
        <v>140538.91798508819</v>
      </c>
      <c r="E19" s="17">
        <f>IFERROR((Budapest!C19*Budapest!E19+Pest!C19*Pest!E19)/C19,"")</f>
        <v>136204.36162938716</v>
      </c>
    </row>
    <row r="20" spans="1:9" x14ac:dyDescent="0.6">
      <c r="A20" s="18"/>
      <c r="B20" s="19" t="s">
        <v>6</v>
      </c>
      <c r="C20" s="20">
        <f>SUM(Budapest:Pest!C20)</f>
        <v>81733</v>
      </c>
      <c r="D20" s="21">
        <f>IFERROR((Budapest!C20*Budapest!D20+Pest!C20*Pest!D20)/C20,"")</f>
        <v>120775.72993772406</v>
      </c>
      <c r="E20" s="22">
        <f>IFERROR((Budapest!C20*Budapest!E20+Pest!C20*Pest!E20)/C20,"")</f>
        <v>105523.21334100058</v>
      </c>
    </row>
    <row r="21" spans="1:9" x14ac:dyDescent="0.6">
      <c r="A21" s="14" t="s">
        <v>11</v>
      </c>
      <c r="B21" t="s">
        <v>4</v>
      </c>
      <c r="C21" s="15">
        <f>SUM(Budapest:Pest!C21)</f>
        <v>89568</v>
      </c>
      <c r="D21" s="16">
        <f>IFERROR((Budapest!C21*Budapest!D21+Pest!C21*Pest!D21)/C21,"")</f>
        <v>131120.37948821008</v>
      </c>
      <c r="E21" s="17">
        <f>IFERROR((Budapest!C21*Budapest!E21+Pest!C21*Pest!E21)/C21,"")</f>
        <v>115309.54682475884</v>
      </c>
    </row>
    <row r="22" spans="1:9" x14ac:dyDescent="0.6">
      <c r="A22" s="14"/>
      <c r="B22" t="s">
        <v>5</v>
      </c>
      <c r="C22" s="15">
        <f>SUM(Budapest:Pest!C22)</f>
        <v>32118</v>
      </c>
      <c r="D22" s="16">
        <f>IFERROR((Budapest!C22*Budapest!D22+Pest!C22*Pest!D22)/C22,"")</f>
        <v>138687.72289681798</v>
      </c>
      <c r="E22" s="17">
        <f>IFERROR((Budapest!C22*Budapest!E22+Pest!C22*Pest!E22)/C22,"")</f>
        <v>132370.50675633602</v>
      </c>
    </row>
    <row r="23" spans="1:9" x14ac:dyDescent="0.6">
      <c r="A23" s="18"/>
      <c r="B23" s="19" t="s">
        <v>6</v>
      </c>
      <c r="C23" s="20">
        <f>SUM(Budapest:Pest!C23)</f>
        <v>57450</v>
      </c>
      <c r="D23" s="21">
        <f>IFERROR((Budapest!C23*Budapest!D23+Pest!C23*Pest!D23)/C23,"")</f>
        <v>126889.31366405571</v>
      </c>
      <c r="E23" s="22">
        <f>IFERROR((Budapest!C23*Budapest!E23+Pest!C23*Pest!E23)/C23,"")</f>
        <v>105771.59007832898</v>
      </c>
    </row>
    <row r="24" spans="1:9" x14ac:dyDescent="0.6">
      <c r="A24" s="14" t="s">
        <v>12</v>
      </c>
      <c r="B24" t="s">
        <v>4</v>
      </c>
      <c r="C24" s="15">
        <f>SUM(Budapest:Pest!C24)</f>
        <v>65518</v>
      </c>
      <c r="D24" s="16">
        <f>IFERROR((Budapest!C24*Budapest!D24+Pest!C24*Pest!D24)/C24,"")</f>
        <v>135854.42305931196</v>
      </c>
      <c r="E24" s="17">
        <f>IFERROR((Budapest!C24*Budapest!E24+Pest!C24*Pest!E24)/C24,"")</f>
        <v>115081.33416770963</v>
      </c>
    </row>
    <row r="25" spans="1:9" x14ac:dyDescent="0.6">
      <c r="A25" s="14"/>
      <c r="B25" t="s">
        <v>5</v>
      </c>
      <c r="C25" s="15">
        <f>SUM(Budapest:Pest!C25)</f>
        <v>21767</v>
      </c>
      <c r="D25" s="16">
        <f>IFERROR((Budapest!C25*Budapest!D25+Pest!C25*Pest!D25)/C25,"")</f>
        <v>151288.84577571554</v>
      </c>
      <c r="E25" s="17">
        <f>IFERROR((Budapest!C25*Budapest!E25+Pest!C25*Pest!E25)/C25,"")</f>
        <v>141937.4457205862</v>
      </c>
    </row>
    <row r="26" spans="1:9" x14ac:dyDescent="0.6">
      <c r="A26" s="18"/>
      <c r="B26" s="19" t="s">
        <v>6</v>
      </c>
      <c r="C26" s="20">
        <f>SUM(Budapest:Pest!C26)</f>
        <v>43751</v>
      </c>
      <c r="D26" s="21">
        <f>IFERROR((Budapest!C26*Budapest!D26+Pest!C26*Pest!D26)/C26,"")</f>
        <v>128175.13343695001</v>
      </c>
      <c r="E26" s="22">
        <f>IFERROR((Budapest!C26*Budapest!E26+Pest!C26*Pest!E26)/C26,"")</f>
        <v>101719.94269845261</v>
      </c>
    </row>
    <row r="27" spans="1:9" x14ac:dyDescent="0.6">
      <c r="A27" s="14" t="s">
        <v>13</v>
      </c>
      <c r="B27" t="s">
        <v>4</v>
      </c>
      <c r="C27" s="15">
        <f>SUM(Budapest:Pest!C27)</f>
        <v>36836</v>
      </c>
      <c r="D27" s="16">
        <f>IFERROR((Budapest!C27*Budapest!D27+Pest!C27*Pest!D27)/C27,"")</f>
        <v>135324.00640677597</v>
      </c>
      <c r="E27" s="17">
        <f>IFERROR((Budapest!C27*Budapest!E27+Pest!C27*Pest!E27)/C27,"")</f>
        <v>110323.48713215333</v>
      </c>
    </row>
    <row r="28" spans="1:9" x14ac:dyDescent="0.6">
      <c r="A28" s="14"/>
      <c r="B28" t="s">
        <v>5</v>
      </c>
      <c r="C28" s="15">
        <f>SUM(Budapest:Pest!C28)</f>
        <v>10726</v>
      </c>
      <c r="D28" s="16">
        <f>IFERROR((Budapest!C28*Budapest!D28+Pest!C28*Pest!D28)/C28,"")</f>
        <v>156725.85390639567</v>
      </c>
      <c r="E28" s="17">
        <f>IFERROR((Budapest!C28*Budapest!E28+Pest!C28*Pest!E28)/C28,"")</f>
        <v>142312.05901547641</v>
      </c>
    </row>
    <row r="29" spans="1:9" x14ac:dyDescent="0.6">
      <c r="A29" s="18"/>
      <c r="B29" s="19" t="s">
        <v>6</v>
      </c>
      <c r="C29" s="20">
        <f>SUM(Budapest:Pest!C29)</f>
        <v>26110</v>
      </c>
      <c r="D29" s="21">
        <f>IFERROR((Budapest!C29*Budapest!D29+Pest!C29*Pest!D29)/C29,"")</f>
        <v>126531.76089620835</v>
      </c>
      <c r="E29" s="22">
        <f>IFERROR((Budapest!C29*Budapest!E29+Pest!C29*Pest!E29)/C29,"")</f>
        <v>97181.817081577945</v>
      </c>
    </row>
    <row r="30" spans="1:9" x14ac:dyDescent="0.6">
      <c r="A30" s="14" t="s">
        <v>14</v>
      </c>
      <c r="B30" t="s">
        <v>4</v>
      </c>
      <c r="C30" s="15">
        <f>SUM(Budapest:Pest!C30)</f>
        <v>13437</v>
      </c>
      <c r="D30" s="16">
        <f>IFERROR((Budapest!C30*Budapest!D30+Pest!C30*Pest!D30)/C30,"")</f>
        <v>131383.02746148693</v>
      </c>
      <c r="E30" s="17">
        <f>IFERROR((Budapest!C30*Budapest!E30+Pest!C30*Pest!E30)/C30,"")</f>
        <v>102961.37106496986</v>
      </c>
    </row>
    <row r="31" spans="1:9" x14ac:dyDescent="0.6">
      <c r="A31" s="14"/>
      <c r="B31" t="s">
        <v>5</v>
      </c>
      <c r="C31" s="15">
        <f>SUM(Budapest:Pest!C31)</f>
        <v>3413</v>
      </c>
      <c r="D31" s="16">
        <f>IFERROR((Budapest!C31*Budapest!D31+Pest!C31*Pest!D31)/C31,"")</f>
        <v>156122.73542338118</v>
      </c>
      <c r="E31" s="17">
        <f>IFERROR((Budapest!C31*Budapest!E31+Pest!C31*Pest!E31)/C31,"")</f>
        <v>133525</v>
      </c>
    </row>
    <row r="32" spans="1:9" x14ac:dyDescent="0.6">
      <c r="A32" s="18"/>
      <c r="B32" s="19" t="s">
        <v>6</v>
      </c>
      <c r="C32" s="20">
        <f>SUM(Budapest:Pest!C32)</f>
        <v>10024</v>
      </c>
      <c r="D32" s="21">
        <f>IFERROR((Budapest!C32*Budapest!D32+Pest!C32*Pest!D32)/C32,"")</f>
        <v>122960.0911811652</v>
      </c>
      <c r="E32" s="22">
        <f>IFERROR((Budapest!C32*Budapest!E32+Pest!C32*Pest!E32)/C32,"")</f>
        <v>92554.902234636873</v>
      </c>
    </row>
    <row r="33" spans="1:5" x14ac:dyDescent="0.6">
      <c r="A33" s="14" t="s">
        <v>15</v>
      </c>
      <c r="B33" t="s">
        <v>4</v>
      </c>
      <c r="C33" s="15">
        <f>SUM(Budapest:Pest!C33)</f>
        <v>1935</v>
      </c>
      <c r="D33" s="16">
        <f>IFERROR((Budapest!C33*Budapest!D33+Pest!C33*Pest!D33)/C33,"")</f>
        <v>130983.32558139534</v>
      </c>
      <c r="E33" s="17">
        <f>IFERROR((Budapest!C33*Budapest!E33+Pest!C33*Pest!E33)/C33,"")</f>
        <v>102658.90697674418</v>
      </c>
    </row>
    <row r="34" spans="1:5" x14ac:dyDescent="0.6">
      <c r="A34" s="14"/>
      <c r="B34" t="s">
        <v>5</v>
      </c>
      <c r="C34" s="15">
        <f>SUM(Budapest:Pest!C34)</f>
        <v>494</v>
      </c>
      <c r="D34" s="16">
        <f>IFERROR((Budapest!C34*Budapest!D34+Pest!C34*Pest!D34)/C34,"")</f>
        <v>155756.12955465587</v>
      </c>
      <c r="E34" s="17">
        <f>IFERROR((Budapest!C34*Budapest!E34+Pest!C34*Pest!E34)/C34,"")</f>
        <v>129717.995951417</v>
      </c>
    </row>
    <row r="35" spans="1:5" x14ac:dyDescent="0.6">
      <c r="A35" s="18"/>
      <c r="B35" s="19" t="s">
        <v>6</v>
      </c>
      <c r="C35" s="20">
        <f>SUM(Budapest:Pest!C35)</f>
        <v>1441</v>
      </c>
      <c r="D35" s="21">
        <f>IFERROR((Budapest!C35*Budapest!D35+Pest!C35*Pest!D35)/C35,"")</f>
        <v>122491.36086051354</v>
      </c>
      <c r="E35" s="22">
        <f>IFERROR((Budapest!C35*Budapest!E35+Pest!C35*Pest!E35)/C35,"")</f>
        <v>93382.548924358081</v>
      </c>
    </row>
    <row r="36" spans="1:5" x14ac:dyDescent="0.6">
      <c r="A36" s="14" t="s">
        <v>16</v>
      </c>
      <c r="B36" t="s">
        <v>4</v>
      </c>
      <c r="C36" s="15">
        <f>SUM(Budapest:Pest!C36)</f>
        <v>276</v>
      </c>
      <c r="D36" s="16">
        <f>IFERROR((Budapest!C36*Budapest!D36+Pest!C36*Pest!D36)/C36,"")</f>
        <v>125329.64130434782</v>
      </c>
      <c r="E36" s="17">
        <f>IFERROR((Budapest!C36*Budapest!E36+Pest!C36*Pest!E36)/C36,"")</f>
        <v>98125.923913043473</v>
      </c>
    </row>
    <row r="37" spans="1:5" x14ac:dyDescent="0.6">
      <c r="A37" s="14"/>
      <c r="B37" t="s">
        <v>5</v>
      </c>
      <c r="C37" s="15">
        <f>SUM(Budapest:Pest!C37)</f>
        <v>59</v>
      </c>
      <c r="D37" s="16">
        <f>IFERROR((Budapest!C37*Budapest!D37+Pest!C37*Pest!D37)/C37,"")</f>
        <v>153814.50847457626</v>
      </c>
      <c r="E37" s="17">
        <f>IFERROR((Budapest!C37*Budapest!E37+Pest!C37*Pest!E37)/C37,"")</f>
        <v>131616.94915254237</v>
      </c>
    </row>
    <row r="38" spans="1:5" x14ac:dyDescent="0.6">
      <c r="A38" s="18"/>
      <c r="B38" s="19" t="s">
        <v>6</v>
      </c>
      <c r="C38" s="20">
        <f>SUM(Budapest:Pest!C38)</f>
        <v>217</v>
      </c>
      <c r="D38" s="21">
        <f>IFERROR((Budapest!C38*Budapest!D38+Pest!C38*Pest!D38)/C38,"")</f>
        <v>117584.57603686636</v>
      </c>
      <c r="E38" s="22">
        <f>IFERROR((Budapest!C38*Budapest!E38+Pest!C38*Pest!E38)/C38,"")</f>
        <v>89020.290322580651</v>
      </c>
    </row>
    <row r="39" spans="1:5" x14ac:dyDescent="0.6">
      <c r="A39" s="14" t="s">
        <v>17</v>
      </c>
      <c r="B39" t="s">
        <v>4</v>
      </c>
      <c r="C39" s="15">
        <f>SUM(Budapest:Pest!C39)</f>
        <v>623239</v>
      </c>
      <c r="D39" s="16">
        <f>IFERROR((Budapest!C39*Budapest!D39+Pest!C39*Pest!D39)/C39,"")</f>
        <v>133483.1572125621</v>
      </c>
      <c r="E39" s="17">
        <f>IFERROR((Budapest!C39*Budapest!E39+Pest!C39*Pest!E39)/C39,"")</f>
        <v>122048.89707479795</v>
      </c>
    </row>
    <row r="40" spans="1:5" x14ac:dyDescent="0.6">
      <c r="A40" s="14"/>
      <c r="B40" t="s">
        <v>5</v>
      </c>
      <c r="C40" s="15">
        <f>SUM(Budapest:Pest!C40)</f>
        <v>225909</v>
      </c>
      <c r="D40" s="16">
        <f>IFERROR((Budapest!C40*Budapest!D40+Pest!C40*Pest!D40)/C40,"")</f>
        <v>144647.08498554729</v>
      </c>
      <c r="E40" s="17">
        <f>IFERROR((Budapest!C40*Budapest!E40+Pest!C40*Pest!E40)/C40,"")</f>
        <v>139629.84020114294</v>
      </c>
    </row>
    <row r="41" spans="1:5" ht="13.75" thickBot="1" x14ac:dyDescent="0.75">
      <c r="A41" s="9"/>
      <c r="B41" s="10" t="s">
        <v>6</v>
      </c>
      <c r="C41" s="11">
        <f>SUM(Budapest:Pest!C41)</f>
        <v>397330</v>
      </c>
      <c r="D41" s="23">
        <f>IFERROR((Budapest!C41*Budapest!D41+Pest!C41*Pest!D41)/C41,"")</f>
        <v>127135.63142979388</v>
      </c>
      <c r="E41" s="24">
        <f>IFERROR((Budapest!C41*Budapest!E41+Pest!C41*Pest!E41)/C41,"")</f>
        <v>112053.36304834772</v>
      </c>
    </row>
    <row r="42" spans="1:5" x14ac:dyDescent="0.6">
      <c r="A42" s="14" t="s">
        <v>18</v>
      </c>
      <c r="B42" t="s">
        <v>4</v>
      </c>
      <c r="C42" s="15">
        <f>SUM(Budapest:Pest!C42)</f>
        <v>0</v>
      </c>
      <c r="D42" s="16" t="str">
        <f>IFERROR((Budapest!C42*Budapest!D42+Pest!C42*Pest!D42)/C42,"")</f>
        <v/>
      </c>
      <c r="E42" s="17" t="str">
        <f>IFERROR((Budapest!C42*Budapest!E42+Pest!C42*Pest!E42)/C42,"")</f>
        <v/>
      </c>
    </row>
    <row r="43" spans="1:5" x14ac:dyDescent="0.6">
      <c r="A43" s="14" t="s">
        <v>19</v>
      </c>
      <c r="B43" t="s">
        <v>5</v>
      </c>
      <c r="C43" s="15">
        <f>SUM(Budapest:Pest!C43)</f>
        <v>0</v>
      </c>
      <c r="D43" s="16" t="str">
        <f>IFERROR((Budapest!C43*Budapest!D43+Pest!C43*Pest!D43)/C43,"")</f>
        <v/>
      </c>
      <c r="E43" s="17" t="str">
        <f>IFERROR((Budapest!C43*Budapest!E43+Pest!C43*Pest!E43)/C43,"")</f>
        <v/>
      </c>
    </row>
    <row r="44" spans="1:5" ht="13.75" thickBot="1" x14ac:dyDescent="0.75">
      <c r="A44" s="9"/>
      <c r="B44" s="10" t="s">
        <v>6</v>
      </c>
      <c r="C44" s="11">
        <f>SUM(Budapest:Pest!C44)</f>
        <v>0</v>
      </c>
      <c r="D44" s="23" t="str">
        <f>IFERROR((Budapest!C44*Budapest!D44+Pest!C44*Pest!D44)/C44,"")</f>
        <v/>
      </c>
      <c r="E44" s="24" t="str">
        <f>IFERROR((Budapest!C44*Budapest!E44+Pest!C44*Pest!E44)/C44,"")</f>
        <v/>
      </c>
    </row>
    <row r="45" spans="1:5" x14ac:dyDescent="0.6">
      <c r="A45" s="14" t="s">
        <v>20</v>
      </c>
      <c r="B45" t="s">
        <v>4</v>
      </c>
      <c r="C45" s="15">
        <f>SUM(Budapest:Pest!C45)</f>
        <v>623239</v>
      </c>
      <c r="D45" s="16">
        <f>IFERROR((Budapest!C45*Budapest!D45+Pest!C45*Pest!D45)/C45,"")</f>
        <v>133483.1572125621</v>
      </c>
      <c r="E45" s="17">
        <f>IFERROR((Budapest!C45*Budapest!E45+Pest!C45*Pest!E45)/C45,"")</f>
        <v>122048.89707479795</v>
      </c>
    </row>
    <row r="46" spans="1:5" x14ac:dyDescent="0.6">
      <c r="A46" s="14"/>
      <c r="B46" t="s">
        <v>5</v>
      </c>
      <c r="C46" s="15">
        <f>SUM(Budapest:Pest!C46)</f>
        <v>225909</v>
      </c>
      <c r="D46" s="16">
        <f>IFERROR((Budapest!C46*Budapest!D46+Pest!C46*Pest!D46)/C46,"")</f>
        <v>144647.08498554729</v>
      </c>
      <c r="E46" s="17">
        <f>IFERROR((Budapest!C46*Budapest!E46+Pest!C46*Pest!E46)/C46,"")</f>
        <v>139629.84020114294</v>
      </c>
    </row>
    <row r="47" spans="1:5" ht="13.75" thickBot="1" x14ac:dyDescent="0.75">
      <c r="A47" s="9"/>
      <c r="B47" s="10" t="s">
        <v>6</v>
      </c>
      <c r="C47" s="11">
        <f>SUM(Budapest:Pest!C47)</f>
        <v>397330</v>
      </c>
      <c r="D47" s="23">
        <f>IFERROR((Budapest!C47*Budapest!D47+Pest!C47*Pest!D47)/C47,"")</f>
        <v>127135.63142979388</v>
      </c>
      <c r="E47" s="24">
        <f>IFERROR((Budapest!C47*Budapest!E47+Pest!C47*Pest!E47)/C47,"")</f>
        <v>112053.36304834772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D568-D106-4150-9BB7-485E00B2C4BF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23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110092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111283.2</v>
      </c>
    </row>
    <row r="6" spans="1:9" x14ac:dyDescent="0.6">
      <c r="A6" s="14" t="s">
        <v>32</v>
      </c>
      <c r="B6" t="s">
        <v>4</v>
      </c>
      <c r="C6" s="15">
        <v>63</v>
      </c>
      <c r="D6" s="16">
        <v>101962</v>
      </c>
      <c r="E6" s="17">
        <v>101284</v>
      </c>
      <c r="G6" s="26">
        <v>60</v>
      </c>
      <c r="H6" s="26"/>
      <c r="I6" s="27">
        <f>$I$4+2/5*($I$9-$I$4)</f>
        <v>112474.4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113665.60000000001</v>
      </c>
    </row>
    <row r="8" spans="1:9" x14ac:dyDescent="0.6">
      <c r="A8" s="18"/>
      <c r="B8" s="19" t="s">
        <v>6</v>
      </c>
      <c r="C8" s="20">
        <v>63</v>
      </c>
      <c r="D8" s="21">
        <v>101962</v>
      </c>
      <c r="E8" s="22">
        <v>101284</v>
      </c>
      <c r="G8" s="26">
        <v>62</v>
      </c>
      <c r="H8" s="27"/>
      <c r="I8" s="27">
        <f>$I$4+4/5*($I$9-$I$4)</f>
        <v>114856.8</v>
      </c>
    </row>
    <row r="9" spans="1:9" x14ac:dyDescent="0.6">
      <c r="A9" s="14" t="s">
        <v>7</v>
      </c>
      <c r="B9" t="s">
        <v>4</v>
      </c>
      <c r="C9" s="15">
        <v>8189</v>
      </c>
      <c r="D9" s="16">
        <v>110092</v>
      </c>
      <c r="E9" s="17">
        <v>108927</v>
      </c>
      <c r="G9" s="26">
        <v>63</v>
      </c>
      <c r="H9" s="27">
        <f>D13</f>
        <v>138946</v>
      </c>
      <c r="I9" s="27">
        <f>D14</f>
        <v>116048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138926.20000000001</v>
      </c>
      <c r="I10" s="26">
        <f>I$9+1/5*(I$14-I$9)</f>
        <v>114949.4</v>
      </c>
    </row>
    <row r="11" spans="1:9" x14ac:dyDescent="0.6">
      <c r="A11" s="18"/>
      <c r="B11" s="19" t="s">
        <v>6</v>
      </c>
      <c r="C11" s="20">
        <v>8189</v>
      </c>
      <c r="D11" s="21">
        <v>110092</v>
      </c>
      <c r="E11" s="22">
        <v>108927</v>
      </c>
      <c r="G11" s="26">
        <v>65</v>
      </c>
      <c r="H11" s="26">
        <f>H$9+2/5*(H$14-H$9)</f>
        <v>138906.4</v>
      </c>
      <c r="I11" s="26">
        <f>I$9+2/5*(I$14-I$9)</f>
        <v>113850.8</v>
      </c>
    </row>
    <row r="12" spans="1:9" x14ac:dyDescent="0.6">
      <c r="A12" s="14" t="s">
        <v>8</v>
      </c>
      <c r="B12" t="s">
        <v>4</v>
      </c>
      <c r="C12" s="15">
        <v>39552</v>
      </c>
      <c r="D12" s="16">
        <v>124349</v>
      </c>
      <c r="E12" s="17">
        <v>120238</v>
      </c>
      <c r="G12" s="26">
        <v>66</v>
      </c>
      <c r="H12" s="26">
        <f>H$9+3/5*(H$14-H$9)</f>
        <v>138886.6</v>
      </c>
      <c r="I12" s="26">
        <f>I$9+3/5*(I$14-I$9)</f>
        <v>112752.2</v>
      </c>
    </row>
    <row r="13" spans="1:9" x14ac:dyDescent="0.6">
      <c r="A13" s="14"/>
      <c r="B13" t="s">
        <v>5</v>
      </c>
      <c r="C13" s="15">
        <v>14339</v>
      </c>
      <c r="D13" s="16">
        <v>138946</v>
      </c>
      <c r="E13" s="17">
        <v>137172</v>
      </c>
      <c r="G13" s="26">
        <v>67</v>
      </c>
      <c r="H13" s="26">
        <f>H$9+4/5*(H$14-H$9)</f>
        <v>138866.79999999999</v>
      </c>
      <c r="I13" s="26">
        <f>I$9+4/5*(I$14-I$9)</f>
        <v>111653.6</v>
      </c>
    </row>
    <row r="14" spans="1:9" x14ac:dyDescent="0.6">
      <c r="A14" s="18"/>
      <c r="B14" s="19" t="s">
        <v>6</v>
      </c>
      <c r="C14" s="20">
        <v>25213</v>
      </c>
      <c r="D14" s="21">
        <v>116048</v>
      </c>
      <c r="E14" s="22">
        <v>110607</v>
      </c>
      <c r="G14" s="26">
        <v>68</v>
      </c>
      <c r="H14" s="27">
        <f>D16</f>
        <v>138847</v>
      </c>
      <c r="I14" s="27">
        <f>D17</f>
        <v>110555</v>
      </c>
    </row>
    <row r="15" spans="1:9" x14ac:dyDescent="0.6">
      <c r="A15" s="14" t="s">
        <v>9</v>
      </c>
      <c r="B15" t="s">
        <v>4</v>
      </c>
      <c r="C15" s="15">
        <v>56096</v>
      </c>
      <c r="D15" s="16">
        <v>123154</v>
      </c>
      <c r="E15" s="17">
        <v>115555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24980</v>
      </c>
      <c r="D16" s="16">
        <v>138847</v>
      </c>
      <c r="E16" s="17">
        <v>136137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31116</v>
      </c>
      <c r="D17" s="21">
        <v>110555</v>
      </c>
      <c r="E17" s="22">
        <v>99031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46657</v>
      </c>
      <c r="D18" s="16">
        <v>116979</v>
      </c>
      <c r="E18" s="17">
        <v>104972</v>
      </c>
      <c r="G18" s="26"/>
      <c r="H18" s="27"/>
      <c r="I18" s="27"/>
    </row>
    <row r="19" spans="1:9" x14ac:dyDescent="0.6">
      <c r="A19" s="14"/>
      <c r="B19" t="s">
        <v>5</v>
      </c>
      <c r="C19" s="15">
        <v>19251</v>
      </c>
      <c r="D19" s="16">
        <v>132110</v>
      </c>
      <c r="E19" s="17">
        <v>127936</v>
      </c>
    </row>
    <row r="20" spans="1:9" x14ac:dyDescent="0.6">
      <c r="A20" s="18"/>
      <c r="B20" s="19" t="s">
        <v>6</v>
      </c>
      <c r="C20" s="20">
        <v>27406</v>
      </c>
      <c r="D20" s="21">
        <v>106351</v>
      </c>
      <c r="E20" s="22">
        <v>88840</v>
      </c>
    </row>
    <row r="21" spans="1:9" x14ac:dyDescent="0.6">
      <c r="A21" s="14" t="s">
        <v>11</v>
      </c>
      <c r="B21" t="s">
        <v>4</v>
      </c>
      <c r="C21" s="15">
        <v>33473</v>
      </c>
      <c r="D21" s="16">
        <v>120235</v>
      </c>
      <c r="E21" s="17">
        <v>103331</v>
      </c>
    </row>
    <row r="22" spans="1:9" x14ac:dyDescent="0.6">
      <c r="A22" s="14"/>
      <c r="B22" t="s">
        <v>5</v>
      </c>
      <c r="C22" s="15">
        <v>12176</v>
      </c>
      <c r="D22" s="16">
        <v>133385</v>
      </c>
      <c r="E22" s="17">
        <v>127591</v>
      </c>
    </row>
    <row r="23" spans="1:9" x14ac:dyDescent="0.6">
      <c r="A23" s="18"/>
      <c r="B23" s="19" t="s">
        <v>6</v>
      </c>
      <c r="C23" s="20">
        <v>21297</v>
      </c>
      <c r="D23" s="21">
        <v>112716</v>
      </c>
      <c r="E23" s="22">
        <v>89461</v>
      </c>
    </row>
    <row r="24" spans="1:9" x14ac:dyDescent="0.6">
      <c r="A24" s="14" t="s">
        <v>12</v>
      </c>
      <c r="B24" t="s">
        <v>4</v>
      </c>
      <c r="C24" s="15">
        <v>22339</v>
      </c>
      <c r="D24" s="16">
        <v>122033</v>
      </c>
      <c r="E24" s="17">
        <v>101514</v>
      </c>
    </row>
    <row r="25" spans="1:9" x14ac:dyDescent="0.6">
      <c r="A25" s="14"/>
      <c r="B25" t="s">
        <v>5</v>
      </c>
      <c r="C25" s="15">
        <v>7752</v>
      </c>
      <c r="D25" s="16">
        <v>137121</v>
      </c>
      <c r="E25" s="17">
        <v>129429</v>
      </c>
    </row>
    <row r="26" spans="1:9" x14ac:dyDescent="0.6">
      <c r="A26" s="18"/>
      <c r="B26" s="19" t="s">
        <v>6</v>
      </c>
      <c r="C26" s="20">
        <v>14587</v>
      </c>
      <c r="D26" s="21">
        <v>114014</v>
      </c>
      <c r="E26" s="22">
        <v>86679</v>
      </c>
    </row>
    <row r="27" spans="1:9" x14ac:dyDescent="0.6">
      <c r="A27" s="14" t="s">
        <v>13</v>
      </c>
      <c r="B27" t="s">
        <v>4</v>
      </c>
      <c r="C27" s="15">
        <v>10233</v>
      </c>
      <c r="D27" s="16">
        <v>121265</v>
      </c>
      <c r="E27" s="17">
        <v>97547</v>
      </c>
    </row>
    <row r="28" spans="1:9" x14ac:dyDescent="0.6">
      <c r="A28" s="14"/>
      <c r="B28" t="s">
        <v>5</v>
      </c>
      <c r="C28" s="15">
        <v>3271</v>
      </c>
      <c r="D28" s="16">
        <v>137393</v>
      </c>
      <c r="E28" s="17">
        <v>125165</v>
      </c>
    </row>
    <row r="29" spans="1:9" x14ac:dyDescent="0.6">
      <c r="A29" s="18"/>
      <c r="B29" s="19" t="s">
        <v>6</v>
      </c>
      <c r="C29" s="20">
        <v>6962</v>
      </c>
      <c r="D29" s="21">
        <v>113688</v>
      </c>
      <c r="E29" s="22">
        <v>84571</v>
      </c>
    </row>
    <row r="30" spans="1:9" x14ac:dyDescent="0.6">
      <c r="A30" s="14" t="s">
        <v>14</v>
      </c>
      <c r="B30" t="s">
        <v>4</v>
      </c>
      <c r="C30" s="15">
        <v>3032</v>
      </c>
      <c r="D30" s="16">
        <v>119191</v>
      </c>
      <c r="E30" s="17">
        <v>93049</v>
      </c>
    </row>
    <row r="31" spans="1:9" x14ac:dyDescent="0.6">
      <c r="A31" s="14"/>
      <c r="B31" t="s">
        <v>5</v>
      </c>
      <c r="C31" s="15">
        <v>892</v>
      </c>
      <c r="D31" s="16">
        <v>135476</v>
      </c>
      <c r="E31" s="17">
        <v>116743</v>
      </c>
    </row>
    <row r="32" spans="1:9" x14ac:dyDescent="0.6">
      <c r="A32" s="18"/>
      <c r="B32" s="19" t="s">
        <v>6</v>
      </c>
      <c r="C32" s="20">
        <v>2140</v>
      </c>
      <c r="D32" s="21">
        <v>112403</v>
      </c>
      <c r="E32" s="22">
        <v>83173</v>
      </c>
    </row>
    <row r="33" spans="1:5" x14ac:dyDescent="0.6">
      <c r="A33" s="14" t="s">
        <v>15</v>
      </c>
      <c r="B33" t="s">
        <v>4</v>
      </c>
      <c r="C33" s="15">
        <v>282</v>
      </c>
      <c r="D33" s="16">
        <v>119068</v>
      </c>
      <c r="E33" s="17">
        <v>92916</v>
      </c>
    </row>
    <row r="34" spans="1:5" x14ac:dyDescent="0.6">
      <c r="A34" s="14"/>
      <c r="B34" t="s">
        <v>5</v>
      </c>
      <c r="C34" s="15">
        <v>90</v>
      </c>
      <c r="D34" s="16">
        <v>138557</v>
      </c>
      <c r="E34" s="17">
        <v>112926</v>
      </c>
    </row>
    <row r="35" spans="1:5" x14ac:dyDescent="0.6">
      <c r="A35" s="18"/>
      <c r="B35" s="19" t="s">
        <v>6</v>
      </c>
      <c r="C35" s="20">
        <v>192</v>
      </c>
      <c r="D35" s="21">
        <v>109933</v>
      </c>
      <c r="E35" s="22">
        <v>83537</v>
      </c>
    </row>
    <row r="36" spans="1:5" x14ac:dyDescent="0.6">
      <c r="A36" s="14" t="s">
        <v>16</v>
      </c>
      <c r="B36" t="s">
        <v>4</v>
      </c>
      <c r="C36" s="15">
        <v>37</v>
      </c>
      <c r="D36" s="16">
        <v>113132</v>
      </c>
      <c r="E36" s="17">
        <v>93713</v>
      </c>
    </row>
    <row r="37" spans="1:5" x14ac:dyDescent="0.6">
      <c r="A37" s="14"/>
      <c r="B37" t="s">
        <v>5</v>
      </c>
      <c r="C37" s="15">
        <v>8</v>
      </c>
      <c r="D37" s="16">
        <v>135092</v>
      </c>
      <c r="E37" s="17">
        <v>128844</v>
      </c>
    </row>
    <row r="38" spans="1:5" x14ac:dyDescent="0.6">
      <c r="A38" s="18"/>
      <c r="B38" s="19" t="s">
        <v>6</v>
      </c>
      <c r="C38" s="20">
        <v>29</v>
      </c>
      <c r="D38" s="21">
        <v>107074</v>
      </c>
      <c r="E38" s="22">
        <v>84021</v>
      </c>
    </row>
    <row r="39" spans="1:5" x14ac:dyDescent="0.6">
      <c r="A39" s="14" t="s">
        <v>17</v>
      </c>
      <c r="B39" t="s">
        <v>4</v>
      </c>
      <c r="C39" s="15">
        <v>219953</v>
      </c>
      <c r="D39" s="16">
        <v>120859</v>
      </c>
      <c r="E39" s="17">
        <v>109434</v>
      </c>
    </row>
    <row r="40" spans="1:5" x14ac:dyDescent="0.6">
      <c r="A40" s="14"/>
      <c r="B40" t="s">
        <v>5</v>
      </c>
      <c r="C40" s="15">
        <v>82759</v>
      </c>
      <c r="D40" s="16">
        <v>136237</v>
      </c>
      <c r="E40" s="17">
        <v>131855</v>
      </c>
    </row>
    <row r="41" spans="1:5" ht="13.75" thickBot="1" x14ac:dyDescent="0.75">
      <c r="A41" s="9"/>
      <c r="B41" s="10" t="s">
        <v>6</v>
      </c>
      <c r="C41" s="11">
        <v>137194</v>
      </c>
      <c r="D41" s="23">
        <v>111583</v>
      </c>
      <c r="E41" s="24">
        <v>95910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219953</v>
      </c>
      <c r="D45" s="16">
        <v>120859</v>
      </c>
      <c r="E45" s="17">
        <v>109434</v>
      </c>
    </row>
    <row r="46" spans="1:5" x14ac:dyDescent="0.6">
      <c r="A46" s="14"/>
      <c r="B46" t="s">
        <v>5</v>
      </c>
      <c r="C46" s="15">
        <v>82759</v>
      </c>
      <c r="D46" s="16">
        <v>136237</v>
      </c>
      <c r="E46" s="17">
        <v>131855</v>
      </c>
    </row>
    <row r="47" spans="1:5" ht="13.75" thickBot="1" x14ac:dyDescent="0.75">
      <c r="A47" s="9"/>
      <c r="B47" s="10" t="s">
        <v>6</v>
      </c>
      <c r="C47" s="11">
        <v>137194</v>
      </c>
      <c r="D47" s="23">
        <v>111583</v>
      </c>
      <c r="E47" s="24">
        <v>95910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EB4F-CD07-4703-AC85-B1E90ACCCE0B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24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104359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105757.4</v>
      </c>
    </row>
    <row r="6" spans="1:9" x14ac:dyDescent="0.6">
      <c r="A6" s="14" t="s">
        <v>32</v>
      </c>
      <c r="B6" t="s">
        <v>4</v>
      </c>
      <c r="C6" s="15">
        <v>67</v>
      </c>
      <c r="D6" s="16">
        <v>95231</v>
      </c>
      <c r="E6" s="17">
        <v>94805</v>
      </c>
      <c r="G6" s="26">
        <v>60</v>
      </c>
      <c r="H6" s="26"/>
      <c r="I6" s="27">
        <f>$I$4+2/5*($I$9-$I$4)</f>
        <v>107155.8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108554.2</v>
      </c>
    </row>
    <row r="8" spans="1:9" x14ac:dyDescent="0.6">
      <c r="A8" s="18"/>
      <c r="B8" s="19" t="s">
        <v>6</v>
      </c>
      <c r="C8" s="20">
        <v>67</v>
      </c>
      <c r="D8" s="21">
        <v>95231</v>
      </c>
      <c r="E8" s="22">
        <v>94805</v>
      </c>
      <c r="G8" s="26">
        <v>62</v>
      </c>
      <c r="H8" s="27"/>
      <c r="I8" s="27">
        <f>$I$4+4/5*($I$9-$I$4)</f>
        <v>109952.6</v>
      </c>
    </row>
    <row r="9" spans="1:9" x14ac:dyDescent="0.6">
      <c r="A9" s="14" t="s">
        <v>7</v>
      </c>
      <c r="B9" t="s">
        <v>4</v>
      </c>
      <c r="C9" s="15">
        <v>8036</v>
      </c>
      <c r="D9" s="16">
        <v>104359</v>
      </c>
      <c r="E9" s="17">
        <v>103214</v>
      </c>
      <c r="G9" s="26">
        <v>63</v>
      </c>
      <c r="H9" s="27">
        <f>D13</f>
        <v>132509</v>
      </c>
      <c r="I9" s="27">
        <f>D14</f>
        <v>111351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132569.79999999999</v>
      </c>
      <c r="I10" s="26">
        <f>I$9+1/5*(I$14-I$9)</f>
        <v>110421.4</v>
      </c>
    </row>
    <row r="11" spans="1:9" x14ac:dyDescent="0.6">
      <c r="A11" s="18"/>
      <c r="B11" s="19" t="s">
        <v>6</v>
      </c>
      <c r="C11" s="20">
        <v>8036</v>
      </c>
      <c r="D11" s="21">
        <v>104359</v>
      </c>
      <c r="E11" s="22">
        <v>103214</v>
      </c>
      <c r="G11" s="26">
        <v>65</v>
      </c>
      <c r="H11" s="26">
        <f>H$9+2/5*(H$14-H$9)</f>
        <v>132630.6</v>
      </c>
      <c r="I11" s="26">
        <f>I$9+2/5*(I$14-I$9)</f>
        <v>109491.8</v>
      </c>
    </row>
    <row r="12" spans="1:9" x14ac:dyDescent="0.6">
      <c r="A12" s="14" t="s">
        <v>8</v>
      </c>
      <c r="B12" t="s">
        <v>4</v>
      </c>
      <c r="C12" s="15">
        <v>36995</v>
      </c>
      <c r="D12" s="16">
        <v>118986</v>
      </c>
      <c r="E12" s="17">
        <v>115322</v>
      </c>
      <c r="G12" s="26">
        <v>66</v>
      </c>
      <c r="H12" s="26">
        <f>H$9+3/5*(H$14-H$9)</f>
        <v>132691.4</v>
      </c>
      <c r="I12" s="26">
        <f>I$9+3/5*(I$14-I$9)</f>
        <v>108562.2</v>
      </c>
    </row>
    <row r="13" spans="1:9" x14ac:dyDescent="0.6">
      <c r="A13" s="14"/>
      <c r="B13" t="s">
        <v>5</v>
      </c>
      <c r="C13" s="15">
        <v>13350</v>
      </c>
      <c r="D13" s="16">
        <v>132509</v>
      </c>
      <c r="E13" s="17">
        <v>130920</v>
      </c>
      <c r="G13" s="26">
        <v>67</v>
      </c>
      <c r="H13" s="26">
        <f>H$9+4/5*(H$14-H$9)</f>
        <v>132752.20000000001</v>
      </c>
      <c r="I13" s="26">
        <f>I$9+4/5*(I$14-I$9)</f>
        <v>107632.6</v>
      </c>
    </row>
    <row r="14" spans="1:9" x14ac:dyDescent="0.6">
      <c r="A14" s="18"/>
      <c r="B14" s="19" t="s">
        <v>6</v>
      </c>
      <c r="C14" s="20">
        <v>23645</v>
      </c>
      <c r="D14" s="21">
        <v>111351</v>
      </c>
      <c r="E14" s="22">
        <v>106515</v>
      </c>
      <c r="G14" s="26">
        <v>68</v>
      </c>
      <c r="H14" s="27">
        <f>D16</f>
        <v>132813</v>
      </c>
      <c r="I14" s="27">
        <f>D17</f>
        <v>106703</v>
      </c>
    </row>
    <row r="15" spans="1:9" x14ac:dyDescent="0.6">
      <c r="A15" s="14" t="s">
        <v>9</v>
      </c>
      <c r="B15" t="s">
        <v>4</v>
      </c>
      <c r="C15" s="15">
        <v>52580</v>
      </c>
      <c r="D15" s="16">
        <v>118422</v>
      </c>
      <c r="E15" s="17">
        <v>111557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23600</v>
      </c>
      <c r="D16" s="16">
        <v>132813</v>
      </c>
      <c r="E16" s="17">
        <v>130595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28980</v>
      </c>
      <c r="D17" s="21">
        <v>106703</v>
      </c>
      <c r="E17" s="22">
        <v>96054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42001</v>
      </c>
      <c r="D18" s="16">
        <v>110628</v>
      </c>
      <c r="E18" s="17">
        <v>99820</v>
      </c>
      <c r="G18" s="26"/>
      <c r="H18" s="27"/>
      <c r="I18" s="27"/>
    </row>
    <row r="19" spans="1:9" x14ac:dyDescent="0.6">
      <c r="A19" s="14"/>
      <c r="B19" t="s">
        <v>5</v>
      </c>
      <c r="C19" s="15">
        <v>17511</v>
      </c>
      <c r="D19" s="16">
        <v>122690</v>
      </c>
      <c r="E19" s="17">
        <v>119347</v>
      </c>
    </row>
    <row r="20" spans="1:9" x14ac:dyDescent="0.6">
      <c r="A20" s="18"/>
      <c r="B20" s="19" t="s">
        <v>6</v>
      </c>
      <c r="C20" s="20">
        <v>24490</v>
      </c>
      <c r="D20" s="21">
        <v>102003</v>
      </c>
      <c r="E20" s="22">
        <v>85857</v>
      </c>
    </row>
    <row r="21" spans="1:9" x14ac:dyDescent="0.6">
      <c r="A21" s="14" t="s">
        <v>11</v>
      </c>
      <c r="B21" t="s">
        <v>4</v>
      </c>
      <c r="C21" s="15">
        <v>29583</v>
      </c>
      <c r="D21" s="16">
        <v>112872</v>
      </c>
      <c r="E21" s="17">
        <v>97325</v>
      </c>
    </row>
    <row r="22" spans="1:9" x14ac:dyDescent="0.6">
      <c r="A22" s="14"/>
      <c r="B22" t="s">
        <v>5</v>
      </c>
      <c r="C22" s="15">
        <v>10699</v>
      </c>
      <c r="D22" s="16">
        <v>119905</v>
      </c>
      <c r="E22" s="17">
        <v>115083</v>
      </c>
    </row>
    <row r="23" spans="1:9" x14ac:dyDescent="0.6">
      <c r="A23" s="18"/>
      <c r="B23" s="19" t="s">
        <v>6</v>
      </c>
      <c r="C23" s="20">
        <v>18884</v>
      </c>
      <c r="D23" s="21">
        <v>108887</v>
      </c>
      <c r="E23" s="22">
        <v>87263</v>
      </c>
    </row>
    <row r="24" spans="1:9" x14ac:dyDescent="0.6">
      <c r="A24" s="14" t="s">
        <v>12</v>
      </c>
      <c r="B24" t="s">
        <v>4</v>
      </c>
      <c r="C24" s="15">
        <v>20718</v>
      </c>
      <c r="D24" s="16">
        <v>115372</v>
      </c>
      <c r="E24" s="17">
        <v>95725</v>
      </c>
    </row>
    <row r="25" spans="1:9" x14ac:dyDescent="0.6">
      <c r="A25" s="14"/>
      <c r="B25" t="s">
        <v>5</v>
      </c>
      <c r="C25" s="15">
        <v>7046</v>
      </c>
      <c r="D25" s="16">
        <v>123846</v>
      </c>
      <c r="E25" s="17">
        <v>116812</v>
      </c>
    </row>
    <row r="26" spans="1:9" x14ac:dyDescent="0.6">
      <c r="A26" s="18"/>
      <c r="B26" s="19" t="s">
        <v>6</v>
      </c>
      <c r="C26" s="20">
        <v>13672</v>
      </c>
      <c r="D26" s="21">
        <v>111005</v>
      </c>
      <c r="E26" s="22">
        <v>84857</v>
      </c>
    </row>
    <row r="27" spans="1:9" x14ac:dyDescent="0.6">
      <c r="A27" s="14" t="s">
        <v>13</v>
      </c>
      <c r="B27" t="s">
        <v>4</v>
      </c>
      <c r="C27" s="15">
        <v>10078</v>
      </c>
      <c r="D27" s="16">
        <v>116608</v>
      </c>
      <c r="E27" s="17">
        <v>94058</v>
      </c>
    </row>
    <row r="28" spans="1:9" x14ac:dyDescent="0.6">
      <c r="A28" s="14"/>
      <c r="B28" t="s">
        <v>5</v>
      </c>
      <c r="C28" s="15">
        <v>3359</v>
      </c>
      <c r="D28" s="16">
        <v>126606</v>
      </c>
      <c r="E28" s="17">
        <v>114696</v>
      </c>
    </row>
    <row r="29" spans="1:9" x14ac:dyDescent="0.6">
      <c r="A29" s="18"/>
      <c r="B29" s="19" t="s">
        <v>6</v>
      </c>
      <c r="C29" s="20">
        <v>6719</v>
      </c>
      <c r="D29" s="21">
        <v>111610</v>
      </c>
      <c r="E29" s="22">
        <v>83741</v>
      </c>
    </row>
    <row r="30" spans="1:9" x14ac:dyDescent="0.6">
      <c r="A30" s="14" t="s">
        <v>14</v>
      </c>
      <c r="B30" t="s">
        <v>4</v>
      </c>
      <c r="C30" s="15">
        <v>3180</v>
      </c>
      <c r="D30" s="16">
        <v>115877</v>
      </c>
      <c r="E30" s="17">
        <v>90740</v>
      </c>
    </row>
    <row r="31" spans="1:9" x14ac:dyDescent="0.6">
      <c r="A31" s="14"/>
      <c r="B31" t="s">
        <v>5</v>
      </c>
      <c r="C31" s="15">
        <v>1058</v>
      </c>
      <c r="D31" s="16">
        <v>127311</v>
      </c>
      <c r="E31" s="17">
        <v>108572</v>
      </c>
    </row>
    <row r="32" spans="1:9" x14ac:dyDescent="0.6">
      <c r="A32" s="18"/>
      <c r="B32" s="19" t="s">
        <v>6</v>
      </c>
      <c r="C32" s="20">
        <v>2122</v>
      </c>
      <c r="D32" s="21">
        <v>110175</v>
      </c>
      <c r="E32" s="22">
        <v>81850</v>
      </c>
    </row>
    <row r="33" spans="1:5" x14ac:dyDescent="0.6">
      <c r="A33" s="14" t="s">
        <v>15</v>
      </c>
      <c r="B33" t="s">
        <v>4</v>
      </c>
      <c r="C33" s="15">
        <v>384</v>
      </c>
      <c r="D33" s="16">
        <v>118290</v>
      </c>
      <c r="E33" s="17">
        <v>91099</v>
      </c>
    </row>
    <row r="34" spans="1:5" x14ac:dyDescent="0.6">
      <c r="A34" s="14"/>
      <c r="B34" t="s">
        <v>5</v>
      </c>
      <c r="C34" s="15">
        <v>120</v>
      </c>
      <c r="D34" s="16">
        <v>133691</v>
      </c>
      <c r="E34" s="17">
        <v>109232</v>
      </c>
    </row>
    <row r="35" spans="1:5" x14ac:dyDescent="0.6">
      <c r="A35" s="18"/>
      <c r="B35" s="19" t="s">
        <v>6</v>
      </c>
      <c r="C35" s="20">
        <v>264</v>
      </c>
      <c r="D35" s="21">
        <v>111289</v>
      </c>
      <c r="E35" s="22">
        <v>82856</v>
      </c>
    </row>
    <row r="36" spans="1:5" x14ac:dyDescent="0.6">
      <c r="A36" s="14" t="s">
        <v>16</v>
      </c>
      <c r="B36" t="s">
        <v>4</v>
      </c>
      <c r="C36" s="15">
        <v>56</v>
      </c>
      <c r="D36" s="16">
        <v>116211</v>
      </c>
      <c r="E36" s="17">
        <v>94813</v>
      </c>
    </row>
    <row r="37" spans="1:5" x14ac:dyDescent="0.6">
      <c r="A37" s="14"/>
      <c r="B37" t="s">
        <v>5</v>
      </c>
      <c r="C37" s="15">
        <v>19</v>
      </c>
      <c r="D37" s="16">
        <v>132561</v>
      </c>
      <c r="E37" s="17">
        <v>112206</v>
      </c>
    </row>
    <row r="38" spans="1:5" x14ac:dyDescent="0.6">
      <c r="A38" s="18"/>
      <c r="B38" s="19" t="s">
        <v>6</v>
      </c>
      <c r="C38" s="20">
        <v>37</v>
      </c>
      <c r="D38" s="21">
        <v>107815</v>
      </c>
      <c r="E38" s="22">
        <v>85882</v>
      </c>
    </row>
    <row r="39" spans="1:5" x14ac:dyDescent="0.6">
      <c r="A39" s="14" t="s">
        <v>17</v>
      </c>
      <c r="B39" t="s">
        <v>4</v>
      </c>
      <c r="C39" s="15">
        <v>203678</v>
      </c>
      <c r="D39" s="16">
        <v>115108</v>
      </c>
      <c r="E39" s="17">
        <v>104574</v>
      </c>
    </row>
    <row r="40" spans="1:5" x14ac:dyDescent="0.6">
      <c r="A40" s="14"/>
      <c r="B40" t="s">
        <v>5</v>
      </c>
      <c r="C40" s="15">
        <v>76762</v>
      </c>
      <c r="D40" s="16">
        <v>127483</v>
      </c>
      <c r="E40" s="17">
        <v>123621</v>
      </c>
    </row>
    <row r="41" spans="1:5" ht="13.75" thickBot="1" x14ac:dyDescent="0.75">
      <c r="A41" s="9"/>
      <c r="B41" s="10" t="s">
        <v>6</v>
      </c>
      <c r="C41" s="11">
        <v>126916</v>
      </c>
      <c r="D41" s="23">
        <v>107624</v>
      </c>
      <c r="E41" s="24">
        <v>93054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203678</v>
      </c>
      <c r="D45" s="16">
        <v>115108</v>
      </c>
      <c r="E45" s="17">
        <v>104574</v>
      </c>
    </row>
    <row r="46" spans="1:5" x14ac:dyDescent="0.6">
      <c r="A46" s="14"/>
      <c r="B46" t="s">
        <v>5</v>
      </c>
      <c r="C46" s="15">
        <v>76762</v>
      </c>
      <c r="D46" s="16">
        <v>127483</v>
      </c>
      <c r="E46" s="17">
        <v>123621</v>
      </c>
    </row>
    <row r="47" spans="1:5" ht="13.75" thickBot="1" x14ac:dyDescent="0.75">
      <c r="A47" s="9"/>
      <c r="B47" s="10" t="s">
        <v>6</v>
      </c>
      <c r="C47" s="11">
        <v>126916</v>
      </c>
      <c r="D47" s="23">
        <v>107624</v>
      </c>
      <c r="E47" s="24">
        <v>93054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48BA-3703-45F7-906F-3E993219B1C1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25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103615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104597.2</v>
      </c>
    </row>
    <row r="6" spans="1:9" x14ac:dyDescent="0.6">
      <c r="A6" s="14" t="s">
        <v>32</v>
      </c>
      <c r="B6" t="s">
        <v>4</v>
      </c>
      <c r="C6" s="15">
        <v>37</v>
      </c>
      <c r="D6" s="16">
        <v>87362</v>
      </c>
      <c r="E6" s="17">
        <v>85699</v>
      </c>
      <c r="G6" s="26">
        <v>60</v>
      </c>
      <c r="H6" s="26"/>
      <c r="I6" s="27">
        <f>$I$4+2/5*($I$9-$I$4)</f>
        <v>105579.4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106561.60000000001</v>
      </c>
    </row>
    <row r="8" spans="1:9" x14ac:dyDescent="0.6">
      <c r="A8" s="18"/>
      <c r="B8" s="19" t="s">
        <v>6</v>
      </c>
      <c r="C8" s="20">
        <v>37</v>
      </c>
      <c r="D8" s="21">
        <v>87362</v>
      </c>
      <c r="E8" s="22">
        <v>85699</v>
      </c>
      <c r="G8" s="26">
        <v>62</v>
      </c>
      <c r="H8" s="27"/>
      <c r="I8" s="27">
        <f>$I$4+4/5*($I$9-$I$4)</f>
        <v>107543.8</v>
      </c>
    </row>
    <row r="9" spans="1:9" x14ac:dyDescent="0.6">
      <c r="A9" s="14" t="s">
        <v>7</v>
      </c>
      <c r="B9" t="s">
        <v>4</v>
      </c>
      <c r="C9" s="15">
        <v>5537</v>
      </c>
      <c r="D9" s="16">
        <v>103615</v>
      </c>
      <c r="E9" s="17">
        <v>102553</v>
      </c>
      <c r="G9" s="26">
        <v>63</v>
      </c>
      <c r="H9" s="27">
        <f>D13</f>
        <v>124530</v>
      </c>
      <c r="I9" s="27">
        <f>D14</f>
        <v>108526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124953.8</v>
      </c>
      <c r="I10" s="26">
        <f>I$9+1/5*(I$14-I$9)</f>
        <v>107669</v>
      </c>
    </row>
    <row r="11" spans="1:9" x14ac:dyDescent="0.6">
      <c r="A11" s="18"/>
      <c r="B11" s="19" t="s">
        <v>6</v>
      </c>
      <c r="C11" s="20">
        <v>5537</v>
      </c>
      <c r="D11" s="21">
        <v>103615</v>
      </c>
      <c r="E11" s="22">
        <v>102553</v>
      </c>
      <c r="G11" s="26">
        <v>65</v>
      </c>
      <c r="H11" s="26">
        <f>H$9+2/5*(H$14-H$9)</f>
        <v>125377.60000000001</v>
      </c>
      <c r="I11" s="26">
        <f>I$9+2/5*(I$14-I$9)</f>
        <v>106812</v>
      </c>
    </row>
    <row r="12" spans="1:9" x14ac:dyDescent="0.6">
      <c r="A12" s="14" t="s">
        <v>8</v>
      </c>
      <c r="B12" t="s">
        <v>4</v>
      </c>
      <c r="C12" s="15">
        <v>31552</v>
      </c>
      <c r="D12" s="16">
        <v>114435</v>
      </c>
      <c r="E12" s="17">
        <v>110465</v>
      </c>
      <c r="G12" s="26">
        <v>66</v>
      </c>
      <c r="H12" s="26">
        <f>H$9+3/5*(H$14-H$9)</f>
        <v>125801.4</v>
      </c>
      <c r="I12" s="26">
        <f>I$9+3/5*(I$14-I$9)</f>
        <v>105955</v>
      </c>
    </row>
    <row r="13" spans="1:9" x14ac:dyDescent="0.6">
      <c r="A13" s="14"/>
      <c r="B13" t="s">
        <v>5</v>
      </c>
      <c r="C13" s="15">
        <v>11649</v>
      </c>
      <c r="D13" s="16">
        <v>124530</v>
      </c>
      <c r="E13" s="17">
        <v>122698</v>
      </c>
      <c r="G13" s="26">
        <v>67</v>
      </c>
      <c r="H13" s="26">
        <f>H$9+4/5*(H$14-H$9)</f>
        <v>126225.2</v>
      </c>
      <c r="I13" s="26">
        <f>I$9+4/5*(I$14-I$9)</f>
        <v>105098</v>
      </c>
    </row>
    <row r="14" spans="1:9" x14ac:dyDescent="0.6">
      <c r="A14" s="18"/>
      <c r="B14" s="19" t="s">
        <v>6</v>
      </c>
      <c r="C14" s="20">
        <v>19903</v>
      </c>
      <c r="D14" s="21">
        <v>108526</v>
      </c>
      <c r="E14" s="22">
        <v>103305</v>
      </c>
      <c r="G14" s="26">
        <v>68</v>
      </c>
      <c r="H14" s="27">
        <f>D16</f>
        <v>126649</v>
      </c>
      <c r="I14" s="27">
        <f>D17</f>
        <v>104241</v>
      </c>
    </row>
    <row r="15" spans="1:9" x14ac:dyDescent="0.6">
      <c r="A15" s="14" t="s">
        <v>9</v>
      </c>
      <c r="B15" t="s">
        <v>4</v>
      </c>
      <c r="C15" s="15">
        <v>49260</v>
      </c>
      <c r="D15" s="16">
        <v>114140</v>
      </c>
      <c r="E15" s="17">
        <v>106482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21761</v>
      </c>
      <c r="D16" s="16">
        <v>126649</v>
      </c>
      <c r="E16" s="17">
        <v>123604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27499</v>
      </c>
      <c r="D17" s="21">
        <v>104241</v>
      </c>
      <c r="E17" s="22">
        <v>92933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40257</v>
      </c>
      <c r="D18" s="16">
        <v>110257</v>
      </c>
      <c r="E18" s="17">
        <v>98553</v>
      </c>
      <c r="G18" s="26"/>
      <c r="H18" s="27"/>
      <c r="I18" s="27"/>
    </row>
    <row r="19" spans="1:9" x14ac:dyDescent="0.6">
      <c r="A19" s="14"/>
      <c r="B19" t="s">
        <v>5</v>
      </c>
      <c r="C19" s="15">
        <v>16388</v>
      </c>
      <c r="D19" s="16">
        <v>122473</v>
      </c>
      <c r="E19" s="17">
        <v>117993</v>
      </c>
    </row>
    <row r="20" spans="1:9" x14ac:dyDescent="0.6">
      <c r="A20" s="18"/>
      <c r="B20" s="19" t="s">
        <v>6</v>
      </c>
      <c r="C20" s="20">
        <v>23869</v>
      </c>
      <c r="D20" s="21">
        <v>101870</v>
      </c>
      <c r="E20" s="22">
        <v>85206</v>
      </c>
    </row>
    <row r="21" spans="1:9" x14ac:dyDescent="0.6">
      <c r="A21" s="14" t="s">
        <v>11</v>
      </c>
      <c r="B21" t="s">
        <v>4</v>
      </c>
      <c r="C21" s="15">
        <v>29941</v>
      </c>
      <c r="D21" s="16">
        <v>114042</v>
      </c>
      <c r="E21" s="17">
        <v>97598</v>
      </c>
    </row>
    <row r="22" spans="1:9" x14ac:dyDescent="0.6">
      <c r="A22" s="14"/>
      <c r="B22" t="s">
        <v>5</v>
      </c>
      <c r="C22" s="15">
        <v>10924</v>
      </c>
      <c r="D22" s="16">
        <v>124759</v>
      </c>
      <c r="E22" s="17">
        <v>118657</v>
      </c>
    </row>
    <row r="23" spans="1:9" x14ac:dyDescent="0.6">
      <c r="A23" s="18"/>
      <c r="B23" s="19" t="s">
        <v>6</v>
      </c>
      <c r="C23" s="20">
        <v>19017</v>
      </c>
      <c r="D23" s="21">
        <v>107886</v>
      </c>
      <c r="E23" s="22">
        <v>85501</v>
      </c>
    </row>
    <row r="24" spans="1:9" x14ac:dyDescent="0.6">
      <c r="A24" s="14" t="s">
        <v>12</v>
      </c>
      <c r="B24" t="s">
        <v>4</v>
      </c>
      <c r="C24" s="15">
        <v>20555</v>
      </c>
      <c r="D24" s="16">
        <v>116378</v>
      </c>
      <c r="E24" s="17">
        <v>95965</v>
      </c>
    </row>
    <row r="25" spans="1:9" x14ac:dyDescent="0.6">
      <c r="A25" s="14"/>
      <c r="B25" t="s">
        <v>5</v>
      </c>
      <c r="C25" s="15">
        <v>6988</v>
      </c>
      <c r="D25" s="16">
        <v>129690</v>
      </c>
      <c r="E25" s="17">
        <v>120566</v>
      </c>
    </row>
    <row r="26" spans="1:9" x14ac:dyDescent="0.6">
      <c r="A26" s="18"/>
      <c r="B26" s="19" t="s">
        <v>6</v>
      </c>
      <c r="C26" s="20">
        <v>13567</v>
      </c>
      <c r="D26" s="21">
        <v>109521</v>
      </c>
      <c r="E26" s="22">
        <v>83293</v>
      </c>
    </row>
    <row r="27" spans="1:9" x14ac:dyDescent="0.6">
      <c r="A27" s="14" t="s">
        <v>13</v>
      </c>
      <c r="B27" t="s">
        <v>4</v>
      </c>
      <c r="C27" s="15">
        <v>9919</v>
      </c>
      <c r="D27" s="16">
        <v>117075</v>
      </c>
      <c r="E27" s="17">
        <v>93167</v>
      </c>
    </row>
    <row r="28" spans="1:9" x14ac:dyDescent="0.6">
      <c r="A28" s="14"/>
      <c r="B28" t="s">
        <v>5</v>
      </c>
      <c r="C28" s="15">
        <v>3010</v>
      </c>
      <c r="D28" s="16">
        <v>130854</v>
      </c>
      <c r="E28" s="17">
        <v>117749</v>
      </c>
    </row>
    <row r="29" spans="1:9" x14ac:dyDescent="0.6">
      <c r="A29" s="18"/>
      <c r="B29" s="19" t="s">
        <v>6</v>
      </c>
      <c r="C29" s="20">
        <v>6909</v>
      </c>
      <c r="D29" s="21">
        <v>111072</v>
      </c>
      <c r="E29" s="22">
        <v>82457</v>
      </c>
    </row>
    <row r="30" spans="1:9" x14ac:dyDescent="0.6">
      <c r="A30" s="14" t="s">
        <v>14</v>
      </c>
      <c r="B30" t="s">
        <v>4</v>
      </c>
      <c r="C30" s="15">
        <v>3018</v>
      </c>
      <c r="D30" s="16">
        <v>117416</v>
      </c>
      <c r="E30" s="17">
        <v>89914</v>
      </c>
    </row>
    <row r="31" spans="1:9" x14ac:dyDescent="0.6">
      <c r="A31" s="14"/>
      <c r="B31" t="s">
        <v>5</v>
      </c>
      <c r="C31" s="15">
        <v>882</v>
      </c>
      <c r="D31" s="16">
        <v>131559</v>
      </c>
      <c r="E31" s="17">
        <v>110080</v>
      </c>
    </row>
    <row r="32" spans="1:9" x14ac:dyDescent="0.6">
      <c r="A32" s="18"/>
      <c r="B32" s="19" t="s">
        <v>6</v>
      </c>
      <c r="C32" s="20">
        <v>2136</v>
      </c>
      <c r="D32" s="21">
        <v>111576</v>
      </c>
      <c r="E32" s="22">
        <v>81587</v>
      </c>
    </row>
    <row r="33" spans="1:5" x14ac:dyDescent="0.6">
      <c r="A33" s="14" t="s">
        <v>15</v>
      </c>
      <c r="B33" t="s">
        <v>4</v>
      </c>
      <c r="C33" s="15">
        <v>333</v>
      </c>
      <c r="D33" s="16">
        <v>120626</v>
      </c>
      <c r="E33" s="17">
        <v>91956</v>
      </c>
    </row>
    <row r="34" spans="1:5" x14ac:dyDescent="0.6">
      <c r="A34" s="14"/>
      <c r="B34" t="s">
        <v>5</v>
      </c>
      <c r="C34" s="15">
        <v>98</v>
      </c>
      <c r="D34" s="16">
        <v>138667</v>
      </c>
      <c r="E34" s="17">
        <v>110711</v>
      </c>
    </row>
    <row r="35" spans="1:5" x14ac:dyDescent="0.6">
      <c r="A35" s="18"/>
      <c r="B35" s="19" t="s">
        <v>6</v>
      </c>
      <c r="C35" s="20">
        <v>235</v>
      </c>
      <c r="D35" s="21">
        <v>113102</v>
      </c>
      <c r="E35" s="22">
        <v>84135</v>
      </c>
    </row>
    <row r="36" spans="1:5" x14ac:dyDescent="0.6">
      <c r="A36" s="14" t="s">
        <v>16</v>
      </c>
      <c r="B36" t="s">
        <v>4</v>
      </c>
      <c r="C36" s="15">
        <v>32</v>
      </c>
      <c r="D36" s="16">
        <v>115812</v>
      </c>
      <c r="E36" s="17">
        <v>91578</v>
      </c>
    </row>
    <row r="37" spans="1:5" x14ac:dyDescent="0.6">
      <c r="A37" s="14"/>
      <c r="B37" t="s">
        <v>5</v>
      </c>
      <c r="C37" s="15">
        <v>9</v>
      </c>
      <c r="D37" s="16">
        <v>135288</v>
      </c>
      <c r="E37" s="17">
        <v>105879</v>
      </c>
    </row>
    <row r="38" spans="1:5" x14ac:dyDescent="0.6">
      <c r="A38" s="18"/>
      <c r="B38" s="19" t="s">
        <v>6</v>
      </c>
      <c r="C38" s="20">
        <v>23</v>
      </c>
      <c r="D38" s="21">
        <v>108191</v>
      </c>
      <c r="E38" s="22">
        <v>85981</v>
      </c>
    </row>
    <row r="39" spans="1:5" x14ac:dyDescent="0.6">
      <c r="A39" s="14" t="s">
        <v>17</v>
      </c>
      <c r="B39" t="s">
        <v>4</v>
      </c>
      <c r="C39" s="15">
        <v>190441</v>
      </c>
      <c r="D39" s="16">
        <v>113499</v>
      </c>
      <c r="E39" s="17">
        <v>101832</v>
      </c>
    </row>
    <row r="40" spans="1:5" x14ac:dyDescent="0.6">
      <c r="A40" s="14"/>
      <c r="B40" t="s">
        <v>5</v>
      </c>
      <c r="C40" s="15">
        <v>71709</v>
      </c>
      <c r="D40" s="16">
        <v>125613</v>
      </c>
      <c r="E40" s="17">
        <v>120693</v>
      </c>
    </row>
    <row r="41" spans="1:5" ht="13.75" thickBot="1" x14ac:dyDescent="0.75">
      <c r="A41" s="9"/>
      <c r="B41" s="10" t="s">
        <v>6</v>
      </c>
      <c r="C41" s="11">
        <v>118732</v>
      </c>
      <c r="D41" s="23">
        <v>106183</v>
      </c>
      <c r="E41" s="24">
        <v>90440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190441</v>
      </c>
      <c r="D45" s="16">
        <v>113499</v>
      </c>
      <c r="E45" s="17">
        <v>101832</v>
      </c>
    </row>
    <row r="46" spans="1:5" x14ac:dyDescent="0.6">
      <c r="A46" s="14"/>
      <c r="B46" t="s">
        <v>5</v>
      </c>
      <c r="C46" s="15">
        <v>71709</v>
      </c>
      <c r="D46" s="16">
        <v>125613</v>
      </c>
      <c r="E46" s="17">
        <v>120693</v>
      </c>
    </row>
    <row r="47" spans="1:5" ht="13.75" thickBot="1" x14ac:dyDescent="0.75">
      <c r="A47" s="9"/>
      <c r="B47" s="10" t="s">
        <v>6</v>
      </c>
      <c r="C47" s="11">
        <v>118732</v>
      </c>
      <c r="D47" s="23">
        <v>106183</v>
      </c>
      <c r="E47" s="24">
        <v>90440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DB20-D067-4469-8407-8129D7100B21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26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105977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106667.2</v>
      </c>
    </row>
    <row r="6" spans="1:9" x14ac:dyDescent="0.6">
      <c r="A6" s="14" t="s">
        <v>32</v>
      </c>
      <c r="B6" t="s">
        <v>4</v>
      </c>
      <c r="C6" s="15">
        <v>55</v>
      </c>
      <c r="D6" s="16">
        <v>94583</v>
      </c>
      <c r="E6" s="17">
        <v>93417</v>
      </c>
      <c r="G6" s="26">
        <v>60</v>
      </c>
      <c r="H6" s="26"/>
      <c r="I6" s="27">
        <f>$I$4+2/5*($I$9-$I$4)</f>
        <v>107357.4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108047.6</v>
      </c>
    </row>
    <row r="8" spans="1:9" x14ac:dyDescent="0.6">
      <c r="A8" s="18"/>
      <c r="B8" s="19" t="s">
        <v>6</v>
      </c>
      <c r="C8" s="20">
        <v>55</v>
      </c>
      <c r="D8" s="21">
        <v>94583</v>
      </c>
      <c r="E8" s="22">
        <v>93417</v>
      </c>
      <c r="G8" s="26">
        <v>62</v>
      </c>
      <c r="H8" s="27"/>
      <c r="I8" s="27">
        <f>$I$4+4/5*($I$9-$I$4)</f>
        <v>108737.8</v>
      </c>
    </row>
    <row r="9" spans="1:9" x14ac:dyDescent="0.6">
      <c r="A9" s="14" t="s">
        <v>7</v>
      </c>
      <c r="B9" t="s">
        <v>4</v>
      </c>
      <c r="C9" s="15">
        <v>6228</v>
      </c>
      <c r="D9" s="16">
        <v>105977</v>
      </c>
      <c r="E9" s="17">
        <v>104527</v>
      </c>
      <c r="G9" s="26">
        <v>63</v>
      </c>
      <c r="H9" s="27">
        <f>D13</f>
        <v>130502</v>
      </c>
      <c r="I9" s="27">
        <f>D14</f>
        <v>109428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130240.4</v>
      </c>
      <c r="I10" s="26">
        <f>I$9+1/5*(I$14-I$9)</f>
        <v>108326.8</v>
      </c>
    </row>
    <row r="11" spans="1:9" x14ac:dyDescent="0.6">
      <c r="A11" s="18"/>
      <c r="B11" s="19" t="s">
        <v>6</v>
      </c>
      <c r="C11" s="20">
        <v>6228</v>
      </c>
      <c r="D11" s="21">
        <v>105977</v>
      </c>
      <c r="E11" s="22">
        <v>104527</v>
      </c>
      <c r="G11" s="26">
        <v>65</v>
      </c>
      <c r="H11" s="26">
        <f>H$9+2/5*(H$14-H$9)</f>
        <v>129978.8</v>
      </c>
      <c r="I11" s="26">
        <f>I$9+2/5*(I$14-I$9)</f>
        <v>107225.60000000001</v>
      </c>
    </row>
    <row r="12" spans="1:9" x14ac:dyDescent="0.6">
      <c r="A12" s="14" t="s">
        <v>8</v>
      </c>
      <c r="B12" t="s">
        <v>4</v>
      </c>
      <c r="C12" s="15">
        <v>39101</v>
      </c>
      <c r="D12" s="16">
        <v>117279</v>
      </c>
      <c r="E12" s="17">
        <v>112817</v>
      </c>
      <c r="G12" s="26">
        <v>66</v>
      </c>
      <c r="H12" s="26">
        <f>H$9+3/5*(H$14-H$9)</f>
        <v>129717.2</v>
      </c>
      <c r="I12" s="26">
        <f>I$9+3/5*(I$14-I$9)</f>
        <v>106124.4</v>
      </c>
    </row>
    <row r="13" spans="1:9" x14ac:dyDescent="0.6">
      <c r="A13" s="14"/>
      <c r="B13" t="s">
        <v>5</v>
      </c>
      <c r="C13" s="15">
        <v>14566</v>
      </c>
      <c r="D13" s="16">
        <v>130502</v>
      </c>
      <c r="E13" s="17">
        <v>128851</v>
      </c>
      <c r="G13" s="26">
        <v>67</v>
      </c>
      <c r="H13" s="26">
        <f>H$9+4/5*(H$14-H$9)</f>
        <v>129455.6</v>
      </c>
      <c r="I13" s="26">
        <f>I$9+4/5*(I$14-I$9)</f>
        <v>105023.2</v>
      </c>
    </row>
    <row r="14" spans="1:9" x14ac:dyDescent="0.6">
      <c r="A14" s="18"/>
      <c r="B14" s="19" t="s">
        <v>6</v>
      </c>
      <c r="C14" s="20">
        <v>24535</v>
      </c>
      <c r="D14" s="21">
        <v>109428</v>
      </c>
      <c r="E14" s="22">
        <v>103298</v>
      </c>
      <c r="G14" s="26">
        <v>68</v>
      </c>
      <c r="H14" s="27">
        <f>D16</f>
        <v>129194</v>
      </c>
      <c r="I14" s="27">
        <f>D17</f>
        <v>103922</v>
      </c>
    </row>
    <row r="15" spans="1:9" x14ac:dyDescent="0.6">
      <c r="A15" s="14" t="s">
        <v>9</v>
      </c>
      <c r="B15" t="s">
        <v>4</v>
      </c>
      <c r="C15" s="15">
        <v>59639</v>
      </c>
      <c r="D15" s="16">
        <v>114869</v>
      </c>
      <c r="E15" s="17">
        <v>106713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25834</v>
      </c>
      <c r="D16" s="16">
        <v>129194</v>
      </c>
      <c r="E16" s="17">
        <v>126805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33805</v>
      </c>
      <c r="D17" s="21">
        <v>103922</v>
      </c>
      <c r="E17" s="22">
        <v>91359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51571</v>
      </c>
      <c r="D18" s="16">
        <v>110762</v>
      </c>
      <c r="E18" s="17">
        <v>97993</v>
      </c>
      <c r="G18" s="26"/>
      <c r="H18" s="27"/>
      <c r="I18" s="27"/>
    </row>
    <row r="19" spans="1:9" x14ac:dyDescent="0.6">
      <c r="A19" s="14"/>
      <c r="B19" t="s">
        <v>5</v>
      </c>
      <c r="C19" s="15">
        <v>20519</v>
      </c>
      <c r="D19" s="16">
        <v>123970</v>
      </c>
      <c r="E19" s="17">
        <v>120240</v>
      </c>
    </row>
    <row r="20" spans="1:9" x14ac:dyDescent="0.6">
      <c r="A20" s="18"/>
      <c r="B20" s="19" t="s">
        <v>6</v>
      </c>
      <c r="C20" s="20">
        <v>31052</v>
      </c>
      <c r="D20" s="21">
        <v>102034</v>
      </c>
      <c r="E20" s="22">
        <v>83292</v>
      </c>
    </row>
    <row r="21" spans="1:9" x14ac:dyDescent="0.6">
      <c r="A21" s="14" t="s">
        <v>11</v>
      </c>
      <c r="B21" t="s">
        <v>4</v>
      </c>
      <c r="C21" s="15">
        <v>38557</v>
      </c>
      <c r="D21" s="16">
        <v>114151</v>
      </c>
      <c r="E21" s="17">
        <v>96835</v>
      </c>
    </row>
    <row r="22" spans="1:9" x14ac:dyDescent="0.6">
      <c r="A22" s="14"/>
      <c r="B22" t="s">
        <v>5</v>
      </c>
      <c r="C22" s="15">
        <v>13498</v>
      </c>
      <c r="D22" s="16">
        <v>126071</v>
      </c>
      <c r="E22" s="17">
        <v>120616</v>
      </c>
    </row>
    <row r="23" spans="1:9" x14ac:dyDescent="0.6">
      <c r="A23" s="18"/>
      <c r="B23" s="19" t="s">
        <v>6</v>
      </c>
      <c r="C23" s="20">
        <v>25059</v>
      </c>
      <c r="D23" s="21">
        <v>107730</v>
      </c>
      <c r="E23" s="22">
        <v>84026</v>
      </c>
    </row>
    <row r="24" spans="1:9" x14ac:dyDescent="0.6">
      <c r="A24" s="14" t="s">
        <v>12</v>
      </c>
      <c r="B24" t="s">
        <v>4</v>
      </c>
      <c r="C24" s="15">
        <v>25496</v>
      </c>
      <c r="D24" s="16">
        <v>117008</v>
      </c>
      <c r="E24" s="17">
        <v>96058</v>
      </c>
    </row>
    <row r="25" spans="1:9" x14ac:dyDescent="0.6">
      <c r="A25" s="14"/>
      <c r="B25" t="s">
        <v>5</v>
      </c>
      <c r="C25" s="15">
        <v>8443</v>
      </c>
      <c r="D25" s="16">
        <v>130888</v>
      </c>
      <c r="E25" s="17">
        <v>123358</v>
      </c>
    </row>
    <row r="26" spans="1:9" x14ac:dyDescent="0.6">
      <c r="A26" s="18"/>
      <c r="B26" s="19" t="s">
        <v>6</v>
      </c>
      <c r="C26" s="20">
        <v>17053</v>
      </c>
      <c r="D26" s="21">
        <v>110136</v>
      </c>
      <c r="E26" s="22">
        <v>82542</v>
      </c>
    </row>
    <row r="27" spans="1:9" x14ac:dyDescent="0.6">
      <c r="A27" s="14" t="s">
        <v>13</v>
      </c>
      <c r="B27" t="s">
        <v>4</v>
      </c>
      <c r="C27" s="15">
        <v>11312</v>
      </c>
      <c r="D27" s="16">
        <v>117117</v>
      </c>
      <c r="E27" s="17">
        <v>93477</v>
      </c>
    </row>
    <row r="28" spans="1:9" x14ac:dyDescent="0.6">
      <c r="A28" s="14"/>
      <c r="B28" t="s">
        <v>5</v>
      </c>
      <c r="C28" s="15">
        <v>3499</v>
      </c>
      <c r="D28" s="16">
        <v>131807</v>
      </c>
      <c r="E28" s="17">
        <v>120120</v>
      </c>
    </row>
    <row r="29" spans="1:9" x14ac:dyDescent="0.6">
      <c r="A29" s="18"/>
      <c r="B29" s="19" t="s">
        <v>6</v>
      </c>
      <c r="C29" s="20">
        <v>7813</v>
      </c>
      <c r="D29" s="21">
        <v>110538</v>
      </c>
      <c r="E29" s="22">
        <v>81545</v>
      </c>
    </row>
    <row r="30" spans="1:9" x14ac:dyDescent="0.6">
      <c r="A30" s="14" t="s">
        <v>14</v>
      </c>
      <c r="B30" t="s">
        <v>4</v>
      </c>
      <c r="C30" s="15">
        <v>3555</v>
      </c>
      <c r="D30" s="16">
        <v>117002</v>
      </c>
      <c r="E30" s="17">
        <v>89490</v>
      </c>
    </row>
    <row r="31" spans="1:9" x14ac:dyDescent="0.6">
      <c r="A31" s="14"/>
      <c r="B31" t="s">
        <v>5</v>
      </c>
      <c r="C31" s="15">
        <v>1004</v>
      </c>
      <c r="D31" s="16">
        <v>133707</v>
      </c>
      <c r="E31" s="17">
        <v>111936</v>
      </c>
    </row>
    <row r="32" spans="1:9" x14ac:dyDescent="0.6">
      <c r="A32" s="18"/>
      <c r="B32" s="19" t="s">
        <v>6</v>
      </c>
      <c r="C32" s="20">
        <v>2551</v>
      </c>
      <c r="D32" s="21">
        <v>110427</v>
      </c>
      <c r="E32" s="22">
        <v>80655</v>
      </c>
    </row>
    <row r="33" spans="1:5" x14ac:dyDescent="0.6">
      <c r="A33" s="14" t="s">
        <v>15</v>
      </c>
      <c r="B33" t="s">
        <v>4</v>
      </c>
      <c r="C33" s="15">
        <v>418</v>
      </c>
      <c r="D33" s="16">
        <v>120522</v>
      </c>
      <c r="E33" s="17">
        <v>91544</v>
      </c>
    </row>
    <row r="34" spans="1:5" x14ac:dyDescent="0.6">
      <c r="A34" s="14"/>
      <c r="B34" t="s">
        <v>5</v>
      </c>
      <c r="C34" s="15">
        <v>124</v>
      </c>
      <c r="D34" s="16">
        <v>143761</v>
      </c>
      <c r="E34" s="17">
        <v>113893</v>
      </c>
    </row>
    <row r="35" spans="1:5" x14ac:dyDescent="0.6">
      <c r="A35" s="18"/>
      <c r="B35" s="19" t="s">
        <v>6</v>
      </c>
      <c r="C35" s="20">
        <v>294</v>
      </c>
      <c r="D35" s="21">
        <v>110720</v>
      </c>
      <c r="E35" s="22">
        <v>82119</v>
      </c>
    </row>
    <row r="36" spans="1:5" x14ac:dyDescent="0.6">
      <c r="A36" s="14" t="s">
        <v>16</v>
      </c>
      <c r="B36" t="s">
        <v>4</v>
      </c>
      <c r="C36" s="15">
        <v>51</v>
      </c>
      <c r="D36" s="16">
        <v>105108</v>
      </c>
      <c r="E36" s="17">
        <v>87541</v>
      </c>
    </row>
    <row r="37" spans="1:5" x14ac:dyDescent="0.6">
      <c r="A37" s="14"/>
      <c r="B37" t="s">
        <v>5</v>
      </c>
      <c r="C37" s="15">
        <v>12</v>
      </c>
      <c r="D37" s="16">
        <v>124169</v>
      </c>
      <c r="E37" s="17">
        <v>108376</v>
      </c>
    </row>
    <row r="38" spans="1:5" x14ac:dyDescent="0.6">
      <c r="A38" s="18"/>
      <c r="B38" s="19" t="s">
        <v>6</v>
      </c>
      <c r="C38" s="20">
        <v>39</v>
      </c>
      <c r="D38" s="21">
        <v>99243</v>
      </c>
      <c r="E38" s="22">
        <v>81131</v>
      </c>
    </row>
    <row r="39" spans="1:5" x14ac:dyDescent="0.6">
      <c r="A39" s="14" t="s">
        <v>17</v>
      </c>
      <c r="B39" t="s">
        <v>4</v>
      </c>
      <c r="C39" s="15">
        <v>235983</v>
      </c>
      <c r="D39" s="16">
        <v>114393</v>
      </c>
      <c r="E39" s="17">
        <v>102068</v>
      </c>
    </row>
    <row r="40" spans="1:5" x14ac:dyDescent="0.6">
      <c r="A40" s="14"/>
      <c r="B40" t="s">
        <v>5</v>
      </c>
      <c r="C40" s="15">
        <v>87499</v>
      </c>
      <c r="D40" s="16">
        <v>128045</v>
      </c>
      <c r="E40" s="17">
        <v>123860</v>
      </c>
    </row>
    <row r="41" spans="1:5" ht="13.75" thickBot="1" x14ac:dyDescent="0.75">
      <c r="A41" s="9"/>
      <c r="B41" s="10" t="s">
        <v>6</v>
      </c>
      <c r="C41" s="11">
        <v>148484</v>
      </c>
      <c r="D41" s="23">
        <v>106348</v>
      </c>
      <c r="E41" s="24">
        <v>89226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235983</v>
      </c>
      <c r="D45" s="16">
        <v>114393</v>
      </c>
      <c r="E45" s="17">
        <v>102068</v>
      </c>
    </row>
    <row r="46" spans="1:5" x14ac:dyDescent="0.6">
      <c r="A46" s="14"/>
      <c r="B46" t="s">
        <v>5</v>
      </c>
      <c r="C46" s="15">
        <v>87499</v>
      </c>
      <c r="D46" s="16">
        <v>128045</v>
      </c>
      <c r="E46" s="17">
        <v>123860</v>
      </c>
    </row>
    <row r="47" spans="1:5" ht="13.75" thickBot="1" x14ac:dyDescent="0.75">
      <c r="A47" s="9"/>
      <c r="B47" s="10" t="s">
        <v>6</v>
      </c>
      <c r="C47" s="11">
        <v>148484</v>
      </c>
      <c r="D47" s="23">
        <v>106348</v>
      </c>
      <c r="E47" s="24">
        <v>89226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451D-390B-4B00-89F1-9352A73B4292}">
  <dimension ref="A1:I47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3.863281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27</v>
      </c>
      <c r="B3" s="3"/>
      <c r="G3" s="26" t="s">
        <v>35</v>
      </c>
      <c r="H3" s="26" t="s">
        <v>33</v>
      </c>
      <c r="I3" s="26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6">
        <v>58</v>
      </c>
      <c r="H4" s="26"/>
      <c r="I4" s="27">
        <f>D11</f>
        <v>105109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6">
        <v>59</v>
      </c>
      <c r="H5" s="26"/>
      <c r="I5" s="27">
        <f>$I$4+1/5*($I$9-$I$4)</f>
        <v>105442.8</v>
      </c>
    </row>
    <row r="6" spans="1:9" x14ac:dyDescent="0.6">
      <c r="A6" s="14" t="s">
        <v>32</v>
      </c>
      <c r="B6" t="s">
        <v>4</v>
      </c>
      <c r="C6" s="15">
        <v>34</v>
      </c>
      <c r="D6" s="16">
        <v>87717</v>
      </c>
      <c r="E6" s="17">
        <v>87717</v>
      </c>
      <c r="G6" s="26">
        <v>60</v>
      </c>
      <c r="H6" s="26"/>
      <c r="I6" s="27">
        <f>$I$4+2/5*($I$9-$I$4)</f>
        <v>105776.6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6">
        <v>61</v>
      </c>
      <c r="H7" s="26"/>
      <c r="I7" s="27">
        <f>$I$4+3/5*($I$9-$I$4)</f>
        <v>106110.39999999999</v>
      </c>
    </row>
    <row r="8" spans="1:9" x14ac:dyDescent="0.6">
      <c r="A8" s="18"/>
      <c r="B8" s="19" t="s">
        <v>6</v>
      </c>
      <c r="C8" s="20">
        <v>34</v>
      </c>
      <c r="D8" s="21">
        <v>87717</v>
      </c>
      <c r="E8" s="22">
        <v>87717</v>
      </c>
      <c r="G8" s="26">
        <v>62</v>
      </c>
      <c r="H8" s="27"/>
      <c r="I8" s="27">
        <f>$I$4+4/5*($I$9-$I$4)</f>
        <v>106444.2</v>
      </c>
    </row>
    <row r="9" spans="1:9" x14ac:dyDescent="0.6">
      <c r="A9" s="14" t="s">
        <v>7</v>
      </c>
      <c r="B9" t="s">
        <v>4</v>
      </c>
      <c r="C9" s="15">
        <v>6625</v>
      </c>
      <c r="D9" s="16">
        <v>105109</v>
      </c>
      <c r="E9" s="17">
        <v>103917</v>
      </c>
      <c r="G9" s="26">
        <v>63</v>
      </c>
      <c r="H9" s="27">
        <f>D13</f>
        <v>117554</v>
      </c>
      <c r="I9" s="27">
        <f>D14</f>
        <v>106778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6">
        <v>64</v>
      </c>
      <c r="H10" s="26">
        <f>H$9+1/5*(H$14-H$9)</f>
        <v>117661.4</v>
      </c>
      <c r="I10" s="26">
        <f>I$9+1/5*(I$14-I$9)</f>
        <v>105767.4</v>
      </c>
    </row>
    <row r="11" spans="1:9" x14ac:dyDescent="0.6">
      <c r="A11" s="18"/>
      <c r="B11" s="19" t="s">
        <v>6</v>
      </c>
      <c r="C11" s="20">
        <v>6625</v>
      </c>
      <c r="D11" s="21">
        <v>105109</v>
      </c>
      <c r="E11" s="22">
        <v>103917</v>
      </c>
      <c r="G11" s="26">
        <v>65</v>
      </c>
      <c r="H11" s="26">
        <f>H$9+2/5*(H$14-H$9)</f>
        <v>117768.8</v>
      </c>
      <c r="I11" s="26">
        <f>I$9+2/5*(I$14-I$9)</f>
        <v>104756.8</v>
      </c>
    </row>
    <row r="12" spans="1:9" x14ac:dyDescent="0.6">
      <c r="A12" s="14" t="s">
        <v>8</v>
      </c>
      <c r="B12" t="s">
        <v>4</v>
      </c>
      <c r="C12" s="15">
        <v>42924</v>
      </c>
      <c r="D12" s="16">
        <v>110931</v>
      </c>
      <c r="E12" s="17">
        <v>107016</v>
      </c>
      <c r="G12" s="26">
        <v>66</v>
      </c>
      <c r="H12" s="26">
        <f>H$9+3/5*(H$14-H$9)</f>
        <v>117876.2</v>
      </c>
      <c r="I12" s="26">
        <f>I$9+3/5*(I$14-I$9)</f>
        <v>103746.2</v>
      </c>
    </row>
    <row r="13" spans="1:9" x14ac:dyDescent="0.6">
      <c r="A13" s="14"/>
      <c r="B13" t="s">
        <v>5</v>
      </c>
      <c r="C13" s="15">
        <v>16541</v>
      </c>
      <c r="D13" s="16">
        <v>117554</v>
      </c>
      <c r="E13" s="17">
        <v>116180</v>
      </c>
      <c r="G13" s="26">
        <v>67</v>
      </c>
      <c r="H13" s="26">
        <f>H$9+4/5*(H$14-H$9)</f>
        <v>117983.6</v>
      </c>
      <c r="I13" s="26">
        <f>I$9+4/5*(I$14-I$9)</f>
        <v>102735.6</v>
      </c>
    </row>
    <row r="14" spans="1:9" x14ac:dyDescent="0.6">
      <c r="A14" s="18"/>
      <c r="B14" s="19" t="s">
        <v>6</v>
      </c>
      <c r="C14" s="20">
        <v>26383</v>
      </c>
      <c r="D14" s="21">
        <v>106778</v>
      </c>
      <c r="E14" s="22">
        <v>101271</v>
      </c>
      <c r="G14" s="26">
        <v>68</v>
      </c>
      <c r="H14" s="27">
        <f>D16</f>
        <v>118091</v>
      </c>
      <c r="I14" s="27">
        <f>D17</f>
        <v>101725</v>
      </c>
    </row>
    <row r="15" spans="1:9" x14ac:dyDescent="0.6">
      <c r="A15" s="14" t="s">
        <v>9</v>
      </c>
      <c r="B15" t="s">
        <v>4</v>
      </c>
      <c r="C15" s="15">
        <v>69562</v>
      </c>
      <c r="D15" s="16">
        <v>109130</v>
      </c>
      <c r="E15" s="17">
        <v>102043</v>
      </c>
      <c r="G15" s="26">
        <v>69</v>
      </c>
      <c r="H15" s="26"/>
      <c r="I15" s="26"/>
    </row>
    <row r="16" spans="1:9" x14ac:dyDescent="0.6">
      <c r="A16" s="14"/>
      <c r="B16" t="s">
        <v>5</v>
      </c>
      <c r="C16" s="15">
        <v>31474</v>
      </c>
      <c r="D16" s="16">
        <v>118091</v>
      </c>
      <c r="E16" s="17">
        <v>115859</v>
      </c>
      <c r="G16" s="26">
        <v>70</v>
      </c>
      <c r="H16" s="26"/>
      <c r="I16" s="26"/>
    </row>
    <row r="17" spans="1:9" x14ac:dyDescent="0.6">
      <c r="A17" s="18"/>
      <c r="B17" s="19" t="s">
        <v>6</v>
      </c>
      <c r="C17" s="20">
        <v>38088</v>
      </c>
      <c r="D17" s="21">
        <v>101725</v>
      </c>
      <c r="E17" s="22">
        <v>90627</v>
      </c>
      <c r="G17" s="26"/>
      <c r="H17" s="26"/>
      <c r="I17" s="26"/>
    </row>
    <row r="18" spans="1:9" x14ac:dyDescent="0.6">
      <c r="A18" s="14" t="s">
        <v>10</v>
      </c>
      <c r="B18" t="s">
        <v>4</v>
      </c>
      <c r="C18" s="15">
        <v>54817</v>
      </c>
      <c r="D18" s="16">
        <v>105510</v>
      </c>
      <c r="E18" s="17">
        <v>94764</v>
      </c>
      <c r="G18" s="26"/>
      <c r="H18" s="27"/>
      <c r="I18" s="27"/>
    </row>
    <row r="19" spans="1:9" x14ac:dyDescent="0.6">
      <c r="A19" s="14"/>
      <c r="B19" t="s">
        <v>5</v>
      </c>
      <c r="C19" s="15">
        <v>22957</v>
      </c>
      <c r="D19" s="16">
        <v>113273</v>
      </c>
      <c r="E19" s="17">
        <v>110279</v>
      </c>
    </row>
    <row r="20" spans="1:9" x14ac:dyDescent="0.6">
      <c r="A20" s="18"/>
      <c r="B20" s="19" t="s">
        <v>6</v>
      </c>
      <c r="C20" s="20">
        <v>31860</v>
      </c>
      <c r="D20" s="21">
        <v>99917</v>
      </c>
      <c r="E20" s="22">
        <v>83584</v>
      </c>
    </row>
    <row r="21" spans="1:9" x14ac:dyDescent="0.6">
      <c r="A21" s="14" t="s">
        <v>11</v>
      </c>
      <c r="B21" t="s">
        <v>4</v>
      </c>
      <c r="C21" s="15">
        <v>40702</v>
      </c>
      <c r="D21" s="16">
        <v>107604</v>
      </c>
      <c r="E21" s="17">
        <v>93145</v>
      </c>
    </row>
    <row r="22" spans="1:9" x14ac:dyDescent="0.6">
      <c r="A22" s="14"/>
      <c r="B22" t="s">
        <v>5</v>
      </c>
      <c r="C22" s="15">
        <v>15473</v>
      </c>
      <c r="D22" s="16">
        <v>111337</v>
      </c>
      <c r="E22" s="17">
        <v>107100</v>
      </c>
    </row>
    <row r="23" spans="1:9" x14ac:dyDescent="0.6">
      <c r="A23" s="18"/>
      <c r="B23" s="19" t="s">
        <v>6</v>
      </c>
      <c r="C23" s="20">
        <v>25229</v>
      </c>
      <c r="D23" s="21">
        <v>105314</v>
      </c>
      <c r="E23" s="22">
        <v>84586</v>
      </c>
    </row>
    <row r="24" spans="1:9" x14ac:dyDescent="0.6">
      <c r="A24" s="14" t="s">
        <v>12</v>
      </c>
      <c r="B24" t="s">
        <v>4</v>
      </c>
      <c r="C24" s="15">
        <v>27329</v>
      </c>
      <c r="D24" s="16">
        <v>110402</v>
      </c>
      <c r="E24" s="17">
        <v>92736</v>
      </c>
    </row>
    <row r="25" spans="1:9" x14ac:dyDescent="0.6">
      <c r="A25" s="14"/>
      <c r="B25" t="s">
        <v>5</v>
      </c>
      <c r="C25" s="15">
        <v>10025</v>
      </c>
      <c r="D25" s="16">
        <v>115965</v>
      </c>
      <c r="E25" s="17">
        <v>109878</v>
      </c>
    </row>
    <row r="26" spans="1:9" x14ac:dyDescent="0.6">
      <c r="A26" s="18"/>
      <c r="B26" s="19" t="s">
        <v>6</v>
      </c>
      <c r="C26" s="20">
        <v>17304</v>
      </c>
      <c r="D26" s="21">
        <v>107179</v>
      </c>
      <c r="E26" s="22">
        <v>82804</v>
      </c>
    </row>
    <row r="27" spans="1:9" x14ac:dyDescent="0.6">
      <c r="A27" s="14" t="s">
        <v>13</v>
      </c>
      <c r="B27" t="s">
        <v>4</v>
      </c>
      <c r="C27" s="15">
        <v>12623</v>
      </c>
      <c r="D27" s="16">
        <v>112321</v>
      </c>
      <c r="E27" s="17">
        <v>91426</v>
      </c>
    </row>
    <row r="28" spans="1:9" x14ac:dyDescent="0.6">
      <c r="A28" s="14"/>
      <c r="B28" t="s">
        <v>5</v>
      </c>
      <c r="C28" s="15">
        <v>4379</v>
      </c>
      <c r="D28" s="16">
        <v>118404</v>
      </c>
      <c r="E28" s="17">
        <v>108629</v>
      </c>
    </row>
    <row r="29" spans="1:9" x14ac:dyDescent="0.6">
      <c r="A29" s="18"/>
      <c r="B29" s="19" t="s">
        <v>6</v>
      </c>
      <c r="C29" s="20">
        <v>8244</v>
      </c>
      <c r="D29" s="21">
        <v>109090</v>
      </c>
      <c r="E29" s="22">
        <v>82289</v>
      </c>
    </row>
    <row r="30" spans="1:9" x14ac:dyDescent="0.6">
      <c r="A30" s="14" t="s">
        <v>14</v>
      </c>
      <c r="B30" t="s">
        <v>4</v>
      </c>
      <c r="C30" s="15">
        <v>3965</v>
      </c>
      <c r="D30" s="16">
        <v>113511</v>
      </c>
      <c r="E30" s="17">
        <v>89429</v>
      </c>
    </row>
    <row r="31" spans="1:9" x14ac:dyDescent="0.6">
      <c r="A31" s="14"/>
      <c r="B31" t="s">
        <v>5</v>
      </c>
      <c r="C31" s="15">
        <v>1399</v>
      </c>
      <c r="D31" s="16">
        <v>123214</v>
      </c>
      <c r="E31" s="17">
        <v>104530</v>
      </c>
    </row>
    <row r="32" spans="1:9" x14ac:dyDescent="0.6">
      <c r="A32" s="18"/>
      <c r="B32" s="19" t="s">
        <v>6</v>
      </c>
      <c r="C32" s="20">
        <v>2566</v>
      </c>
      <c r="D32" s="21">
        <v>108221</v>
      </c>
      <c r="E32" s="22">
        <v>81196</v>
      </c>
    </row>
    <row r="33" spans="1:5" x14ac:dyDescent="0.6">
      <c r="A33" s="14" t="s">
        <v>15</v>
      </c>
      <c r="B33" t="s">
        <v>4</v>
      </c>
      <c r="C33" s="15">
        <v>404</v>
      </c>
      <c r="D33" s="16">
        <v>114976</v>
      </c>
      <c r="E33" s="17">
        <v>90364</v>
      </c>
    </row>
    <row r="34" spans="1:5" x14ac:dyDescent="0.6">
      <c r="A34" s="14"/>
      <c r="B34" t="s">
        <v>5</v>
      </c>
      <c r="C34" s="15">
        <v>153</v>
      </c>
      <c r="D34" s="16">
        <v>128628</v>
      </c>
      <c r="E34" s="17">
        <v>105465</v>
      </c>
    </row>
    <row r="35" spans="1:5" x14ac:dyDescent="0.6">
      <c r="A35" s="18"/>
      <c r="B35" s="19" t="s">
        <v>6</v>
      </c>
      <c r="C35" s="20">
        <v>251</v>
      </c>
      <c r="D35" s="21">
        <v>106655</v>
      </c>
      <c r="E35" s="22">
        <v>81158</v>
      </c>
    </row>
    <row r="36" spans="1:5" x14ac:dyDescent="0.6">
      <c r="A36" s="14" t="s">
        <v>16</v>
      </c>
      <c r="B36" t="s">
        <v>4</v>
      </c>
      <c r="C36" s="15">
        <v>47</v>
      </c>
      <c r="D36" s="16">
        <v>114031</v>
      </c>
      <c r="E36" s="17">
        <v>90527</v>
      </c>
    </row>
    <row r="37" spans="1:5" x14ac:dyDescent="0.6">
      <c r="A37" s="14"/>
      <c r="B37" t="s">
        <v>5</v>
      </c>
      <c r="C37" s="15">
        <v>18</v>
      </c>
      <c r="D37" s="16">
        <v>113537</v>
      </c>
      <c r="E37" s="17">
        <v>95126</v>
      </c>
    </row>
    <row r="38" spans="1:5" x14ac:dyDescent="0.6">
      <c r="A38" s="18"/>
      <c r="B38" s="19" t="s">
        <v>6</v>
      </c>
      <c r="C38" s="20">
        <v>29</v>
      </c>
      <c r="D38" s="21">
        <v>114338</v>
      </c>
      <c r="E38" s="22">
        <v>87673</v>
      </c>
    </row>
    <row r="39" spans="1:5" x14ac:dyDescent="0.6">
      <c r="A39" s="14" t="s">
        <v>17</v>
      </c>
      <c r="B39" t="s">
        <v>4</v>
      </c>
      <c r="C39" s="15">
        <v>259032</v>
      </c>
      <c r="D39" s="16">
        <v>108684</v>
      </c>
      <c r="E39" s="17">
        <v>98262</v>
      </c>
    </row>
    <row r="40" spans="1:5" x14ac:dyDescent="0.6">
      <c r="A40" s="14"/>
      <c r="B40" t="s">
        <v>5</v>
      </c>
      <c r="C40" s="15">
        <v>102419</v>
      </c>
      <c r="D40" s="16">
        <v>115794</v>
      </c>
      <c r="E40" s="17">
        <v>112268</v>
      </c>
    </row>
    <row r="41" spans="1:5" ht="13.75" thickBot="1" x14ac:dyDescent="0.75">
      <c r="A41" s="9"/>
      <c r="B41" s="10" t="s">
        <v>6</v>
      </c>
      <c r="C41" s="11">
        <v>156613</v>
      </c>
      <c r="D41" s="23">
        <v>104034</v>
      </c>
      <c r="E41" s="24">
        <v>89102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259032</v>
      </c>
      <c r="D45" s="16">
        <v>108684</v>
      </c>
      <c r="E45" s="17">
        <v>98262</v>
      </c>
    </row>
    <row r="46" spans="1:5" x14ac:dyDescent="0.6">
      <c r="A46" s="14"/>
      <c r="B46" t="s">
        <v>5</v>
      </c>
      <c r="C46" s="15">
        <v>102419</v>
      </c>
      <c r="D46" s="16">
        <v>115794</v>
      </c>
      <c r="E46" s="17">
        <v>112268</v>
      </c>
    </row>
    <row r="47" spans="1:5" ht="13.75" thickBot="1" x14ac:dyDescent="0.75">
      <c r="A47" s="9"/>
      <c r="B47" s="10" t="s">
        <v>6</v>
      </c>
      <c r="C47" s="11">
        <v>156613</v>
      </c>
      <c r="D47" s="23">
        <v>104034</v>
      </c>
      <c r="E47" s="24">
        <v>89102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2024-02-12T09:38:01Z</dcterms:created>
  <dcterms:modified xsi:type="dcterms:W3CDTF">2024-04-29T18:17:16Z</dcterms:modified>
</cp:coreProperties>
</file>