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ndi\BPM\Szakdoga\adatok\KSH\"/>
    </mc:Choice>
  </mc:AlternateContent>
  <xr:revisionPtr revIDLastSave="0" documentId="13_ncr:1_{CCFA839C-E162-445A-90CE-F9A23407A788}" xr6:coauthVersionLast="47" xr6:coauthVersionMax="47" xr10:uidLastSave="{00000000-0000-0000-0000-000000000000}"/>
  <bookViews>
    <workbookView xWindow="-90" yWindow="-90" windowWidth="19380" windowHeight="10380" firstSheet="5" activeTab="1" xr2:uid="{17D118DD-89C6-43F6-8D6B-C879AA8AF7F2}"/>
  </bookViews>
  <sheets>
    <sheet name="Országos" sheetId="1" r:id="rId1"/>
    <sheet name="Budapest" sheetId="2" r:id="rId2"/>
    <sheet name="Pest" sheetId="3" r:id="rId3"/>
    <sheet name="Közép-Magyarország" sheetId="10" r:id="rId4"/>
    <sheet name="Közép-Dunántúl" sheetId="4" r:id="rId5"/>
    <sheet name="Nyugat-Dunántúl" sheetId="5" r:id="rId6"/>
    <sheet name="Dél-Dunántúl" sheetId="6" r:id="rId7"/>
    <sheet name="Észak-Magyarország" sheetId="7" r:id="rId8"/>
    <sheet name="Észak-Alföld" sheetId="8" r:id="rId9"/>
    <sheet name="Dél-Alföld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4" i="10"/>
  <c r="I4" i="4"/>
  <c r="I4" i="5"/>
  <c r="I4" i="6"/>
  <c r="I4" i="7"/>
  <c r="I4" i="8"/>
  <c r="I4" i="9"/>
  <c r="I4" i="2"/>
  <c r="I15" i="3"/>
  <c r="H15" i="3"/>
  <c r="H13" i="3" s="1"/>
  <c r="I10" i="3"/>
  <c r="I11" i="3" s="1"/>
  <c r="H10" i="3"/>
  <c r="H14" i="3" s="1"/>
  <c r="I5" i="3"/>
  <c r="I9" i="3" s="1"/>
  <c r="I15" i="4"/>
  <c r="I12" i="4" s="1"/>
  <c r="H15" i="4"/>
  <c r="H12" i="4"/>
  <c r="I10" i="4"/>
  <c r="H10" i="4"/>
  <c r="H11" i="4" s="1"/>
  <c r="I5" i="4"/>
  <c r="I15" i="5"/>
  <c r="H15" i="5"/>
  <c r="H12" i="5" s="1"/>
  <c r="I12" i="5"/>
  <c r="I10" i="5"/>
  <c r="H10" i="5"/>
  <c r="H13" i="5" s="1"/>
  <c r="I5" i="5"/>
  <c r="I8" i="5" s="1"/>
  <c r="I15" i="6"/>
  <c r="H15" i="6"/>
  <c r="H13" i="6"/>
  <c r="I10" i="6"/>
  <c r="I14" i="6" s="1"/>
  <c r="H10" i="6"/>
  <c r="H11" i="6" s="1"/>
  <c r="I5" i="6"/>
  <c r="I15" i="7"/>
  <c r="H15" i="7"/>
  <c r="I13" i="7"/>
  <c r="I10" i="7"/>
  <c r="H10" i="7"/>
  <c r="H14" i="7" s="1"/>
  <c r="I9" i="7"/>
  <c r="I8" i="7"/>
  <c r="I5" i="7"/>
  <c r="I15" i="8"/>
  <c r="H15" i="8"/>
  <c r="I10" i="8"/>
  <c r="I7" i="8" s="1"/>
  <c r="H10" i="8"/>
  <c r="H14" i="8" s="1"/>
  <c r="I9" i="8"/>
  <c r="I6" i="8"/>
  <c r="I5" i="8"/>
  <c r="I15" i="9"/>
  <c r="H15" i="9"/>
  <c r="I10" i="9"/>
  <c r="I14" i="9" s="1"/>
  <c r="H10" i="9"/>
  <c r="H11" i="9" s="1"/>
  <c r="I5" i="9"/>
  <c r="I9" i="9" s="1"/>
  <c r="I15" i="2"/>
  <c r="H15" i="2"/>
  <c r="I10" i="2"/>
  <c r="I11" i="2" s="1"/>
  <c r="H10" i="2"/>
  <c r="H14" i="2" s="1"/>
  <c r="I5" i="2"/>
  <c r="I7" i="2" s="1"/>
  <c r="E43" i="10"/>
  <c r="E35" i="10"/>
  <c r="E27" i="10"/>
  <c r="E19" i="10"/>
  <c r="E11" i="10"/>
  <c r="D45" i="10"/>
  <c r="D37" i="10"/>
  <c r="D29" i="10"/>
  <c r="D21" i="10"/>
  <c r="D13" i="10"/>
  <c r="H10" i="10" s="1"/>
  <c r="C47" i="10"/>
  <c r="E47" i="10" s="1"/>
  <c r="C46" i="10"/>
  <c r="E46" i="10" s="1"/>
  <c r="C45" i="10"/>
  <c r="E45" i="10" s="1"/>
  <c r="C44" i="10"/>
  <c r="D44" i="10" s="1"/>
  <c r="C43" i="10"/>
  <c r="D43" i="10" s="1"/>
  <c r="C42" i="10"/>
  <c r="E42" i="10" s="1"/>
  <c r="C41" i="10"/>
  <c r="E41" i="10" s="1"/>
  <c r="C40" i="10"/>
  <c r="E40" i="10" s="1"/>
  <c r="C39" i="10"/>
  <c r="E39" i="10" s="1"/>
  <c r="C38" i="10"/>
  <c r="E38" i="10" s="1"/>
  <c r="C37" i="10"/>
  <c r="E37" i="10" s="1"/>
  <c r="C36" i="10"/>
  <c r="D36" i="10" s="1"/>
  <c r="C35" i="10"/>
  <c r="D35" i="10" s="1"/>
  <c r="C34" i="10"/>
  <c r="E34" i="10" s="1"/>
  <c r="C33" i="10"/>
  <c r="E33" i="10" s="1"/>
  <c r="C32" i="10"/>
  <c r="E32" i="10" s="1"/>
  <c r="C31" i="10"/>
  <c r="E31" i="10" s="1"/>
  <c r="C30" i="10"/>
  <c r="E30" i="10" s="1"/>
  <c r="C29" i="10"/>
  <c r="E29" i="10" s="1"/>
  <c r="C28" i="10"/>
  <c r="D28" i="10" s="1"/>
  <c r="C27" i="10"/>
  <c r="D27" i="10" s="1"/>
  <c r="C26" i="10"/>
  <c r="E26" i="10" s="1"/>
  <c r="C25" i="10"/>
  <c r="E25" i="10" s="1"/>
  <c r="C24" i="10"/>
  <c r="E24" i="10" s="1"/>
  <c r="C23" i="10"/>
  <c r="E23" i="10" s="1"/>
  <c r="C22" i="10"/>
  <c r="E22" i="10" s="1"/>
  <c r="C21" i="10"/>
  <c r="E21" i="10" s="1"/>
  <c r="C20" i="10"/>
  <c r="D20" i="10" s="1"/>
  <c r="C19" i="10"/>
  <c r="D19" i="10" s="1"/>
  <c r="C18" i="10"/>
  <c r="E18" i="10" s="1"/>
  <c r="C17" i="10"/>
  <c r="E17" i="10" s="1"/>
  <c r="C16" i="10"/>
  <c r="E16" i="10" s="1"/>
  <c r="C15" i="10"/>
  <c r="E15" i="10" s="1"/>
  <c r="C14" i="10"/>
  <c r="E14" i="10" s="1"/>
  <c r="C13" i="10"/>
  <c r="E13" i="10" s="1"/>
  <c r="C12" i="10"/>
  <c r="D12" i="10" s="1"/>
  <c r="C11" i="10"/>
  <c r="D11" i="10" s="1"/>
  <c r="I5" i="10" s="1"/>
  <c r="C10" i="10"/>
  <c r="E10" i="10" s="1"/>
  <c r="C9" i="10"/>
  <c r="E9" i="10" s="1"/>
  <c r="C8" i="10"/>
  <c r="E8" i="10" s="1"/>
  <c r="C7" i="10"/>
  <c r="E7" i="10" s="1"/>
  <c r="C6" i="10"/>
  <c r="E6" i="10" s="1"/>
  <c r="D6" i="10" l="1"/>
  <c r="D14" i="10"/>
  <c r="I10" i="10" s="1"/>
  <c r="D22" i="10"/>
  <c r="D30" i="10"/>
  <c r="D38" i="10"/>
  <c r="D46" i="10"/>
  <c r="E12" i="10"/>
  <c r="E20" i="10"/>
  <c r="E28" i="10"/>
  <c r="E36" i="10"/>
  <c r="E44" i="10"/>
  <c r="I9" i="2"/>
  <c r="I8" i="9"/>
  <c r="I7" i="7"/>
  <c r="I6" i="5"/>
  <c r="D7" i="10"/>
  <c r="D15" i="10"/>
  <c r="D23" i="10"/>
  <c r="D31" i="10"/>
  <c r="D39" i="10"/>
  <c r="D47" i="10"/>
  <c r="I11" i="6"/>
  <c r="I7" i="5"/>
  <c r="D8" i="10"/>
  <c r="D16" i="10"/>
  <c r="H15" i="10" s="1"/>
  <c r="H12" i="10" s="1"/>
  <c r="D24" i="10"/>
  <c r="D32" i="10"/>
  <c r="D40" i="10"/>
  <c r="I6" i="6"/>
  <c r="I12" i="6"/>
  <c r="D9" i="10"/>
  <c r="D17" i="10"/>
  <c r="I15" i="10" s="1"/>
  <c r="I13" i="10" s="1"/>
  <c r="D25" i="10"/>
  <c r="D33" i="10"/>
  <c r="D41" i="10"/>
  <c r="H11" i="2"/>
  <c r="H13" i="9"/>
  <c r="I14" i="8"/>
  <c r="I7" i="6"/>
  <c r="H14" i="5"/>
  <c r="I7" i="4"/>
  <c r="D10" i="10"/>
  <c r="D18" i="10"/>
  <c r="D26" i="10"/>
  <c r="D34" i="10"/>
  <c r="D42" i="10"/>
  <c r="I13" i="2"/>
  <c r="I12" i="8"/>
  <c r="I12" i="7"/>
  <c r="I8" i="6"/>
  <c r="I13" i="6"/>
  <c r="I11" i="5"/>
  <c r="H11" i="3"/>
  <c r="H13" i="2"/>
  <c r="I13" i="8"/>
  <c r="I11" i="7"/>
  <c r="I9" i="6"/>
  <c r="H11" i="5"/>
  <c r="I14" i="4"/>
  <c r="I8" i="8"/>
  <c r="H13" i="7"/>
  <c r="H12" i="6"/>
  <c r="I11" i="4"/>
  <c r="I6" i="2"/>
  <c r="H12" i="2"/>
  <c r="I11" i="9"/>
  <c r="H11" i="8"/>
  <c r="I14" i="7"/>
  <c r="H14" i="6"/>
  <c r="I9" i="5"/>
  <c r="I13" i="5"/>
  <c r="I8" i="4"/>
  <c r="H13" i="4"/>
  <c r="I7" i="10"/>
  <c r="I12" i="10"/>
  <c r="I6" i="3"/>
  <c r="H12" i="3"/>
  <c r="I12" i="2"/>
  <c r="I6" i="9"/>
  <c r="H12" i="9"/>
  <c r="I11" i="8"/>
  <c r="H11" i="7"/>
  <c r="I9" i="4"/>
  <c r="I13" i="4"/>
  <c r="I8" i="10"/>
  <c r="I7" i="3"/>
  <c r="I12" i="3"/>
  <c r="I8" i="2"/>
  <c r="I7" i="9"/>
  <c r="I12" i="9"/>
  <c r="H12" i="8"/>
  <c r="I14" i="5"/>
  <c r="H14" i="4"/>
  <c r="I9" i="10"/>
  <c r="I8" i="3"/>
  <c r="I6" i="7"/>
  <c r="H12" i="7"/>
  <c r="I13" i="3"/>
  <c r="I13" i="9"/>
  <c r="H13" i="8"/>
  <c r="I14" i="2"/>
  <c r="H14" i="9"/>
  <c r="I14" i="3"/>
  <c r="I6" i="4"/>
  <c r="I14" i="10" l="1"/>
  <c r="I11" i="10"/>
  <c r="I6" i="10"/>
  <c r="H11" i="10"/>
  <c r="H13" i="10"/>
  <c r="H14" i="10"/>
</calcChain>
</file>

<file path=xl/sharedStrings.xml><?xml version="1.0" encoding="utf-8"?>
<sst xmlns="http://schemas.openxmlformats.org/spreadsheetml/2006/main" count="677" uniqueCount="36">
  <si>
    <t>MINDÖSSZESEN FOLYÓSÍTOTT</t>
  </si>
  <si>
    <t>Létszám</t>
  </si>
  <si>
    <t>Születési év</t>
  </si>
  <si>
    <t>átlaga</t>
  </si>
  <si>
    <t>Együtt:</t>
  </si>
  <si>
    <t>Férfi:</t>
  </si>
  <si>
    <t>Nő:</t>
  </si>
  <si>
    <t xml:space="preserve">1955 - 59 </t>
  </si>
  <si>
    <t xml:space="preserve">1950 - 54 </t>
  </si>
  <si>
    <t xml:space="preserve">1945 - 49 </t>
  </si>
  <si>
    <t xml:space="preserve">1940 - 44 </t>
  </si>
  <si>
    <t xml:space="preserve">1935 - 39 </t>
  </si>
  <si>
    <t xml:space="preserve">1930 - 34 </t>
  </si>
  <si>
    <t xml:space="preserve">1925 - 29 </t>
  </si>
  <si>
    <t xml:space="preserve">1920 - 24 </t>
  </si>
  <si>
    <t xml:space="preserve">1915 - 19 </t>
  </si>
  <si>
    <t xml:space="preserve">- 1914    </t>
  </si>
  <si>
    <t>Összesen</t>
  </si>
  <si>
    <t>Bes.-ból</t>
  </si>
  <si>
    <t>kimaradt</t>
  </si>
  <si>
    <t>Mindösszesen</t>
  </si>
  <si>
    <t>BUDAPEST ÖSSZESEN</t>
  </si>
  <si>
    <t>PEST m. (-Budapest)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</si>
  <si>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</si>
  <si>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</si>
  <si>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</si>
  <si>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</si>
  <si>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</si>
  <si>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</si>
  <si>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Öregségi nyugdíjak, 2016. január, emelés után</t>
  </si>
  <si>
    <t>teljes ellátás</t>
  </si>
  <si>
    <t>főellátás</t>
  </si>
  <si>
    <t xml:space="preserve">1960 - </t>
  </si>
  <si>
    <t>M</t>
  </si>
  <si>
    <t>F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</si>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</sst>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"/>
    <numFmt numFmtId="165" formatCode="#,##0;\-\ #,##0;&quot;-&quot;;"/>
  </numFmts>
  <fonts count="4" x14ac:knownFonts="1">
    <font>
      <sz val="10"/>
      <name val="Arial CE"/>
      <charset val="238"/>
    </font>
    <font>
      <i/>
      <sz val="10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0" fontId="0" fillId="0" borderId="15" xfId="0" applyBorder="1"/>
    <xf numFmtId="0" fontId="0" fillId="0" borderId="16" xfId="0" applyBorder="1"/>
    <xf numFmtId="165" fontId="0" fillId="0" borderId="17" xfId="0" applyNumberFormat="1" applyBorder="1"/>
    <xf numFmtId="165" fontId="0" fillId="0" borderId="18" xfId="0" applyNumberFormat="1" applyBorder="1"/>
    <xf numFmtId="165" fontId="0" fillId="0" borderId="19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0" fontId="3" fillId="0" borderId="0" xfId="0" applyFont="1"/>
    <xf numFmtId="165" fontId="3" fillId="0" borderId="0" xfId="0" applyNumberFormat="1" applyFont="1"/>
    <xf numFmtId="165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C2D6-9DA0-46D1-8AD8-B2887A24DE4E}">
  <dimension ref="A1:E47"/>
  <sheetViews>
    <sheetView zoomScaleNormal="100" workbookViewId="0">
      <selection activeCell="I14" sqref="I14"/>
    </sheetView>
  </sheetViews>
  <sheetFormatPr defaultRowHeight="13" x14ac:dyDescent="0.6"/>
  <cols>
    <col min="1" max="1" width="13.54296875" customWidth="1"/>
    <col min="3" max="3" width="9.1328125" style="1"/>
    <col min="4" max="5" width="12.7265625" style="1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5" x14ac:dyDescent="0.6">
      <c r="A1" s="2" t="s">
        <v>29</v>
      </c>
      <c r="B1" s="2"/>
    </row>
    <row r="2" spans="1:5" x14ac:dyDescent="0.6">
      <c r="A2" s="2"/>
    </row>
    <row r="3" spans="1:5" ht="13.75" thickBot="1" x14ac:dyDescent="0.75">
      <c r="A3" s="3" t="s">
        <v>0</v>
      </c>
      <c r="B3" s="3"/>
    </row>
    <row r="4" spans="1:5" x14ac:dyDescent="0.6">
      <c r="A4" s="4"/>
      <c r="B4" s="5"/>
      <c r="C4" s="6" t="s">
        <v>1</v>
      </c>
      <c r="D4" s="7" t="s">
        <v>30</v>
      </c>
      <c r="E4" s="8" t="s">
        <v>31</v>
      </c>
    </row>
    <row r="5" spans="1:5" ht="13.75" thickBot="1" x14ac:dyDescent="0.75">
      <c r="A5" s="9" t="s">
        <v>2</v>
      </c>
      <c r="B5" s="10"/>
      <c r="C5" s="11"/>
      <c r="D5" s="12" t="s">
        <v>3</v>
      </c>
      <c r="E5" s="13" t="s">
        <v>3</v>
      </c>
    </row>
    <row r="6" spans="1:5" x14ac:dyDescent="0.6">
      <c r="A6" s="14" t="s">
        <v>32</v>
      </c>
      <c r="B6" t="s">
        <v>4</v>
      </c>
      <c r="C6" s="15">
        <v>1486</v>
      </c>
      <c r="D6" s="16">
        <v>100578</v>
      </c>
      <c r="E6" s="17">
        <v>99736</v>
      </c>
    </row>
    <row r="7" spans="1:5" x14ac:dyDescent="0.6">
      <c r="A7" s="14"/>
      <c r="B7" t="s">
        <v>5</v>
      </c>
      <c r="C7" s="15">
        <v>0</v>
      </c>
      <c r="D7" s="16">
        <v>0</v>
      </c>
      <c r="E7" s="17">
        <v>0</v>
      </c>
    </row>
    <row r="8" spans="1:5" x14ac:dyDescent="0.6">
      <c r="A8" s="18"/>
      <c r="B8" s="19" t="s">
        <v>6</v>
      </c>
      <c r="C8" s="20">
        <v>1486</v>
      </c>
      <c r="D8" s="21">
        <v>100578</v>
      </c>
      <c r="E8" s="22">
        <v>99736</v>
      </c>
    </row>
    <row r="9" spans="1:5" x14ac:dyDescent="0.6">
      <c r="A9" s="14" t="s">
        <v>7</v>
      </c>
      <c r="B9" t="s">
        <v>4</v>
      </c>
      <c r="C9" s="15">
        <v>78322</v>
      </c>
      <c r="D9" s="16">
        <v>115330</v>
      </c>
      <c r="E9" s="17">
        <v>114201</v>
      </c>
    </row>
    <row r="10" spans="1:5" x14ac:dyDescent="0.6">
      <c r="A10" s="14"/>
      <c r="B10" t="s">
        <v>5</v>
      </c>
      <c r="C10" s="15">
        <v>0</v>
      </c>
      <c r="D10" s="16">
        <v>0</v>
      </c>
      <c r="E10" s="17">
        <v>0</v>
      </c>
    </row>
    <row r="11" spans="1:5" x14ac:dyDescent="0.6">
      <c r="A11" s="18"/>
      <c r="B11" s="19" t="s">
        <v>6</v>
      </c>
      <c r="C11" s="20">
        <v>78322</v>
      </c>
      <c r="D11" s="21">
        <v>115330</v>
      </c>
      <c r="E11" s="22">
        <v>114201</v>
      </c>
    </row>
    <row r="12" spans="1:5" x14ac:dyDescent="0.6">
      <c r="A12" s="14" t="s">
        <v>8</v>
      </c>
      <c r="B12" t="s">
        <v>4</v>
      </c>
      <c r="C12" s="15">
        <v>392889</v>
      </c>
      <c r="D12" s="16">
        <v>123072</v>
      </c>
      <c r="E12" s="17">
        <v>118780</v>
      </c>
    </row>
    <row r="13" spans="1:5" x14ac:dyDescent="0.6">
      <c r="A13" s="14"/>
      <c r="B13" t="s">
        <v>5</v>
      </c>
      <c r="C13" s="15">
        <v>149374</v>
      </c>
      <c r="D13" s="16">
        <v>131251</v>
      </c>
      <c r="E13" s="17">
        <v>129482</v>
      </c>
    </row>
    <row r="14" spans="1:5" x14ac:dyDescent="0.6">
      <c r="A14" s="18"/>
      <c r="B14" s="19" t="s">
        <v>6</v>
      </c>
      <c r="C14" s="20">
        <v>243515</v>
      </c>
      <c r="D14" s="21">
        <v>118055</v>
      </c>
      <c r="E14" s="22">
        <v>112216</v>
      </c>
    </row>
    <row r="15" spans="1:5" x14ac:dyDescent="0.6">
      <c r="A15" s="14" t="s">
        <v>9</v>
      </c>
      <c r="B15" t="s">
        <v>4</v>
      </c>
      <c r="C15" s="15">
        <v>516676</v>
      </c>
      <c r="D15" s="16">
        <v>122124</v>
      </c>
      <c r="E15" s="17">
        <v>114449</v>
      </c>
    </row>
    <row r="16" spans="1:5" x14ac:dyDescent="0.6">
      <c r="A16" s="14"/>
      <c r="B16" t="s">
        <v>5</v>
      </c>
      <c r="C16" s="15">
        <v>223533</v>
      </c>
      <c r="D16" s="16">
        <v>133682</v>
      </c>
      <c r="E16" s="17">
        <v>130960</v>
      </c>
    </row>
    <row r="17" spans="1:5" x14ac:dyDescent="0.6">
      <c r="A17" s="18"/>
      <c r="B17" s="19" t="s">
        <v>6</v>
      </c>
      <c r="C17" s="20">
        <v>293143</v>
      </c>
      <c r="D17" s="21">
        <v>113310</v>
      </c>
      <c r="E17" s="22">
        <v>101859</v>
      </c>
    </row>
    <row r="18" spans="1:5" x14ac:dyDescent="0.6">
      <c r="A18" s="14" t="s">
        <v>10</v>
      </c>
      <c r="B18" t="s">
        <v>4</v>
      </c>
      <c r="C18" s="15">
        <v>421321</v>
      </c>
      <c r="D18" s="16">
        <v>117447</v>
      </c>
      <c r="E18" s="17">
        <v>105245</v>
      </c>
    </row>
    <row r="19" spans="1:5" x14ac:dyDescent="0.6">
      <c r="A19" s="14"/>
      <c r="B19" t="s">
        <v>5</v>
      </c>
      <c r="C19" s="15">
        <v>170233</v>
      </c>
      <c r="D19" s="16">
        <v>128525</v>
      </c>
      <c r="E19" s="17">
        <v>124067</v>
      </c>
    </row>
    <row r="20" spans="1:5" x14ac:dyDescent="0.6">
      <c r="A20" s="18"/>
      <c r="B20" s="19" t="s">
        <v>6</v>
      </c>
      <c r="C20" s="20">
        <v>251088</v>
      </c>
      <c r="D20" s="21">
        <v>109936</v>
      </c>
      <c r="E20" s="22">
        <v>92485</v>
      </c>
    </row>
    <row r="21" spans="1:5" x14ac:dyDescent="0.6">
      <c r="A21" s="14" t="s">
        <v>11</v>
      </c>
      <c r="B21" t="s">
        <v>4</v>
      </c>
      <c r="C21" s="15">
        <v>290029</v>
      </c>
      <c r="D21" s="16">
        <v>120070</v>
      </c>
      <c r="E21" s="17">
        <v>103114</v>
      </c>
    </row>
    <row r="22" spans="1:5" x14ac:dyDescent="0.6">
      <c r="A22" s="14"/>
      <c r="B22" t="s">
        <v>5</v>
      </c>
      <c r="C22" s="15">
        <v>103495</v>
      </c>
      <c r="D22" s="16">
        <v>127348</v>
      </c>
      <c r="E22" s="17">
        <v>121236</v>
      </c>
    </row>
    <row r="23" spans="1:5" x14ac:dyDescent="0.6">
      <c r="A23" s="18"/>
      <c r="B23" s="19" t="s">
        <v>6</v>
      </c>
      <c r="C23" s="20">
        <v>186534</v>
      </c>
      <c r="D23" s="21">
        <v>116032</v>
      </c>
      <c r="E23" s="22">
        <v>93060</v>
      </c>
    </row>
    <row r="24" spans="1:5" x14ac:dyDescent="0.6">
      <c r="A24" s="14" t="s">
        <v>12</v>
      </c>
      <c r="B24" t="s">
        <v>4</v>
      </c>
      <c r="C24" s="15">
        <v>192714</v>
      </c>
      <c r="D24" s="16">
        <v>123772</v>
      </c>
      <c r="E24" s="17">
        <v>102823</v>
      </c>
    </row>
    <row r="25" spans="1:5" x14ac:dyDescent="0.6">
      <c r="A25" s="14"/>
      <c r="B25" t="s">
        <v>5</v>
      </c>
      <c r="C25" s="15">
        <v>64904</v>
      </c>
      <c r="D25" s="16">
        <v>134823</v>
      </c>
      <c r="E25" s="17">
        <v>126172</v>
      </c>
    </row>
    <row r="26" spans="1:5" x14ac:dyDescent="0.6">
      <c r="A26" s="18"/>
      <c r="B26" s="19" t="s">
        <v>6</v>
      </c>
      <c r="C26" s="20">
        <v>127810</v>
      </c>
      <c r="D26" s="21">
        <v>118161</v>
      </c>
      <c r="E26" s="22">
        <v>90967</v>
      </c>
    </row>
    <row r="27" spans="1:5" x14ac:dyDescent="0.6">
      <c r="A27" s="14" t="s">
        <v>13</v>
      </c>
      <c r="B27" t="s">
        <v>4</v>
      </c>
      <c r="C27" s="15">
        <v>90802</v>
      </c>
      <c r="D27" s="16">
        <v>124453</v>
      </c>
      <c r="E27" s="17">
        <v>100175</v>
      </c>
    </row>
    <row r="28" spans="1:5" x14ac:dyDescent="0.6">
      <c r="A28" s="14"/>
      <c r="B28" t="s">
        <v>5</v>
      </c>
      <c r="C28" s="15">
        <v>27994</v>
      </c>
      <c r="D28" s="16">
        <v>137771</v>
      </c>
      <c r="E28" s="17">
        <v>124610</v>
      </c>
    </row>
    <row r="29" spans="1:5" x14ac:dyDescent="0.6">
      <c r="A29" s="18"/>
      <c r="B29" s="19" t="s">
        <v>6</v>
      </c>
      <c r="C29" s="20">
        <v>62808</v>
      </c>
      <c r="D29" s="21">
        <v>118518</v>
      </c>
      <c r="E29" s="22">
        <v>89284</v>
      </c>
    </row>
    <row r="30" spans="1:5" x14ac:dyDescent="0.6">
      <c r="A30" s="14" t="s">
        <v>14</v>
      </c>
      <c r="B30" t="s">
        <v>4</v>
      </c>
      <c r="C30" s="15">
        <v>27067</v>
      </c>
      <c r="D30" s="16">
        <v>123600</v>
      </c>
      <c r="E30" s="17">
        <v>95974</v>
      </c>
    </row>
    <row r="31" spans="1:5" x14ac:dyDescent="0.6">
      <c r="A31" s="14"/>
      <c r="B31" t="s">
        <v>5</v>
      </c>
      <c r="C31" s="15">
        <v>7814</v>
      </c>
      <c r="D31" s="16">
        <v>138252</v>
      </c>
      <c r="E31" s="17">
        <v>117348</v>
      </c>
    </row>
    <row r="32" spans="1:5" x14ac:dyDescent="0.6">
      <c r="A32" s="18"/>
      <c r="B32" s="19" t="s">
        <v>6</v>
      </c>
      <c r="C32" s="20">
        <v>19253</v>
      </c>
      <c r="D32" s="21">
        <v>117654</v>
      </c>
      <c r="E32" s="22">
        <v>87299</v>
      </c>
    </row>
    <row r="33" spans="1:5" x14ac:dyDescent="0.6">
      <c r="A33" s="14" t="s">
        <v>15</v>
      </c>
      <c r="B33" t="s">
        <v>4</v>
      </c>
      <c r="C33" s="15">
        <v>2992</v>
      </c>
      <c r="D33" s="16">
        <v>125034</v>
      </c>
      <c r="E33" s="17">
        <v>97181</v>
      </c>
    </row>
    <row r="34" spans="1:5" x14ac:dyDescent="0.6">
      <c r="A34" s="14"/>
      <c r="B34" t="s">
        <v>5</v>
      </c>
      <c r="C34" s="15">
        <v>873</v>
      </c>
      <c r="D34" s="16">
        <v>142605</v>
      </c>
      <c r="E34" s="17">
        <v>117084</v>
      </c>
    </row>
    <row r="35" spans="1:5" x14ac:dyDescent="0.6">
      <c r="A35" s="18"/>
      <c r="B35" s="19" t="s">
        <v>6</v>
      </c>
      <c r="C35" s="20">
        <v>2119</v>
      </c>
      <c r="D35" s="21">
        <v>117795</v>
      </c>
      <c r="E35" s="22">
        <v>88981</v>
      </c>
    </row>
    <row r="36" spans="1:5" x14ac:dyDescent="0.6">
      <c r="A36" s="14" t="s">
        <v>16</v>
      </c>
      <c r="B36" t="s">
        <v>4</v>
      </c>
      <c r="C36" s="15">
        <v>368</v>
      </c>
      <c r="D36" s="16">
        <v>120642</v>
      </c>
      <c r="E36" s="17">
        <v>95699</v>
      </c>
    </row>
    <row r="37" spans="1:5" x14ac:dyDescent="0.6">
      <c r="A37" s="14"/>
      <c r="B37" t="s">
        <v>5</v>
      </c>
      <c r="C37" s="15">
        <v>88</v>
      </c>
      <c r="D37" s="16">
        <v>142367</v>
      </c>
      <c r="E37" s="17">
        <v>119769</v>
      </c>
    </row>
    <row r="38" spans="1:5" x14ac:dyDescent="0.6">
      <c r="A38" s="18"/>
      <c r="B38" s="19" t="s">
        <v>6</v>
      </c>
      <c r="C38" s="20">
        <v>280</v>
      </c>
      <c r="D38" s="21">
        <v>113814</v>
      </c>
      <c r="E38" s="22">
        <v>88135</v>
      </c>
    </row>
    <row r="39" spans="1:5" x14ac:dyDescent="0.6">
      <c r="A39" s="14" t="s">
        <v>17</v>
      </c>
      <c r="B39" t="s">
        <v>4</v>
      </c>
      <c r="C39" s="15">
        <v>2014666</v>
      </c>
      <c r="D39" s="16">
        <v>121041</v>
      </c>
      <c r="E39" s="17">
        <v>109684</v>
      </c>
    </row>
    <row r="40" spans="1:5" x14ac:dyDescent="0.6">
      <c r="A40" s="14"/>
      <c r="B40" t="s">
        <v>5</v>
      </c>
      <c r="C40" s="15">
        <v>748308</v>
      </c>
      <c r="D40" s="16">
        <v>131459</v>
      </c>
      <c r="E40" s="17">
        <v>126940</v>
      </c>
    </row>
    <row r="41" spans="1:5" ht="13.75" thickBot="1" x14ac:dyDescent="0.75">
      <c r="A41" s="9"/>
      <c r="B41" s="10" t="s">
        <v>6</v>
      </c>
      <c r="C41" s="11">
        <v>1266358</v>
      </c>
      <c r="D41" s="23">
        <v>114886</v>
      </c>
      <c r="E41" s="24">
        <v>99488</v>
      </c>
    </row>
    <row r="42" spans="1:5" x14ac:dyDescent="0.6">
      <c r="A42" s="14" t="s">
        <v>18</v>
      </c>
      <c r="B42" t="s">
        <v>4</v>
      </c>
      <c r="C42" s="15">
        <v>0</v>
      </c>
      <c r="D42" s="16">
        <v>0</v>
      </c>
      <c r="E42" s="17">
        <v>0</v>
      </c>
    </row>
    <row r="43" spans="1:5" x14ac:dyDescent="0.6">
      <c r="A43" s="14" t="s">
        <v>19</v>
      </c>
      <c r="B43" t="s">
        <v>5</v>
      </c>
      <c r="C43" s="15">
        <v>0</v>
      </c>
      <c r="D43" s="16">
        <v>0</v>
      </c>
      <c r="E43" s="17">
        <v>0</v>
      </c>
    </row>
    <row r="44" spans="1:5" ht="13.75" thickBot="1" x14ac:dyDescent="0.75">
      <c r="A44" s="9"/>
      <c r="B44" s="10" t="s">
        <v>6</v>
      </c>
      <c r="C44" s="11">
        <v>0</v>
      </c>
      <c r="D44" s="23">
        <v>0</v>
      </c>
      <c r="E44" s="24">
        <v>0</v>
      </c>
    </row>
    <row r="45" spans="1:5" x14ac:dyDescent="0.6">
      <c r="A45" s="14" t="s">
        <v>20</v>
      </c>
      <c r="B45" t="s">
        <v>4</v>
      </c>
      <c r="C45" s="15">
        <v>2014666</v>
      </c>
      <c r="D45" s="16">
        <v>121041</v>
      </c>
      <c r="E45" s="17">
        <v>109684</v>
      </c>
    </row>
    <row r="46" spans="1:5" x14ac:dyDescent="0.6">
      <c r="A46" s="14"/>
      <c r="B46" t="s">
        <v>5</v>
      </c>
      <c r="C46" s="15">
        <v>748308</v>
      </c>
      <c r="D46" s="16">
        <v>131459</v>
      </c>
      <c r="E46" s="17">
        <v>126940</v>
      </c>
    </row>
    <row r="47" spans="1:5" ht="13.75" thickBot="1" x14ac:dyDescent="0.75">
      <c r="A47" s="9"/>
      <c r="B47" s="10" t="s">
        <v>6</v>
      </c>
      <c r="C47" s="11">
        <v>1266358</v>
      </c>
      <c r="D47" s="23">
        <v>114886</v>
      </c>
      <c r="E47" s="24">
        <v>99488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8552-4D46-4528-AE23-7460A03861AA}">
  <dimension ref="A1:I47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1"/>
    <col min="4" max="5" width="12.7265625" style="1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2" t="s">
        <v>29</v>
      </c>
      <c r="B1" s="2"/>
    </row>
    <row r="2" spans="1:9" x14ac:dyDescent="0.6">
      <c r="A2" s="2"/>
    </row>
    <row r="3" spans="1:9" ht="13.75" thickBot="1" x14ac:dyDescent="0.75">
      <c r="A3" s="3" t="s">
        <v>28</v>
      </c>
      <c r="B3" s="3"/>
      <c r="G3" s="25" t="s">
        <v>35</v>
      </c>
      <c r="H3" s="25" t="s">
        <v>33</v>
      </c>
      <c r="I3" s="25" t="s">
        <v>34</v>
      </c>
    </row>
    <row r="4" spans="1:9" x14ac:dyDescent="0.6">
      <c r="A4" s="4"/>
      <c r="B4" s="5"/>
      <c r="C4" s="6" t="s">
        <v>1</v>
      </c>
      <c r="D4" s="7" t="s">
        <v>30</v>
      </c>
      <c r="E4" s="8" t="s">
        <v>31</v>
      </c>
      <c r="G4" s="25">
        <v>58</v>
      </c>
      <c r="I4">
        <f>I5-1/3*(I5-D8)</f>
        <v>105341.33333333333</v>
      </c>
    </row>
    <row r="5" spans="1:9" ht="13.75" thickBot="1" x14ac:dyDescent="0.75">
      <c r="A5" s="9" t="s">
        <v>2</v>
      </c>
      <c r="B5" s="10"/>
      <c r="C5" s="11"/>
      <c r="D5" s="12" t="s">
        <v>3</v>
      </c>
      <c r="E5" s="13" t="s">
        <v>3</v>
      </c>
      <c r="G5" s="25">
        <v>59</v>
      </c>
      <c r="H5" s="25"/>
      <c r="I5" s="26">
        <f>D11</f>
        <v>109286</v>
      </c>
    </row>
    <row r="6" spans="1:9" x14ac:dyDescent="0.6">
      <c r="A6" s="14" t="s">
        <v>32</v>
      </c>
      <c r="B6" t="s">
        <v>4</v>
      </c>
      <c r="C6" s="15">
        <v>149</v>
      </c>
      <c r="D6" s="16">
        <v>97452</v>
      </c>
      <c r="E6" s="17">
        <v>96811</v>
      </c>
      <c r="G6" s="25">
        <v>60</v>
      </c>
      <c r="H6" s="25"/>
      <c r="I6" s="26">
        <f>$I$5+1/5*($I$10-$I$5)</f>
        <v>109030.2</v>
      </c>
    </row>
    <row r="7" spans="1:9" x14ac:dyDescent="0.6">
      <c r="A7" s="14"/>
      <c r="B7" t="s">
        <v>5</v>
      </c>
      <c r="C7" s="15">
        <v>0</v>
      </c>
      <c r="D7" s="16">
        <v>0</v>
      </c>
      <c r="E7" s="17">
        <v>0</v>
      </c>
      <c r="G7" s="25">
        <v>61</v>
      </c>
      <c r="H7" s="25"/>
      <c r="I7" s="26">
        <f>$I$5+2/5*($I$10-$I$5)</f>
        <v>108774.39999999999</v>
      </c>
    </row>
    <row r="8" spans="1:9" x14ac:dyDescent="0.6">
      <c r="A8" s="18"/>
      <c r="B8" s="19" t="s">
        <v>6</v>
      </c>
      <c r="C8" s="20">
        <v>149</v>
      </c>
      <c r="D8" s="21">
        <v>97452</v>
      </c>
      <c r="E8" s="22">
        <v>96811</v>
      </c>
      <c r="G8" s="25">
        <v>62</v>
      </c>
      <c r="H8" s="25"/>
      <c r="I8" s="26">
        <f>$I$5+3/5*($I$10-$I$5)</f>
        <v>108518.6</v>
      </c>
    </row>
    <row r="9" spans="1:9" x14ac:dyDescent="0.6">
      <c r="A9" s="14" t="s">
        <v>7</v>
      </c>
      <c r="B9" t="s">
        <v>4</v>
      </c>
      <c r="C9" s="15">
        <v>9335</v>
      </c>
      <c r="D9" s="16">
        <v>109286</v>
      </c>
      <c r="E9" s="17">
        <v>108198</v>
      </c>
      <c r="G9" s="25">
        <v>63</v>
      </c>
      <c r="H9" s="26"/>
      <c r="I9" s="26">
        <f>$I$5+4/5*($I$10-$I$5)</f>
        <v>108262.8</v>
      </c>
    </row>
    <row r="10" spans="1:9" x14ac:dyDescent="0.6">
      <c r="A10" s="14"/>
      <c r="B10" t="s">
        <v>5</v>
      </c>
      <c r="C10" s="15">
        <v>0</v>
      </c>
      <c r="D10" s="16">
        <v>0</v>
      </c>
      <c r="E10" s="17">
        <v>0</v>
      </c>
      <c r="G10" s="25">
        <v>64</v>
      </c>
      <c r="H10" s="26">
        <f>D13</f>
        <v>117007</v>
      </c>
      <c r="I10" s="26">
        <f>D14</f>
        <v>108007</v>
      </c>
    </row>
    <row r="11" spans="1:9" x14ac:dyDescent="0.6">
      <c r="A11" s="18"/>
      <c r="B11" s="19" t="s">
        <v>6</v>
      </c>
      <c r="C11" s="20">
        <v>9335</v>
      </c>
      <c r="D11" s="21">
        <v>109286</v>
      </c>
      <c r="E11" s="22">
        <v>108198</v>
      </c>
      <c r="G11" s="25">
        <v>65</v>
      </c>
      <c r="H11" s="25">
        <f>H$10+1/5*(H$15-H$10)</f>
        <v>117380.6</v>
      </c>
      <c r="I11" s="25">
        <f>I$10+1/5*(I$15-I$10)</f>
        <v>106990.8</v>
      </c>
    </row>
    <row r="12" spans="1:9" x14ac:dyDescent="0.6">
      <c r="A12" s="14" t="s">
        <v>8</v>
      </c>
      <c r="B12" t="s">
        <v>4</v>
      </c>
      <c r="C12" s="15">
        <v>48763</v>
      </c>
      <c r="D12" s="16">
        <v>111571</v>
      </c>
      <c r="E12" s="17">
        <v>107474</v>
      </c>
      <c r="G12" s="25">
        <v>66</v>
      </c>
      <c r="H12" s="25">
        <f>H$10+2/5*(H$15-H$10)</f>
        <v>117754.2</v>
      </c>
      <c r="I12" s="25">
        <f>I$10+2/5*(I$15-I$10)</f>
        <v>105974.6</v>
      </c>
    </row>
    <row r="13" spans="1:9" x14ac:dyDescent="0.6">
      <c r="A13" s="14"/>
      <c r="B13" t="s">
        <v>5</v>
      </c>
      <c r="C13" s="15">
        <v>19312</v>
      </c>
      <c r="D13" s="16">
        <v>117007</v>
      </c>
      <c r="E13" s="17">
        <v>115342</v>
      </c>
      <c r="G13" s="25">
        <v>67</v>
      </c>
      <c r="H13" s="25">
        <f>H$10+3/5*(H$15-H$10)</f>
        <v>118127.8</v>
      </c>
      <c r="I13" s="25">
        <f>I$10+3/5*(I$15-I$10)</f>
        <v>104958.39999999999</v>
      </c>
    </row>
    <row r="14" spans="1:9" x14ac:dyDescent="0.6">
      <c r="A14" s="18"/>
      <c r="B14" s="19" t="s">
        <v>6</v>
      </c>
      <c r="C14" s="20">
        <v>29451</v>
      </c>
      <c r="D14" s="21">
        <v>108007</v>
      </c>
      <c r="E14" s="22">
        <v>102315</v>
      </c>
      <c r="G14" s="25">
        <v>68</v>
      </c>
      <c r="H14" s="25">
        <f>H$10+4/5*(H$15-H$10)</f>
        <v>118501.4</v>
      </c>
      <c r="I14" s="25">
        <f>I$10+4/5*(I$15-I$10)</f>
        <v>103942.2</v>
      </c>
    </row>
    <row r="15" spans="1:9" x14ac:dyDescent="0.6">
      <c r="A15" s="14" t="s">
        <v>9</v>
      </c>
      <c r="B15" t="s">
        <v>4</v>
      </c>
      <c r="C15" s="15">
        <v>68060</v>
      </c>
      <c r="D15" s="16">
        <v>109878</v>
      </c>
      <c r="E15" s="17">
        <v>102712</v>
      </c>
      <c r="G15" s="25">
        <v>69</v>
      </c>
      <c r="H15" s="26">
        <f>D16</f>
        <v>118875</v>
      </c>
      <c r="I15" s="26">
        <f>D17</f>
        <v>102926</v>
      </c>
    </row>
    <row r="16" spans="1:9" x14ac:dyDescent="0.6">
      <c r="A16" s="14"/>
      <c r="B16" t="s">
        <v>5</v>
      </c>
      <c r="C16" s="15">
        <v>29667</v>
      </c>
      <c r="D16" s="16">
        <v>118875</v>
      </c>
      <c r="E16" s="17">
        <v>116427</v>
      </c>
      <c r="G16" s="25">
        <v>70</v>
      </c>
      <c r="H16" s="25"/>
      <c r="I16" s="25"/>
    </row>
    <row r="17" spans="1:5" x14ac:dyDescent="0.6">
      <c r="A17" s="18"/>
      <c r="B17" s="19" t="s">
        <v>6</v>
      </c>
      <c r="C17" s="20">
        <v>38393</v>
      </c>
      <c r="D17" s="21">
        <v>102926</v>
      </c>
      <c r="E17" s="22">
        <v>92115</v>
      </c>
    </row>
    <row r="18" spans="1:5" x14ac:dyDescent="0.6">
      <c r="A18" s="14" t="s">
        <v>10</v>
      </c>
      <c r="B18" t="s">
        <v>4</v>
      </c>
      <c r="C18" s="15">
        <v>55258</v>
      </c>
      <c r="D18" s="16">
        <v>106698</v>
      </c>
      <c r="E18" s="17">
        <v>95357</v>
      </c>
    </row>
    <row r="19" spans="1:5" x14ac:dyDescent="0.6">
      <c r="A19" s="14"/>
      <c r="B19" t="s">
        <v>5</v>
      </c>
      <c r="C19" s="15">
        <v>22757</v>
      </c>
      <c r="D19" s="16">
        <v>113921</v>
      </c>
      <c r="E19" s="17">
        <v>109936</v>
      </c>
    </row>
    <row r="20" spans="1:5" x14ac:dyDescent="0.6">
      <c r="A20" s="18"/>
      <c r="B20" s="19" t="s">
        <v>6</v>
      </c>
      <c r="C20" s="20">
        <v>32501</v>
      </c>
      <c r="D20" s="21">
        <v>101640</v>
      </c>
      <c r="E20" s="22">
        <v>85149</v>
      </c>
    </row>
    <row r="21" spans="1:5" x14ac:dyDescent="0.6">
      <c r="A21" s="14" t="s">
        <v>11</v>
      </c>
      <c r="B21" t="s">
        <v>4</v>
      </c>
      <c r="C21" s="15">
        <v>39092</v>
      </c>
      <c r="D21" s="16">
        <v>109565</v>
      </c>
      <c r="E21" s="17">
        <v>94018</v>
      </c>
    </row>
    <row r="22" spans="1:5" x14ac:dyDescent="0.6">
      <c r="A22" s="14"/>
      <c r="B22" t="s">
        <v>5</v>
      </c>
      <c r="C22" s="15">
        <v>13989</v>
      </c>
      <c r="D22" s="16">
        <v>112870</v>
      </c>
      <c r="E22" s="17">
        <v>107472</v>
      </c>
    </row>
    <row r="23" spans="1:5" x14ac:dyDescent="0.6">
      <c r="A23" s="18"/>
      <c r="B23" s="19" t="s">
        <v>6</v>
      </c>
      <c r="C23" s="20">
        <v>25103</v>
      </c>
      <c r="D23" s="21">
        <v>107723</v>
      </c>
      <c r="E23" s="22">
        <v>86521</v>
      </c>
    </row>
    <row r="24" spans="1:5" x14ac:dyDescent="0.6">
      <c r="A24" s="14" t="s">
        <v>12</v>
      </c>
      <c r="B24" t="s">
        <v>4</v>
      </c>
      <c r="C24" s="15">
        <v>25434</v>
      </c>
      <c r="D24" s="16">
        <v>113281</v>
      </c>
      <c r="E24" s="17">
        <v>94512</v>
      </c>
    </row>
    <row r="25" spans="1:5" x14ac:dyDescent="0.6">
      <c r="A25" s="14"/>
      <c r="B25" t="s">
        <v>5</v>
      </c>
      <c r="C25" s="15">
        <v>8826</v>
      </c>
      <c r="D25" s="16">
        <v>119300</v>
      </c>
      <c r="E25" s="17">
        <v>111612</v>
      </c>
    </row>
    <row r="26" spans="1:5" x14ac:dyDescent="0.6">
      <c r="A26" s="18"/>
      <c r="B26" s="19" t="s">
        <v>6</v>
      </c>
      <c r="C26" s="20">
        <v>16608</v>
      </c>
      <c r="D26" s="21">
        <v>110082</v>
      </c>
      <c r="E26" s="22">
        <v>85425</v>
      </c>
    </row>
    <row r="27" spans="1:5" x14ac:dyDescent="0.6">
      <c r="A27" s="14" t="s">
        <v>13</v>
      </c>
      <c r="B27" t="s">
        <v>4</v>
      </c>
      <c r="C27" s="15">
        <v>12113</v>
      </c>
      <c r="D27" s="16">
        <v>115500</v>
      </c>
      <c r="E27" s="17">
        <v>93050</v>
      </c>
    </row>
    <row r="28" spans="1:5" x14ac:dyDescent="0.6">
      <c r="A28" s="14"/>
      <c r="B28" t="s">
        <v>5</v>
      </c>
      <c r="C28" s="15">
        <v>3912</v>
      </c>
      <c r="D28" s="16">
        <v>122618</v>
      </c>
      <c r="E28" s="17">
        <v>110201</v>
      </c>
    </row>
    <row r="29" spans="1:5" x14ac:dyDescent="0.6">
      <c r="A29" s="18"/>
      <c r="B29" s="19" t="s">
        <v>6</v>
      </c>
      <c r="C29" s="20">
        <v>8201</v>
      </c>
      <c r="D29" s="21">
        <v>112105</v>
      </c>
      <c r="E29" s="22">
        <v>84869</v>
      </c>
    </row>
    <row r="30" spans="1:5" x14ac:dyDescent="0.6">
      <c r="A30" s="14" t="s">
        <v>14</v>
      </c>
      <c r="B30" t="s">
        <v>4</v>
      </c>
      <c r="C30" s="15">
        <v>3489</v>
      </c>
      <c r="D30" s="16">
        <v>116636</v>
      </c>
      <c r="E30" s="17">
        <v>90838</v>
      </c>
    </row>
    <row r="31" spans="1:5" x14ac:dyDescent="0.6">
      <c r="A31" s="14"/>
      <c r="B31" t="s">
        <v>5</v>
      </c>
      <c r="C31" s="15">
        <v>1131</v>
      </c>
      <c r="D31" s="16">
        <v>125844</v>
      </c>
      <c r="E31" s="17">
        <v>105497</v>
      </c>
    </row>
    <row r="32" spans="1:5" x14ac:dyDescent="0.6">
      <c r="A32" s="18"/>
      <c r="B32" s="19" t="s">
        <v>6</v>
      </c>
      <c r="C32" s="20">
        <v>2358</v>
      </c>
      <c r="D32" s="21">
        <v>112219</v>
      </c>
      <c r="E32" s="22">
        <v>83807</v>
      </c>
    </row>
    <row r="33" spans="1:5" x14ac:dyDescent="0.6">
      <c r="A33" s="14" t="s">
        <v>15</v>
      </c>
      <c r="B33" t="s">
        <v>4</v>
      </c>
      <c r="C33" s="15">
        <v>343</v>
      </c>
      <c r="D33" s="16">
        <v>119128</v>
      </c>
      <c r="E33" s="17">
        <v>92891</v>
      </c>
    </row>
    <row r="34" spans="1:5" x14ac:dyDescent="0.6">
      <c r="A34" s="14"/>
      <c r="B34" t="s">
        <v>5</v>
      </c>
      <c r="C34" s="15">
        <v>117</v>
      </c>
      <c r="D34" s="16">
        <v>135602</v>
      </c>
      <c r="E34" s="17">
        <v>108596</v>
      </c>
    </row>
    <row r="35" spans="1:5" x14ac:dyDescent="0.6">
      <c r="A35" s="18"/>
      <c r="B35" s="19" t="s">
        <v>6</v>
      </c>
      <c r="C35" s="20">
        <v>226</v>
      </c>
      <c r="D35" s="21">
        <v>110599</v>
      </c>
      <c r="E35" s="22">
        <v>84761</v>
      </c>
    </row>
    <row r="36" spans="1:5" x14ac:dyDescent="0.6">
      <c r="A36" s="14" t="s">
        <v>16</v>
      </c>
      <c r="B36" t="s">
        <v>4</v>
      </c>
      <c r="C36" s="15">
        <v>45</v>
      </c>
      <c r="D36" s="16">
        <v>115140</v>
      </c>
      <c r="E36" s="17">
        <v>92306</v>
      </c>
    </row>
    <row r="37" spans="1:5" x14ac:dyDescent="0.6">
      <c r="A37" s="14"/>
      <c r="B37" t="s">
        <v>5</v>
      </c>
      <c r="C37" s="15">
        <v>15</v>
      </c>
      <c r="D37" s="16">
        <v>128443</v>
      </c>
      <c r="E37" s="17">
        <v>104876</v>
      </c>
    </row>
    <row r="38" spans="1:5" x14ac:dyDescent="0.6">
      <c r="A38" s="18"/>
      <c r="B38" s="19" t="s">
        <v>6</v>
      </c>
      <c r="C38" s="20">
        <v>30</v>
      </c>
      <c r="D38" s="21">
        <v>108489</v>
      </c>
      <c r="E38" s="22">
        <v>86022</v>
      </c>
    </row>
    <row r="39" spans="1:5" x14ac:dyDescent="0.6">
      <c r="A39" s="14" t="s">
        <v>17</v>
      </c>
      <c r="B39" t="s">
        <v>4</v>
      </c>
      <c r="C39" s="15">
        <v>262081</v>
      </c>
      <c r="D39" s="16">
        <v>110141</v>
      </c>
      <c r="E39" s="17">
        <v>99528</v>
      </c>
    </row>
    <row r="40" spans="1:5" x14ac:dyDescent="0.6">
      <c r="A40" s="14"/>
      <c r="B40" t="s">
        <v>5</v>
      </c>
      <c r="C40" s="15">
        <v>99726</v>
      </c>
      <c r="D40" s="16">
        <v>116825</v>
      </c>
      <c r="E40" s="17">
        <v>112674</v>
      </c>
    </row>
    <row r="41" spans="1:5" ht="13.75" thickBot="1" x14ac:dyDescent="0.75">
      <c r="A41" s="9"/>
      <c r="B41" s="10" t="s">
        <v>6</v>
      </c>
      <c r="C41" s="11">
        <v>162355</v>
      </c>
      <c r="D41" s="23">
        <v>106035</v>
      </c>
      <c r="E41" s="24">
        <v>91452</v>
      </c>
    </row>
    <row r="42" spans="1:5" x14ac:dyDescent="0.6">
      <c r="A42" s="14" t="s">
        <v>18</v>
      </c>
      <c r="B42" t="s">
        <v>4</v>
      </c>
      <c r="C42" s="15">
        <v>0</v>
      </c>
      <c r="D42" s="16">
        <v>0</v>
      </c>
      <c r="E42" s="17">
        <v>0</v>
      </c>
    </row>
    <row r="43" spans="1:5" x14ac:dyDescent="0.6">
      <c r="A43" s="14" t="s">
        <v>19</v>
      </c>
      <c r="B43" t="s">
        <v>5</v>
      </c>
      <c r="C43" s="15">
        <v>0</v>
      </c>
      <c r="D43" s="16">
        <v>0</v>
      </c>
      <c r="E43" s="17">
        <v>0</v>
      </c>
    </row>
    <row r="44" spans="1:5" ht="13.75" thickBot="1" x14ac:dyDescent="0.75">
      <c r="A44" s="9"/>
      <c r="B44" s="10" t="s">
        <v>6</v>
      </c>
      <c r="C44" s="11">
        <v>0</v>
      </c>
      <c r="D44" s="23">
        <v>0</v>
      </c>
      <c r="E44" s="24">
        <v>0</v>
      </c>
    </row>
    <row r="45" spans="1:5" x14ac:dyDescent="0.6">
      <c r="A45" s="14" t="s">
        <v>20</v>
      </c>
      <c r="B45" t="s">
        <v>4</v>
      </c>
      <c r="C45" s="15">
        <v>262081</v>
      </c>
      <c r="D45" s="16">
        <v>110141</v>
      </c>
      <c r="E45" s="17">
        <v>99528</v>
      </c>
    </row>
    <row r="46" spans="1:5" x14ac:dyDescent="0.6">
      <c r="A46" s="14"/>
      <c r="B46" t="s">
        <v>5</v>
      </c>
      <c r="C46" s="15">
        <v>99726</v>
      </c>
      <c r="D46" s="16">
        <v>116825</v>
      </c>
      <c r="E46" s="17">
        <v>112674</v>
      </c>
    </row>
    <row r="47" spans="1:5" ht="13.75" thickBot="1" x14ac:dyDescent="0.75">
      <c r="A47" s="9"/>
      <c r="B47" s="10" t="s">
        <v>6</v>
      </c>
      <c r="C47" s="11">
        <v>162355</v>
      </c>
      <c r="D47" s="23">
        <v>106035</v>
      </c>
      <c r="E47" s="24">
        <v>91452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6050-4D74-46A7-B46D-780F534AC87B}">
  <dimension ref="A1:I47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1"/>
    <col min="4" max="5" width="12.7265625" style="1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2" t="s">
        <v>29</v>
      </c>
      <c r="B1" s="2"/>
    </row>
    <row r="2" spans="1:9" x14ac:dyDescent="0.6">
      <c r="A2" s="2"/>
    </row>
    <row r="3" spans="1:9" ht="13.75" thickBot="1" x14ac:dyDescent="0.75">
      <c r="A3" s="3" t="s">
        <v>21</v>
      </c>
      <c r="B3" s="3"/>
      <c r="G3" s="25" t="s">
        <v>35</v>
      </c>
      <c r="H3" t="s">
        <v>33</v>
      </c>
      <c r="I3" t="s">
        <v>34</v>
      </c>
    </row>
    <row r="4" spans="1:9" x14ac:dyDescent="0.6">
      <c r="A4" s="4"/>
      <c r="B4" s="5"/>
      <c r="C4" s="6" t="s">
        <v>1</v>
      </c>
      <c r="D4" s="7" t="s">
        <v>30</v>
      </c>
      <c r="E4" s="8" t="s">
        <v>31</v>
      </c>
      <c r="G4" s="25">
        <v>58</v>
      </c>
      <c r="I4">
        <f>I5-1/3*(I5-D8)</f>
        <v>139258.33333333334</v>
      </c>
    </row>
    <row r="5" spans="1:9" ht="13.75" thickBot="1" x14ac:dyDescent="0.75">
      <c r="A5" s="9" t="s">
        <v>2</v>
      </c>
      <c r="B5" s="10"/>
      <c r="C5" s="11"/>
      <c r="D5" s="12" t="s">
        <v>3</v>
      </c>
      <c r="E5" s="13" t="s">
        <v>3</v>
      </c>
      <c r="G5" s="25">
        <v>59</v>
      </c>
      <c r="H5" s="25"/>
      <c r="I5" s="26">
        <f>D11</f>
        <v>140741</v>
      </c>
    </row>
    <row r="6" spans="1:9" x14ac:dyDescent="0.6">
      <c r="A6" s="14" t="s">
        <v>32</v>
      </c>
      <c r="B6" t="s">
        <v>4</v>
      </c>
      <c r="C6" s="15">
        <v>135</v>
      </c>
      <c r="D6" s="16">
        <v>136293</v>
      </c>
      <c r="E6" s="17">
        <v>135855</v>
      </c>
      <c r="G6" s="25">
        <v>60</v>
      </c>
      <c r="H6" s="25"/>
      <c r="I6" s="26">
        <f>$I$5+1/5*($I$10-$I$5)</f>
        <v>141379</v>
      </c>
    </row>
    <row r="7" spans="1:9" x14ac:dyDescent="0.6">
      <c r="A7" s="14"/>
      <c r="B7" t="s">
        <v>5</v>
      </c>
      <c r="C7" s="15">
        <v>0</v>
      </c>
      <c r="D7" s="16">
        <v>0</v>
      </c>
      <c r="E7" s="17">
        <v>0</v>
      </c>
      <c r="G7" s="25">
        <v>61</v>
      </c>
      <c r="H7" s="25"/>
      <c r="I7" s="26">
        <f>$I$5+2/5*($I$10-$I$5)</f>
        <v>142017</v>
      </c>
    </row>
    <row r="8" spans="1:9" x14ac:dyDescent="0.6">
      <c r="A8" s="18"/>
      <c r="B8" s="19" t="s">
        <v>6</v>
      </c>
      <c r="C8" s="20">
        <v>135</v>
      </c>
      <c r="D8" s="21">
        <v>136293</v>
      </c>
      <c r="E8" s="22">
        <v>135855</v>
      </c>
      <c r="G8" s="25">
        <v>62</v>
      </c>
      <c r="H8" s="25"/>
      <c r="I8" s="26">
        <f>$I$5+3/5*($I$10-$I$5)</f>
        <v>142655</v>
      </c>
    </row>
    <row r="9" spans="1:9" x14ac:dyDescent="0.6">
      <c r="A9" s="14" t="s">
        <v>7</v>
      </c>
      <c r="B9" t="s">
        <v>4</v>
      </c>
      <c r="C9" s="15">
        <v>10811</v>
      </c>
      <c r="D9" s="16">
        <v>140741</v>
      </c>
      <c r="E9" s="17">
        <v>139762</v>
      </c>
      <c r="G9" s="25">
        <v>63</v>
      </c>
      <c r="H9" s="26"/>
      <c r="I9" s="26">
        <f>$I$5+4/5*($I$10-$I$5)</f>
        <v>143293</v>
      </c>
    </row>
    <row r="10" spans="1:9" x14ac:dyDescent="0.6">
      <c r="A10" s="14"/>
      <c r="B10" t="s">
        <v>5</v>
      </c>
      <c r="C10" s="15">
        <v>0</v>
      </c>
      <c r="D10" s="16">
        <v>0</v>
      </c>
      <c r="E10" s="17">
        <v>0</v>
      </c>
      <c r="G10" s="25">
        <v>64</v>
      </c>
      <c r="H10" s="26">
        <f>D13</f>
        <v>151577</v>
      </c>
      <c r="I10" s="26">
        <f>D14</f>
        <v>143931</v>
      </c>
    </row>
    <row r="11" spans="1:9" x14ac:dyDescent="0.6">
      <c r="A11" s="18"/>
      <c r="B11" s="19" t="s">
        <v>6</v>
      </c>
      <c r="C11" s="20">
        <v>10811</v>
      </c>
      <c r="D11" s="21">
        <v>140741</v>
      </c>
      <c r="E11" s="22">
        <v>139762</v>
      </c>
      <c r="G11" s="25">
        <v>65</v>
      </c>
      <c r="H11" s="25">
        <f>H$10+1/5*(H$15-H$10)</f>
        <v>152925.6</v>
      </c>
      <c r="I11" s="25">
        <f>I$10+1/5*(I$15-I$10)</f>
        <v>142843.6</v>
      </c>
    </row>
    <row r="12" spans="1:9" x14ac:dyDescent="0.6">
      <c r="A12" s="14" t="s">
        <v>8</v>
      </c>
      <c r="B12" t="s">
        <v>4</v>
      </c>
      <c r="C12" s="15">
        <v>69399</v>
      </c>
      <c r="D12" s="16">
        <v>146550</v>
      </c>
      <c r="E12" s="17">
        <v>142611</v>
      </c>
      <c r="G12" s="25">
        <v>66</v>
      </c>
      <c r="H12" s="25">
        <f>H$10+2/5*(H$15-H$10)</f>
        <v>154274.20000000001</v>
      </c>
      <c r="I12" s="25">
        <f>I$10+2/5*(I$15-I$10)</f>
        <v>141756.20000000001</v>
      </c>
    </row>
    <row r="13" spans="1:9" x14ac:dyDescent="0.6">
      <c r="A13" s="14"/>
      <c r="B13" t="s">
        <v>5</v>
      </c>
      <c r="C13" s="15">
        <v>23774</v>
      </c>
      <c r="D13" s="16">
        <v>151577</v>
      </c>
      <c r="E13" s="17">
        <v>149653</v>
      </c>
      <c r="G13" s="25">
        <v>67</v>
      </c>
      <c r="H13" s="25">
        <f>H$10+3/5*(H$15-H$10)</f>
        <v>155622.79999999999</v>
      </c>
      <c r="I13" s="25">
        <f>I$10+3/5*(I$15-I$10)</f>
        <v>140668.79999999999</v>
      </c>
    </row>
    <row r="14" spans="1:9" x14ac:dyDescent="0.6">
      <c r="A14" s="18"/>
      <c r="B14" s="19" t="s">
        <v>6</v>
      </c>
      <c r="C14" s="20">
        <v>45625</v>
      </c>
      <c r="D14" s="21">
        <v>143931</v>
      </c>
      <c r="E14" s="22">
        <v>138941</v>
      </c>
      <c r="G14" s="25">
        <v>68</v>
      </c>
      <c r="H14" s="25">
        <f>H$10+4/5*(H$15-H$10)</f>
        <v>156971.4</v>
      </c>
      <c r="I14" s="25">
        <f>I$10+4/5*(I$15-I$10)</f>
        <v>139581.4</v>
      </c>
    </row>
    <row r="15" spans="1:9" x14ac:dyDescent="0.6">
      <c r="A15" s="14" t="s">
        <v>9</v>
      </c>
      <c r="B15" t="s">
        <v>4</v>
      </c>
      <c r="C15" s="15">
        <v>95985</v>
      </c>
      <c r="D15" s="16">
        <v>146417</v>
      </c>
      <c r="E15" s="17">
        <v>138902</v>
      </c>
      <c r="G15" s="25">
        <v>69</v>
      </c>
      <c r="H15" s="26">
        <f>D16</f>
        <v>158320</v>
      </c>
      <c r="I15" s="26">
        <f>D17</f>
        <v>138494</v>
      </c>
    </row>
    <row r="16" spans="1:9" x14ac:dyDescent="0.6">
      <c r="A16" s="14"/>
      <c r="B16" t="s">
        <v>5</v>
      </c>
      <c r="C16" s="15">
        <v>38360</v>
      </c>
      <c r="D16" s="16">
        <v>158320</v>
      </c>
      <c r="E16" s="17">
        <v>155139</v>
      </c>
      <c r="G16" s="25">
        <v>70</v>
      </c>
      <c r="H16" s="25"/>
      <c r="I16" s="25"/>
    </row>
    <row r="17" spans="1:5" x14ac:dyDescent="0.6">
      <c r="A17" s="18"/>
      <c r="B17" s="19" t="s">
        <v>6</v>
      </c>
      <c r="C17" s="20">
        <v>57625</v>
      </c>
      <c r="D17" s="21">
        <v>138494</v>
      </c>
      <c r="E17" s="22">
        <v>128093</v>
      </c>
    </row>
    <row r="18" spans="1:5" x14ac:dyDescent="0.6">
      <c r="A18" s="14" t="s">
        <v>10</v>
      </c>
      <c r="B18" t="s">
        <v>4</v>
      </c>
      <c r="C18" s="15">
        <v>82892</v>
      </c>
      <c r="D18" s="16">
        <v>139120</v>
      </c>
      <c r="E18" s="17">
        <v>127290</v>
      </c>
    </row>
    <row r="19" spans="1:5" x14ac:dyDescent="0.6">
      <c r="A19" s="14"/>
      <c r="B19" t="s">
        <v>5</v>
      </c>
      <c r="C19" s="15">
        <v>32353</v>
      </c>
      <c r="D19" s="16">
        <v>152027</v>
      </c>
      <c r="E19" s="17">
        <v>146790</v>
      </c>
    </row>
    <row r="20" spans="1:5" x14ac:dyDescent="0.6">
      <c r="A20" s="18"/>
      <c r="B20" s="19" t="s">
        <v>6</v>
      </c>
      <c r="C20" s="20">
        <v>50539</v>
      </c>
      <c r="D20" s="21">
        <v>130858</v>
      </c>
      <c r="E20" s="22">
        <v>114808</v>
      </c>
    </row>
    <row r="21" spans="1:5" x14ac:dyDescent="0.6">
      <c r="A21" s="14" t="s">
        <v>11</v>
      </c>
      <c r="B21" t="s">
        <v>4</v>
      </c>
      <c r="C21" s="15">
        <v>54035</v>
      </c>
      <c r="D21" s="16">
        <v>141841</v>
      </c>
      <c r="E21" s="17">
        <v>124581</v>
      </c>
    </row>
    <row r="22" spans="1:5" x14ac:dyDescent="0.6">
      <c r="A22" s="14"/>
      <c r="B22" t="s">
        <v>5</v>
      </c>
      <c r="C22" s="15">
        <v>18947</v>
      </c>
      <c r="D22" s="16">
        <v>149416</v>
      </c>
      <c r="E22" s="17">
        <v>141955</v>
      </c>
    </row>
    <row r="23" spans="1:5" x14ac:dyDescent="0.6">
      <c r="A23" s="18"/>
      <c r="B23" s="19" t="s">
        <v>6</v>
      </c>
      <c r="C23" s="20">
        <v>35088</v>
      </c>
      <c r="D23" s="21">
        <v>137750</v>
      </c>
      <c r="E23" s="22">
        <v>115200</v>
      </c>
    </row>
    <row r="24" spans="1:5" x14ac:dyDescent="0.6">
      <c r="A24" s="14" t="s">
        <v>12</v>
      </c>
      <c r="B24" t="s">
        <v>4</v>
      </c>
      <c r="C24" s="15">
        <v>40062</v>
      </c>
      <c r="D24" s="16">
        <v>146604</v>
      </c>
      <c r="E24" s="17">
        <v>123959</v>
      </c>
    </row>
    <row r="25" spans="1:5" x14ac:dyDescent="0.6">
      <c r="A25" s="14"/>
      <c r="B25" t="s">
        <v>5</v>
      </c>
      <c r="C25" s="15">
        <v>13098</v>
      </c>
      <c r="D25" s="16">
        <v>163940</v>
      </c>
      <c r="E25" s="17">
        <v>153181</v>
      </c>
    </row>
    <row r="26" spans="1:5" x14ac:dyDescent="0.6">
      <c r="A26" s="18"/>
      <c r="B26" s="19" t="s">
        <v>6</v>
      </c>
      <c r="C26" s="20">
        <v>26964</v>
      </c>
      <c r="D26" s="21">
        <v>138183</v>
      </c>
      <c r="E26" s="22">
        <v>109764</v>
      </c>
    </row>
    <row r="27" spans="1:5" x14ac:dyDescent="0.6">
      <c r="A27" s="14" t="s">
        <v>13</v>
      </c>
      <c r="B27" t="s">
        <v>4</v>
      </c>
      <c r="C27" s="15">
        <v>22401</v>
      </c>
      <c r="D27" s="16">
        <v>144664</v>
      </c>
      <c r="E27" s="17">
        <v>117675</v>
      </c>
    </row>
    <row r="28" spans="1:5" x14ac:dyDescent="0.6">
      <c r="A28" s="14"/>
      <c r="B28" t="s">
        <v>5</v>
      </c>
      <c r="C28" s="15">
        <v>6533</v>
      </c>
      <c r="D28" s="16">
        <v>169140</v>
      </c>
      <c r="E28" s="17">
        <v>152693</v>
      </c>
    </row>
    <row r="29" spans="1:5" x14ac:dyDescent="0.6">
      <c r="A29" s="18"/>
      <c r="B29" s="19" t="s">
        <v>6</v>
      </c>
      <c r="C29" s="20">
        <v>15868</v>
      </c>
      <c r="D29" s="21">
        <v>134586</v>
      </c>
      <c r="E29" s="22">
        <v>103257</v>
      </c>
    </row>
    <row r="30" spans="1:5" x14ac:dyDescent="0.6">
      <c r="A30" s="14" t="s">
        <v>14</v>
      </c>
      <c r="B30" t="s">
        <v>4</v>
      </c>
      <c r="C30" s="15">
        <v>7664</v>
      </c>
      <c r="D30" s="16">
        <v>139015</v>
      </c>
      <c r="E30" s="17">
        <v>108449</v>
      </c>
    </row>
    <row r="31" spans="1:5" x14ac:dyDescent="0.6">
      <c r="A31" s="14"/>
      <c r="B31" t="s">
        <v>5</v>
      </c>
      <c r="C31" s="15">
        <v>1932</v>
      </c>
      <c r="D31" s="16">
        <v>167184</v>
      </c>
      <c r="E31" s="17">
        <v>142882</v>
      </c>
    </row>
    <row r="32" spans="1:5" x14ac:dyDescent="0.6">
      <c r="A32" s="18"/>
      <c r="B32" s="19" t="s">
        <v>6</v>
      </c>
      <c r="C32" s="20">
        <v>5732</v>
      </c>
      <c r="D32" s="21">
        <v>129521</v>
      </c>
      <c r="E32" s="22">
        <v>96843</v>
      </c>
    </row>
    <row r="33" spans="1:5" x14ac:dyDescent="0.6">
      <c r="A33" s="14" t="s">
        <v>15</v>
      </c>
      <c r="B33" t="s">
        <v>4</v>
      </c>
      <c r="C33" s="15">
        <v>1010</v>
      </c>
      <c r="D33" s="16">
        <v>138627</v>
      </c>
      <c r="E33" s="17">
        <v>108234</v>
      </c>
    </row>
    <row r="34" spans="1:5" x14ac:dyDescent="0.6">
      <c r="A34" s="14"/>
      <c r="B34" t="s">
        <v>5</v>
      </c>
      <c r="C34" s="15">
        <v>253</v>
      </c>
      <c r="D34" s="16">
        <v>167059</v>
      </c>
      <c r="E34" s="17">
        <v>139372</v>
      </c>
    </row>
    <row r="35" spans="1:5" x14ac:dyDescent="0.6">
      <c r="A35" s="18"/>
      <c r="B35" s="19" t="s">
        <v>6</v>
      </c>
      <c r="C35" s="20">
        <v>757</v>
      </c>
      <c r="D35" s="21">
        <v>129125</v>
      </c>
      <c r="E35" s="22">
        <v>97827</v>
      </c>
    </row>
    <row r="36" spans="1:5" x14ac:dyDescent="0.6">
      <c r="A36" s="14" t="s">
        <v>16</v>
      </c>
      <c r="B36" t="s">
        <v>4</v>
      </c>
      <c r="C36" s="15">
        <v>141</v>
      </c>
      <c r="D36" s="16">
        <v>129964</v>
      </c>
      <c r="E36" s="17">
        <v>100937</v>
      </c>
    </row>
    <row r="37" spans="1:5" x14ac:dyDescent="0.6">
      <c r="A37" s="14"/>
      <c r="B37" t="s">
        <v>5</v>
      </c>
      <c r="C37" s="15">
        <v>31</v>
      </c>
      <c r="D37" s="16">
        <v>164011</v>
      </c>
      <c r="E37" s="17">
        <v>140193</v>
      </c>
    </row>
    <row r="38" spans="1:5" x14ac:dyDescent="0.6">
      <c r="A38" s="18"/>
      <c r="B38" s="19" t="s">
        <v>6</v>
      </c>
      <c r="C38" s="20">
        <v>110</v>
      </c>
      <c r="D38" s="21">
        <v>120369</v>
      </c>
      <c r="E38" s="22">
        <v>89874</v>
      </c>
    </row>
    <row r="39" spans="1:5" x14ac:dyDescent="0.6">
      <c r="A39" s="14" t="s">
        <v>17</v>
      </c>
      <c r="B39" t="s">
        <v>4</v>
      </c>
      <c r="C39" s="15">
        <v>384535</v>
      </c>
      <c r="D39" s="16">
        <v>143805</v>
      </c>
      <c r="E39" s="17">
        <v>131584</v>
      </c>
    </row>
    <row r="40" spans="1:5" x14ac:dyDescent="0.6">
      <c r="A40" s="14"/>
      <c r="B40" t="s">
        <v>5</v>
      </c>
      <c r="C40" s="15">
        <v>135281</v>
      </c>
      <c r="D40" s="16">
        <v>155594</v>
      </c>
      <c r="E40" s="17">
        <v>149816</v>
      </c>
    </row>
    <row r="41" spans="1:5" ht="13.75" thickBot="1" x14ac:dyDescent="0.75">
      <c r="A41" s="9"/>
      <c r="B41" s="10" t="s">
        <v>6</v>
      </c>
      <c r="C41" s="11">
        <v>249254</v>
      </c>
      <c r="D41" s="23">
        <v>137407</v>
      </c>
      <c r="E41" s="24">
        <v>121689</v>
      </c>
    </row>
    <row r="42" spans="1:5" x14ac:dyDescent="0.6">
      <c r="A42" s="14" t="s">
        <v>18</v>
      </c>
      <c r="B42" t="s">
        <v>4</v>
      </c>
      <c r="C42" s="15">
        <v>0</v>
      </c>
      <c r="D42" s="16">
        <v>0</v>
      </c>
      <c r="E42" s="17">
        <v>0</v>
      </c>
    </row>
    <row r="43" spans="1:5" x14ac:dyDescent="0.6">
      <c r="A43" s="14" t="s">
        <v>19</v>
      </c>
      <c r="B43" t="s">
        <v>5</v>
      </c>
      <c r="C43" s="15">
        <v>0</v>
      </c>
      <c r="D43" s="16">
        <v>0</v>
      </c>
      <c r="E43" s="17">
        <v>0</v>
      </c>
    </row>
    <row r="44" spans="1:5" ht="13.75" thickBot="1" x14ac:dyDescent="0.75">
      <c r="A44" s="9"/>
      <c r="B44" s="10" t="s">
        <v>6</v>
      </c>
      <c r="C44" s="11">
        <v>0</v>
      </c>
      <c r="D44" s="23">
        <v>0</v>
      </c>
      <c r="E44" s="24">
        <v>0</v>
      </c>
    </row>
    <row r="45" spans="1:5" x14ac:dyDescent="0.6">
      <c r="A45" s="14" t="s">
        <v>20</v>
      </c>
      <c r="B45" t="s">
        <v>4</v>
      </c>
      <c r="C45" s="15">
        <v>384535</v>
      </c>
      <c r="D45" s="16">
        <v>143805</v>
      </c>
      <c r="E45" s="17">
        <v>131584</v>
      </c>
    </row>
    <row r="46" spans="1:5" x14ac:dyDescent="0.6">
      <c r="A46" s="14"/>
      <c r="B46" t="s">
        <v>5</v>
      </c>
      <c r="C46" s="15">
        <v>135281</v>
      </c>
      <c r="D46" s="16">
        <v>155594</v>
      </c>
      <c r="E46" s="17">
        <v>149816</v>
      </c>
    </row>
    <row r="47" spans="1:5" ht="13.75" thickBot="1" x14ac:dyDescent="0.75">
      <c r="A47" s="9"/>
      <c r="B47" s="10" t="s">
        <v>6</v>
      </c>
      <c r="C47" s="11">
        <v>249254</v>
      </c>
      <c r="D47" s="23">
        <v>137407</v>
      </c>
      <c r="E47" s="24">
        <v>121689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3420-C289-4278-A5C2-923095A59756}">
  <dimension ref="A1:I47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1"/>
    <col min="4" max="5" width="12.7265625" style="1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2" t="s">
        <v>29</v>
      </c>
      <c r="B1" s="2"/>
    </row>
    <row r="2" spans="1:9" x14ac:dyDescent="0.6">
      <c r="A2" s="2"/>
    </row>
    <row r="3" spans="1:9" ht="13.75" thickBot="1" x14ac:dyDescent="0.75">
      <c r="A3" s="3" t="s">
        <v>22</v>
      </c>
      <c r="B3" s="3"/>
      <c r="G3" s="25" t="s">
        <v>35</v>
      </c>
      <c r="H3" s="25" t="s">
        <v>33</v>
      </c>
      <c r="I3" s="25" t="s">
        <v>34</v>
      </c>
    </row>
    <row r="4" spans="1:9" x14ac:dyDescent="0.6">
      <c r="A4" s="4"/>
      <c r="B4" s="5"/>
      <c r="C4" s="6" t="s">
        <v>1</v>
      </c>
      <c r="D4" s="7" t="s">
        <v>30</v>
      </c>
      <c r="E4" s="8" t="s">
        <v>31</v>
      </c>
      <c r="G4" s="25">
        <v>58</v>
      </c>
      <c r="I4">
        <f>I5-1/3*(I5-D8)</f>
        <v>117472</v>
      </c>
    </row>
    <row r="5" spans="1:9" ht="13.75" thickBot="1" x14ac:dyDescent="0.75">
      <c r="A5" s="9" t="s">
        <v>2</v>
      </c>
      <c r="B5" s="10"/>
      <c r="C5" s="11"/>
      <c r="D5" s="12" t="s">
        <v>3</v>
      </c>
      <c r="E5" s="13" t="s">
        <v>3</v>
      </c>
      <c r="G5" s="25">
        <v>59</v>
      </c>
      <c r="H5" s="25"/>
      <c r="I5" s="26">
        <f>D11</f>
        <v>122167</v>
      </c>
    </row>
    <row r="6" spans="1:9" x14ac:dyDescent="0.6">
      <c r="A6" s="14" t="s">
        <v>32</v>
      </c>
      <c r="B6" t="s">
        <v>4</v>
      </c>
      <c r="C6" s="15">
        <v>190</v>
      </c>
      <c r="D6" s="16">
        <v>108082</v>
      </c>
      <c r="E6" s="17">
        <v>107414</v>
      </c>
      <c r="G6" s="25">
        <v>60</v>
      </c>
      <c r="H6" s="25"/>
      <c r="I6" s="26">
        <f>$I$5+1/5*($I$10-$I$5)</f>
        <v>122519.2</v>
      </c>
    </row>
    <row r="7" spans="1:9" x14ac:dyDescent="0.6">
      <c r="A7" s="14"/>
      <c r="B7" t="s">
        <v>5</v>
      </c>
      <c r="C7" s="15">
        <v>0</v>
      </c>
      <c r="D7" s="16">
        <v>0</v>
      </c>
      <c r="E7" s="17">
        <v>0</v>
      </c>
      <c r="G7" s="25">
        <v>61</v>
      </c>
      <c r="H7" s="25"/>
      <c r="I7" s="26">
        <f>$I$5+2/5*($I$10-$I$5)</f>
        <v>122871.4</v>
      </c>
    </row>
    <row r="8" spans="1:9" x14ac:dyDescent="0.6">
      <c r="A8" s="18"/>
      <c r="B8" s="19" t="s">
        <v>6</v>
      </c>
      <c r="C8" s="20">
        <v>190</v>
      </c>
      <c r="D8" s="21">
        <v>108082</v>
      </c>
      <c r="E8" s="22">
        <v>107414</v>
      </c>
      <c r="G8" s="25">
        <v>62</v>
      </c>
      <c r="H8" s="25"/>
      <c r="I8" s="26">
        <f>$I$5+3/5*($I$10-$I$5)</f>
        <v>123223.6</v>
      </c>
    </row>
    <row r="9" spans="1:9" x14ac:dyDescent="0.6">
      <c r="A9" s="14" t="s">
        <v>7</v>
      </c>
      <c r="B9" t="s">
        <v>4</v>
      </c>
      <c r="C9" s="15">
        <v>9389</v>
      </c>
      <c r="D9" s="16">
        <v>122167</v>
      </c>
      <c r="E9" s="17">
        <v>121192</v>
      </c>
      <c r="G9" s="25">
        <v>63</v>
      </c>
      <c r="H9" s="26"/>
      <c r="I9" s="26">
        <f>$I$5+4/5*($I$10-$I$5)</f>
        <v>123575.8</v>
      </c>
    </row>
    <row r="10" spans="1:9" x14ac:dyDescent="0.6">
      <c r="A10" s="14"/>
      <c r="B10" t="s">
        <v>5</v>
      </c>
      <c r="C10" s="15">
        <v>0</v>
      </c>
      <c r="D10" s="16">
        <v>0</v>
      </c>
      <c r="E10" s="17">
        <v>0</v>
      </c>
      <c r="G10" s="25">
        <v>64</v>
      </c>
      <c r="H10" s="26">
        <f>D13</f>
        <v>136812</v>
      </c>
      <c r="I10" s="26">
        <f>D14</f>
        <v>123928</v>
      </c>
    </row>
    <row r="11" spans="1:9" x14ac:dyDescent="0.6">
      <c r="A11" s="18"/>
      <c r="B11" s="19" t="s">
        <v>6</v>
      </c>
      <c r="C11" s="20">
        <v>9389</v>
      </c>
      <c r="D11" s="21">
        <v>122167</v>
      </c>
      <c r="E11" s="22">
        <v>121192</v>
      </c>
      <c r="G11" s="25">
        <v>65</v>
      </c>
      <c r="H11" s="25">
        <f>H$10+1/5*(H$15-H$10)</f>
        <v>137288.20000000001</v>
      </c>
      <c r="I11" s="25">
        <f>I$10+1/5*(I$15-I$10)</f>
        <v>122829.2</v>
      </c>
    </row>
    <row r="12" spans="1:9" x14ac:dyDescent="0.6">
      <c r="A12" s="14" t="s">
        <v>8</v>
      </c>
      <c r="B12" t="s">
        <v>4</v>
      </c>
      <c r="C12" s="15">
        <v>48638</v>
      </c>
      <c r="D12" s="16">
        <v>128782</v>
      </c>
      <c r="E12" s="17">
        <v>124592</v>
      </c>
      <c r="G12" s="25">
        <v>66</v>
      </c>
      <c r="H12" s="25">
        <f>H$10+2/5*(H$15-H$10)</f>
        <v>137764.4</v>
      </c>
      <c r="I12" s="25">
        <f>I$10+2/5*(I$15-I$10)</f>
        <v>121730.4</v>
      </c>
    </row>
    <row r="13" spans="1:9" x14ac:dyDescent="0.6">
      <c r="A13" s="14"/>
      <c r="B13" t="s">
        <v>5</v>
      </c>
      <c r="C13" s="15">
        <v>18325</v>
      </c>
      <c r="D13" s="16">
        <v>136812</v>
      </c>
      <c r="E13" s="17">
        <v>135071</v>
      </c>
      <c r="G13" s="25">
        <v>67</v>
      </c>
      <c r="H13" s="25">
        <f>H$10+3/5*(H$15-H$10)</f>
        <v>138240.6</v>
      </c>
      <c r="I13" s="25">
        <f>I$10+3/5*(I$15-I$10)</f>
        <v>120631.6</v>
      </c>
    </row>
    <row r="14" spans="1:9" x14ac:dyDescent="0.6">
      <c r="A14" s="18"/>
      <c r="B14" s="19" t="s">
        <v>6</v>
      </c>
      <c r="C14" s="20">
        <v>30313</v>
      </c>
      <c r="D14" s="21">
        <v>123928</v>
      </c>
      <c r="E14" s="22">
        <v>118258</v>
      </c>
      <c r="G14" s="25">
        <v>68</v>
      </c>
      <c r="H14" s="25">
        <f>H$10+4/5*(H$15-H$10)</f>
        <v>138716.79999999999</v>
      </c>
      <c r="I14" s="25">
        <f>I$10+4/5*(I$15-I$10)</f>
        <v>119532.8</v>
      </c>
    </row>
    <row r="15" spans="1:9" x14ac:dyDescent="0.6">
      <c r="A15" s="14" t="s">
        <v>9</v>
      </c>
      <c r="B15" t="s">
        <v>4</v>
      </c>
      <c r="C15" s="15">
        <v>62400</v>
      </c>
      <c r="D15" s="16">
        <v>127576</v>
      </c>
      <c r="E15" s="17">
        <v>119932</v>
      </c>
      <c r="G15" s="25">
        <v>69</v>
      </c>
      <c r="H15" s="26">
        <f>D16</f>
        <v>139193</v>
      </c>
      <c r="I15" s="26">
        <f>D17</f>
        <v>118434</v>
      </c>
    </row>
    <row r="16" spans="1:9" x14ac:dyDescent="0.6">
      <c r="A16" s="14"/>
      <c r="B16" t="s">
        <v>5</v>
      </c>
      <c r="C16" s="15">
        <v>27480</v>
      </c>
      <c r="D16" s="16">
        <v>139193</v>
      </c>
      <c r="E16" s="17">
        <v>136473</v>
      </c>
      <c r="G16" s="25">
        <v>70</v>
      </c>
      <c r="H16" s="25"/>
      <c r="I16" s="25"/>
    </row>
    <row r="17" spans="1:5" x14ac:dyDescent="0.6">
      <c r="A17" s="18"/>
      <c r="B17" s="19" t="s">
        <v>6</v>
      </c>
      <c r="C17" s="20">
        <v>34920</v>
      </c>
      <c r="D17" s="21">
        <v>118434</v>
      </c>
      <c r="E17" s="22">
        <v>106914</v>
      </c>
    </row>
    <row r="18" spans="1:5" x14ac:dyDescent="0.6">
      <c r="A18" s="14" t="s">
        <v>10</v>
      </c>
      <c r="B18" t="s">
        <v>4</v>
      </c>
      <c r="C18" s="15">
        <v>49681</v>
      </c>
      <c r="D18" s="16">
        <v>119956</v>
      </c>
      <c r="E18" s="17">
        <v>108026</v>
      </c>
    </row>
    <row r="19" spans="1:5" x14ac:dyDescent="0.6">
      <c r="A19" s="14"/>
      <c r="B19" t="s">
        <v>5</v>
      </c>
      <c r="C19" s="15">
        <v>20374</v>
      </c>
      <c r="D19" s="16">
        <v>131506</v>
      </c>
      <c r="E19" s="17">
        <v>127119</v>
      </c>
    </row>
    <row r="20" spans="1:5" x14ac:dyDescent="0.6">
      <c r="A20" s="18"/>
      <c r="B20" s="19" t="s">
        <v>6</v>
      </c>
      <c r="C20" s="20">
        <v>29307</v>
      </c>
      <c r="D20" s="21">
        <v>111926</v>
      </c>
      <c r="E20" s="22">
        <v>94753</v>
      </c>
    </row>
    <row r="21" spans="1:5" x14ac:dyDescent="0.6">
      <c r="A21" s="14" t="s">
        <v>11</v>
      </c>
      <c r="B21" t="s">
        <v>4</v>
      </c>
      <c r="C21" s="15">
        <v>31122</v>
      </c>
      <c r="D21" s="16">
        <v>121848</v>
      </c>
      <c r="E21" s="17">
        <v>105101</v>
      </c>
    </row>
    <row r="22" spans="1:5" x14ac:dyDescent="0.6">
      <c r="A22" s="14"/>
      <c r="B22" t="s">
        <v>5</v>
      </c>
      <c r="C22" s="15">
        <v>11126</v>
      </c>
      <c r="D22" s="16">
        <v>129656</v>
      </c>
      <c r="E22" s="17">
        <v>123571</v>
      </c>
    </row>
    <row r="23" spans="1:5" x14ac:dyDescent="0.6">
      <c r="A23" s="18"/>
      <c r="B23" s="19" t="s">
        <v>6</v>
      </c>
      <c r="C23" s="20">
        <v>19996</v>
      </c>
      <c r="D23" s="21">
        <v>117503</v>
      </c>
      <c r="E23" s="22">
        <v>94824</v>
      </c>
    </row>
    <row r="24" spans="1:5" x14ac:dyDescent="0.6">
      <c r="A24" s="14" t="s">
        <v>12</v>
      </c>
      <c r="B24" t="s">
        <v>4</v>
      </c>
      <c r="C24" s="15">
        <v>19801</v>
      </c>
      <c r="D24" s="16">
        <v>124734</v>
      </c>
      <c r="E24" s="17">
        <v>103435</v>
      </c>
    </row>
    <row r="25" spans="1:5" x14ac:dyDescent="0.6">
      <c r="A25" s="14"/>
      <c r="B25" t="s">
        <v>5</v>
      </c>
      <c r="C25" s="15">
        <v>6417</v>
      </c>
      <c r="D25" s="16">
        <v>137819</v>
      </c>
      <c r="E25" s="17">
        <v>128307</v>
      </c>
    </row>
    <row r="26" spans="1:5" x14ac:dyDescent="0.6">
      <c r="A26" s="18"/>
      <c r="B26" s="19" t="s">
        <v>6</v>
      </c>
      <c r="C26" s="20">
        <v>13384</v>
      </c>
      <c r="D26" s="21">
        <v>118461</v>
      </c>
      <c r="E26" s="22">
        <v>91509</v>
      </c>
    </row>
    <row r="27" spans="1:5" x14ac:dyDescent="0.6">
      <c r="A27" s="14" t="s">
        <v>13</v>
      </c>
      <c r="B27" t="s">
        <v>4</v>
      </c>
      <c r="C27" s="15">
        <v>9025</v>
      </c>
      <c r="D27" s="16">
        <v>123535</v>
      </c>
      <c r="E27" s="17">
        <v>99031</v>
      </c>
    </row>
    <row r="28" spans="1:5" x14ac:dyDescent="0.6">
      <c r="A28" s="14"/>
      <c r="B28" t="s">
        <v>5</v>
      </c>
      <c r="C28" s="15">
        <v>2441</v>
      </c>
      <c r="D28" s="16">
        <v>140481</v>
      </c>
      <c r="E28" s="17">
        <v>126895</v>
      </c>
    </row>
    <row r="29" spans="1:5" x14ac:dyDescent="0.6">
      <c r="A29" s="18"/>
      <c r="B29" s="19" t="s">
        <v>6</v>
      </c>
      <c r="C29" s="20">
        <v>6584</v>
      </c>
      <c r="D29" s="21">
        <v>117252</v>
      </c>
      <c r="E29" s="22">
        <v>88700</v>
      </c>
    </row>
    <row r="30" spans="1:5" x14ac:dyDescent="0.6">
      <c r="A30" s="14" t="s">
        <v>14</v>
      </c>
      <c r="B30" t="s">
        <v>4</v>
      </c>
      <c r="C30" s="15">
        <v>2678</v>
      </c>
      <c r="D30" s="16">
        <v>121895</v>
      </c>
      <c r="E30" s="17">
        <v>93800</v>
      </c>
    </row>
    <row r="31" spans="1:5" x14ac:dyDescent="0.6">
      <c r="A31" s="14"/>
      <c r="B31" t="s">
        <v>5</v>
      </c>
      <c r="C31" s="15">
        <v>630</v>
      </c>
      <c r="D31" s="16">
        <v>140141</v>
      </c>
      <c r="E31" s="17">
        <v>117693</v>
      </c>
    </row>
    <row r="32" spans="1:5" x14ac:dyDescent="0.6">
      <c r="A32" s="18"/>
      <c r="B32" s="19" t="s">
        <v>6</v>
      </c>
      <c r="C32" s="20">
        <v>2048</v>
      </c>
      <c r="D32" s="21">
        <v>116283</v>
      </c>
      <c r="E32" s="22">
        <v>86450</v>
      </c>
    </row>
    <row r="33" spans="1:5" x14ac:dyDescent="0.6">
      <c r="A33" s="14" t="s">
        <v>15</v>
      </c>
      <c r="B33" t="s">
        <v>4</v>
      </c>
      <c r="C33" s="15">
        <v>307</v>
      </c>
      <c r="D33" s="16">
        <v>119633</v>
      </c>
      <c r="E33" s="17">
        <v>93084</v>
      </c>
    </row>
    <row r="34" spans="1:5" x14ac:dyDescent="0.6">
      <c r="A34" s="14"/>
      <c r="B34" t="s">
        <v>5</v>
      </c>
      <c r="C34" s="15">
        <v>81</v>
      </c>
      <c r="D34" s="16">
        <v>137475</v>
      </c>
      <c r="E34" s="17">
        <v>112262</v>
      </c>
    </row>
    <row r="35" spans="1:5" x14ac:dyDescent="0.6">
      <c r="A35" s="18"/>
      <c r="B35" s="19" t="s">
        <v>6</v>
      </c>
      <c r="C35" s="20">
        <v>226</v>
      </c>
      <c r="D35" s="21">
        <v>113238</v>
      </c>
      <c r="E35" s="22">
        <v>86211</v>
      </c>
    </row>
    <row r="36" spans="1:5" x14ac:dyDescent="0.6">
      <c r="A36" s="14" t="s">
        <v>16</v>
      </c>
      <c r="B36" t="s">
        <v>4</v>
      </c>
      <c r="C36" s="15">
        <v>33</v>
      </c>
      <c r="D36" s="16">
        <v>118461</v>
      </c>
      <c r="E36" s="17">
        <v>93005</v>
      </c>
    </row>
    <row r="37" spans="1:5" x14ac:dyDescent="0.6">
      <c r="A37" s="14"/>
      <c r="B37" t="s">
        <v>5</v>
      </c>
      <c r="C37" s="15">
        <v>5</v>
      </c>
      <c r="D37" s="16">
        <v>137367</v>
      </c>
      <c r="E37" s="17">
        <v>111226</v>
      </c>
    </row>
    <row r="38" spans="1:5" x14ac:dyDescent="0.6">
      <c r="A38" s="18"/>
      <c r="B38" s="19" t="s">
        <v>6</v>
      </c>
      <c r="C38" s="20">
        <v>28</v>
      </c>
      <c r="D38" s="21">
        <v>115085</v>
      </c>
      <c r="E38" s="22">
        <v>89752</v>
      </c>
    </row>
    <row r="39" spans="1:5" x14ac:dyDescent="0.6">
      <c r="A39" s="14" t="s">
        <v>17</v>
      </c>
      <c r="B39" t="s">
        <v>4</v>
      </c>
      <c r="C39" s="15">
        <v>233264</v>
      </c>
      <c r="D39" s="16">
        <v>124732</v>
      </c>
      <c r="E39" s="17">
        <v>113881</v>
      </c>
    </row>
    <row r="40" spans="1:5" x14ac:dyDescent="0.6">
      <c r="A40" s="14"/>
      <c r="B40" t="s">
        <v>5</v>
      </c>
      <c r="C40" s="15">
        <v>86879</v>
      </c>
      <c r="D40" s="16">
        <v>135607</v>
      </c>
      <c r="E40" s="17">
        <v>131299</v>
      </c>
    </row>
    <row r="41" spans="1:5" ht="13.75" thickBot="1" x14ac:dyDescent="0.75">
      <c r="A41" s="9"/>
      <c r="B41" s="10" t="s">
        <v>6</v>
      </c>
      <c r="C41" s="11">
        <v>146385</v>
      </c>
      <c r="D41" s="23">
        <v>118278</v>
      </c>
      <c r="E41" s="24">
        <v>103544</v>
      </c>
    </row>
    <row r="42" spans="1:5" x14ac:dyDescent="0.6">
      <c r="A42" s="14" t="s">
        <v>18</v>
      </c>
      <c r="B42" t="s">
        <v>4</v>
      </c>
      <c r="C42" s="15">
        <v>0</v>
      </c>
      <c r="D42" s="16">
        <v>0</v>
      </c>
      <c r="E42" s="17">
        <v>0</v>
      </c>
    </row>
    <row r="43" spans="1:5" x14ac:dyDescent="0.6">
      <c r="A43" s="14" t="s">
        <v>19</v>
      </c>
      <c r="B43" t="s">
        <v>5</v>
      </c>
      <c r="C43" s="15">
        <v>0</v>
      </c>
      <c r="D43" s="16">
        <v>0</v>
      </c>
      <c r="E43" s="17">
        <v>0</v>
      </c>
    </row>
    <row r="44" spans="1:5" ht="13.75" thickBot="1" x14ac:dyDescent="0.75">
      <c r="A44" s="9"/>
      <c r="B44" s="10" t="s">
        <v>6</v>
      </c>
      <c r="C44" s="11">
        <v>0</v>
      </c>
      <c r="D44" s="23">
        <v>0</v>
      </c>
      <c r="E44" s="24">
        <v>0</v>
      </c>
    </row>
    <row r="45" spans="1:5" x14ac:dyDescent="0.6">
      <c r="A45" s="14" t="s">
        <v>20</v>
      </c>
      <c r="B45" t="s">
        <v>4</v>
      </c>
      <c r="C45" s="15">
        <v>233264</v>
      </c>
      <c r="D45" s="16">
        <v>124732</v>
      </c>
      <c r="E45" s="17">
        <v>113881</v>
      </c>
    </row>
    <row r="46" spans="1:5" x14ac:dyDescent="0.6">
      <c r="A46" s="14"/>
      <c r="B46" t="s">
        <v>5</v>
      </c>
      <c r="C46" s="15">
        <v>86879</v>
      </c>
      <c r="D46" s="16">
        <v>135607</v>
      </c>
      <c r="E46" s="17">
        <v>131299</v>
      </c>
    </row>
    <row r="47" spans="1:5" ht="13.75" thickBot="1" x14ac:dyDescent="0.75">
      <c r="A47" s="9"/>
      <c r="B47" s="10" t="s">
        <v>6</v>
      </c>
      <c r="C47" s="11">
        <v>146385</v>
      </c>
      <c r="D47" s="23">
        <v>118278</v>
      </c>
      <c r="E47" s="24">
        <v>103544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FC55-953D-4554-A462-A50CD0DA8812}">
  <dimension ref="A1:I47"/>
  <sheetViews>
    <sheetView tabSelected="1" workbookViewId="0">
      <selection activeCell="G4" sqref="G4"/>
    </sheetView>
  </sheetViews>
  <sheetFormatPr defaultRowHeight="13" x14ac:dyDescent="0.6"/>
  <sheetData>
    <row r="1" spans="1:9" x14ac:dyDescent="0.6">
      <c r="A1" s="2" t="s">
        <v>29</v>
      </c>
      <c r="B1" s="2"/>
      <c r="C1" s="1"/>
      <c r="D1" s="1"/>
      <c r="E1" s="1"/>
    </row>
    <row r="2" spans="1:9" x14ac:dyDescent="0.6">
      <c r="A2" s="2"/>
      <c r="C2" s="1"/>
      <c r="D2" s="1"/>
      <c r="E2" s="1"/>
    </row>
    <row r="3" spans="1:9" ht="13.75" thickBot="1" x14ac:dyDescent="0.75">
      <c r="A3" s="3" t="s">
        <v>21</v>
      </c>
      <c r="B3" s="3"/>
      <c r="C3" s="1"/>
      <c r="D3" s="1"/>
      <c r="E3" s="1"/>
      <c r="G3" t="s">
        <v>35</v>
      </c>
      <c r="H3" t="s">
        <v>33</v>
      </c>
      <c r="I3" t="s">
        <v>34</v>
      </c>
    </row>
    <row r="4" spans="1:9" x14ac:dyDescent="0.6">
      <c r="A4" s="4"/>
      <c r="B4" s="5"/>
      <c r="C4" s="6" t="s">
        <v>1</v>
      </c>
      <c r="D4" s="7" t="s">
        <v>30</v>
      </c>
      <c r="E4" s="8" t="s">
        <v>31</v>
      </c>
      <c r="G4">
        <v>58</v>
      </c>
      <c r="I4">
        <f>I5-1/3*(I5-D8)</f>
        <v>128005.31714140644</v>
      </c>
    </row>
    <row r="5" spans="1:9" ht="13.75" thickBot="1" x14ac:dyDescent="0.75">
      <c r="A5" s="9" t="s">
        <v>2</v>
      </c>
      <c r="B5" s="10"/>
      <c r="C5" s="11"/>
      <c r="D5" s="12" t="s">
        <v>3</v>
      </c>
      <c r="E5" s="13" t="s">
        <v>3</v>
      </c>
      <c r="G5">
        <v>59</v>
      </c>
      <c r="I5" s="27">
        <f>D11</f>
        <v>132107.76801980197</v>
      </c>
    </row>
    <row r="6" spans="1:9" x14ac:dyDescent="0.6">
      <c r="A6" s="14" t="s">
        <v>32</v>
      </c>
      <c r="B6" t="s">
        <v>4</v>
      </c>
      <c r="C6" s="15">
        <f>SUM(Budapest:Pest!C6)</f>
        <v>325</v>
      </c>
      <c r="D6" s="16">
        <f>IFERROR((Budapest!C6*Budapest!D6+Pest!C6*Pest!D6)/C6,"")</f>
        <v>119800.41538461538</v>
      </c>
      <c r="E6" s="17">
        <f>IFERROR((Budapest!C6*Budapest!E6+Pest!C6*Pest!E6)/C6,"")</f>
        <v>119227.95384615385</v>
      </c>
      <c r="G6">
        <v>60</v>
      </c>
      <c r="I6" s="27">
        <f>$I$5+1/5*($I$10-$I$5)</f>
        <v>132875.45126432323</v>
      </c>
    </row>
    <row r="7" spans="1:9" x14ac:dyDescent="0.6">
      <c r="A7" s="14"/>
      <c r="B7" t="s">
        <v>5</v>
      </c>
      <c r="C7" s="15">
        <f>SUM(Budapest:Pest!C7)</f>
        <v>0</v>
      </c>
      <c r="D7" s="16" t="str">
        <f>IFERROR((Budapest!C7*Budapest!D7+Pest!C7*Pest!D7)/C7,"")</f>
        <v/>
      </c>
      <c r="E7" s="17" t="str">
        <f>IFERROR((Budapest!C7*Budapest!E7+Pest!C7*Pest!E7)/C7,"")</f>
        <v/>
      </c>
      <c r="G7">
        <v>61</v>
      </c>
      <c r="I7" s="27">
        <f>$I$5+2/5*($I$10-$I$5)</f>
        <v>133643.13450884449</v>
      </c>
    </row>
    <row r="8" spans="1:9" x14ac:dyDescent="0.6">
      <c r="A8" s="18"/>
      <c r="B8" s="19" t="s">
        <v>6</v>
      </c>
      <c r="C8" s="20">
        <f>SUM(Budapest:Pest!C8)</f>
        <v>325</v>
      </c>
      <c r="D8" s="21">
        <f>IFERROR((Budapest!C8*Budapest!D8+Pest!C8*Pest!D8)/C8,"")</f>
        <v>119800.41538461538</v>
      </c>
      <c r="E8" s="22">
        <f>IFERROR((Budapest!C8*Budapest!E8+Pest!C8*Pest!E8)/C8,"")</f>
        <v>119227.95384615385</v>
      </c>
      <c r="G8">
        <v>62</v>
      </c>
      <c r="I8" s="27">
        <f>$I$5+3/5*($I$10-$I$5)</f>
        <v>134410.81775336576</v>
      </c>
    </row>
    <row r="9" spans="1:9" x14ac:dyDescent="0.6">
      <c r="A9" s="14" t="s">
        <v>7</v>
      </c>
      <c r="B9" t="s">
        <v>4</v>
      </c>
      <c r="C9" s="15">
        <f>SUM(Budapest:Pest!C9)</f>
        <v>20200</v>
      </c>
      <c r="D9" s="16">
        <f>IFERROR((Budapest!C9*Budapest!D9+Pest!C9*Pest!D9)/C9,"")</f>
        <v>132107.76801980197</v>
      </c>
      <c r="E9" s="17">
        <f>IFERROR((Budapest!C9*Budapest!E9+Pest!C9*Pest!E9)/C9,"")</f>
        <v>131130.62722772278</v>
      </c>
      <c r="G9">
        <v>63</v>
      </c>
      <c r="H9" s="27"/>
      <c r="I9" s="27">
        <f>$I$5+4/5*($I$10-$I$5)</f>
        <v>135178.50099788702</v>
      </c>
    </row>
    <row r="10" spans="1:9" x14ac:dyDescent="0.6">
      <c r="A10" s="14"/>
      <c r="B10" t="s">
        <v>5</v>
      </c>
      <c r="C10" s="15">
        <f>SUM(Budapest:Pest!C10)</f>
        <v>0</v>
      </c>
      <c r="D10" s="16" t="str">
        <f>IFERROR((Budapest!C10*Budapest!D10+Pest!C10*Pest!D10)/C10,"")</f>
        <v/>
      </c>
      <c r="E10" s="17" t="str">
        <f>IFERROR((Budapest!C10*Budapest!E10+Pest!C10*Pest!E10)/C10,"")</f>
        <v/>
      </c>
      <c r="G10">
        <v>64</v>
      </c>
      <c r="H10" s="27">
        <f>D13</f>
        <v>145150.03914582293</v>
      </c>
      <c r="I10" s="27">
        <f>D14</f>
        <v>135946.18424240829</v>
      </c>
    </row>
    <row r="11" spans="1:9" x14ac:dyDescent="0.6">
      <c r="A11" s="18"/>
      <c r="B11" s="19" t="s">
        <v>6</v>
      </c>
      <c r="C11" s="20">
        <f>SUM(Budapest:Pest!C11)</f>
        <v>20200</v>
      </c>
      <c r="D11" s="21">
        <f>IFERROR((Budapest!C11*Budapest!D11+Pest!C11*Pest!D11)/C11,"")</f>
        <v>132107.76801980197</v>
      </c>
      <c r="E11" s="22">
        <f>IFERROR((Budapest!C11*Budapest!E11+Pest!C11*Pest!E11)/C11,"")</f>
        <v>131130.62722772278</v>
      </c>
      <c r="G11">
        <v>65</v>
      </c>
      <c r="H11">
        <f>H$10+1/5*(H$15-H$10)</f>
        <v>146187.4032486146</v>
      </c>
      <c r="I11">
        <f>I$10+1/5*(I$15-I$10)</f>
        <v>134941.89964418326</v>
      </c>
    </row>
    <row r="12" spans="1:9" x14ac:dyDescent="0.6">
      <c r="A12" s="14" t="s">
        <v>8</v>
      </c>
      <c r="B12" t="s">
        <v>4</v>
      </c>
      <c r="C12" s="15">
        <f>SUM(Budapest:Pest!C12)</f>
        <v>118037</v>
      </c>
      <c r="D12" s="16">
        <f>IFERROR((Budapest!C12*Budapest!D12+Pest!C12*Pest!D12)/C12,"")</f>
        <v>139228.56702559366</v>
      </c>
      <c r="E12" s="17">
        <f>IFERROR((Budapest!C12*Budapest!E12+Pest!C12*Pest!E12)/C12,"")</f>
        <v>135186.14065928481</v>
      </c>
      <c r="G12">
        <v>66</v>
      </c>
      <c r="H12">
        <f>H$10+2/5*(H$15-H$10)</f>
        <v>147224.76735140628</v>
      </c>
      <c r="I12">
        <f>I$10+2/5*(I$15-I$10)</f>
        <v>133937.61504595823</v>
      </c>
    </row>
    <row r="13" spans="1:9" x14ac:dyDescent="0.6">
      <c r="A13" s="14"/>
      <c r="B13" t="s">
        <v>5</v>
      </c>
      <c r="C13" s="15">
        <f>SUM(Budapest:Pest!C13)</f>
        <v>42099</v>
      </c>
      <c r="D13" s="16">
        <f>IFERROR((Budapest!C13*Budapest!D13+Pest!C13*Pest!D13)/C13,"")</f>
        <v>145150.03914582293</v>
      </c>
      <c r="E13" s="17">
        <f>IFERROR((Budapest!C13*Budapest!E13+Pest!C13*Pest!E13)/C13,"")</f>
        <v>143305.69602603387</v>
      </c>
      <c r="G13">
        <v>67</v>
      </c>
      <c r="H13">
        <f>H$10+3/5*(H$15-H$10)</f>
        <v>148262.13145419795</v>
      </c>
      <c r="I13">
        <f>I$10+3/5*(I$15-I$10)</f>
        <v>132933.3304477332</v>
      </c>
    </row>
    <row r="14" spans="1:9" x14ac:dyDescent="0.6">
      <c r="A14" s="18"/>
      <c r="B14" s="19" t="s">
        <v>6</v>
      </c>
      <c r="C14" s="20">
        <f>SUM(Budapest:Pest!C14)</f>
        <v>75938</v>
      </c>
      <c r="D14" s="21">
        <f>IFERROR((Budapest!C14*Budapest!D14+Pest!C14*Pest!D14)/C14,"")</f>
        <v>135946.18424240829</v>
      </c>
      <c r="E14" s="22">
        <f>IFERROR((Budapest!C14*Budapest!E14+Pest!C14*Pest!E14)/C14,"")</f>
        <v>130684.74122310306</v>
      </c>
      <c r="G14">
        <v>68</v>
      </c>
      <c r="H14">
        <f>H$10+4/5*(H$15-H$10)</f>
        <v>149299.49555698963</v>
      </c>
      <c r="I14">
        <f>I$10+4/5*(I$15-I$10)</f>
        <v>131929.04584950817</v>
      </c>
    </row>
    <row r="15" spans="1:9" x14ac:dyDescent="0.6">
      <c r="A15" s="14" t="s">
        <v>9</v>
      </c>
      <c r="B15" t="s">
        <v>4</v>
      </c>
      <c r="C15" s="15">
        <f>SUM(Budapest:Pest!C15)</f>
        <v>158385</v>
      </c>
      <c r="D15" s="16">
        <f>IFERROR((Budapest!C15*Budapest!D15+Pest!C15*Pest!D15)/C15,"")</f>
        <v>138994.08495122645</v>
      </c>
      <c r="E15" s="17">
        <f>IFERROR((Budapest!C15*Budapest!E15+Pest!C15*Pest!E15)/C15,"")</f>
        <v>131428.26195662469</v>
      </c>
      <c r="G15">
        <v>69</v>
      </c>
      <c r="H15" s="27">
        <f>D16</f>
        <v>150336.8596597813</v>
      </c>
      <c r="I15" s="27">
        <f>D17</f>
        <v>130924.76125128315</v>
      </c>
    </row>
    <row r="16" spans="1:9" x14ac:dyDescent="0.6">
      <c r="A16" s="14"/>
      <c r="B16" t="s">
        <v>5</v>
      </c>
      <c r="C16" s="15">
        <f>SUM(Budapest:Pest!C16)</f>
        <v>65840</v>
      </c>
      <c r="D16" s="16">
        <f>IFERROR((Budapest!C16*Budapest!D16+Pest!C16*Pest!D16)/C16,"")</f>
        <v>150336.8596597813</v>
      </c>
      <c r="E16" s="17">
        <f>IFERROR((Budapest!C16*Budapest!E16+Pest!C16*Pest!E16)/C16,"")</f>
        <v>147348.26974483597</v>
      </c>
      <c r="G16">
        <v>70</v>
      </c>
    </row>
    <row r="17" spans="1:5" x14ac:dyDescent="0.6">
      <c r="A17" s="18"/>
      <c r="B17" s="19" t="s">
        <v>6</v>
      </c>
      <c r="C17" s="20">
        <f>SUM(Budapest:Pest!C17)</f>
        <v>92545</v>
      </c>
      <c r="D17" s="21">
        <f>IFERROR((Budapest!C17*Budapest!D17+Pest!C17*Pest!D17)/C17,"")</f>
        <v>130924.76125128315</v>
      </c>
      <c r="E17" s="22">
        <f>IFERROR((Budapest!C17*Budapest!E17+Pest!C17*Pest!E17)/C17,"")</f>
        <v>120101.52903992652</v>
      </c>
    </row>
    <row r="18" spans="1:5" x14ac:dyDescent="0.6">
      <c r="A18" s="14" t="s">
        <v>10</v>
      </c>
      <c r="B18" t="s">
        <v>4</v>
      </c>
      <c r="C18" s="15">
        <f>SUM(Budapest:Pest!C18)</f>
        <v>132573</v>
      </c>
      <c r="D18" s="16">
        <f>IFERROR((Budapest!C18*Budapest!D18+Pest!C18*Pest!D18)/C18,"")</f>
        <v>131938.39677762441</v>
      </c>
      <c r="E18" s="17">
        <f>IFERROR((Budapest!C18*Budapest!E18+Pest!C18*Pest!E18)/C18,"")</f>
        <v>120070.92232958446</v>
      </c>
    </row>
    <row r="19" spans="1:5" x14ac:dyDescent="0.6">
      <c r="A19" s="14"/>
      <c r="B19" t="s">
        <v>5</v>
      </c>
      <c r="C19" s="15">
        <f>SUM(Budapest:Pest!C19)</f>
        <v>52727</v>
      </c>
      <c r="D19" s="16">
        <f>IFERROR((Budapest!C19*Budapest!D19+Pest!C19*Pest!D19)/C19,"")</f>
        <v>144097.5738236577</v>
      </c>
      <c r="E19" s="17">
        <f>IFERROR((Budapest!C19*Budapest!E19+Pest!C19*Pest!E19)/C19,"")</f>
        <v>139189.01845354371</v>
      </c>
    </row>
    <row r="20" spans="1:5" x14ac:dyDescent="0.6">
      <c r="A20" s="18"/>
      <c r="B20" s="19" t="s">
        <v>6</v>
      </c>
      <c r="C20" s="20">
        <f>SUM(Budapest:Pest!C20)</f>
        <v>79846</v>
      </c>
      <c r="D20" s="21">
        <f>IFERROR((Budapest!C20*Budapest!D20+Pest!C20*Pest!D20)/C20,"")</f>
        <v>123909.1218595797</v>
      </c>
      <c r="E20" s="22">
        <f>IFERROR((Budapest!C20*Budapest!E20+Pest!C20*Pest!E20)/C20,"")</f>
        <v>107446.93138040729</v>
      </c>
    </row>
    <row r="21" spans="1:5" x14ac:dyDescent="0.6">
      <c r="A21" s="14" t="s">
        <v>11</v>
      </c>
      <c r="B21" t="s">
        <v>4</v>
      </c>
      <c r="C21" s="15">
        <f>SUM(Budapest:Pest!C21)</f>
        <v>85157</v>
      </c>
      <c r="D21" s="16">
        <f>IFERROR((Budapest!C21*Budapest!D21+Pest!C21*Pest!D21)/C21,"")</f>
        <v>134534.23548269668</v>
      </c>
      <c r="E21" s="17">
        <f>IFERROR((Budapest!C21*Budapest!E21+Pest!C21*Pest!E21)/C21,"")</f>
        <v>117461.71961201075</v>
      </c>
    </row>
    <row r="22" spans="1:5" x14ac:dyDescent="0.6">
      <c r="A22" s="14"/>
      <c r="B22" t="s">
        <v>5</v>
      </c>
      <c r="C22" s="15">
        <f>SUM(Budapest:Pest!C22)</f>
        <v>30073</v>
      </c>
      <c r="D22" s="16">
        <f>IFERROR((Budapest!C22*Budapest!D22+Pest!C22*Pest!D22)/C22,"")</f>
        <v>142105.4636384797</v>
      </c>
      <c r="E22" s="17">
        <f>IFERROR((Budapest!C22*Budapest!E22+Pest!C22*Pest!E22)/C22,"")</f>
        <v>135153.53742559772</v>
      </c>
    </row>
    <row r="23" spans="1:5" x14ac:dyDescent="0.6">
      <c r="A23" s="18"/>
      <c r="B23" s="19" t="s">
        <v>6</v>
      </c>
      <c r="C23" s="20">
        <f>SUM(Budapest:Pest!C23)</f>
        <v>55084</v>
      </c>
      <c r="D23" s="21">
        <f>IFERROR((Budapest!C23*Budapest!D23+Pest!C23*Pest!D23)/C23,"")</f>
        <v>130400.15227652313</v>
      </c>
      <c r="E23" s="22">
        <f>IFERROR((Budapest!C23*Budapest!E23+Pest!C23*Pest!E23)/C23,"")</f>
        <v>107803.32408684917</v>
      </c>
    </row>
    <row r="24" spans="1:5" x14ac:dyDescent="0.6">
      <c r="A24" s="14" t="s">
        <v>12</v>
      </c>
      <c r="B24" t="s">
        <v>4</v>
      </c>
      <c r="C24" s="15">
        <f>SUM(Budapest:Pest!C24)</f>
        <v>59863</v>
      </c>
      <c r="D24" s="16">
        <f>IFERROR((Budapest!C24*Budapest!D24+Pest!C24*Pest!D24)/C24,"")</f>
        <v>139370.01790755559</v>
      </c>
      <c r="E24" s="17">
        <f>IFERROR((Budapest!C24*Budapest!E24+Pest!C24*Pest!E24)/C24,"")</f>
        <v>117170.23692431051</v>
      </c>
    </row>
    <row r="25" spans="1:5" x14ac:dyDescent="0.6">
      <c r="A25" s="14"/>
      <c r="B25" t="s">
        <v>5</v>
      </c>
      <c r="C25" s="15">
        <f>SUM(Budapest:Pest!C25)</f>
        <v>19515</v>
      </c>
      <c r="D25" s="16">
        <f>IFERROR((Budapest!C25*Budapest!D25+Pest!C25*Pest!D25)/C25,"")</f>
        <v>155350.78877786317</v>
      </c>
      <c r="E25" s="17">
        <f>IFERROR((Budapest!C25*Budapest!E25+Pest!C25*Pest!E25)/C25,"")</f>
        <v>145001.83228285934</v>
      </c>
    </row>
    <row r="26" spans="1:5" x14ac:dyDescent="0.6">
      <c r="A26" s="18"/>
      <c r="B26" s="19" t="s">
        <v>6</v>
      </c>
      <c r="C26" s="20">
        <f>SUM(Budapest:Pest!C26)</f>
        <v>40348</v>
      </c>
      <c r="D26" s="21">
        <f>IFERROR((Budapest!C26*Budapest!D26+Pest!C26*Pest!D26)/C26,"")</f>
        <v>131640.93476752256</v>
      </c>
      <c r="E26" s="22">
        <f>IFERROR((Budapest!C26*Budapest!E26+Pest!C26*Pest!E26)/C26,"")</f>
        <v>103708.55933379597</v>
      </c>
    </row>
    <row r="27" spans="1:5" x14ac:dyDescent="0.6">
      <c r="A27" s="14" t="s">
        <v>13</v>
      </c>
      <c r="B27" t="s">
        <v>4</v>
      </c>
      <c r="C27" s="15">
        <f>SUM(Budapest:Pest!C27)</f>
        <v>31426</v>
      </c>
      <c r="D27" s="16">
        <f>IFERROR((Budapest!C27*Budapest!D27+Pest!C27*Pest!D27)/C27,"")</f>
        <v>138596.11910519953</v>
      </c>
      <c r="E27" s="17">
        <f>IFERROR((Budapest!C27*Budapest!E27+Pest!C27*Pest!E27)/C27,"")</f>
        <v>112320.76783555018</v>
      </c>
    </row>
    <row r="28" spans="1:5" x14ac:dyDescent="0.6">
      <c r="A28" s="14"/>
      <c r="B28" t="s">
        <v>5</v>
      </c>
      <c r="C28" s="15">
        <f>SUM(Budapest:Pest!C28)</f>
        <v>8974</v>
      </c>
      <c r="D28" s="16">
        <f>IFERROR((Budapest!C28*Budapest!D28+Pest!C28*Pest!D28)/C28,"")</f>
        <v>161344.52206373969</v>
      </c>
      <c r="E28" s="17">
        <f>IFERROR((Budapest!C28*Budapest!E28+Pest!C28*Pest!E28)/C28,"")</f>
        <v>145675.73701805214</v>
      </c>
    </row>
    <row r="29" spans="1:5" x14ac:dyDescent="0.6">
      <c r="A29" s="18"/>
      <c r="B29" s="19" t="s">
        <v>6</v>
      </c>
      <c r="C29" s="20">
        <f>SUM(Budapest:Pest!C29)</f>
        <v>22452</v>
      </c>
      <c r="D29" s="21">
        <f>IFERROR((Budapest!C29*Budapest!D29+Pest!C29*Pest!D29)/C29,"")</f>
        <v>129502.84233030464</v>
      </c>
      <c r="E29" s="22">
        <f>IFERROR((Budapest!C29*Budapest!E29+Pest!C29*Pest!E29)/C29,"")</f>
        <v>98988.191519686443</v>
      </c>
    </row>
    <row r="30" spans="1:5" x14ac:dyDescent="0.6">
      <c r="A30" s="14" t="s">
        <v>14</v>
      </c>
      <c r="B30" t="s">
        <v>4</v>
      </c>
      <c r="C30" s="15">
        <f>SUM(Budapest:Pest!C30)</f>
        <v>10342</v>
      </c>
      <c r="D30" s="16">
        <f>IFERROR((Budapest!C30*Budapest!D30+Pest!C30*Pest!D30)/C30,"")</f>
        <v>134581.87681299556</v>
      </c>
      <c r="E30" s="17">
        <f>IFERROR((Budapest!C30*Budapest!E30+Pest!C30*Pest!E30)/C30,"")</f>
        <v>104655.72771224135</v>
      </c>
    </row>
    <row r="31" spans="1:5" x14ac:dyDescent="0.6">
      <c r="A31" s="14"/>
      <c r="B31" t="s">
        <v>5</v>
      </c>
      <c r="C31" s="15">
        <f>SUM(Budapest:Pest!C31)</f>
        <v>2562</v>
      </c>
      <c r="D31" s="16">
        <f>IFERROR((Budapest!C31*Budapest!D31+Pest!C31*Pest!D31)/C31,"")</f>
        <v>160534.0819672131</v>
      </c>
      <c r="E31" s="17">
        <f>IFERROR((Budapest!C31*Budapest!E31+Pest!C31*Pest!E31)/C31,"")</f>
        <v>136687.98360655739</v>
      </c>
    </row>
    <row r="32" spans="1:5" x14ac:dyDescent="0.6">
      <c r="A32" s="18"/>
      <c r="B32" s="19" t="s">
        <v>6</v>
      </c>
      <c r="C32" s="20">
        <f>SUM(Budapest:Pest!C32)</f>
        <v>7780</v>
      </c>
      <c r="D32" s="21">
        <f>IFERROR((Budapest!C32*Budapest!D32+Pest!C32*Pest!D32)/C32,"")</f>
        <v>126036.2411311054</v>
      </c>
      <c r="E32" s="22">
        <f>IFERROR((Budapest!C32*Budapest!E32+Pest!C32*Pest!E32)/C32,"")</f>
        <v>94107.156298200513</v>
      </c>
    </row>
    <row r="33" spans="1:5" x14ac:dyDescent="0.6">
      <c r="A33" s="14" t="s">
        <v>15</v>
      </c>
      <c r="B33" t="s">
        <v>4</v>
      </c>
      <c r="C33" s="15">
        <f>SUM(Budapest:Pest!C33)</f>
        <v>1317</v>
      </c>
      <c r="D33" s="16">
        <f>IFERROR((Budapest!C33*Budapest!D33+Pest!C33*Pest!D33)/C33,"")</f>
        <v>134199.39331814731</v>
      </c>
      <c r="E33" s="17">
        <f>IFERROR((Budapest!C33*Budapest!E33+Pest!C33*Pest!E33)/C33,"")</f>
        <v>104702.45102505694</v>
      </c>
    </row>
    <row r="34" spans="1:5" x14ac:dyDescent="0.6">
      <c r="A34" s="14"/>
      <c r="B34" t="s">
        <v>5</v>
      </c>
      <c r="C34" s="15">
        <f>SUM(Budapest:Pest!C34)</f>
        <v>334</v>
      </c>
      <c r="D34" s="16">
        <f>IFERROR((Budapest!C34*Budapest!D34+Pest!C34*Pest!D34)/C34,"")</f>
        <v>159884.43712574849</v>
      </c>
      <c r="E34" s="17">
        <f>IFERROR((Budapest!C34*Budapest!E34+Pest!C34*Pest!E34)/C34,"")</f>
        <v>132797.41916167663</v>
      </c>
    </row>
    <row r="35" spans="1:5" x14ac:dyDescent="0.6">
      <c r="A35" s="18"/>
      <c r="B35" s="19" t="s">
        <v>6</v>
      </c>
      <c r="C35" s="20">
        <f>SUM(Budapest:Pest!C35)</f>
        <v>983</v>
      </c>
      <c r="D35" s="21">
        <f>IFERROR((Budapest!C35*Budapest!D35+Pest!C35*Pest!D35)/C35,"")</f>
        <v>125472.44455747711</v>
      </c>
      <c r="E35" s="22">
        <f>IFERROR((Budapest!C35*Budapest!E35+Pest!C35*Pest!E35)/C35,"")</f>
        <v>95156.38351983724</v>
      </c>
    </row>
    <row r="36" spans="1:5" x14ac:dyDescent="0.6">
      <c r="A36" s="14" t="s">
        <v>16</v>
      </c>
      <c r="B36" t="s">
        <v>4</v>
      </c>
      <c r="C36" s="15">
        <f>SUM(Budapest:Pest!C36)</f>
        <v>174</v>
      </c>
      <c r="D36" s="16">
        <f>IFERROR((Budapest!C36*Budapest!D36+Pest!C36*Pest!D36)/C36,"")</f>
        <v>127782.39655172414</v>
      </c>
      <c r="E36" s="17">
        <f>IFERROR((Budapest!C36*Budapest!E36+Pest!C36*Pest!E36)/C36,"")</f>
        <v>99432.655172413797</v>
      </c>
    </row>
    <row r="37" spans="1:5" x14ac:dyDescent="0.6">
      <c r="A37" s="14"/>
      <c r="B37" t="s">
        <v>5</v>
      </c>
      <c r="C37" s="15">
        <f>SUM(Budapest:Pest!C37)</f>
        <v>36</v>
      </c>
      <c r="D37" s="16">
        <f>IFERROR((Budapest!C37*Budapest!D37+Pest!C37*Pest!D37)/C37,"")</f>
        <v>160310.44444444444</v>
      </c>
      <c r="E37" s="17">
        <f>IFERROR((Budapest!C37*Budapest!E37+Pest!C37*Pest!E37)/C37,"")</f>
        <v>136169.80555555556</v>
      </c>
    </row>
    <row r="38" spans="1:5" x14ac:dyDescent="0.6">
      <c r="A38" s="18"/>
      <c r="B38" s="19" t="s">
        <v>6</v>
      </c>
      <c r="C38" s="20">
        <f>SUM(Budapest:Pest!C38)</f>
        <v>138</v>
      </c>
      <c r="D38" s="21">
        <f>IFERROR((Budapest!C38*Budapest!D38+Pest!C38*Pest!D38)/C38,"")</f>
        <v>119296.88405797101</v>
      </c>
      <c r="E38" s="22">
        <f>IFERROR((Budapest!C38*Budapest!E38+Pest!C38*Pest!E38)/C38,"")</f>
        <v>89849.246376811599</v>
      </c>
    </row>
    <row r="39" spans="1:5" x14ac:dyDescent="0.6">
      <c r="A39" s="14" t="s">
        <v>17</v>
      </c>
      <c r="B39" t="s">
        <v>4</v>
      </c>
      <c r="C39" s="15">
        <f>SUM(Budapest:Pest!C39)</f>
        <v>617799</v>
      </c>
      <c r="D39" s="16">
        <f>IFERROR((Budapest!C39*Budapest!D39+Pest!C39*Pest!D39)/C39,"")</f>
        <v>136603.55701935419</v>
      </c>
      <c r="E39" s="17">
        <f>IFERROR((Budapest!C39*Budapest!E39+Pest!C39*Pest!E39)/C39,"")</f>
        <v>124899.83153744179</v>
      </c>
    </row>
    <row r="40" spans="1:5" x14ac:dyDescent="0.6">
      <c r="A40" s="14"/>
      <c r="B40" t="s">
        <v>5</v>
      </c>
      <c r="C40" s="15">
        <f>SUM(Budapest:Pest!C40)</f>
        <v>222160</v>
      </c>
      <c r="D40" s="16">
        <f>IFERROR((Budapest!C40*Budapest!D40+Pest!C40*Pest!D40)/C40,"")</f>
        <v>147777.78388098668</v>
      </c>
      <c r="E40" s="17">
        <f>IFERROR((Budapest!C40*Budapest!E40+Pest!C40*Pest!E40)/C40,"")</f>
        <v>142574.64942833994</v>
      </c>
    </row>
    <row r="41" spans="1:5" ht="13.75" thickBot="1" x14ac:dyDescent="0.75">
      <c r="A41" s="9"/>
      <c r="B41" s="10" t="s">
        <v>6</v>
      </c>
      <c r="C41" s="11">
        <f>SUM(Budapest:Pest!C41)</f>
        <v>395639</v>
      </c>
      <c r="D41" s="23">
        <f>IFERROR((Budapest!C41*Budapest!D41+Pest!C41*Pest!D41)/C41,"")</f>
        <v>130329.33913997356</v>
      </c>
      <c r="E41" s="24">
        <f>IFERROR((Budapest!C41*Budapest!E41+Pest!C41*Pest!E41)/C41,"")</f>
        <v>114975.41558339799</v>
      </c>
    </row>
    <row r="42" spans="1:5" x14ac:dyDescent="0.6">
      <c r="A42" s="14" t="s">
        <v>18</v>
      </c>
      <c r="B42" t="s">
        <v>4</v>
      </c>
      <c r="C42" s="15">
        <f>SUM(Budapest:Pest!C42)</f>
        <v>0</v>
      </c>
      <c r="D42" s="16" t="str">
        <f>IFERROR((Budapest!C42*Budapest!D42+Pest!C42*Pest!D42)/C42,"")</f>
        <v/>
      </c>
      <c r="E42" s="17" t="str">
        <f>IFERROR((Budapest!C42*Budapest!E42+Pest!C42*Pest!E42)/C42,"")</f>
        <v/>
      </c>
    </row>
    <row r="43" spans="1:5" x14ac:dyDescent="0.6">
      <c r="A43" s="14" t="s">
        <v>19</v>
      </c>
      <c r="B43" t="s">
        <v>5</v>
      </c>
      <c r="C43" s="15">
        <f>SUM(Budapest:Pest!C43)</f>
        <v>0</v>
      </c>
      <c r="D43" s="16" t="str">
        <f>IFERROR((Budapest!C43*Budapest!D43+Pest!C43*Pest!D43)/C43,"")</f>
        <v/>
      </c>
      <c r="E43" s="17" t="str">
        <f>IFERROR((Budapest!C43*Budapest!E43+Pest!C43*Pest!E43)/C43,"")</f>
        <v/>
      </c>
    </row>
    <row r="44" spans="1:5" ht="13.75" thickBot="1" x14ac:dyDescent="0.75">
      <c r="A44" s="9"/>
      <c r="B44" s="10" t="s">
        <v>6</v>
      </c>
      <c r="C44" s="11">
        <f>SUM(Budapest:Pest!C44)</f>
        <v>0</v>
      </c>
      <c r="D44" s="23" t="str">
        <f>IFERROR((Budapest!C44*Budapest!D44+Pest!C44*Pest!D44)/C44,"")</f>
        <v/>
      </c>
      <c r="E44" s="24" t="str">
        <f>IFERROR((Budapest!C44*Budapest!E44+Pest!C44*Pest!E44)/C44,"")</f>
        <v/>
      </c>
    </row>
    <row r="45" spans="1:5" x14ac:dyDescent="0.6">
      <c r="A45" s="14" t="s">
        <v>20</v>
      </c>
      <c r="B45" t="s">
        <v>4</v>
      </c>
      <c r="C45" s="15">
        <f>SUM(Budapest:Pest!C45)</f>
        <v>617799</v>
      </c>
      <c r="D45" s="16">
        <f>IFERROR((Budapest!C45*Budapest!D45+Pest!C45*Pest!D45)/C45,"")</f>
        <v>136603.55701935419</v>
      </c>
      <c r="E45" s="17">
        <f>IFERROR((Budapest!C45*Budapest!E45+Pest!C45*Pest!E45)/C45,"")</f>
        <v>124899.83153744179</v>
      </c>
    </row>
    <row r="46" spans="1:5" x14ac:dyDescent="0.6">
      <c r="A46" s="14"/>
      <c r="B46" t="s">
        <v>5</v>
      </c>
      <c r="C46" s="15">
        <f>SUM(Budapest:Pest!C46)</f>
        <v>222160</v>
      </c>
      <c r="D46" s="16">
        <f>IFERROR((Budapest!C46*Budapest!D46+Pest!C46*Pest!D46)/C46,"")</f>
        <v>147777.78388098668</v>
      </c>
      <c r="E46" s="17">
        <f>IFERROR((Budapest!C46*Budapest!E46+Pest!C46*Pest!E46)/C46,"")</f>
        <v>142574.64942833994</v>
      </c>
    </row>
    <row r="47" spans="1:5" ht="13.75" thickBot="1" x14ac:dyDescent="0.75">
      <c r="A47" s="9"/>
      <c r="B47" s="10" t="s">
        <v>6</v>
      </c>
      <c r="C47" s="11">
        <f>SUM(Budapest:Pest!C47)</f>
        <v>395639</v>
      </c>
      <c r="D47" s="23">
        <f>IFERROR((Budapest!C47*Budapest!D47+Pest!C47*Pest!D47)/C47,"")</f>
        <v>130329.33913997356</v>
      </c>
      <c r="E47" s="24">
        <f>IFERROR((Budapest!C47*Budapest!E47+Pest!C47*Pest!E47)/C47,"")</f>
        <v>114975.41558339799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06E5-D495-485D-8B15-FC98933316CA}">
  <dimension ref="A1:I47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1"/>
    <col min="4" max="5" width="12.7265625" style="1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2" t="s">
        <v>29</v>
      </c>
      <c r="B1" s="2"/>
    </row>
    <row r="2" spans="1:9" x14ac:dyDescent="0.6">
      <c r="A2" s="2"/>
    </row>
    <row r="3" spans="1:9" ht="13.75" thickBot="1" x14ac:dyDescent="0.75">
      <c r="A3" s="3" t="s">
        <v>23</v>
      </c>
      <c r="B3" s="3"/>
      <c r="G3" s="25" t="s">
        <v>35</v>
      </c>
      <c r="H3" s="25" t="s">
        <v>33</v>
      </c>
      <c r="I3" s="25" t="s">
        <v>34</v>
      </c>
    </row>
    <row r="4" spans="1:9" x14ac:dyDescent="0.6">
      <c r="A4" s="4"/>
      <c r="B4" s="5"/>
      <c r="C4" s="6" t="s">
        <v>1</v>
      </c>
      <c r="D4" s="7" t="s">
        <v>30</v>
      </c>
      <c r="E4" s="8" t="s">
        <v>31</v>
      </c>
      <c r="G4" s="25">
        <v>58</v>
      </c>
      <c r="I4">
        <f>I5-1/3*(I5-D8)</f>
        <v>108771.33333333333</v>
      </c>
    </row>
    <row r="5" spans="1:9" ht="13.75" thickBot="1" x14ac:dyDescent="0.75">
      <c r="A5" s="9" t="s">
        <v>2</v>
      </c>
      <c r="B5" s="10"/>
      <c r="C5" s="11"/>
      <c r="D5" s="12" t="s">
        <v>3</v>
      </c>
      <c r="E5" s="13" t="s">
        <v>3</v>
      </c>
      <c r="G5" s="25">
        <v>59</v>
      </c>
      <c r="H5" s="25"/>
      <c r="I5" s="26">
        <f>D11</f>
        <v>113270</v>
      </c>
    </row>
    <row r="6" spans="1:9" x14ac:dyDescent="0.6">
      <c r="A6" s="14" t="s">
        <v>32</v>
      </c>
      <c r="B6" t="s">
        <v>4</v>
      </c>
      <c r="C6" s="15">
        <v>248</v>
      </c>
      <c r="D6" s="16">
        <v>99774</v>
      </c>
      <c r="E6" s="17">
        <v>99213</v>
      </c>
      <c r="G6" s="25">
        <v>60</v>
      </c>
      <c r="H6" s="25"/>
      <c r="I6" s="26">
        <f>$I$5+1/5*($I$10-$I$5)</f>
        <v>114124.8</v>
      </c>
    </row>
    <row r="7" spans="1:9" x14ac:dyDescent="0.6">
      <c r="A7" s="14"/>
      <c r="B7" t="s">
        <v>5</v>
      </c>
      <c r="C7" s="15">
        <v>0</v>
      </c>
      <c r="D7" s="16">
        <v>0</v>
      </c>
      <c r="E7" s="17">
        <v>0</v>
      </c>
      <c r="G7" s="25">
        <v>61</v>
      </c>
      <c r="H7" s="25"/>
      <c r="I7" s="26">
        <f>$I$5+2/5*($I$10-$I$5)</f>
        <v>114979.6</v>
      </c>
    </row>
    <row r="8" spans="1:9" x14ac:dyDescent="0.6">
      <c r="A8" s="18"/>
      <c r="B8" s="19" t="s">
        <v>6</v>
      </c>
      <c r="C8" s="20">
        <v>248</v>
      </c>
      <c r="D8" s="21">
        <v>99774</v>
      </c>
      <c r="E8" s="22">
        <v>99213</v>
      </c>
      <c r="G8" s="25">
        <v>62</v>
      </c>
      <c r="H8" s="25"/>
      <c r="I8" s="26">
        <f>$I$5+3/5*($I$10-$I$5)</f>
        <v>115834.4</v>
      </c>
    </row>
    <row r="9" spans="1:9" x14ac:dyDescent="0.6">
      <c r="A9" s="14" t="s">
        <v>7</v>
      </c>
      <c r="B9" t="s">
        <v>4</v>
      </c>
      <c r="C9" s="15">
        <v>11253</v>
      </c>
      <c r="D9" s="16">
        <v>113270</v>
      </c>
      <c r="E9" s="17">
        <v>111963</v>
      </c>
      <c r="G9" s="25">
        <v>63</v>
      </c>
      <c r="H9" s="26"/>
      <c r="I9" s="26">
        <f>$I$5+4/5*($I$10-$I$5)</f>
        <v>116689.2</v>
      </c>
    </row>
    <row r="10" spans="1:9" x14ac:dyDescent="0.6">
      <c r="A10" s="14"/>
      <c r="B10" t="s">
        <v>5</v>
      </c>
      <c r="C10" s="15">
        <v>0</v>
      </c>
      <c r="D10" s="16">
        <v>0</v>
      </c>
      <c r="E10" s="17">
        <v>0</v>
      </c>
      <c r="G10" s="25">
        <v>64</v>
      </c>
      <c r="H10" s="26">
        <f>D13</f>
        <v>140538</v>
      </c>
      <c r="I10" s="26">
        <f>D14</f>
        <v>117544</v>
      </c>
    </row>
    <row r="11" spans="1:9" x14ac:dyDescent="0.6">
      <c r="A11" s="18"/>
      <c r="B11" s="19" t="s">
        <v>6</v>
      </c>
      <c r="C11" s="20">
        <v>11253</v>
      </c>
      <c r="D11" s="21">
        <v>113270</v>
      </c>
      <c r="E11" s="22">
        <v>111963</v>
      </c>
      <c r="G11" s="25">
        <v>65</v>
      </c>
      <c r="H11" s="25">
        <f>H$10+1/5*(H$15-H$10)</f>
        <v>140818</v>
      </c>
      <c r="I11" s="25">
        <f>I$10+1/5*(I$15-I$10)</f>
        <v>116707.6</v>
      </c>
    </row>
    <row r="12" spans="1:9" x14ac:dyDescent="0.6">
      <c r="A12" s="14" t="s">
        <v>8</v>
      </c>
      <c r="B12" t="s">
        <v>4</v>
      </c>
      <c r="C12" s="15">
        <v>45311</v>
      </c>
      <c r="D12" s="16">
        <v>126315</v>
      </c>
      <c r="E12" s="17">
        <v>121744</v>
      </c>
      <c r="G12" s="25">
        <v>66</v>
      </c>
      <c r="H12" s="25">
        <f>H$10+2/5*(H$15-H$10)</f>
        <v>141098</v>
      </c>
      <c r="I12" s="25">
        <f>I$10+2/5*(I$15-I$10)</f>
        <v>115871.2</v>
      </c>
    </row>
    <row r="13" spans="1:9" x14ac:dyDescent="0.6">
      <c r="A13" s="14"/>
      <c r="B13" t="s">
        <v>5</v>
      </c>
      <c r="C13" s="15">
        <v>17283</v>
      </c>
      <c r="D13" s="16">
        <v>140538</v>
      </c>
      <c r="E13" s="17">
        <v>138648</v>
      </c>
      <c r="G13" s="25">
        <v>67</v>
      </c>
      <c r="H13" s="25">
        <f>H$10+3/5*(H$15-H$10)</f>
        <v>141378</v>
      </c>
      <c r="I13" s="25">
        <f>I$10+3/5*(I$15-I$10)</f>
        <v>115034.8</v>
      </c>
    </row>
    <row r="14" spans="1:9" x14ac:dyDescent="0.6">
      <c r="A14" s="18"/>
      <c r="B14" s="19" t="s">
        <v>6</v>
      </c>
      <c r="C14" s="20">
        <v>28028</v>
      </c>
      <c r="D14" s="21">
        <v>117544</v>
      </c>
      <c r="E14" s="22">
        <v>111320</v>
      </c>
      <c r="G14" s="25">
        <v>68</v>
      </c>
      <c r="H14" s="25">
        <f>H$10+4/5*(H$15-H$10)</f>
        <v>141658</v>
      </c>
      <c r="I14" s="25">
        <f>I$10+4/5*(I$15-I$10)</f>
        <v>114198.39999999999</v>
      </c>
    </row>
    <row r="15" spans="1:9" x14ac:dyDescent="0.6">
      <c r="A15" s="14" t="s">
        <v>9</v>
      </c>
      <c r="B15" t="s">
        <v>4</v>
      </c>
      <c r="C15" s="15">
        <v>54820</v>
      </c>
      <c r="D15" s="16">
        <v>125962</v>
      </c>
      <c r="E15" s="17">
        <v>117696</v>
      </c>
      <c r="G15" s="25">
        <v>69</v>
      </c>
      <c r="H15" s="26">
        <f>D16</f>
        <v>141938</v>
      </c>
      <c r="I15" s="26">
        <f>D17</f>
        <v>113362</v>
      </c>
    </row>
    <row r="16" spans="1:9" x14ac:dyDescent="0.6">
      <c r="A16" s="14"/>
      <c r="B16" t="s">
        <v>5</v>
      </c>
      <c r="C16" s="15">
        <v>24171</v>
      </c>
      <c r="D16" s="16">
        <v>141938</v>
      </c>
      <c r="E16" s="17">
        <v>138975</v>
      </c>
      <c r="G16" s="25">
        <v>70</v>
      </c>
      <c r="H16" s="25"/>
      <c r="I16" s="25"/>
    </row>
    <row r="17" spans="1:5" x14ac:dyDescent="0.6">
      <c r="A17" s="18"/>
      <c r="B17" s="19" t="s">
        <v>6</v>
      </c>
      <c r="C17" s="20">
        <v>30649</v>
      </c>
      <c r="D17" s="21">
        <v>113362</v>
      </c>
      <c r="E17" s="22">
        <v>100915</v>
      </c>
    </row>
    <row r="18" spans="1:5" x14ac:dyDescent="0.6">
      <c r="A18" s="14" t="s">
        <v>10</v>
      </c>
      <c r="B18" t="s">
        <v>4</v>
      </c>
      <c r="C18" s="15">
        <v>45044</v>
      </c>
      <c r="D18" s="16">
        <v>120073</v>
      </c>
      <c r="E18" s="17">
        <v>106735</v>
      </c>
    </row>
    <row r="19" spans="1:5" x14ac:dyDescent="0.6">
      <c r="A19" s="14"/>
      <c r="B19" t="s">
        <v>5</v>
      </c>
      <c r="C19" s="15">
        <v>18344</v>
      </c>
      <c r="D19" s="16">
        <v>135408</v>
      </c>
      <c r="E19" s="17">
        <v>130439</v>
      </c>
    </row>
    <row r="20" spans="1:5" x14ac:dyDescent="0.6">
      <c r="A20" s="18"/>
      <c r="B20" s="19" t="s">
        <v>6</v>
      </c>
      <c r="C20" s="20">
        <v>26700</v>
      </c>
      <c r="D20" s="21">
        <v>109536</v>
      </c>
      <c r="E20" s="22">
        <v>90450</v>
      </c>
    </row>
    <row r="21" spans="1:5" x14ac:dyDescent="0.6">
      <c r="A21" s="14" t="s">
        <v>11</v>
      </c>
      <c r="B21" t="s">
        <v>4</v>
      </c>
      <c r="C21" s="15">
        <v>31641</v>
      </c>
      <c r="D21" s="16">
        <v>123322</v>
      </c>
      <c r="E21" s="17">
        <v>104952</v>
      </c>
    </row>
    <row r="22" spans="1:5" x14ac:dyDescent="0.6">
      <c r="A22" s="14"/>
      <c r="B22" t="s">
        <v>5</v>
      </c>
      <c r="C22" s="15">
        <v>11266</v>
      </c>
      <c r="D22" s="16">
        <v>136611</v>
      </c>
      <c r="E22" s="17">
        <v>130050</v>
      </c>
    </row>
    <row r="23" spans="1:5" x14ac:dyDescent="0.6">
      <c r="A23" s="18"/>
      <c r="B23" s="19" t="s">
        <v>6</v>
      </c>
      <c r="C23" s="20">
        <v>20375</v>
      </c>
      <c r="D23" s="21">
        <v>115974</v>
      </c>
      <c r="E23" s="22">
        <v>91075</v>
      </c>
    </row>
    <row r="24" spans="1:5" x14ac:dyDescent="0.6">
      <c r="A24" s="14" t="s">
        <v>12</v>
      </c>
      <c r="B24" t="s">
        <v>4</v>
      </c>
      <c r="C24" s="15">
        <v>20284</v>
      </c>
      <c r="D24" s="16">
        <v>125184</v>
      </c>
      <c r="E24" s="17">
        <v>103172</v>
      </c>
    </row>
    <row r="25" spans="1:5" x14ac:dyDescent="0.6">
      <c r="A25" s="14"/>
      <c r="B25" t="s">
        <v>5</v>
      </c>
      <c r="C25" s="15">
        <v>6876</v>
      </c>
      <c r="D25" s="16">
        <v>140710</v>
      </c>
      <c r="E25" s="17">
        <v>132161</v>
      </c>
    </row>
    <row r="26" spans="1:5" x14ac:dyDescent="0.6">
      <c r="A26" s="18"/>
      <c r="B26" s="19" t="s">
        <v>6</v>
      </c>
      <c r="C26" s="20">
        <v>13408</v>
      </c>
      <c r="D26" s="21">
        <v>117221</v>
      </c>
      <c r="E26" s="22">
        <v>88306</v>
      </c>
    </row>
    <row r="27" spans="1:5" x14ac:dyDescent="0.6">
      <c r="A27" s="14" t="s">
        <v>13</v>
      </c>
      <c r="B27" t="s">
        <v>4</v>
      </c>
      <c r="C27" s="15">
        <v>8572</v>
      </c>
      <c r="D27" s="16">
        <v>124075</v>
      </c>
      <c r="E27" s="17">
        <v>99113</v>
      </c>
    </row>
    <row r="28" spans="1:5" x14ac:dyDescent="0.6">
      <c r="A28" s="14"/>
      <c r="B28" t="s">
        <v>5</v>
      </c>
      <c r="C28" s="15">
        <v>2657</v>
      </c>
      <c r="D28" s="16">
        <v>141170</v>
      </c>
      <c r="E28" s="17">
        <v>128090</v>
      </c>
    </row>
    <row r="29" spans="1:5" x14ac:dyDescent="0.6">
      <c r="A29" s="18"/>
      <c r="B29" s="19" t="s">
        <v>6</v>
      </c>
      <c r="C29" s="20">
        <v>5915</v>
      </c>
      <c r="D29" s="21">
        <v>116395</v>
      </c>
      <c r="E29" s="22">
        <v>86097</v>
      </c>
    </row>
    <row r="30" spans="1:5" x14ac:dyDescent="0.6">
      <c r="A30" s="14" t="s">
        <v>14</v>
      </c>
      <c r="B30" t="s">
        <v>4</v>
      </c>
      <c r="C30" s="15">
        <v>2271</v>
      </c>
      <c r="D30" s="16">
        <v>121824</v>
      </c>
      <c r="E30" s="17">
        <v>94270</v>
      </c>
    </row>
    <row r="31" spans="1:5" x14ac:dyDescent="0.6">
      <c r="A31" s="14"/>
      <c r="B31" t="s">
        <v>5</v>
      </c>
      <c r="C31" s="15">
        <v>642</v>
      </c>
      <c r="D31" s="16">
        <v>138603</v>
      </c>
      <c r="E31" s="17">
        <v>118871</v>
      </c>
    </row>
    <row r="32" spans="1:5" x14ac:dyDescent="0.6">
      <c r="A32" s="18"/>
      <c r="B32" s="19" t="s">
        <v>6</v>
      </c>
      <c r="C32" s="20">
        <v>1629</v>
      </c>
      <c r="D32" s="21">
        <v>115211</v>
      </c>
      <c r="E32" s="22">
        <v>84575</v>
      </c>
    </row>
    <row r="33" spans="1:5" x14ac:dyDescent="0.6">
      <c r="A33" s="14" t="s">
        <v>15</v>
      </c>
      <c r="B33" t="s">
        <v>4</v>
      </c>
      <c r="C33" s="15">
        <v>202</v>
      </c>
      <c r="D33" s="16">
        <v>120236</v>
      </c>
      <c r="E33" s="17">
        <v>94265</v>
      </c>
    </row>
    <row r="34" spans="1:5" x14ac:dyDescent="0.6">
      <c r="A34" s="14"/>
      <c r="B34" t="s">
        <v>5</v>
      </c>
      <c r="C34" s="15">
        <v>63</v>
      </c>
      <c r="D34" s="16">
        <v>140319</v>
      </c>
      <c r="E34" s="17">
        <v>114868</v>
      </c>
    </row>
    <row r="35" spans="1:5" x14ac:dyDescent="0.6">
      <c r="A35" s="18"/>
      <c r="B35" s="19" t="s">
        <v>6</v>
      </c>
      <c r="C35" s="20">
        <v>139</v>
      </c>
      <c r="D35" s="21">
        <v>111134</v>
      </c>
      <c r="E35" s="22">
        <v>84927</v>
      </c>
    </row>
    <row r="36" spans="1:5" x14ac:dyDescent="0.6">
      <c r="A36" s="14" t="s">
        <v>16</v>
      </c>
      <c r="B36" t="s">
        <v>4</v>
      </c>
      <c r="C36" s="15">
        <v>20</v>
      </c>
      <c r="D36" s="16">
        <v>120109</v>
      </c>
      <c r="E36" s="17">
        <v>97580</v>
      </c>
    </row>
    <row r="37" spans="1:5" x14ac:dyDescent="0.6">
      <c r="A37" s="14"/>
      <c r="B37" t="s">
        <v>5</v>
      </c>
      <c r="C37" s="15">
        <v>4</v>
      </c>
      <c r="D37" s="16">
        <v>163708</v>
      </c>
      <c r="E37" s="17">
        <v>152368</v>
      </c>
    </row>
    <row r="38" spans="1:5" x14ac:dyDescent="0.6">
      <c r="A38" s="18"/>
      <c r="B38" s="19" t="s">
        <v>6</v>
      </c>
      <c r="C38" s="20">
        <v>16</v>
      </c>
      <c r="D38" s="21">
        <v>109209</v>
      </c>
      <c r="E38" s="22">
        <v>83883</v>
      </c>
    </row>
    <row r="39" spans="1:5" x14ac:dyDescent="0.6">
      <c r="A39" s="14" t="s">
        <v>17</v>
      </c>
      <c r="B39" t="s">
        <v>4</v>
      </c>
      <c r="C39" s="15">
        <v>219666</v>
      </c>
      <c r="D39" s="16">
        <v>123573</v>
      </c>
      <c r="E39" s="17">
        <v>111801</v>
      </c>
    </row>
    <row r="40" spans="1:5" x14ac:dyDescent="0.6">
      <c r="A40" s="14"/>
      <c r="B40" t="s">
        <v>5</v>
      </c>
      <c r="C40" s="15">
        <v>81306</v>
      </c>
      <c r="D40" s="16">
        <v>139274</v>
      </c>
      <c r="E40" s="17">
        <v>134634</v>
      </c>
    </row>
    <row r="41" spans="1:5" ht="13.75" thickBot="1" x14ac:dyDescent="0.75">
      <c r="A41" s="9"/>
      <c r="B41" s="10" t="s">
        <v>6</v>
      </c>
      <c r="C41" s="11">
        <v>138360</v>
      </c>
      <c r="D41" s="23">
        <v>114347</v>
      </c>
      <c r="E41" s="24">
        <v>98384</v>
      </c>
    </row>
    <row r="42" spans="1:5" x14ac:dyDescent="0.6">
      <c r="A42" s="14" t="s">
        <v>18</v>
      </c>
      <c r="B42" t="s">
        <v>4</v>
      </c>
      <c r="C42" s="15">
        <v>0</v>
      </c>
      <c r="D42" s="16">
        <v>0</v>
      </c>
      <c r="E42" s="17">
        <v>0</v>
      </c>
    </row>
    <row r="43" spans="1:5" x14ac:dyDescent="0.6">
      <c r="A43" s="14" t="s">
        <v>19</v>
      </c>
      <c r="B43" t="s">
        <v>5</v>
      </c>
      <c r="C43" s="15">
        <v>0</v>
      </c>
      <c r="D43" s="16">
        <v>0</v>
      </c>
      <c r="E43" s="17">
        <v>0</v>
      </c>
    </row>
    <row r="44" spans="1:5" ht="13.75" thickBot="1" x14ac:dyDescent="0.75">
      <c r="A44" s="9"/>
      <c r="B44" s="10" t="s">
        <v>6</v>
      </c>
      <c r="C44" s="11">
        <v>0</v>
      </c>
      <c r="D44" s="23">
        <v>0</v>
      </c>
      <c r="E44" s="24">
        <v>0</v>
      </c>
    </row>
    <row r="45" spans="1:5" x14ac:dyDescent="0.6">
      <c r="A45" s="14" t="s">
        <v>20</v>
      </c>
      <c r="B45" t="s">
        <v>4</v>
      </c>
      <c r="C45" s="15">
        <v>219666</v>
      </c>
      <c r="D45" s="16">
        <v>123573</v>
      </c>
      <c r="E45" s="17">
        <v>111801</v>
      </c>
    </row>
    <row r="46" spans="1:5" x14ac:dyDescent="0.6">
      <c r="A46" s="14"/>
      <c r="B46" t="s">
        <v>5</v>
      </c>
      <c r="C46" s="15">
        <v>81306</v>
      </c>
      <c r="D46" s="16">
        <v>139274</v>
      </c>
      <c r="E46" s="17">
        <v>134634</v>
      </c>
    </row>
    <row r="47" spans="1:5" ht="13.75" thickBot="1" x14ac:dyDescent="0.75">
      <c r="A47" s="9"/>
      <c r="B47" s="10" t="s">
        <v>6</v>
      </c>
      <c r="C47" s="11">
        <v>138360</v>
      </c>
      <c r="D47" s="23">
        <v>114347</v>
      </c>
      <c r="E47" s="24">
        <v>98384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1429-9416-4529-B874-FF35514797B1}">
  <dimension ref="A1:I47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1"/>
    <col min="4" max="5" width="12.7265625" style="1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2" t="s">
        <v>29</v>
      </c>
      <c r="B1" s="2"/>
    </row>
    <row r="2" spans="1:9" x14ac:dyDescent="0.6">
      <c r="A2" s="2"/>
    </row>
    <row r="3" spans="1:9" ht="13.75" thickBot="1" x14ac:dyDescent="0.75">
      <c r="A3" s="3" t="s">
        <v>24</v>
      </c>
      <c r="B3" s="3"/>
      <c r="G3" s="25" t="s">
        <v>35</v>
      </c>
      <c r="H3" s="25" t="s">
        <v>33</v>
      </c>
      <c r="I3" s="25" t="s">
        <v>34</v>
      </c>
    </row>
    <row r="4" spans="1:9" x14ac:dyDescent="0.6">
      <c r="A4" s="4"/>
      <c r="B4" s="5"/>
      <c r="C4" s="6" t="s">
        <v>1</v>
      </c>
      <c r="D4" s="7" t="s">
        <v>30</v>
      </c>
      <c r="E4" s="8" t="s">
        <v>31</v>
      </c>
      <c r="G4" s="25">
        <v>58</v>
      </c>
      <c r="I4">
        <f>I5-1/3*(I5-D8)</f>
        <v>103895.33333333333</v>
      </c>
    </row>
    <row r="5" spans="1:9" ht="13.75" thickBot="1" x14ac:dyDescent="0.75">
      <c r="A5" s="9" t="s">
        <v>2</v>
      </c>
      <c r="B5" s="10"/>
      <c r="C5" s="11"/>
      <c r="D5" s="12" t="s">
        <v>3</v>
      </c>
      <c r="E5" s="13" t="s">
        <v>3</v>
      </c>
      <c r="G5" s="25">
        <v>59</v>
      </c>
      <c r="H5" s="25"/>
      <c r="I5" s="26">
        <f>D11</f>
        <v>107479</v>
      </c>
    </row>
    <row r="6" spans="1:9" x14ac:dyDescent="0.6">
      <c r="A6" s="14" t="s">
        <v>32</v>
      </c>
      <c r="B6" t="s">
        <v>4</v>
      </c>
      <c r="C6" s="15">
        <v>276</v>
      </c>
      <c r="D6" s="16">
        <v>96728</v>
      </c>
      <c r="E6" s="17">
        <v>95814</v>
      </c>
      <c r="G6" s="25">
        <v>60</v>
      </c>
      <c r="H6" s="25"/>
      <c r="I6" s="26">
        <f>$I$5+1/5*($I$10-$I$5)</f>
        <v>108597.2</v>
      </c>
    </row>
    <row r="7" spans="1:9" x14ac:dyDescent="0.6">
      <c r="A7" s="14"/>
      <c r="B7" t="s">
        <v>5</v>
      </c>
      <c r="C7" s="15">
        <v>0</v>
      </c>
      <c r="D7" s="16">
        <v>0</v>
      </c>
      <c r="E7" s="17">
        <v>0</v>
      </c>
      <c r="G7" s="25">
        <v>61</v>
      </c>
      <c r="H7" s="25"/>
      <c r="I7" s="26">
        <f>$I$5+2/5*($I$10-$I$5)</f>
        <v>109715.4</v>
      </c>
    </row>
    <row r="8" spans="1:9" x14ac:dyDescent="0.6">
      <c r="A8" s="18"/>
      <c r="B8" s="19" t="s">
        <v>6</v>
      </c>
      <c r="C8" s="20">
        <v>276</v>
      </c>
      <c r="D8" s="21">
        <v>96728</v>
      </c>
      <c r="E8" s="22">
        <v>95814</v>
      </c>
      <c r="G8" s="25">
        <v>62</v>
      </c>
      <c r="H8" s="25"/>
      <c r="I8" s="26">
        <f>$I$5+3/5*($I$10-$I$5)</f>
        <v>110833.60000000001</v>
      </c>
    </row>
    <row r="9" spans="1:9" x14ac:dyDescent="0.6">
      <c r="A9" s="14" t="s">
        <v>7</v>
      </c>
      <c r="B9" t="s">
        <v>4</v>
      </c>
      <c r="C9" s="15">
        <v>11086</v>
      </c>
      <c r="D9" s="16">
        <v>107479</v>
      </c>
      <c r="E9" s="17">
        <v>106461</v>
      </c>
      <c r="G9" s="25">
        <v>63</v>
      </c>
      <c r="H9" s="26"/>
      <c r="I9" s="26">
        <f>$I$5+4/5*($I$10-$I$5)</f>
        <v>111951.8</v>
      </c>
    </row>
    <row r="10" spans="1:9" x14ac:dyDescent="0.6">
      <c r="A10" s="14"/>
      <c r="B10" t="s">
        <v>5</v>
      </c>
      <c r="C10" s="15">
        <v>0</v>
      </c>
      <c r="D10" s="16">
        <v>0</v>
      </c>
      <c r="E10" s="17">
        <v>0</v>
      </c>
      <c r="G10" s="25">
        <v>64</v>
      </c>
      <c r="H10" s="26">
        <f>D13</f>
        <v>133515</v>
      </c>
      <c r="I10" s="26">
        <f>D14</f>
        <v>113070</v>
      </c>
    </row>
    <row r="11" spans="1:9" x14ac:dyDescent="0.6">
      <c r="A11" s="18"/>
      <c r="B11" s="19" t="s">
        <v>6</v>
      </c>
      <c r="C11" s="20">
        <v>11086</v>
      </c>
      <c r="D11" s="21">
        <v>107479</v>
      </c>
      <c r="E11" s="22">
        <v>106461</v>
      </c>
      <c r="G11" s="25">
        <v>65</v>
      </c>
      <c r="H11" s="25">
        <f>H$10+1/5*(H$15-H$10)</f>
        <v>133988.4</v>
      </c>
      <c r="I11" s="25">
        <f>I$10+1/5*(I$15-I$10)</f>
        <v>112335.6</v>
      </c>
    </row>
    <row r="12" spans="1:9" x14ac:dyDescent="0.6">
      <c r="A12" s="14" t="s">
        <v>8</v>
      </c>
      <c r="B12" t="s">
        <v>4</v>
      </c>
      <c r="C12" s="15">
        <v>42381</v>
      </c>
      <c r="D12" s="16">
        <v>120844</v>
      </c>
      <c r="E12" s="17">
        <v>116668</v>
      </c>
      <c r="G12" s="25">
        <v>66</v>
      </c>
      <c r="H12" s="25">
        <f>H$10+2/5*(H$15-H$10)</f>
        <v>134461.79999999999</v>
      </c>
      <c r="I12" s="25">
        <f>I$10+2/5*(I$15-I$10)</f>
        <v>111601.2</v>
      </c>
    </row>
    <row r="13" spans="1:9" x14ac:dyDescent="0.6">
      <c r="A13" s="14"/>
      <c r="B13" t="s">
        <v>5</v>
      </c>
      <c r="C13" s="15">
        <v>16115</v>
      </c>
      <c r="D13" s="16">
        <v>133515</v>
      </c>
      <c r="E13" s="17">
        <v>131804</v>
      </c>
      <c r="G13" s="25">
        <v>67</v>
      </c>
      <c r="H13" s="25">
        <f>H$10+3/5*(H$15-H$10)</f>
        <v>134935.20000000001</v>
      </c>
      <c r="I13" s="25">
        <f>I$10+3/5*(I$15-I$10)</f>
        <v>110866.8</v>
      </c>
    </row>
    <row r="14" spans="1:9" x14ac:dyDescent="0.6">
      <c r="A14" s="18"/>
      <c r="B14" s="19" t="s">
        <v>6</v>
      </c>
      <c r="C14" s="20">
        <v>26266</v>
      </c>
      <c r="D14" s="21">
        <v>113070</v>
      </c>
      <c r="E14" s="22">
        <v>107381</v>
      </c>
      <c r="G14" s="25">
        <v>68</v>
      </c>
      <c r="H14" s="25">
        <f>H$10+4/5*(H$15-H$10)</f>
        <v>135408.6</v>
      </c>
      <c r="I14" s="25">
        <f>I$10+4/5*(I$15-I$10)</f>
        <v>110132.4</v>
      </c>
    </row>
    <row r="15" spans="1:9" x14ac:dyDescent="0.6">
      <c r="A15" s="14" t="s">
        <v>9</v>
      </c>
      <c r="B15" t="s">
        <v>4</v>
      </c>
      <c r="C15" s="15">
        <v>51529</v>
      </c>
      <c r="D15" s="16">
        <v>121176</v>
      </c>
      <c r="E15" s="17">
        <v>113679</v>
      </c>
      <c r="G15" s="25">
        <v>69</v>
      </c>
      <c r="H15" s="26">
        <f>D16</f>
        <v>135882</v>
      </c>
      <c r="I15" s="26">
        <f>D17</f>
        <v>109398</v>
      </c>
    </row>
    <row r="16" spans="1:9" x14ac:dyDescent="0.6">
      <c r="A16" s="14"/>
      <c r="B16" t="s">
        <v>5</v>
      </c>
      <c r="C16" s="15">
        <v>22916</v>
      </c>
      <c r="D16" s="16">
        <v>135882</v>
      </c>
      <c r="E16" s="17">
        <v>133372</v>
      </c>
      <c r="G16" s="25">
        <v>70</v>
      </c>
      <c r="H16" s="25"/>
      <c r="I16" s="25"/>
    </row>
    <row r="17" spans="1:5" x14ac:dyDescent="0.6">
      <c r="A17" s="18"/>
      <c r="B17" s="19" t="s">
        <v>6</v>
      </c>
      <c r="C17" s="20">
        <v>28613</v>
      </c>
      <c r="D17" s="21">
        <v>109398</v>
      </c>
      <c r="E17" s="22">
        <v>97906</v>
      </c>
    </row>
    <row r="18" spans="1:5" x14ac:dyDescent="0.6">
      <c r="A18" s="14" t="s">
        <v>10</v>
      </c>
      <c r="B18" t="s">
        <v>4</v>
      </c>
      <c r="C18" s="15">
        <v>40648</v>
      </c>
      <c r="D18" s="16">
        <v>113510</v>
      </c>
      <c r="E18" s="17">
        <v>101513</v>
      </c>
    </row>
    <row r="19" spans="1:5" x14ac:dyDescent="0.6">
      <c r="A19" s="14"/>
      <c r="B19" t="s">
        <v>5</v>
      </c>
      <c r="C19" s="15">
        <v>16705</v>
      </c>
      <c r="D19" s="16">
        <v>125798</v>
      </c>
      <c r="E19" s="17">
        <v>121758</v>
      </c>
    </row>
    <row r="20" spans="1:5" x14ac:dyDescent="0.6">
      <c r="A20" s="18"/>
      <c r="B20" s="19" t="s">
        <v>6</v>
      </c>
      <c r="C20" s="20">
        <v>23943</v>
      </c>
      <c r="D20" s="21">
        <v>104937</v>
      </c>
      <c r="E20" s="22">
        <v>87387</v>
      </c>
    </row>
    <row r="21" spans="1:5" x14ac:dyDescent="0.6">
      <c r="A21" s="14" t="s">
        <v>11</v>
      </c>
      <c r="B21" t="s">
        <v>4</v>
      </c>
      <c r="C21" s="15">
        <v>28073</v>
      </c>
      <c r="D21" s="16">
        <v>115897</v>
      </c>
      <c r="E21" s="17">
        <v>98960</v>
      </c>
    </row>
    <row r="22" spans="1:5" x14ac:dyDescent="0.6">
      <c r="A22" s="14"/>
      <c r="B22" t="s">
        <v>5</v>
      </c>
      <c r="C22" s="15">
        <v>9954</v>
      </c>
      <c r="D22" s="16">
        <v>123059</v>
      </c>
      <c r="E22" s="17">
        <v>117458</v>
      </c>
    </row>
    <row r="23" spans="1:5" x14ac:dyDescent="0.6">
      <c r="A23" s="18"/>
      <c r="B23" s="19" t="s">
        <v>6</v>
      </c>
      <c r="C23" s="20">
        <v>18119</v>
      </c>
      <c r="D23" s="21">
        <v>111962</v>
      </c>
      <c r="E23" s="22">
        <v>88798</v>
      </c>
    </row>
    <row r="24" spans="1:5" x14ac:dyDescent="0.6">
      <c r="A24" s="14" t="s">
        <v>12</v>
      </c>
      <c r="B24" t="s">
        <v>4</v>
      </c>
      <c r="C24" s="15">
        <v>18800</v>
      </c>
      <c r="D24" s="16">
        <v>118150</v>
      </c>
      <c r="E24" s="17">
        <v>97298</v>
      </c>
    </row>
    <row r="25" spans="1:5" x14ac:dyDescent="0.6">
      <c r="A25" s="14"/>
      <c r="B25" t="s">
        <v>5</v>
      </c>
      <c r="C25" s="15">
        <v>6239</v>
      </c>
      <c r="D25" s="16">
        <v>127196</v>
      </c>
      <c r="E25" s="17">
        <v>119383</v>
      </c>
    </row>
    <row r="26" spans="1:5" x14ac:dyDescent="0.6">
      <c r="A26" s="18"/>
      <c r="B26" s="19" t="s">
        <v>6</v>
      </c>
      <c r="C26" s="20">
        <v>12561</v>
      </c>
      <c r="D26" s="21">
        <v>113657</v>
      </c>
      <c r="E26" s="22">
        <v>86328</v>
      </c>
    </row>
    <row r="27" spans="1:5" x14ac:dyDescent="0.6">
      <c r="A27" s="14" t="s">
        <v>13</v>
      </c>
      <c r="B27" t="s">
        <v>4</v>
      </c>
      <c r="C27" s="15">
        <v>8591</v>
      </c>
      <c r="D27" s="16">
        <v>119472</v>
      </c>
      <c r="E27" s="17">
        <v>95666</v>
      </c>
    </row>
    <row r="28" spans="1:5" x14ac:dyDescent="0.6">
      <c r="A28" s="14"/>
      <c r="B28" t="s">
        <v>5</v>
      </c>
      <c r="C28" s="15">
        <v>2769</v>
      </c>
      <c r="D28" s="16">
        <v>130494</v>
      </c>
      <c r="E28" s="17">
        <v>117711</v>
      </c>
    </row>
    <row r="29" spans="1:5" x14ac:dyDescent="0.6">
      <c r="A29" s="18"/>
      <c r="B29" s="19" t="s">
        <v>6</v>
      </c>
      <c r="C29" s="20">
        <v>5822</v>
      </c>
      <c r="D29" s="21">
        <v>114230</v>
      </c>
      <c r="E29" s="22">
        <v>85182</v>
      </c>
    </row>
    <row r="30" spans="1:5" x14ac:dyDescent="0.6">
      <c r="A30" s="14" t="s">
        <v>14</v>
      </c>
      <c r="B30" t="s">
        <v>4</v>
      </c>
      <c r="C30" s="15">
        <v>2441</v>
      </c>
      <c r="D30" s="16">
        <v>118291</v>
      </c>
      <c r="E30" s="17">
        <v>92074</v>
      </c>
    </row>
    <row r="31" spans="1:5" x14ac:dyDescent="0.6">
      <c r="A31" s="14"/>
      <c r="B31" t="s">
        <v>5</v>
      </c>
      <c r="C31" s="15">
        <v>790</v>
      </c>
      <c r="D31" s="16">
        <v>130255</v>
      </c>
      <c r="E31" s="17">
        <v>110915</v>
      </c>
    </row>
    <row r="32" spans="1:5" x14ac:dyDescent="0.6">
      <c r="A32" s="18"/>
      <c r="B32" s="19" t="s">
        <v>6</v>
      </c>
      <c r="C32" s="20">
        <v>1651</v>
      </c>
      <c r="D32" s="21">
        <v>112566</v>
      </c>
      <c r="E32" s="22">
        <v>83059</v>
      </c>
    </row>
    <row r="33" spans="1:5" x14ac:dyDescent="0.6">
      <c r="A33" s="14" t="s">
        <v>15</v>
      </c>
      <c r="B33" t="s">
        <v>4</v>
      </c>
      <c r="C33" s="15">
        <v>251</v>
      </c>
      <c r="D33" s="16">
        <v>119668</v>
      </c>
      <c r="E33" s="17">
        <v>90694</v>
      </c>
    </row>
    <row r="34" spans="1:5" x14ac:dyDescent="0.6">
      <c r="A34" s="14"/>
      <c r="B34" t="s">
        <v>5</v>
      </c>
      <c r="C34" s="15">
        <v>69</v>
      </c>
      <c r="D34" s="16">
        <v>133944</v>
      </c>
      <c r="E34" s="17">
        <v>108140</v>
      </c>
    </row>
    <row r="35" spans="1:5" x14ac:dyDescent="0.6">
      <c r="A35" s="18"/>
      <c r="B35" s="19" t="s">
        <v>6</v>
      </c>
      <c r="C35" s="20">
        <v>182</v>
      </c>
      <c r="D35" s="21">
        <v>114255</v>
      </c>
      <c r="E35" s="22">
        <v>84080</v>
      </c>
    </row>
    <row r="36" spans="1:5" x14ac:dyDescent="0.6">
      <c r="A36" s="14" t="s">
        <v>16</v>
      </c>
      <c r="B36" t="s">
        <v>4</v>
      </c>
      <c r="C36" s="15">
        <v>32</v>
      </c>
      <c r="D36" s="16">
        <v>124700</v>
      </c>
      <c r="E36" s="17">
        <v>100507</v>
      </c>
    </row>
    <row r="37" spans="1:5" x14ac:dyDescent="0.6">
      <c r="A37" s="14"/>
      <c r="B37" t="s">
        <v>5</v>
      </c>
      <c r="C37" s="15">
        <v>10</v>
      </c>
      <c r="D37" s="16">
        <v>151089</v>
      </c>
      <c r="E37" s="17">
        <v>123858</v>
      </c>
    </row>
    <row r="38" spans="1:5" x14ac:dyDescent="0.6">
      <c r="A38" s="18"/>
      <c r="B38" s="19" t="s">
        <v>6</v>
      </c>
      <c r="C38" s="20">
        <v>22</v>
      </c>
      <c r="D38" s="21">
        <v>112705</v>
      </c>
      <c r="E38" s="22">
        <v>89893</v>
      </c>
    </row>
    <row r="39" spans="1:5" x14ac:dyDescent="0.6">
      <c r="A39" s="14" t="s">
        <v>17</v>
      </c>
      <c r="B39" t="s">
        <v>4</v>
      </c>
      <c r="C39" s="15">
        <v>204108</v>
      </c>
      <c r="D39" s="16">
        <v>117691</v>
      </c>
      <c r="E39" s="17">
        <v>106880</v>
      </c>
    </row>
    <row r="40" spans="1:5" x14ac:dyDescent="0.6">
      <c r="A40" s="14"/>
      <c r="B40" t="s">
        <v>5</v>
      </c>
      <c r="C40" s="15">
        <v>75567</v>
      </c>
      <c r="D40" s="16">
        <v>130486</v>
      </c>
      <c r="E40" s="17">
        <v>126386</v>
      </c>
    </row>
    <row r="41" spans="1:5" ht="13.75" thickBot="1" x14ac:dyDescent="0.75">
      <c r="A41" s="9"/>
      <c r="B41" s="10" t="s">
        <v>6</v>
      </c>
      <c r="C41" s="11">
        <v>128541</v>
      </c>
      <c r="D41" s="23">
        <v>110169</v>
      </c>
      <c r="E41" s="24">
        <v>95413</v>
      </c>
    </row>
    <row r="42" spans="1:5" x14ac:dyDescent="0.6">
      <c r="A42" s="14" t="s">
        <v>18</v>
      </c>
      <c r="B42" t="s">
        <v>4</v>
      </c>
      <c r="C42" s="15">
        <v>0</v>
      </c>
      <c r="D42" s="16">
        <v>0</v>
      </c>
      <c r="E42" s="17">
        <v>0</v>
      </c>
    </row>
    <row r="43" spans="1:5" x14ac:dyDescent="0.6">
      <c r="A43" s="14" t="s">
        <v>19</v>
      </c>
      <c r="B43" t="s">
        <v>5</v>
      </c>
      <c r="C43" s="15">
        <v>0</v>
      </c>
      <c r="D43" s="16">
        <v>0</v>
      </c>
      <c r="E43" s="17">
        <v>0</v>
      </c>
    </row>
    <row r="44" spans="1:5" ht="13.75" thickBot="1" x14ac:dyDescent="0.75">
      <c r="A44" s="9"/>
      <c r="B44" s="10" t="s">
        <v>6</v>
      </c>
      <c r="C44" s="11">
        <v>0</v>
      </c>
      <c r="D44" s="23">
        <v>0</v>
      </c>
      <c r="E44" s="24">
        <v>0</v>
      </c>
    </row>
    <row r="45" spans="1:5" x14ac:dyDescent="0.6">
      <c r="A45" s="14" t="s">
        <v>20</v>
      </c>
      <c r="B45" t="s">
        <v>4</v>
      </c>
      <c r="C45" s="15">
        <v>204108</v>
      </c>
      <c r="D45" s="16">
        <v>117691</v>
      </c>
      <c r="E45" s="17">
        <v>106880</v>
      </c>
    </row>
    <row r="46" spans="1:5" x14ac:dyDescent="0.6">
      <c r="A46" s="14"/>
      <c r="B46" t="s">
        <v>5</v>
      </c>
      <c r="C46" s="15">
        <v>75567</v>
      </c>
      <c r="D46" s="16">
        <v>130486</v>
      </c>
      <c r="E46" s="17">
        <v>126386</v>
      </c>
    </row>
    <row r="47" spans="1:5" ht="13.75" thickBot="1" x14ac:dyDescent="0.75">
      <c r="A47" s="9"/>
      <c r="B47" s="10" t="s">
        <v>6</v>
      </c>
      <c r="C47" s="11">
        <v>128541</v>
      </c>
      <c r="D47" s="23">
        <v>110169</v>
      </c>
      <c r="E47" s="24">
        <v>95413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DC95-EB5A-4748-9480-B3A5963415E6}">
  <dimension ref="A1:I47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1"/>
    <col min="4" max="5" width="12.7265625" style="1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2" t="s">
        <v>29</v>
      </c>
      <c r="B1" s="2"/>
    </row>
    <row r="2" spans="1:9" x14ac:dyDescent="0.6">
      <c r="A2" s="2"/>
    </row>
    <row r="3" spans="1:9" ht="13.75" thickBot="1" x14ac:dyDescent="0.75">
      <c r="A3" s="3" t="s">
        <v>25</v>
      </c>
      <c r="B3" s="3"/>
      <c r="G3" s="25" t="s">
        <v>35</v>
      </c>
      <c r="H3" s="25" t="s">
        <v>33</v>
      </c>
      <c r="I3" s="25" t="s">
        <v>34</v>
      </c>
    </row>
    <row r="4" spans="1:9" x14ac:dyDescent="0.6">
      <c r="A4" s="4"/>
      <c r="B4" s="5"/>
      <c r="C4" s="6" t="s">
        <v>1</v>
      </c>
      <c r="D4" s="7" t="s">
        <v>30</v>
      </c>
      <c r="E4" s="8" t="s">
        <v>31</v>
      </c>
      <c r="G4" s="25">
        <v>58</v>
      </c>
      <c r="I4">
        <f>I5-1/3*(I5-D8)</f>
        <v>101657.33333333333</v>
      </c>
    </row>
    <row r="5" spans="1:9" ht="13.75" thickBot="1" x14ac:dyDescent="0.75">
      <c r="A5" s="9" t="s">
        <v>2</v>
      </c>
      <c r="B5" s="10"/>
      <c r="C5" s="11"/>
      <c r="D5" s="12" t="s">
        <v>3</v>
      </c>
      <c r="E5" s="13" t="s">
        <v>3</v>
      </c>
      <c r="G5" s="25">
        <v>59</v>
      </c>
      <c r="H5" s="25"/>
      <c r="I5" s="26">
        <f>D11</f>
        <v>107796</v>
      </c>
    </row>
    <row r="6" spans="1:9" x14ac:dyDescent="0.6">
      <c r="A6" s="14" t="s">
        <v>32</v>
      </c>
      <c r="B6" t="s">
        <v>4</v>
      </c>
      <c r="C6" s="15">
        <v>138</v>
      </c>
      <c r="D6" s="16">
        <v>89380</v>
      </c>
      <c r="E6" s="17">
        <v>88984</v>
      </c>
      <c r="G6" s="25">
        <v>60</v>
      </c>
      <c r="H6" s="25"/>
      <c r="I6" s="26">
        <f>$I$5+1/5*($I$10-$I$5)</f>
        <v>108156.6</v>
      </c>
    </row>
    <row r="7" spans="1:9" x14ac:dyDescent="0.6">
      <c r="A7" s="14"/>
      <c r="B7" t="s">
        <v>5</v>
      </c>
      <c r="C7" s="15">
        <v>0</v>
      </c>
      <c r="D7" s="16">
        <v>0</v>
      </c>
      <c r="E7" s="17">
        <v>0</v>
      </c>
      <c r="G7" s="25">
        <v>61</v>
      </c>
      <c r="H7" s="25"/>
      <c r="I7" s="26">
        <f>$I$5+2/5*($I$10-$I$5)</f>
        <v>108517.2</v>
      </c>
    </row>
    <row r="8" spans="1:9" x14ac:dyDescent="0.6">
      <c r="A8" s="18"/>
      <c r="B8" s="19" t="s">
        <v>6</v>
      </c>
      <c r="C8" s="20">
        <v>138</v>
      </c>
      <c r="D8" s="21">
        <v>89380</v>
      </c>
      <c r="E8" s="22">
        <v>88984</v>
      </c>
      <c r="G8" s="25">
        <v>62</v>
      </c>
      <c r="H8" s="25"/>
      <c r="I8" s="26">
        <f>$I$5+3/5*($I$10-$I$5)</f>
        <v>108877.8</v>
      </c>
    </row>
    <row r="9" spans="1:9" x14ac:dyDescent="0.6">
      <c r="A9" s="14" t="s">
        <v>7</v>
      </c>
      <c r="B9" t="s">
        <v>4</v>
      </c>
      <c r="C9" s="15">
        <v>7698</v>
      </c>
      <c r="D9" s="16">
        <v>107796</v>
      </c>
      <c r="E9" s="17">
        <v>106712</v>
      </c>
      <c r="G9" s="25">
        <v>63</v>
      </c>
      <c r="H9" s="26"/>
      <c r="I9" s="26">
        <f>$I$5+4/5*($I$10-$I$5)</f>
        <v>109238.39999999999</v>
      </c>
    </row>
    <row r="10" spans="1:9" x14ac:dyDescent="0.6">
      <c r="A10" s="14"/>
      <c r="B10" t="s">
        <v>5</v>
      </c>
      <c r="C10" s="15">
        <v>0</v>
      </c>
      <c r="D10" s="16">
        <v>0</v>
      </c>
      <c r="E10" s="17">
        <v>0</v>
      </c>
      <c r="G10" s="25">
        <v>64</v>
      </c>
      <c r="H10" s="26">
        <f>D13</f>
        <v>125401</v>
      </c>
      <c r="I10" s="26">
        <f>D14</f>
        <v>109599</v>
      </c>
    </row>
    <row r="11" spans="1:9" x14ac:dyDescent="0.6">
      <c r="A11" s="18"/>
      <c r="B11" s="19" t="s">
        <v>6</v>
      </c>
      <c r="C11" s="20">
        <v>7698</v>
      </c>
      <c r="D11" s="21">
        <v>107796</v>
      </c>
      <c r="E11" s="22">
        <v>106712</v>
      </c>
      <c r="G11" s="25">
        <v>65</v>
      </c>
      <c r="H11" s="25">
        <f>H$10+1/5*(H$15-H$10)</f>
        <v>126268.4</v>
      </c>
      <c r="I11" s="25">
        <f>I$10+1/5*(I$15-I$10)</f>
        <v>109065.2</v>
      </c>
    </row>
    <row r="12" spans="1:9" x14ac:dyDescent="0.6">
      <c r="A12" s="14" t="s">
        <v>8</v>
      </c>
      <c r="B12" t="s">
        <v>4</v>
      </c>
      <c r="C12" s="15">
        <v>36981</v>
      </c>
      <c r="D12" s="16">
        <v>115706</v>
      </c>
      <c r="E12" s="17">
        <v>111186</v>
      </c>
      <c r="G12" s="25">
        <v>66</v>
      </c>
      <c r="H12" s="25">
        <f>H$10+2/5*(H$15-H$10)</f>
        <v>127135.8</v>
      </c>
      <c r="I12" s="25">
        <f>I$10+2/5*(I$15-I$10)</f>
        <v>108531.4</v>
      </c>
    </row>
    <row r="13" spans="1:9" x14ac:dyDescent="0.6">
      <c r="A13" s="14"/>
      <c r="B13" t="s">
        <v>5</v>
      </c>
      <c r="C13" s="15">
        <v>14293</v>
      </c>
      <c r="D13" s="16">
        <v>125401</v>
      </c>
      <c r="E13" s="17">
        <v>123329</v>
      </c>
      <c r="G13" s="25">
        <v>67</v>
      </c>
      <c r="H13" s="25">
        <f>H$10+3/5*(H$15-H$10)</f>
        <v>128003.2</v>
      </c>
      <c r="I13" s="25">
        <f>I$10+3/5*(I$15-I$10)</f>
        <v>107997.6</v>
      </c>
    </row>
    <row r="14" spans="1:9" x14ac:dyDescent="0.6">
      <c r="A14" s="18"/>
      <c r="B14" s="19" t="s">
        <v>6</v>
      </c>
      <c r="C14" s="20">
        <v>22688</v>
      </c>
      <c r="D14" s="21">
        <v>109599</v>
      </c>
      <c r="E14" s="22">
        <v>103536</v>
      </c>
      <c r="G14" s="25">
        <v>68</v>
      </c>
      <c r="H14" s="25">
        <f>H$10+4/5*(H$15-H$10)</f>
        <v>128870.6</v>
      </c>
      <c r="I14" s="25">
        <f>I$10+4/5*(I$15-I$10)</f>
        <v>107463.8</v>
      </c>
    </row>
    <row r="15" spans="1:9" x14ac:dyDescent="0.6">
      <c r="A15" s="14" t="s">
        <v>9</v>
      </c>
      <c r="B15" t="s">
        <v>4</v>
      </c>
      <c r="C15" s="15">
        <v>48141</v>
      </c>
      <c r="D15" s="16">
        <v>116913</v>
      </c>
      <c r="E15" s="17">
        <v>108620</v>
      </c>
      <c r="G15" s="25">
        <v>69</v>
      </c>
      <c r="H15" s="26">
        <f>D16</f>
        <v>129738</v>
      </c>
      <c r="I15" s="26">
        <f>D17</f>
        <v>106930</v>
      </c>
    </row>
    <row r="16" spans="1:9" x14ac:dyDescent="0.6">
      <c r="A16" s="14"/>
      <c r="B16" t="s">
        <v>5</v>
      </c>
      <c r="C16" s="15">
        <v>21071</v>
      </c>
      <c r="D16" s="16">
        <v>129738</v>
      </c>
      <c r="E16" s="17">
        <v>126442</v>
      </c>
      <c r="G16" s="25">
        <v>70</v>
      </c>
      <c r="H16" s="25"/>
      <c r="I16" s="25"/>
    </row>
    <row r="17" spans="1:5" x14ac:dyDescent="0.6">
      <c r="A17" s="18"/>
      <c r="B17" s="19" t="s">
        <v>6</v>
      </c>
      <c r="C17" s="20">
        <v>27070</v>
      </c>
      <c r="D17" s="21">
        <v>106930</v>
      </c>
      <c r="E17" s="22">
        <v>94748</v>
      </c>
    </row>
    <row r="18" spans="1:5" x14ac:dyDescent="0.6">
      <c r="A18" s="14" t="s">
        <v>10</v>
      </c>
      <c r="B18" t="s">
        <v>4</v>
      </c>
      <c r="C18" s="15">
        <v>38836</v>
      </c>
      <c r="D18" s="16">
        <v>113379</v>
      </c>
      <c r="E18" s="17">
        <v>100269</v>
      </c>
    </row>
    <row r="19" spans="1:5" x14ac:dyDescent="0.6">
      <c r="A19" s="14"/>
      <c r="B19" t="s">
        <v>5</v>
      </c>
      <c r="C19" s="15">
        <v>15562</v>
      </c>
      <c r="D19" s="16">
        <v>125693</v>
      </c>
      <c r="E19" s="17">
        <v>120412</v>
      </c>
    </row>
    <row r="20" spans="1:5" x14ac:dyDescent="0.6">
      <c r="A20" s="18"/>
      <c r="B20" s="19" t="s">
        <v>6</v>
      </c>
      <c r="C20" s="20">
        <v>23274</v>
      </c>
      <c r="D20" s="21">
        <v>105146</v>
      </c>
      <c r="E20" s="22">
        <v>86801</v>
      </c>
    </row>
    <row r="21" spans="1:5" x14ac:dyDescent="0.6">
      <c r="A21" s="14" t="s">
        <v>11</v>
      </c>
      <c r="B21" t="s">
        <v>4</v>
      </c>
      <c r="C21" s="15">
        <v>28248</v>
      </c>
      <c r="D21" s="16">
        <v>117169</v>
      </c>
      <c r="E21" s="17">
        <v>99132</v>
      </c>
    </row>
    <row r="22" spans="1:5" x14ac:dyDescent="0.6">
      <c r="A22" s="14"/>
      <c r="B22" t="s">
        <v>5</v>
      </c>
      <c r="C22" s="15">
        <v>10024</v>
      </c>
      <c r="D22" s="16">
        <v>128243</v>
      </c>
      <c r="E22" s="17">
        <v>121164</v>
      </c>
    </row>
    <row r="23" spans="1:5" x14ac:dyDescent="0.6">
      <c r="A23" s="18"/>
      <c r="B23" s="19" t="s">
        <v>6</v>
      </c>
      <c r="C23" s="20">
        <v>18224</v>
      </c>
      <c r="D23" s="21">
        <v>111078</v>
      </c>
      <c r="E23" s="22">
        <v>87014</v>
      </c>
    </row>
    <row r="24" spans="1:5" x14ac:dyDescent="0.6">
      <c r="A24" s="14" t="s">
        <v>12</v>
      </c>
      <c r="B24" t="s">
        <v>4</v>
      </c>
      <c r="C24" s="15">
        <v>18553</v>
      </c>
      <c r="D24" s="16">
        <v>119214</v>
      </c>
      <c r="E24" s="17">
        <v>97379</v>
      </c>
    </row>
    <row r="25" spans="1:5" x14ac:dyDescent="0.6">
      <c r="A25" s="14"/>
      <c r="B25" t="s">
        <v>5</v>
      </c>
      <c r="C25" s="15">
        <v>6129</v>
      </c>
      <c r="D25" s="16">
        <v>132621</v>
      </c>
      <c r="E25" s="17">
        <v>122833</v>
      </c>
    </row>
    <row r="26" spans="1:5" x14ac:dyDescent="0.6">
      <c r="A26" s="18"/>
      <c r="B26" s="19" t="s">
        <v>6</v>
      </c>
      <c r="C26" s="20">
        <v>12424</v>
      </c>
      <c r="D26" s="21">
        <v>112599</v>
      </c>
      <c r="E26" s="22">
        <v>84823</v>
      </c>
    </row>
    <row r="27" spans="1:5" x14ac:dyDescent="0.6">
      <c r="A27" s="14" t="s">
        <v>13</v>
      </c>
      <c r="B27" t="s">
        <v>4</v>
      </c>
      <c r="C27" s="15">
        <v>8394</v>
      </c>
      <c r="D27" s="16">
        <v>119651</v>
      </c>
      <c r="E27" s="17">
        <v>94444</v>
      </c>
    </row>
    <row r="28" spans="1:5" x14ac:dyDescent="0.6">
      <c r="A28" s="14"/>
      <c r="B28" t="s">
        <v>5</v>
      </c>
      <c r="C28" s="15">
        <v>2470</v>
      </c>
      <c r="D28" s="16">
        <v>133799</v>
      </c>
      <c r="E28" s="17">
        <v>119725</v>
      </c>
    </row>
    <row r="29" spans="1:5" x14ac:dyDescent="0.6">
      <c r="A29" s="18"/>
      <c r="B29" s="19" t="s">
        <v>6</v>
      </c>
      <c r="C29" s="20">
        <v>5924</v>
      </c>
      <c r="D29" s="21">
        <v>113752</v>
      </c>
      <c r="E29" s="22">
        <v>83904</v>
      </c>
    </row>
    <row r="30" spans="1:5" x14ac:dyDescent="0.6">
      <c r="A30" s="14" t="s">
        <v>14</v>
      </c>
      <c r="B30" t="s">
        <v>4</v>
      </c>
      <c r="C30" s="15">
        <v>2313</v>
      </c>
      <c r="D30" s="16">
        <v>120394</v>
      </c>
      <c r="E30" s="17">
        <v>91134</v>
      </c>
    </row>
    <row r="31" spans="1:5" x14ac:dyDescent="0.6">
      <c r="A31" s="14"/>
      <c r="B31" t="s">
        <v>5</v>
      </c>
      <c r="C31" s="15">
        <v>648</v>
      </c>
      <c r="D31" s="16">
        <v>135283</v>
      </c>
      <c r="E31" s="17">
        <v>112369</v>
      </c>
    </row>
    <row r="32" spans="1:5" x14ac:dyDescent="0.6">
      <c r="A32" s="18"/>
      <c r="B32" s="19" t="s">
        <v>6</v>
      </c>
      <c r="C32" s="20">
        <v>1665</v>
      </c>
      <c r="D32" s="21">
        <v>114599</v>
      </c>
      <c r="E32" s="22">
        <v>82869</v>
      </c>
    </row>
    <row r="33" spans="1:5" x14ac:dyDescent="0.6">
      <c r="A33" s="14" t="s">
        <v>15</v>
      </c>
      <c r="B33" t="s">
        <v>4</v>
      </c>
      <c r="C33" s="15">
        <v>226</v>
      </c>
      <c r="D33" s="16">
        <v>123366</v>
      </c>
      <c r="E33" s="17">
        <v>93428</v>
      </c>
    </row>
    <row r="34" spans="1:5" x14ac:dyDescent="0.6">
      <c r="A34" s="14"/>
      <c r="B34" t="s">
        <v>5</v>
      </c>
      <c r="C34" s="15">
        <v>60</v>
      </c>
      <c r="D34" s="16">
        <v>143677</v>
      </c>
      <c r="E34" s="17">
        <v>113995</v>
      </c>
    </row>
    <row r="35" spans="1:5" x14ac:dyDescent="0.6">
      <c r="A35" s="18"/>
      <c r="B35" s="19" t="s">
        <v>6</v>
      </c>
      <c r="C35" s="20">
        <v>166</v>
      </c>
      <c r="D35" s="21">
        <v>116024</v>
      </c>
      <c r="E35" s="22">
        <v>85994</v>
      </c>
    </row>
    <row r="36" spans="1:5" x14ac:dyDescent="0.6">
      <c r="A36" s="14" t="s">
        <v>16</v>
      </c>
      <c r="B36" t="s">
        <v>4</v>
      </c>
      <c r="C36" s="15">
        <v>23</v>
      </c>
      <c r="D36" s="16">
        <v>117208</v>
      </c>
      <c r="E36" s="17">
        <v>91695</v>
      </c>
    </row>
    <row r="37" spans="1:5" x14ac:dyDescent="0.6">
      <c r="A37" s="14"/>
      <c r="B37" t="s">
        <v>5</v>
      </c>
      <c r="C37" s="15">
        <v>4</v>
      </c>
      <c r="D37" s="16">
        <v>133250</v>
      </c>
      <c r="E37" s="17">
        <v>102366</v>
      </c>
    </row>
    <row r="38" spans="1:5" x14ac:dyDescent="0.6">
      <c r="A38" s="18"/>
      <c r="B38" s="19" t="s">
        <v>6</v>
      </c>
      <c r="C38" s="20">
        <v>19</v>
      </c>
      <c r="D38" s="21">
        <v>113830</v>
      </c>
      <c r="E38" s="22">
        <v>89448</v>
      </c>
    </row>
    <row r="39" spans="1:5" x14ac:dyDescent="0.6">
      <c r="A39" s="14" t="s">
        <v>17</v>
      </c>
      <c r="B39" t="s">
        <v>4</v>
      </c>
      <c r="C39" s="15">
        <v>189551</v>
      </c>
      <c r="D39" s="16">
        <v>115998</v>
      </c>
      <c r="E39" s="17">
        <v>103942</v>
      </c>
    </row>
    <row r="40" spans="1:5" x14ac:dyDescent="0.6">
      <c r="A40" s="14"/>
      <c r="B40" t="s">
        <v>5</v>
      </c>
      <c r="C40" s="15">
        <v>70261</v>
      </c>
      <c r="D40" s="16">
        <v>128204</v>
      </c>
      <c r="E40" s="17">
        <v>123027</v>
      </c>
    </row>
    <row r="41" spans="1:5" ht="13.75" thickBot="1" x14ac:dyDescent="0.75">
      <c r="A41" s="9"/>
      <c r="B41" s="10" t="s">
        <v>6</v>
      </c>
      <c r="C41" s="11">
        <v>119290</v>
      </c>
      <c r="D41" s="23">
        <v>108809</v>
      </c>
      <c r="E41" s="24">
        <v>92702</v>
      </c>
    </row>
    <row r="42" spans="1:5" x14ac:dyDescent="0.6">
      <c r="A42" s="14" t="s">
        <v>18</v>
      </c>
      <c r="B42" t="s">
        <v>4</v>
      </c>
      <c r="C42" s="15">
        <v>0</v>
      </c>
      <c r="D42" s="16">
        <v>0</v>
      </c>
      <c r="E42" s="17">
        <v>0</v>
      </c>
    </row>
    <row r="43" spans="1:5" x14ac:dyDescent="0.6">
      <c r="A43" s="14" t="s">
        <v>19</v>
      </c>
      <c r="B43" t="s">
        <v>5</v>
      </c>
      <c r="C43" s="15">
        <v>0</v>
      </c>
      <c r="D43" s="16">
        <v>0</v>
      </c>
      <c r="E43" s="17">
        <v>0</v>
      </c>
    </row>
    <row r="44" spans="1:5" ht="13.75" thickBot="1" x14ac:dyDescent="0.75">
      <c r="A44" s="9"/>
      <c r="B44" s="10" t="s">
        <v>6</v>
      </c>
      <c r="C44" s="11">
        <v>0</v>
      </c>
      <c r="D44" s="23">
        <v>0</v>
      </c>
      <c r="E44" s="24">
        <v>0</v>
      </c>
    </row>
    <row r="45" spans="1:5" x14ac:dyDescent="0.6">
      <c r="A45" s="14" t="s">
        <v>20</v>
      </c>
      <c r="B45" t="s">
        <v>4</v>
      </c>
      <c r="C45" s="15">
        <v>189551</v>
      </c>
      <c r="D45" s="16">
        <v>115998</v>
      </c>
      <c r="E45" s="17">
        <v>103942</v>
      </c>
    </row>
    <row r="46" spans="1:5" x14ac:dyDescent="0.6">
      <c r="A46" s="14"/>
      <c r="B46" t="s">
        <v>5</v>
      </c>
      <c r="C46" s="15">
        <v>70261</v>
      </c>
      <c r="D46" s="16">
        <v>128204</v>
      </c>
      <c r="E46" s="17">
        <v>123027</v>
      </c>
    </row>
    <row r="47" spans="1:5" ht="13.75" thickBot="1" x14ac:dyDescent="0.75">
      <c r="A47" s="9"/>
      <c r="B47" s="10" t="s">
        <v>6</v>
      </c>
      <c r="C47" s="11">
        <v>119290</v>
      </c>
      <c r="D47" s="23">
        <v>108809</v>
      </c>
      <c r="E47" s="24">
        <v>92702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FA25-52FA-4D8A-BA0E-8C13ADD2D052}">
  <dimension ref="A1:I47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1"/>
    <col min="4" max="5" width="12.7265625" style="1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2" t="s">
        <v>29</v>
      </c>
      <c r="B1" s="2"/>
    </row>
    <row r="2" spans="1:9" x14ac:dyDescent="0.6">
      <c r="A2" s="2"/>
    </row>
    <row r="3" spans="1:9" ht="13.75" thickBot="1" x14ac:dyDescent="0.75">
      <c r="A3" s="3" t="s">
        <v>26</v>
      </c>
      <c r="B3" s="3"/>
      <c r="G3" s="25" t="s">
        <v>35</v>
      </c>
      <c r="H3" s="25" t="s">
        <v>33</v>
      </c>
      <c r="I3" s="25" t="s">
        <v>34</v>
      </c>
    </row>
    <row r="4" spans="1:9" x14ac:dyDescent="0.6">
      <c r="A4" s="4"/>
      <c r="B4" s="5"/>
      <c r="C4" s="6" t="s">
        <v>1</v>
      </c>
      <c r="D4" s="7" t="s">
        <v>30</v>
      </c>
      <c r="E4" s="8" t="s">
        <v>31</v>
      </c>
      <c r="G4" s="25">
        <v>58</v>
      </c>
      <c r="I4">
        <f>I5-1/3*(I5-D8)</f>
        <v>105183</v>
      </c>
    </row>
    <row r="5" spans="1:9" ht="13.75" thickBot="1" x14ac:dyDescent="0.75">
      <c r="A5" s="9" t="s">
        <v>2</v>
      </c>
      <c r="B5" s="10"/>
      <c r="C5" s="11"/>
      <c r="D5" s="12" t="s">
        <v>3</v>
      </c>
      <c r="E5" s="13" t="s">
        <v>3</v>
      </c>
      <c r="G5" s="25">
        <v>59</v>
      </c>
      <c r="H5" s="25"/>
      <c r="I5" s="26">
        <f>D11</f>
        <v>110079</v>
      </c>
    </row>
    <row r="6" spans="1:9" x14ac:dyDescent="0.6">
      <c r="A6" s="14" t="s">
        <v>32</v>
      </c>
      <c r="B6" t="s">
        <v>4</v>
      </c>
      <c r="C6" s="15">
        <v>167</v>
      </c>
      <c r="D6" s="16">
        <v>95391</v>
      </c>
      <c r="E6" s="17">
        <v>93081</v>
      </c>
      <c r="G6" s="25">
        <v>60</v>
      </c>
      <c r="H6" s="25"/>
      <c r="I6" s="26">
        <f>$I$5+1/5*($I$10-$I$5)</f>
        <v>110166.39999999999</v>
      </c>
    </row>
    <row r="7" spans="1:9" x14ac:dyDescent="0.6">
      <c r="A7" s="14"/>
      <c r="B7" t="s">
        <v>5</v>
      </c>
      <c r="C7" s="15">
        <v>0</v>
      </c>
      <c r="D7" s="16">
        <v>0</v>
      </c>
      <c r="E7" s="17">
        <v>0</v>
      </c>
      <c r="G7" s="25">
        <v>61</v>
      </c>
      <c r="H7" s="25"/>
      <c r="I7" s="26">
        <f>$I$5+2/5*($I$10-$I$5)</f>
        <v>110253.8</v>
      </c>
    </row>
    <row r="8" spans="1:9" x14ac:dyDescent="0.6">
      <c r="A8" s="18"/>
      <c r="B8" s="19" t="s">
        <v>6</v>
      </c>
      <c r="C8" s="20">
        <v>167</v>
      </c>
      <c r="D8" s="21">
        <v>95391</v>
      </c>
      <c r="E8" s="22">
        <v>93081</v>
      </c>
      <c r="G8" s="25">
        <v>62</v>
      </c>
      <c r="H8" s="25"/>
      <c r="I8" s="26">
        <f>$I$5+3/5*($I$10-$I$5)</f>
        <v>110341.2</v>
      </c>
    </row>
    <row r="9" spans="1:9" x14ac:dyDescent="0.6">
      <c r="A9" s="14" t="s">
        <v>7</v>
      </c>
      <c r="B9" t="s">
        <v>4</v>
      </c>
      <c r="C9" s="15">
        <v>9056</v>
      </c>
      <c r="D9" s="16">
        <v>110079</v>
      </c>
      <c r="E9" s="17">
        <v>108596</v>
      </c>
      <c r="G9" s="25">
        <v>63</v>
      </c>
      <c r="H9" s="26"/>
      <c r="I9" s="26">
        <f>$I$5+4/5*($I$10-$I$5)</f>
        <v>110428.6</v>
      </c>
    </row>
    <row r="10" spans="1:9" x14ac:dyDescent="0.6">
      <c r="A10" s="14"/>
      <c r="B10" t="s">
        <v>5</v>
      </c>
      <c r="C10" s="15">
        <v>0</v>
      </c>
      <c r="D10" s="16">
        <v>0</v>
      </c>
      <c r="E10" s="17">
        <v>0</v>
      </c>
      <c r="G10" s="25">
        <v>64</v>
      </c>
      <c r="H10" s="26">
        <f>D13</f>
        <v>131503</v>
      </c>
      <c r="I10" s="26">
        <f>D14</f>
        <v>110516</v>
      </c>
    </row>
    <row r="11" spans="1:9" x14ac:dyDescent="0.6">
      <c r="A11" s="18"/>
      <c r="B11" s="19" t="s">
        <v>6</v>
      </c>
      <c r="C11" s="20">
        <v>9056</v>
      </c>
      <c r="D11" s="21">
        <v>110079</v>
      </c>
      <c r="E11" s="22">
        <v>108596</v>
      </c>
      <c r="G11" s="25">
        <v>65</v>
      </c>
      <c r="H11" s="25">
        <f>H$10+1/5*(H$15-H$10)</f>
        <v>131606.6</v>
      </c>
      <c r="I11" s="25">
        <f>I$10+1/5*(I$15-I$10)</f>
        <v>109713</v>
      </c>
    </row>
    <row r="12" spans="1:9" x14ac:dyDescent="0.6">
      <c r="A12" s="14" t="s">
        <v>8</v>
      </c>
      <c r="B12" t="s">
        <v>4</v>
      </c>
      <c r="C12" s="15">
        <v>45776</v>
      </c>
      <c r="D12" s="16">
        <v>118631</v>
      </c>
      <c r="E12" s="17">
        <v>113594</v>
      </c>
      <c r="G12" s="25">
        <v>66</v>
      </c>
      <c r="H12" s="25">
        <f>H$10+2/5*(H$15-H$10)</f>
        <v>131710.20000000001</v>
      </c>
      <c r="I12" s="25">
        <f>I$10+2/5*(I$15-I$10)</f>
        <v>108910</v>
      </c>
    </row>
    <row r="13" spans="1:9" x14ac:dyDescent="0.6">
      <c r="A13" s="14"/>
      <c r="B13" t="s">
        <v>5</v>
      </c>
      <c r="C13" s="15">
        <v>17700</v>
      </c>
      <c r="D13" s="16">
        <v>131503</v>
      </c>
      <c r="E13" s="17">
        <v>129702</v>
      </c>
      <c r="G13" s="25">
        <v>67</v>
      </c>
      <c r="H13" s="25">
        <f>H$10+3/5*(H$15-H$10)</f>
        <v>131813.79999999999</v>
      </c>
      <c r="I13" s="25">
        <f>I$10+3/5*(I$15-I$10)</f>
        <v>108107</v>
      </c>
    </row>
    <row r="14" spans="1:9" x14ac:dyDescent="0.6">
      <c r="A14" s="18"/>
      <c r="B14" s="19" t="s">
        <v>6</v>
      </c>
      <c r="C14" s="20">
        <v>28076</v>
      </c>
      <c r="D14" s="21">
        <v>110516</v>
      </c>
      <c r="E14" s="22">
        <v>103439</v>
      </c>
      <c r="G14" s="25">
        <v>68</v>
      </c>
      <c r="H14" s="25">
        <f>H$10+4/5*(H$15-H$10)</f>
        <v>131917.4</v>
      </c>
      <c r="I14" s="25">
        <f>I$10+4/5*(I$15-I$10)</f>
        <v>107304</v>
      </c>
    </row>
    <row r="15" spans="1:9" x14ac:dyDescent="0.6">
      <c r="A15" s="14" t="s">
        <v>9</v>
      </c>
      <c r="B15" t="s">
        <v>4</v>
      </c>
      <c r="C15" s="15">
        <v>58120</v>
      </c>
      <c r="D15" s="16">
        <v>117419</v>
      </c>
      <c r="E15" s="17">
        <v>108621</v>
      </c>
      <c r="G15" s="25">
        <v>69</v>
      </c>
      <c r="H15" s="26">
        <f>D16</f>
        <v>132021</v>
      </c>
      <c r="I15" s="26">
        <f>D17</f>
        <v>106501</v>
      </c>
    </row>
    <row r="16" spans="1:9" x14ac:dyDescent="0.6">
      <c r="A16" s="14"/>
      <c r="B16" t="s">
        <v>5</v>
      </c>
      <c r="C16" s="15">
        <v>24866</v>
      </c>
      <c r="D16" s="16">
        <v>132021</v>
      </c>
      <c r="E16" s="17">
        <v>129438</v>
      </c>
      <c r="G16" s="25">
        <v>70</v>
      </c>
      <c r="H16" s="25"/>
      <c r="I16" s="25"/>
    </row>
    <row r="17" spans="1:5" x14ac:dyDescent="0.6">
      <c r="A17" s="18"/>
      <c r="B17" s="19" t="s">
        <v>6</v>
      </c>
      <c r="C17" s="20">
        <v>33254</v>
      </c>
      <c r="D17" s="21">
        <v>106501</v>
      </c>
      <c r="E17" s="22">
        <v>93055</v>
      </c>
    </row>
    <row r="18" spans="1:5" x14ac:dyDescent="0.6">
      <c r="A18" s="14" t="s">
        <v>10</v>
      </c>
      <c r="B18" t="s">
        <v>4</v>
      </c>
      <c r="C18" s="15">
        <v>49624</v>
      </c>
      <c r="D18" s="16">
        <v>113764</v>
      </c>
      <c r="E18" s="17">
        <v>99574</v>
      </c>
    </row>
    <row r="19" spans="1:5" x14ac:dyDescent="0.6">
      <c r="A19" s="14"/>
      <c r="B19" t="s">
        <v>5</v>
      </c>
      <c r="C19" s="15">
        <v>19427</v>
      </c>
      <c r="D19" s="16">
        <v>127098</v>
      </c>
      <c r="E19" s="17">
        <v>122616</v>
      </c>
    </row>
    <row r="20" spans="1:5" x14ac:dyDescent="0.6">
      <c r="A20" s="18"/>
      <c r="B20" s="19" t="s">
        <v>6</v>
      </c>
      <c r="C20" s="20">
        <v>30197</v>
      </c>
      <c r="D20" s="21">
        <v>105185</v>
      </c>
      <c r="E20" s="22">
        <v>84751</v>
      </c>
    </row>
    <row r="21" spans="1:5" x14ac:dyDescent="0.6">
      <c r="A21" s="14" t="s">
        <v>11</v>
      </c>
      <c r="B21" t="s">
        <v>4</v>
      </c>
      <c r="C21" s="15">
        <v>36157</v>
      </c>
      <c r="D21" s="16">
        <v>117091</v>
      </c>
      <c r="E21" s="17">
        <v>98286</v>
      </c>
    </row>
    <row r="22" spans="1:5" x14ac:dyDescent="0.6">
      <c r="A22" s="14"/>
      <c r="B22" t="s">
        <v>5</v>
      </c>
      <c r="C22" s="15">
        <v>12306</v>
      </c>
      <c r="D22" s="16">
        <v>129227</v>
      </c>
      <c r="E22" s="17">
        <v>123040</v>
      </c>
    </row>
    <row r="23" spans="1:5" x14ac:dyDescent="0.6">
      <c r="A23" s="18"/>
      <c r="B23" s="19" t="s">
        <v>6</v>
      </c>
      <c r="C23" s="20">
        <v>23851</v>
      </c>
      <c r="D23" s="21">
        <v>110829</v>
      </c>
      <c r="E23" s="22">
        <v>85514</v>
      </c>
    </row>
    <row r="24" spans="1:5" x14ac:dyDescent="0.6">
      <c r="A24" s="14" t="s">
        <v>12</v>
      </c>
      <c r="B24" t="s">
        <v>4</v>
      </c>
      <c r="C24" s="15">
        <v>22891</v>
      </c>
      <c r="D24" s="16">
        <v>119852</v>
      </c>
      <c r="E24" s="17">
        <v>97545</v>
      </c>
    </row>
    <row r="25" spans="1:5" x14ac:dyDescent="0.6">
      <c r="A25" s="14"/>
      <c r="B25" t="s">
        <v>5</v>
      </c>
      <c r="C25" s="15">
        <v>7404</v>
      </c>
      <c r="D25" s="16">
        <v>134241</v>
      </c>
      <c r="E25" s="17">
        <v>125783</v>
      </c>
    </row>
    <row r="26" spans="1:5" x14ac:dyDescent="0.6">
      <c r="A26" s="18"/>
      <c r="B26" s="19" t="s">
        <v>6</v>
      </c>
      <c r="C26" s="20">
        <v>15487</v>
      </c>
      <c r="D26" s="21">
        <v>112973</v>
      </c>
      <c r="E26" s="22">
        <v>84045</v>
      </c>
    </row>
    <row r="27" spans="1:5" x14ac:dyDescent="0.6">
      <c r="A27" s="14" t="s">
        <v>13</v>
      </c>
      <c r="B27" t="s">
        <v>4</v>
      </c>
      <c r="C27" s="15">
        <v>9434</v>
      </c>
      <c r="D27" s="16">
        <v>119671</v>
      </c>
      <c r="E27" s="17">
        <v>94832</v>
      </c>
    </row>
    <row r="28" spans="1:5" x14ac:dyDescent="0.6">
      <c r="A28" s="14"/>
      <c r="B28" t="s">
        <v>5</v>
      </c>
      <c r="C28" s="15">
        <v>2821</v>
      </c>
      <c r="D28" s="16">
        <v>134997</v>
      </c>
      <c r="E28" s="17">
        <v>122425</v>
      </c>
    </row>
    <row r="29" spans="1:5" x14ac:dyDescent="0.6">
      <c r="A29" s="18"/>
      <c r="B29" s="19" t="s">
        <v>6</v>
      </c>
      <c r="C29" s="20">
        <v>6613</v>
      </c>
      <c r="D29" s="21">
        <v>113133</v>
      </c>
      <c r="E29" s="22">
        <v>83062</v>
      </c>
    </row>
    <row r="30" spans="1:5" x14ac:dyDescent="0.6">
      <c r="A30" s="14" t="s">
        <v>14</v>
      </c>
      <c r="B30" t="s">
        <v>4</v>
      </c>
      <c r="C30" s="15">
        <v>2643</v>
      </c>
      <c r="D30" s="16">
        <v>119721</v>
      </c>
      <c r="E30" s="17">
        <v>90938</v>
      </c>
    </row>
    <row r="31" spans="1:5" x14ac:dyDescent="0.6">
      <c r="A31" s="14"/>
      <c r="B31" t="s">
        <v>5</v>
      </c>
      <c r="C31" s="15">
        <v>717</v>
      </c>
      <c r="D31" s="16">
        <v>137102</v>
      </c>
      <c r="E31" s="17">
        <v>114532</v>
      </c>
    </row>
    <row r="32" spans="1:5" x14ac:dyDescent="0.6">
      <c r="A32" s="18"/>
      <c r="B32" s="19" t="s">
        <v>6</v>
      </c>
      <c r="C32" s="20">
        <v>1926</v>
      </c>
      <c r="D32" s="21">
        <v>113251</v>
      </c>
      <c r="E32" s="22">
        <v>82155</v>
      </c>
    </row>
    <row r="33" spans="1:5" x14ac:dyDescent="0.6">
      <c r="A33" s="14" t="s">
        <v>15</v>
      </c>
      <c r="B33" t="s">
        <v>4</v>
      </c>
      <c r="C33" s="15">
        <v>284</v>
      </c>
      <c r="D33" s="16">
        <v>122329</v>
      </c>
      <c r="E33" s="17">
        <v>92800</v>
      </c>
    </row>
    <row r="34" spans="1:5" x14ac:dyDescent="0.6">
      <c r="A34" s="14"/>
      <c r="B34" t="s">
        <v>5</v>
      </c>
      <c r="C34" s="15">
        <v>79</v>
      </c>
      <c r="D34" s="16">
        <v>143064</v>
      </c>
      <c r="E34" s="17">
        <v>116264</v>
      </c>
    </row>
    <row r="35" spans="1:5" x14ac:dyDescent="0.6">
      <c r="A35" s="18"/>
      <c r="B35" s="19" t="s">
        <v>6</v>
      </c>
      <c r="C35" s="20">
        <v>205</v>
      </c>
      <c r="D35" s="21">
        <v>114339</v>
      </c>
      <c r="E35" s="22">
        <v>83758</v>
      </c>
    </row>
    <row r="36" spans="1:5" x14ac:dyDescent="0.6">
      <c r="A36" s="14" t="s">
        <v>16</v>
      </c>
      <c r="B36" t="s">
        <v>4</v>
      </c>
      <c r="C36" s="15">
        <v>35</v>
      </c>
      <c r="D36" s="16">
        <v>106207</v>
      </c>
      <c r="E36" s="17">
        <v>88251</v>
      </c>
    </row>
    <row r="37" spans="1:5" x14ac:dyDescent="0.6">
      <c r="A37" s="14"/>
      <c r="B37" t="s">
        <v>5</v>
      </c>
      <c r="C37" s="15">
        <v>5</v>
      </c>
      <c r="D37" s="16">
        <v>133952</v>
      </c>
      <c r="E37" s="17">
        <v>118051</v>
      </c>
    </row>
    <row r="38" spans="1:5" x14ac:dyDescent="0.6">
      <c r="A38" s="18"/>
      <c r="B38" s="19" t="s">
        <v>6</v>
      </c>
      <c r="C38" s="20">
        <v>30</v>
      </c>
      <c r="D38" s="21">
        <v>101582</v>
      </c>
      <c r="E38" s="22">
        <v>83284</v>
      </c>
    </row>
    <row r="39" spans="1:5" x14ac:dyDescent="0.6">
      <c r="A39" s="14" t="s">
        <v>17</v>
      </c>
      <c r="B39" t="s">
        <v>4</v>
      </c>
      <c r="C39" s="15">
        <v>234187</v>
      </c>
      <c r="D39" s="16">
        <v>116890</v>
      </c>
      <c r="E39" s="17">
        <v>104209</v>
      </c>
    </row>
    <row r="40" spans="1:5" x14ac:dyDescent="0.6">
      <c r="A40" s="14"/>
      <c r="B40" t="s">
        <v>5</v>
      </c>
      <c r="C40" s="15">
        <v>85325</v>
      </c>
      <c r="D40" s="16">
        <v>130734</v>
      </c>
      <c r="E40" s="17">
        <v>126330</v>
      </c>
    </row>
    <row r="41" spans="1:5" ht="13.75" thickBot="1" x14ac:dyDescent="0.75">
      <c r="A41" s="9"/>
      <c r="B41" s="10" t="s">
        <v>6</v>
      </c>
      <c r="C41" s="11">
        <v>148862</v>
      </c>
      <c r="D41" s="23">
        <v>108955</v>
      </c>
      <c r="E41" s="24">
        <v>91529</v>
      </c>
    </row>
    <row r="42" spans="1:5" x14ac:dyDescent="0.6">
      <c r="A42" s="14" t="s">
        <v>18</v>
      </c>
      <c r="B42" t="s">
        <v>4</v>
      </c>
      <c r="C42" s="15">
        <v>0</v>
      </c>
      <c r="D42" s="16">
        <v>0</v>
      </c>
      <c r="E42" s="17">
        <v>0</v>
      </c>
    </row>
    <row r="43" spans="1:5" x14ac:dyDescent="0.6">
      <c r="A43" s="14" t="s">
        <v>19</v>
      </c>
      <c r="B43" t="s">
        <v>5</v>
      </c>
      <c r="C43" s="15">
        <v>0</v>
      </c>
      <c r="D43" s="16">
        <v>0</v>
      </c>
      <c r="E43" s="17">
        <v>0</v>
      </c>
    </row>
    <row r="44" spans="1:5" ht="13.75" thickBot="1" x14ac:dyDescent="0.75">
      <c r="A44" s="9"/>
      <c r="B44" s="10" t="s">
        <v>6</v>
      </c>
      <c r="C44" s="11">
        <v>0</v>
      </c>
      <c r="D44" s="23">
        <v>0</v>
      </c>
      <c r="E44" s="24">
        <v>0</v>
      </c>
    </row>
    <row r="45" spans="1:5" x14ac:dyDescent="0.6">
      <c r="A45" s="14" t="s">
        <v>20</v>
      </c>
      <c r="B45" t="s">
        <v>4</v>
      </c>
      <c r="C45" s="15">
        <v>234187</v>
      </c>
      <c r="D45" s="16">
        <v>116890</v>
      </c>
      <c r="E45" s="17">
        <v>104209</v>
      </c>
    </row>
    <row r="46" spans="1:5" x14ac:dyDescent="0.6">
      <c r="A46" s="14"/>
      <c r="B46" t="s">
        <v>5</v>
      </c>
      <c r="C46" s="15">
        <v>85325</v>
      </c>
      <c r="D46" s="16">
        <v>130734</v>
      </c>
      <c r="E46" s="17">
        <v>126330</v>
      </c>
    </row>
    <row r="47" spans="1:5" ht="13.75" thickBot="1" x14ac:dyDescent="0.75">
      <c r="A47" s="9"/>
      <c r="B47" s="10" t="s">
        <v>6</v>
      </c>
      <c r="C47" s="11">
        <v>148862</v>
      </c>
      <c r="D47" s="23">
        <v>108955</v>
      </c>
      <c r="E47" s="24">
        <v>91529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8CD-E732-458F-B676-6C7B4DF3499D}">
  <dimension ref="A1:I47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1"/>
    <col min="4" max="5" width="12.7265625" style="1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2" t="s">
        <v>29</v>
      </c>
      <c r="B1" s="2"/>
    </row>
    <row r="2" spans="1:9" x14ac:dyDescent="0.6">
      <c r="A2" s="2"/>
    </row>
    <row r="3" spans="1:9" ht="13.75" thickBot="1" x14ac:dyDescent="0.75">
      <c r="A3" s="3" t="s">
        <v>27</v>
      </c>
      <c r="B3" s="3"/>
      <c r="G3" s="25" t="s">
        <v>35</v>
      </c>
      <c r="H3" s="25" t="s">
        <v>33</v>
      </c>
      <c r="I3" s="25" t="s">
        <v>34</v>
      </c>
    </row>
    <row r="4" spans="1:9" x14ac:dyDescent="0.6">
      <c r="A4" s="4"/>
      <c r="B4" s="5"/>
      <c r="C4" s="6" t="s">
        <v>1</v>
      </c>
      <c r="D4" s="7" t="s">
        <v>30</v>
      </c>
      <c r="E4" s="8" t="s">
        <v>31</v>
      </c>
      <c r="G4" s="25">
        <v>58</v>
      </c>
      <c r="I4">
        <f>I5-1/3*(I5-D8)</f>
        <v>102073.66666666667</v>
      </c>
    </row>
    <row r="5" spans="1:9" ht="13.75" thickBot="1" x14ac:dyDescent="0.75">
      <c r="A5" s="9" t="s">
        <v>2</v>
      </c>
      <c r="B5" s="10"/>
      <c r="C5" s="11"/>
      <c r="D5" s="12" t="s">
        <v>3</v>
      </c>
      <c r="E5" s="13" t="s">
        <v>3</v>
      </c>
      <c r="G5" s="25">
        <v>59</v>
      </c>
      <c r="H5" s="25"/>
      <c r="I5" s="26">
        <f>D11</f>
        <v>108579</v>
      </c>
    </row>
    <row r="6" spans="1:9" x14ac:dyDescent="0.6">
      <c r="A6" s="14" t="s">
        <v>32</v>
      </c>
      <c r="B6" t="s">
        <v>4</v>
      </c>
      <c r="C6" s="15">
        <v>183</v>
      </c>
      <c r="D6" s="16">
        <v>89063</v>
      </c>
      <c r="E6" s="17">
        <v>88307</v>
      </c>
      <c r="G6" s="25">
        <v>60</v>
      </c>
      <c r="H6" s="25"/>
      <c r="I6" s="26">
        <f>$I$5+1/5*($I$10-$I$5)</f>
        <v>108331.6</v>
      </c>
    </row>
    <row r="7" spans="1:9" x14ac:dyDescent="0.6">
      <c r="A7" s="14"/>
      <c r="B7" t="s">
        <v>5</v>
      </c>
      <c r="C7" s="15">
        <v>0</v>
      </c>
      <c r="D7" s="16">
        <v>0</v>
      </c>
      <c r="E7" s="17">
        <v>0</v>
      </c>
      <c r="G7" s="25">
        <v>61</v>
      </c>
      <c r="H7" s="25"/>
      <c r="I7" s="26">
        <f>$I$5+2/5*($I$10-$I$5)</f>
        <v>108084.2</v>
      </c>
    </row>
    <row r="8" spans="1:9" x14ac:dyDescent="0.6">
      <c r="A8" s="18"/>
      <c r="B8" s="19" t="s">
        <v>6</v>
      </c>
      <c r="C8" s="20">
        <v>183</v>
      </c>
      <c r="D8" s="21">
        <v>89063</v>
      </c>
      <c r="E8" s="22">
        <v>88307</v>
      </c>
      <c r="G8" s="25">
        <v>62</v>
      </c>
      <c r="H8" s="25"/>
      <c r="I8" s="26">
        <f>$I$5+3/5*($I$10-$I$5)</f>
        <v>107836.8</v>
      </c>
    </row>
    <row r="9" spans="1:9" x14ac:dyDescent="0.6">
      <c r="A9" s="14" t="s">
        <v>7</v>
      </c>
      <c r="B9" t="s">
        <v>4</v>
      </c>
      <c r="C9" s="15">
        <v>9656</v>
      </c>
      <c r="D9" s="16">
        <v>108579</v>
      </c>
      <c r="E9" s="17">
        <v>107469</v>
      </c>
      <c r="G9" s="25">
        <v>63</v>
      </c>
      <c r="H9" s="26"/>
      <c r="I9" s="26">
        <f>$I$5+4/5*($I$10-$I$5)</f>
        <v>107589.4</v>
      </c>
    </row>
    <row r="10" spans="1:9" x14ac:dyDescent="0.6">
      <c r="A10" s="14"/>
      <c r="B10" t="s">
        <v>5</v>
      </c>
      <c r="C10" s="15">
        <v>0</v>
      </c>
      <c r="D10" s="16">
        <v>0</v>
      </c>
      <c r="E10" s="17">
        <v>0</v>
      </c>
      <c r="G10" s="25">
        <v>64</v>
      </c>
      <c r="H10" s="26">
        <f>D13</f>
        <v>118582</v>
      </c>
      <c r="I10" s="26">
        <f>D14</f>
        <v>107342</v>
      </c>
    </row>
    <row r="11" spans="1:9" x14ac:dyDescent="0.6">
      <c r="A11" s="18"/>
      <c r="B11" s="19" t="s">
        <v>6</v>
      </c>
      <c r="C11" s="20">
        <v>9656</v>
      </c>
      <c r="D11" s="21">
        <v>108579</v>
      </c>
      <c r="E11" s="22">
        <v>107469</v>
      </c>
      <c r="G11" s="25">
        <v>65</v>
      </c>
      <c r="H11" s="25">
        <f>H$10+1/5*(H$15-H$10)</f>
        <v>119059.6</v>
      </c>
      <c r="I11" s="25">
        <f>I$10+1/5*(I$15-I$10)</f>
        <v>106747.4</v>
      </c>
    </row>
    <row r="12" spans="1:9" x14ac:dyDescent="0.6">
      <c r="A12" s="14" t="s">
        <v>8</v>
      </c>
      <c r="B12" t="s">
        <v>4</v>
      </c>
      <c r="C12" s="15">
        <v>51516</v>
      </c>
      <c r="D12" s="16">
        <v>111865</v>
      </c>
      <c r="E12" s="17">
        <v>107496</v>
      </c>
      <c r="G12" s="25">
        <v>66</v>
      </c>
      <c r="H12" s="25">
        <f>H$10+2/5*(H$15-H$10)</f>
        <v>119537.2</v>
      </c>
      <c r="I12" s="25">
        <f>I$10+2/5*(I$15-I$10)</f>
        <v>106152.8</v>
      </c>
    </row>
    <row r="13" spans="1:9" x14ac:dyDescent="0.6">
      <c r="A13" s="14"/>
      <c r="B13" t="s">
        <v>5</v>
      </c>
      <c r="C13" s="15">
        <v>20729</v>
      </c>
      <c r="D13" s="16">
        <v>118582</v>
      </c>
      <c r="E13" s="17">
        <v>117016</v>
      </c>
      <c r="G13" s="25">
        <v>67</v>
      </c>
      <c r="H13" s="25">
        <f>H$10+3/5*(H$15-H$10)</f>
        <v>120014.8</v>
      </c>
      <c r="I13" s="25">
        <f>I$10+3/5*(I$15-I$10)</f>
        <v>105558.2</v>
      </c>
    </row>
    <row r="14" spans="1:9" x14ac:dyDescent="0.6">
      <c r="A14" s="18"/>
      <c r="B14" s="19" t="s">
        <v>6</v>
      </c>
      <c r="C14" s="20">
        <v>30787</v>
      </c>
      <c r="D14" s="21">
        <v>107342</v>
      </c>
      <c r="E14" s="22">
        <v>101087</v>
      </c>
      <c r="G14" s="25">
        <v>68</v>
      </c>
      <c r="H14" s="25">
        <f>H$10+4/5*(H$15-H$10)</f>
        <v>120492.4</v>
      </c>
      <c r="I14" s="25">
        <f>I$10+4/5*(I$15-I$10)</f>
        <v>104963.6</v>
      </c>
    </row>
    <row r="15" spans="1:9" x14ac:dyDescent="0.6">
      <c r="A15" s="14" t="s">
        <v>9</v>
      </c>
      <c r="B15" t="s">
        <v>4</v>
      </c>
      <c r="C15" s="15">
        <v>68031</v>
      </c>
      <c r="D15" s="16">
        <v>111804</v>
      </c>
      <c r="E15" s="17">
        <v>104144</v>
      </c>
      <c r="G15" s="25">
        <v>69</v>
      </c>
      <c r="H15" s="26">
        <f>D16</f>
        <v>120970</v>
      </c>
      <c r="I15" s="26">
        <f>D17</f>
        <v>104369</v>
      </c>
    </row>
    <row r="16" spans="1:9" x14ac:dyDescent="0.6">
      <c r="A16" s="14"/>
      <c r="B16" t="s">
        <v>5</v>
      </c>
      <c r="C16" s="15">
        <v>30467</v>
      </c>
      <c r="D16" s="16">
        <v>120970</v>
      </c>
      <c r="E16" s="17">
        <v>118525</v>
      </c>
      <c r="G16" s="25">
        <v>70</v>
      </c>
      <c r="H16" s="25"/>
      <c r="I16" s="25"/>
    </row>
    <row r="17" spans="1:5" x14ac:dyDescent="0.6">
      <c r="A17" s="18"/>
      <c r="B17" s="19" t="s">
        <v>6</v>
      </c>
      <c r="C17" s="20">
        <v>37564</v>
      </c>
      <c r="D17" s="21">
        <v>104369</v>
      </c>
      <c r="E17" s="22">
        <v>92481</v>
      </c>
    </row>
    <row r="18" spans="1:5" x14ac:dyDescent="0.6">
      <c r="A18" s="14" t="s">
        <v>10</v>
      </c>
      <c r="B18" t="s">
        <v>4</v>
      </c>
      <c r="C18" s="15">
        <v>53000</v>
      </c>
      <c r="D18" s="16">
        <v>108418</v>
      </c>
      <c r="E18" s="17">
        <v>96529</v>
      </c>
    </row>
    <row r="19" spans="1:5" x14ac:dyDescent="0.6">
      <c r="A19" s="14"/>
      <c r="B19" t="s">
        <v>5</v>
      </c>
      <c r="C19" s="15">
        <v>21859</v>
      </c>
      <c r="D19" s="16">
        <v>116416</v>
      </c>
      <c r="E19" s="17">
        <v>112762</v>
      </c>
    </row>
    <row r="20" spans="1:5" x14ac:dyDescent="0.6">
      <c r="A20" s="18"/>
      <c r="B20" s="19" t="s">
        <v>6</v>
      </c>
      <c r="C20" s="20">
        <v>31141</v>
      </c>
      <c r="D20" s="21">
        <v>102804</v>
      </c>
      <c r="E20" s="22">
        <v>85134</v>
      </c>
    </row>
    <row r="21" spans="1:5" x14ac:dyDescent="0.6">
      <c r="A21" s="14" t="s">
        <v>11</v>
      </c>
      <c r="B21" t="s">
        <v>4</v>
      </c>
      <c r="C21" s="15">
        <v>38355</v>
      </c>
      <c r="D21" s="16">
        <v>110469</v>
      </c>
      <c r="E21" s="17">
        <v>94751</v>
      </c>
    </row>
    <row r="22" spans="1:5" x14ac:dyDescent="0.6">
      <c r="A22" s="14"/>
      <c r="B22" t="s">
        <v>5</v>
      </c>
      <c r="C22" s="15">
        <v>14281</v>
      </c>
      <c r="D22" s="16">
        <v>114174</v>
      </c>
      <c r="E22" s="17">
        <v>109257</v>
      </c>
    </row>
    <row r="23" spans="1:5" x14ac:dyDescent="0.6">
      <c r="A23" s="18"/>
      <c r="B23" s="19" t="s">
        <v>6</v>
      </c>
      <c r="C23" s="20">
        <v>24074</v>
      </c>
      <c r="D23" s="21">
        <v>108271</v>
      </c>
      <c r="E23" s="22">
        <v>86146</v>
      </c>
    </row>
    <row r="24" spans="1:5" x14ac:dyDescent="0.6">
      <c r="A24" s="14" t="s">
        <v>12</v>
      </c>
      <c r="B24" t="s">
        <v>4</v>
      </c>
      <c r="C24" s="15">
        <v>24708</v>
      </c>
      <c r="D24" s="16">
        <v>113236</v>
      </c>
      <c r="E24" s="17">
        <v>94299</v>
      </c>
    </row>
    <row r="25" spans="1:5" x14ac:dyDescent="0.6">
      <c r="A25" s="14"/>
      <c r="B25" t="s">
        <v>5</v>
      </c>
      <c r="C25" s="15">
        <v>8845</v>
      </c>
      <c r="D25" s="16">
        <v>119162</v>
      </c>
      <c r="E25" s="17">
        <v>112323</v>
      </c>
    </row>
    <row r="26" spans="1:5" x14ac:dyDescent="0.6">
      <c r="A26" s="18"/>
      <c r="B26" s="19" t="s">
        <v>6</v>
      </c>
      <c r="C26" s="20">
        <v>15863</v>
      </c>
      <c r="D26" s="21">
        <v>109932</v>
      </c>
      <c r="E26" s="22">
        <v>84249</v>
      </c>
    </row>
    <row r="27" spans="1:5" x14ac:dyDescent="0.6">
      <c r="A27" s="14" t="s">
        <v>13</v>
      </c>
      <c r="B27" t="s">
        <v>4</v>
      </c>
      <c r="C27" s="15">
        <v>10646</v>
      </c>
      <c r="D27" s="16">
        <v>114943</v>
      </c>
      <c r="E27" s="17">
        <v>93000</v>
      </c>
    </row>
    <row r="28" spans="1:5" x14ac:dyDescent="0.6">
      <c r="A28" s="14"/>
      <c r="B28" t="s">
        <v>5</v>
      </c>
      <c r="C28" s="15">
        <v>3609</v>
      </c>
      <c r="D28" s="16">
        <v>121284</v>
      </c>
      <c r="E28" s="17">
        <v>110953</v>
      </c>
    </row>
    <row r="29" spans="1:5" x14ac:dyDescent="0.6">
      <c r="A29" s="18"/>
      <c r="B29" s="19" t="s">
        <v>6</v>
      </c>
      <c r="C29" s="20">
        <v>7037</v>
      </c>
      <c r="D29" s="21">
        <v>111691</v>
      </c>
      <c r="E29" s="22">
        <v>83792</v>
      </c>
    </row>
    <row r="30" spans="1:5" x14ac:dyDescent="0.6">
      <c r="A30" s="14" t="s">
        <v>14</v>
      </c>
      <c r="B30" t="s">
        <v>4</v>
      </c>
      <c r="C30" s="15">
        <v>2961</v>
      </c>
      <c r="D30" s="16">
        <v>115581</v>
      </c>
      <c r="E30" s="17">
        <v>90731</v>
      </c>
    </row>
    <row r="31" spans="1:5" x14ac:dyDescent="0.6">
      <c r="A31" s="14"/>
      <c r="B31" t="s">
        <v>5</v>
      </c>
      <c r="C31" s="15">
        <v>1011</v>
      </c>
      <c r="D31" s="16">
        <v>125783</v>
      </c>
      <c r="E31" s="17">
        <v>106928</v>
      </c>
    </row>
    <row r="32" spans="1:5" x14ac:dyDescent="0.6">
      <c r="A32" s="18"/>
      <c r="B32" s="19" t="s">
        <v>6</v>
      </c>
      <c r="C32" s="20">
        <v>1950</v>
      </c>
      <c r="D32" s="21">
        <v>110292</v>
      </c>
      <c r="E32" s="22">
        <v>82334</v>
      </c>
    </row>
    <row r="33" spans="1:5" x14ac:dyDescent="0.6">
      <c r="A33" s="14" t="s">
        <v>15</v>
      </c>
      <c r="B33" t="s">
        <v>4</v>
      </c>
      <c r="C33" s="15">
        <v>267</v>
      </c>
      <c r="D33" s="16">
        <v>120103</v>
      </c>
      <c r="E33" s="17">
        <v>93730</v>
      </c>
    </row>
    <row r="34" spans="1:5" x14ac:dyDescent="0.6">
      <c r="A34" s="14"/>
      <c r="B34" t="s">
        <v>5</v>
      </c>
      <c r="C34" s="15">
        <v>100</v>
      </c>
      <c r="D34" s="16">
        <v>137791</v>
      </c>
      <c r="E34" s="17">
        <v>112295</v>
      </c>
    </row>
    <row r="35" spans="1:5" x14ac:dyDescent="0.6">
      <c r="A35" s="18"/>
      <c r="B35" s="19" t="s">
        <v>6</v>
      </c>
      <c r="C35" s="20">
        <v>167</v>
      </c>
      <c r="D35" s="21">
        <v>109511</v>
      </c>
      <c r="E35" s="22">
        <v>82613</v>
      </c>
    </row>
    <row r="36" spans="1:5" x14ac:dyDescent="0.6">
      <c r="A36" s="14" t="s">
        <v>16</v>
      </c>
      <c r="B36" t="s">
        <v>4</v>
      </c>
      <c r="C36" s="15">
        <v>26</v>
      </c>
      <c r="D36" s="16">
        <v>122152</v>
      </c>
      <c r="E36" s="17">
        <v>97932</v>
      </c>
    </row>
    <row r="37" spans="1:5" x14ac:dyDescent="0.6">
      <c r="A37" s="14"/>
      <c r="B37" t="s">
        <v>5</v>
      </c>
      <c r="C37" s="15">
        <v>9</v>
      </c>
      <c r="D37" s="16">
        <v>125954</v>
      </c>
      <c r="E37" s="17">
        <v>102020</v>
      </c>
    </row>
    <row r="38" spans="1:5" x14ac:dyDescent="0.6">
      <c r="A38" s="18"/>
      <c r="B38" s="19" t="s">
        <v>6</v>
      </c>
      <c r="C38" s="20">
        <v>17</v>
      </c>
      <c r="D38" s="21">
        <v>120139</v>
      </c>
      <c r="E38" s="22">
        <v>95767</v>
      </c>
    </row>
    <row r="39" spans="1:5" x14ac:dyDescent="0.6">
      <c r="A39" s="14" t="s">
        <v>17</v>
      </c>
      <c r="B39" t="s">
        <v>4</v>
      </c>
      <c r="C39" s="15">
        <v>259349</v>
      </c>
      <c r="D39" s="16">
        <v>111108</v>
      </c>
      <c r="E39" s="17">
        <v>100417</v>
      </c>
    </row>
    <row r="40" spans="1:5" x14ac:dyDescent="0.6">
      <c r="A40" s="14"/>
      <c r="B40" t="s">
        <v>5</v>
      </c>
      <c r="C40" s="15">
        <v>100910</v>
      </c>
      <c r="D40" s="16">
        <v>118450</v>
      </c>
      <c r="E40" s="17">
        <v>114717</v>
      </c>
    </row>
    <row r="41" spans="1:5" ht="13.75" thickBot="1" x14ac:dyDescent="0.75">
      <c r="A41" s="9"/>
      <c r="B41" s="10" t="s">
        <v>6</v>
      </c>
      <c r="C41" s="11">
        <v>158439</v>
      </c>
      <c r="D41" s="23">
        <v>106433</v>
      </c>
      <c r="E41" s="24">
        <v>91310</v>
      </c>
    </row>
    <row r="42" spans="1:5" x14ac:dyDescent="0.6">
      <c r="A42" s="14" t="s">
        <v>18</v>
      </c>
      <c r="B42" t="s">
        <v>4</v>
      </c>
      <c r="C42" s="15">
        <v>0</v>
      </c>
      <c r="D42" s="16">
        <v>0</v>
      </c>
      <c r="E42" s="17">
        <v>0</v>
      </c>
    </row>
    <row r="43" spans="1:5" x14ac:dyDescent="0.6">
      <c r="A43" s="14" t="s">
        <v>19</v>
      </c>
      <c r="B43" t="s">
        <v>5</v>
      </c>
      <c r="C43" s="15">
        <v>0</v>
      </c>
      <c r="D43" s="16">
        <v>0</v>
      </c>
      <c r="E43" s="17">
        <v>0</v>
      </c>
    </row>
    <row r="44" spans="1:5" ht="13.75" thickBot="1" x14ac:dyDescent="0.75">
      <c r="A44" s="9"/>
      <c r="B44" s="10" t="s">
        <v>6</v>
      </c>
      <c r="C44" s="11">
        <v>0</v>
      </c>
      <c r="D44" s="23">
        <v>0</v>
      </c>
      <c r="E44" s="24">
        <v>0</v>
      </c>
    </row>
    <row r="45" spans="1:5" x14ac:dyDescent="0.6">
      <c r="A45" s="14" t="s">
        <v>20</v>
      </c>
      <c r="B45" t="s">
        <v>4</v>
      </c>
      <c r="C45" s="15">
        <v>259349</v>
      </c>
      <c r="D45" s="16">
        <v>111108</v>
      </c>
      <c r="E45" s="17">
        <v>100417</v>
      </c>
    </row>
    <row r="46" spans="1:5" x14ac:dyDescent="0.6">
      <c r="A46" s="14"/>
      <c r="B46" t="s">
        <v>5</v>
      </c>
      <c r="C46" s="15">
        <v>100910</v>
      </c>
      <c r="D46" s="16">
        <v>118450</v>
      </c>
      <c r="E46" s="17">
        <v>114717</v>
      </c>
    </row>
    <row r="47" spans="1:5" ht="13.75" thickBot="1" x14ac:dyDescent="0.75">
      <c r="A47" s="9"/>
      <c r="B47" s="10" t="s">
        <v>6</v>
      </c>
      <c r="C47" s="11">
        <v>158439</v>
      </c>
      <c r="D47" s="23">
        <v>106433</v>
      </c>
      <c r="E47" s="24">
        <v>91310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Országos</vt:lpstr>
      <vt:lpstr>Budapest</vt:lpstr>
      <vt:lpstr>Pest</vt:lpstr>
      <vt:lpstr>Közép-Magyarország</vt:lpstr>
      <vt:lpstr>Közép-Dunántúl</vt:lpstr>
      <vt:lpstr>Nyugat-Dunántúl</vt:lpstr>
      <vt:lpstr>Dél-Dunántúl</vt:lpstr>
      <vt:lpstr>Észak-Magyarország</vt:lpstr>
      <vt:lpstr>Észak-Alföld</vt:lpstr>
      <vt:lpstr>Dél-Alföld</vt:lpstr>
    </vt:vector>
  </TitlesOfParts>
  <Company>KSH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Beáta</dc:creator>
  <cp:lastModifiedBy>Szakmáry Nándor</cp:lastModifiedBy>
  <dcterms:created xsi:type="dcterms:W3CDTF">2024-02-12T10:14:25Z</dcterms:created>
  <dcterms:modified xsi:type="dcterms:W3CDTF">2024-04-29T18:17:04Z</dcterms:modified>
</cp:coreProperties>
</file>