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852AB6AF-07BC-4D40-9891-7084F6C2BD4C}" xr6:coauthVersionLast="47" xr6:coauthVersionMax="47" xr10:uidLastSave="{00000000-0000-0000-0000-000000000000}"/>
  <bookViews>
    <workbookView xWindow="-90" yWindow="-90" windowWidth="19380" windowHeight="10380" firstSheet="5" activeTab="1" xr2:uid="{3ED73A4E-C825-44C4-8D0A-4D5ABBE3F468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4" i="10"/>
  <c r="I4" i="4"/>
  <c r="I4" i="5"/>
  <c r="I4" i="6"/>
  <c r="I4" i="7"/>
  <c r="I4" i="8"/>
  <c r="I4" i="9"/>
  <c r="I4" i="2"/>
  <c r="I5" i="3"/>
  <c r="I5" i="10"/>
  <c r="I5" i="4"/>
  <c r="I5" i="5"/>
  <c r="I5" i="6"/>
  <c r="I5" i="7"/>
  <c r="I5" i="8"/>
  <c r="I5" i="9"/>
  <c r="I5" i="2"/>
  <c r="I16" i="3"/>
  <c r="I12" i="3" s="1"/>
  <c r="H16" i="3"/>
  <c r="I11" i="3"/>
  <c r="H11" i="3"/>
  <c r="H15" i="3" s="1"/>
  <c r="I6" i="3"/>
  <c r="I10" i="3" s="1"/>
  <c r="I16" i="4"/>
  <c r="H16" i="4"/>
  <c r="I13" i="4"/>
  <c r="I12" i="4"/>
  <c r="I11" i="4"/>
  <c r="H11" i="4"/>
  <c r="H15" i="4" s="1"/>
  <c r="I6" i="4"/>
  <c r="I7" i="4" s="1"/>
  <c r="I16" i="5"/>
  <c r="H16" i="5"/>
  <c r="I14" i="5"/>
  <c r="I13" i="5"/>
  <c r="H12" i="5"/>
  <c r="I11" i="5"/>
  <c r="I15" i="5" s="1"/>
  <c r="H11" i="5"/>
  <c r="H15" i="5" s="1"/>
  <c r="I10" i="5"/>
  <c r="I8" i="5"/>
  <c r="I7" i="5"/>
  <c r="I6" i="5"/>
  <c r="I9" i="5" s="1"/>
  <c r="I16" i="6"/>
  <c r="H16" i="6"/>
  <c r="I14" i="6"/>
  <c r="I11" i="6"/>
  <c r="H11" i="6"/>
  <c r="H14" i="6" s="1"/>
  <c r="I6" i="6"/>
  <c r="I7" i="6" s="1"/>
  <c r="I16" i="7"/>
  <c r="H16" i="7"/>
  <c r="I11" i="7"/>
  <c r="I14" i="7" s="1"/>
  <c r="H11" i="7"/>
  <c r="H15" i="7" s="1"/>
  <c r="I6" i="7"/>
  <c r="I16" i="8"/>
  <c r="H16" i="8"/>
  <c r="H12" i="8"/>
  <c r="I11" i="8"/>
  <c r="H11" i="8"/>
  <c r="H15" i="8" s="1"/>
  <c r="I6" i="8"/>
  <c r="I9" i="8" s="1"/>
  <c r="I16" i="9"/>
  <c r="H16" i="9"/>
  <c r="I11" i="9"/>
  <c r="I15" i="9" s="1"/>
  <c r="H11" i="9"/>
  <c r="H15" i="9" s="1"/>
  <c r="I6" i="9"/>
  <c r="I16" i="2"/>
  <c r="H16" i="2"/>
  <c r="I11" i="2"/>
  <c r="I15" i="2" s="1"/>
  <c r="H11" i="2"/>
  <c r="H12" i="2" s="1"/>
  <c r="I6" i="2"/>
  <c r="I10" i="2" s="1"/>
  <c r="E43" i="10"/>
  <c r="E38" i="10"/>
  <c r="E35" i="10"/>
  <c r="E30" i="10"/>
  <c r="E27" i="10"/>
  <c r="E22" i="10"/>
  <c r="E19" i="10"/>
  <c r="E14" i="10"/>
  <c r="E11" i="10"/>
  <c r="E6" i="10"/>
  <c r="D43" i="10"/>
  <c r="D40" i="10"/>
  <c r="D37" i="10"/>
  <c r="D35" i="10"/>
  <c r="D32" i="10"/>
  <c r="D29" i="10"/>
  <c r="D27" i="10"/>
  <c r="D24" i="10"/>
  <c r="D21" i="10"/>
  <c r="D19" i="10"/>
  <c r="D16" i="10"/>
  <c r="H16" i="10" s="1"/>
  <c r="D13" i="10"/>
  <c r="H11" i="10" s="1"/>
  <c r="D11" i="10"/>
  <c r="I6" i="10" s="1"/>
  <c r="D8" i="10"/>
  <c r="C44" i="10"/>
  <c r="D44" i="10" s="1"/>
  <c r="C43" i="10"/>
  <c r="C42" i="10"/>
  <c r="D42" i="10" s="1"/>
  <c r="C41" i="10"/>
  <c r="D41" i="10" s="1"/>
  <c r="C40" i="10"/>
  <c r="E40" i="10" s="1"/>
  <c r="C39" i="10"/>
  <c r="D39" i="10" s="1"/>
  <c r="C38" i="10"/>
  <c r="D38" i="10" s="1"/>
  <c r="C37" i="10"/>
  <c r="E37" i="10" s="1"/>
  <c r="C36" i="10"/>
  <c r="D36" i="10" s="1"/>
  <c r="C35" i="10"/>
  <c r="C34" i="10"/>
  <c r="D34" i="10" s="1"/>
  <c r="C33" i="10"/>
  <c r="D33" i="10" s="1"/>
  <c r="C32" i="10"/>
  <c r="E32" i="10" s="1"/>
  <c r="C31" i="10"/>
  <c r="D31" i="10" s="1"/>
  <c r="C30" i="10"/>
  <c r="D30" i="10" s="1"/>
  <c r="C29" i="10"/>
  <c r="E29" i="10" s="1"/>
  <c r="C28" i="10"/>
  <c r="D28" i="10" s="1"/>
  <c r="C27" i="10"/>
  <c r="C26" i="10"/>
  <c r="D26" i="10" s="1"/>
  <c r="C25" i="10"/>
  <c r="D25" i="10" s="1"/>
  <c r="C24" i="10"/>
  <c r="E24" i="10" s="1"/>
  <c r="C23" i="10"/>
  <c r="D23" i="10" s="1"/>
  <c r="C22" i="10"/>
  <c r="D22" i="10" s="1"/>
  <c r="C21" i="10"/>
  <c r="E21" i="10" s="1"/>
  <c r="C20" i="10"/>
  <c r="D20" i="10" s="1"/>
  <c r="C19" i="10"/>
  <c r="C18" i="10"/>
  <c r="D18" i="10" s="1"/>
  <c r="C17" i="10"/>
  <c r="D17" i="10" s="1"/>
  <c r="I16" i="10" s="1"/>
  <c r="C16" i="10"/>
  <c r="E16" i="10" s="1"/>
  <c r="C15" i="10"/>
  <c r="D15" i="10" s="1"/>
  <c r="C14" i="10"/>
  <c r="D14" i="10" s="1"/>
  <c r="I11" i="10" s="1"/>
  <c r="C13" i="10"/>
  <c r="E13" i="10" s="1"/>
  <c r="C12" i="10"/>
  <c r="D12" i="10" s="1"/>
  <c r="C11" i="10"/>
  <c r="C10" i="10"/>
  <c r="D10" i="10" s="1"/>
  <c r="C9" i="10"/>
  <c r="D9" i="10" s="1"/>
  <c r="C8" i="10"/>
  <c r="E8" i="10" s="1"/>
  <c r="C7" i="10"/>
  <c r="D7" i="10" s="1"/>
  <c r="C6" i="10"/>
  <c r="D6" i="10" s="1"/>
  <c r="I15" i="10" l="1"/>
  <c r="I13" i="10"/>
  <c r="I12" i="10"/>
  <c r="I10" i="10"/>
  <c r="I7" i="10"/>
  <c r="I8" i="10"/>
  <c r="H15" i="10"/>
  <c r="H13" i="10"/>
  <c r="H12" i="10"/>
  <c r="E12" i="10"/>
  <c r="E20" i="10"/>
  <c r="E28" i="10"/>
  <c r="E36" i="10"/>
  <c r="E44" i="10"/>
  <c r="H12" i="9"/>
  <c r="H13" i="8"/>
  <c r="I8" i="6"/>
  <c r="H13" i="4"/>
  <c r="E7" i="10"/>
  <c r="E15" i="10"/>
  <c r="E23" i="10"/>
  <c r="E31" i="10"/>
  <c r="E39" i="10"/>
  <c r="H13" i="2"/>
  <c r="I7" i="7"/>
  <c r="I10" i="6"/>
  <c r="I12" i="5"/>
  <c r="I8" i="4"/>
  <c r="H14" i="4"/>
  <c r="I15" i="3"/>
  <c r="I12" i="9"/>
  <c r="I9" i="6"/>
  <c r="H13" i="5"/>
  <c r="I9" i="4"/>
  <c r="H12" i="3"/>
  <c r="E9" i="10"/>
  <c r="E17" i="10"/>
  <c r="E25" i="10"/>
  <c r="E33" i="10"/>
  <c r="E41" i="10"/>
  <c r="I12" i="2"/>
  <c r="I15" i="6"/>
  <c r="H13" i="3"/>
  <c r="E10" i="10"/>
  <c r="E18" i="10"/>
  <c r="E26" i="10"/>
  <c r="E34" i="10"/>
  <c r="E42" i="10"/>
  <c r="I10" i="9"/>
  <c r="I12" i="6"/>
  <c r="H14" i="5"/>
  <c r="I15" i="4"/>
  <c r="I15" i="8"/>
  <c r="I13" i="6"/>
  <c r="H12" i="4"/>
  <c r="I7" i="2"/>
  <c r="I15" i="7"/>
  <c r="H15" i="6"/>
  <c r="I7" i="3"/>
  <c r="I8" i="2"/>
  <c r="I13" i="2"/>
  <c r="I7" i="9"/>
  <c r="H13" i="9"/>
  <c r="I12" i="8"/>
  <c r="H12" i="7"/>
  <c r="I10" i="4"/>
  <c r="I14" i="4"/>
  <c r="I9" i="10"/>
  <c r="H14" i="10"/>
  <c r="I8" i="3"/>
  <c r="I13" i="3"/>
  <c r="I9" i="2"/>
  <c r="H14" i="2"/>
  <c r="I8" i="9"/>
  <c r="I13" i="9"/>
  <c r="I7" i="8"/>
  <c r="I12" i="7"/>
  <c r="H12" i="6"/>
  <c r="I14" i="10"/>
  <c r="I9" i="3"/>
  <c r="H14" i="3"/>
  <c r="I14" i="2"/>
  <c r="I9" i="9"/>
  <c r="H14" i="9"/>
  <c r="I8" i="8"/>
  <c r="I13" i="8"/>
  <c r="H13" i="7"/>
  <c r="I14" i="3"/>
  <c r="H15" i="2"/>
  <c r="I14" i="9"/>
  <c r="H14" i="8"/>
  <c r="I8" i="7"/>
  <c r="I13" i="7"/>
  <c r="H13" i="6"/>
  <c r="I10" i="8"/>
  <c r="I14" i="8"/>
  <c r="I9" i="7"/>
  <c r="H14" i="7"/>
  <c r="I10" i="7"/>
</calcChain>
</file>

<file path=xl/sharedStrings.xml><?xml version="1.0" encoding="utf-8"?>
<sst xmlns="http://schemas.openxmlformats.org/spreadsheetml/2006/main" count="637" uniqueCount="35">
  <si>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</si>
  <si>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</si>
  <si>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</si>
  <si>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</si>
  <si>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</si>
  <si>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</si>
  <si>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</si>
  <si>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</si>
  <si>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</si>
  <si>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</si>
  <si>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</si>
  <si>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</si>
  <si>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</si>
  <si>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</si>
  <si>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</si>
  <si>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- 1919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</si>
  <si>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</si>
  <si>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</si>
  <si>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</si>
  <si>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</si>
  <si>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</si>
  <si>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</si>
  <si>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</si>
  <si>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</si>
  <si>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</si>
  <si>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</si>
  <si>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</si>
  <si>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</si>
  <si>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2017. január, emelés után</t>
  </si>
  <si>
    <t>teljes ellátás</t>
  </si>
  <si>
    <t>főellátás</t>
  </si>
  <si>
    <t>1960 -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</si>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</sst>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protection locked="0"/>
    </xf>
  </cellStyleXfs>
  <cellXfs count="30">
    <xf numFmtId="0" fontId="0" fillId="0" borderId="0" xfId="0">
      <protection locked="0"/>
    </xf>
    <xf numFmtId="0" fontId="0" fillId="0" borderId="0" xfId="0" applyProtection="1"/>
    <xf numFmtId="164" fontId="0" fillId="0" borderId="0" xfId="0" applyNumberFormat="1" applyProtection="1"/>
    <xf numFmtId="0" fontId="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2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7" xfId="0" applyBorder="1" applyProtection="1"/>
    <xf numFmtId="165" fontId="0" fillId="0" borderId="8" xfId="0" applyNumberFormat="1" applyBorder="1" applyProtection="1"/>
    <xf numFmtId="164" fontId="0" fillId="0" borderId="9" xfId="0" applyNumberForma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0" fontId="0" fillId="0" borderId="11" xfId="0" applyBorder="1" applyProtection="1"/>
    <xf numFmtId="165" fontId="0" fillId="0" borderId="12" xfId="0" applyNumberFormat="1" applyBorder="1" applyProtection="1"/>
    <xf numFmtId="165" fontId="0" fillId="0" borderId="13" xfId="0" applyNumberFormat="1" applyBorder="1" applyProtection="1"/>
    <xf numFmtId="165" fontId="0" fillId="0" borderId="14" xfId="0" applyNumberFormat="1" applyBorder="1" applyProtection="1"/>
    <xf numFmtId="0" fontId="0" fillId="0" borderId="15" xfId="0" applyBorder="1" applyProtection="1"/>
    <xf numFmtId="0" fontId="0" fillId="0" borderId="16" xfId="0" applyBorder="1" applyProtection="1"/>
    <xf numFmtId="165" fontId="0" fillId="0" borderId="17" xfId="0" applyNumberFormat="1" applyBorder="1" applyProtection="1"/>
    <xf numFmtId="165" fontId="0" fillId="0" borderId="18" xfId="0" applyNumberFormat="1" applyBorder="1" applyProtection="1"/>
    <xf numFmtId="165" fontId="0" fillId="0" borderId="19" xfId="0" applyNumberFormat="1" applyBorder="1" applyProtection="1"/>
    <xf numFmtId="165" fontId="0" fillId="0" borderId="9" xfId="0" applyNumberFormat="1" applyBorder="1" applyProtection="1"/>
    <xf numFmtId="165" fontId="0" fillId="0" borderId="10" xfId="0" applyNumberFormat="1" applyBorder="1" applyProtection="1"/>
    <xf numFmtId="164" fontId="0" fillId="0" borderId="0" xfId="0" applyNumberFormat="1">
      <protection locked="0"/>
    </xf>
    <xf numFmtId="0" fontId="3" fillId="0" borderId="0" xfId="0" applyFont="1" applyProtection="1"/>
    <xf numFmtId="165" fontId="3" fillId="0" borderId="0" xfId="0" applyNumberFormat="1" applyFont="1" applyProtection="1"/>
    <xf numFmtId="165" fontId="0" fillId="0" borderId="0" xfId="0" applyNumberFormat="1" applyProtection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A9A3-D822-4FA2-967D-6373FD5E8A37}">
  <dimension ref="A1:E44"/>
  <sheetViews>
    <sheetView zoomScaleNormal="100" workbookViewId="0">
      <selection activeCell="L9" sqref="L9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5" x14ac:dyDescent="0.6">
      <c r="A1" s="3" t="s">
        <v>28</v>
      </c>
      <c r="B1" s="3"/>
      <c r="C1" s="2"/>
      <c r="D1" s="2"/>
      <c r="E1" s="2"/>
    </row>
    <row r="2" spans="1:5" x14ac:dyDescent="0.6">
      <c r="A2" s="3"/>
      <c r="B2" s="1"/>
      <c r="C2" s="2"/>
      <c r="D2" s="2"/>
      <c r="E2" s="2"/>
    </row>
    <row r="3" spans="1:5" ht="13.75" thickBot="1" x14ac:dyDescent="0.75">
      <c r="A3" s="4" t="s">
        <v>0</v>
      </c>
      <c r="B3" s="4"/>
      <c r="C3" s="2"/>
      <c r="D3" s="2"/>
      <c r="E3" s="2"/>
    </row>
    <row r="4" spans="1:5" x14ac:dyDescent="0.6">
      <c r="A4" s="5"/>
      <c r="B4" s="6"/>
      <c r="C4" s="7" t="s">
        <v>1</v>
      </c>
      <c r="D4" s="8" t="s">
        <v>29</v>
      </c>
      <c r="E4" s="9" t="s">
        <v>30</v>
      </c>
    </row>
    <row r="5" spans="1:5" ht="13.75" thickBot="1" x14ac:dyDescent="0.75">
      <c r="A5" s="10" t="s">
        <v>2</v>
      </c>
      <c r="B5" s="11"/>
      <c r="C5" s="12"/>
      <c r="D5" s="13" t="s">
        <v>3</v>
      </c>
      <c r="E5" s="14" t="s">
        <v>3</v>
      </c>
    </row>
    <row r="6" spans="1:5" x14ac:dyDescent="0.6">
      <c r="A6" s="15" t="s">
        <v>31</v>
      </c>
      <c r="B6" s="1" t="s">
        <v>4</v>
      </c>
      <c r="C6" s="16">
        <v>3671</v>
      </c>
      <c r="D6" s="17">
        <v>103604</v>
      </c>
      <c r="E6" s="18">
        <v>102826</v>
      </c>
    </row>
    <row r="7" spans="1:5" x14ac:dyDescent="0.6">
      <c r="A7" s="15"/>
      <c r="B7" s="1" t="s">
        <v>5</v>
      </c>
      <c r="C7" s="16">
        <v>0</v>
      </c>
      <c r="D7" s="17">
        <v>0</v>
      </c>
      <c r="E7" s="18">
        <v>0</v>
      </c>
    </row>
    <row r="8" spans="1:5" x14ac:dyDescent="0.6">
      <c r="A8" s="19"/>
      <c r="B8" s="20" t="s">
        <v>6</v>
      </c>
      <c r="C8" s="21">
        <v>3671</v>
      </c>
      <c r="D8" s="22">
        <v>103604</v>
      </c>
      <c r="E8" s="23">
        <v>102826</v>
      </c>
    </row>
    <row r="9" spans="1:5" x14ac:dyDescent="0.6">
      <c r="A9" s="15" t="s">
        <v>7</v>
      </c>
      <c r="B9" s="1" t="s">
        <v>4</v>
      </c>
      <c r="C9" s="16">
        <v>101176</v>
      </c>
      <c r="D9" s="17">
        <v>119315</v>
      </c>
      <c r="E9" s="18">
        <v>118079</v>
      </c>
    </row>
    <row r="10" spans="1:5" x14ac:dyDescent="0.6">
      <c r="A10" s="15"/>
      <c r="B10" s="1" t="s">
        <v>5</v>
      </c>
      <c r="C10" s="16">
        <v>0</v>
      </c>
      <c r="D10" s="17">
        <v>0</v>
      </c>
      <c r="E10" s="18">
        <v>0</v>
      </c>
    </row>
    <row r="11" spans="1:5" x14ac:dyDescent="0.6">
      <c r="A11" s="19"/>
      <c r="B11" s="20" t="s">
        <v>6</v>
      </c>
      <c r="C11" s="21">
        <v>101176</v>
      </c>
      <c r="D11" s="22">
        <v>119315</v>
      </c>
      <c r="E11" s="23">
        <v>118079</v>
      </c>
    </row>
    <row r="12" spans="1:5" x14ac:dyDescent="0.6">
      <c r="A12" s="15" t="s">
        <v>8</v>
      </c>
      <c r="B12" s="1" t="s">
        <v>4</v>
      </c>
      <c r="C12" s="16">
        <v>480866</v>
      </c>
      <c r="D12" s="17">
        <v>125073</v>
      </c>
      <c r="E12" s="18">
        <v>120333</v>
      </c>
    </row>
    <row r="13" spans="1:5" x14ac:dyDescent="0.6">
      <c r="A13" s="15"/>
      <c r="B13" s="1" t="s">
        <v>5</v>
      </c>
      <c r="C13" s="16">
        <v>195705</v>
      </c>
      <c r="D13" s="17">
        <v>133511</v>
      </c>
      <c r="E13" s="18">
        <v>131655</v>
      </c>
    </row>
    <row r="14" spans="1:5" x14ac:dyDescent="0.6">
      <c r="A14" s="19"/>
      <c r="B14" s="20" t="s">
        <v>6</v>
      </c>
      <c r="C14" s="21">
        <v>285161</v>
      </c>
      <c r="D14" s="22">
        <v>119282</v>
      </c>
      <c r="E14" s="23">
        <v>112563</v>
      </c>
    </row>
    <row r="15" spans="1:5" x14ac:dyDescent="0.6">
      <c r="A15" s="15" t="s">
        <v>9</v>
      </c>
      <c r="B15" s="1" t="s">
        <v>4</v>
      </c>
      <c r="C15" s="16">
        <v>505074</v>
      </c>
      <c r="D15" s="17">
        <v>125046</v>
      </c>
      <c r="E15" s="18">
        <v>116719</v>
      </c>
    </row>
    <row r="16" spans="1:5" x14ac:dyDescent="0.6">
      <c r="A16" s="15"/>
      <c r="B16" s="1" t="s">
        <v>5</v>
      </c>
      <c r="C16" s="16">
        <v>216212</v>
      </c>
      <c r="D16" s="17">
        <v>136953</v>
      </c>
      <c r="E16" s="18">
        <v>133947</v>
      </c>
    </row>
    <row r="17" spans="1:5" x14ac:dyDescent="0.6">
      <c r="A17" s="19"/>
      <c r="B17" s="20" t="s">
        <v>6</v>
      </c>
      <c r="C17" s="21">
        <v>288862</v>
      </c>
      <c r="D17" s="22">
        <v>116134</v>
      </c>
      <c r="E17" s="23">
        <v>103823</v>
      </c>
    </row>
    <row r="18" spans="1:5" x14ac:dyDescent="0.6">
      <c r="A18" s="15" t="s">
        <v>10</v>
      </c>
      <c r="B18" s="1" t="s">
        <v>4</v>
      </c>
      <c r="C18" s="16">
        <v>406896</v>
      </c>
      <c r="D18" s="17">
        <v>120249</v>
      </c>
      <c r="E18" s="18">
        <v>107109</v>
      </c>
    </row>
    <row r="19" spans="1:5" x14ac:dyDescent="0.6">
      <c r="A19" s="15"/>
      <c r="B19" s="1" t="s">
        <v>5</v>
      </c>
      <c r="C19" s="16">
        <v>161970</v>
      </c>
      <c r="D19" s="17">
        <v>131551</v>
      </c>
      <c r="E19" s="18">
        <v>126695</v>
      </c>
    </row>
    <row r="20" spans="1:5" x14ac:dyDescent="0.6">
      <c r="A20" s="19"/>
      <c r="B20" s="20" t="s">
        <v>6</v>
      </c>
      <c r="C20" s="21">
        <v>244926</v>
      </c>
      <c r="D20" s="22">
        <v>112775</v>
      </c>
      <c r="E20" s="23">
        <v>94157</v>
      </c>
    </row>
    <row r="21" spans="1:5" x14ac:dyDescent="0.6">
      <c r="A21" s="15" t="s">
        <v>11</v>
      </c>
      <c r="B21" s="1" t="s">
        <v>4</v>
      </c>
      <c r="C21" s="16">
        <v>273644</v>
      </c>
      <c r="D21" s="17">
        <v>122980</v>
      </c>
      <c r="E21" s="18">
        <v>104903</v>
      </c>
    </row>
    <row r="22" spans="1:5" x14ac:dyDescent="0.6">
      <c r="A22" s="15"/>
      <c r="B22" s="1" t="s">
        <v>5</v>
      </c>
      <c r="C22" s="16">
        <v>95717</v>
      </c>
      <c r="D22" s="17">
        <v>130362</v>
      </c>
      <c r="E22" s="18">
        <v>123731</v>
      </c>
    </row>
    <row r="23" spans="1:5" x14ac:dyDescent="0.6">
      <c r="A23" s="19"/>
      <c r="B23" s="20" t="s">
        <v>6</v>
      </c>
      <c r="C23" s="21">
        <v>177927</v>
      </c>
      <c r="D23" s="22">
        <v>119009</v>
      </c>
      <c r="E23" s="23">
        <v>94774</v>
      </c>
    </row>
    <row r="24" spans="1:5" x14ac:dyDescent="0.6">
      <c r="A24" s="15" t="s">
        <v>12</v>
      </c>
      <c r="B24" s="1" t="s">
        <v>4</v>
      </c>
      <c r="C24" s="16">
        <v>174659</v>
      </c>
      <c r="D24" s="17">
        <v>126639</v>
      </c>
      <c r="E24" s="18">
        <v>104550</v>
      </c>
    </row>
    <row r="25" spans="1:5" x14ac:dyDescent="0.6">
      <c r="A25" s="15"/>
      <c r="B25" s="1" t="s">
        <v>5</v>
      </c>
      <c r="C25" s="16">
        <v>57425</v>
      </c>
      <c r="D25" s="17">
        <v>138223</v>
      </c>
      <c r="E25" s="18">
        <v>128878</v>
      </c>
    </row>
    <row r="26" spans="1:5" x14ac:dyDescent="0.6">
      <c r="A26" s="19"/>
      <c r="B26" s="20" t="s">
        <v>6</v>
      </c>
      <c r="C26" s="21">
        <v>117234</v>
      </c>
      <c r="D26" s="22">
        <v>120965</v>
      </c>
      <c r="E26" s="23">
        <v>92634</v>
      </c>
    </row>
    <row r="27" spans="1:5" x14ac:dyDescent="0.6">
      <c r="A27" s="15" t="s">
        <v>13</v>
      </c>
      <c r="B27" s="1" t="s">
        <v>4</v>
      </c>
      <c r="C27" s="16">
        <v>76862</v>
      </c>
      <c r="D27" s="17">
        <v>127099</v>
      </c>
      <c r="E27" s="18">
        <v>101783</v>
      </c>
    </row>
    <row r="28" spans="1:5" x14ac:dyDescent="0.6">
      <c r="A28" s="15"/>
      <c r="B28" s="1" t="s">
        <v>5</v>
      </c>
      <c r="C28" s="16">
        <v>23014</v>
      </c>
      <c r="D28" s="17">
        <v>141154</v>
      </c>
      <c r="E28" s="18">
        <v>127288</v>
      </c>
    </row>
    <row r="29" spans="1:5" x14ac:dyDescent="0.6">
      <c r="A29" s="19"/>
      <c r="B29" s="20" t="s">
        <v>6</v>
      </c>
      <c r="C29" s="21">
        <v>53848</v>
      </c>
      <c r="D29" s="22">
        <v>121092</v>
      </c>
      <c r="E29" s="23">
        <v>90883</v>
      </c>
    </row>
    <row r="30" spans="1:5" x14ac:dyDescent="0.6">
      <c r="A30" s="15" t="s">
        <v>14</v>
      </c>
      <c r="B30" s="1" t="s">
        <v>4</v>
      </c>
      <c r="C30" s="16">
        <v>20614</v>
      </c>
      <c r="D30" s="17">
        <v>125992</v>
      </c>
      <c r="E30" s="18">
        <v>97498</v>
      </c>
    </row>
    <row r="31" spans="1:5" x14ac:dyDescent="0.6">
      <c r="A31" s="15"/>
      <c r="B31" s="1" t="s">
        <v>5</v>
      </c>
      <c r="C31" s="16">
        <v>5771</v>
      </c>
      <c r="D31" s="17">
        <v>141414</v>
      </c>
      <c r="E31" s="18">
        <v>119582</v>
      </c>
    </row>
    <row r="32" spans="1:5" x14ac:dyDescent="0.6">
      <c r="A32" s="19"/>
      <c r="B32" s="20" t="s">
        <v>6</v>
      </c>
      <c r="C32" s="21">
        <v>14843</v>
      </c>
      <c r="D32" s="22">
        <v>119996</v>
      </c>
      <c r="E32" s="23">
        <v>88912</v>
      </c>
    </row>
    <row r="33" spans="1:5" x14ac:dyDescent="0.6">
      <c r="A33" s="15" t="s">
        <v>15</v>
      </c>
      <c r="B33" s="1" t="s">
        <v>4</v>
      </c>
      <c r="C33" s="16">
        <v>2276</v>
      </c>
      <c r="D33" s="17">
        <v>126730</v>
      </c>
      <c r="E33" s="18">
        <v>98345</v>
      </c>
    </row>
    <row r="34" spans="1:5" x14ac:dyDescent="0.6">
      <c r="A34" s="15"/>
      <c r="B34" s="1" t="s">
        <v>5</v>
      </c>
      <c r="C34" s="16">
        <v>623</v>
      </c>
      <c r="D34" s="17">
        <v>146672</v>
      </c>
      <c r="E34" s="18">
        <v>120388</v>
      </c>
    </row>
    <row r="35" spans="1:5" x14ac:dyDescent="0.6">
      <c r="A35" s="19"/>
      <c r="B35" s="20" t="s">
        <v>6</v>
      </c>
      <c r="C35" s="21">
        <v>1653</v>
      </c>
      <c r="D35" s="22">
        <v>119215</v>
      </c>
      <c r="E35" s="23">
        <v>90037</v>
      </c>
    </row>
    <row r="36" spans="1:5" x14ac:dyDescent="0.6">
      <c r="A36" s="15" t="s">
        <v>16</v>
      </c>
      <c r="B36" s="1" t="s">
        <v>4</v>
      </c>
      <c r="C36" s="16">
        <v>2045738</v>
      </c>
      <c r="D36" s="17">
        <v>123725</v>
      </c>
      <c r="E36" s="18">
        <v>112305</v>
      </c>
    </row>
    <row r="37" spans="1:5" x14ac:dyDescent="0.6">
      <c r="A37" s="15"/>
      <c r="B37" s="1" t="s">
        <v>5</v>
      </c>
      <c r="C37" s="16">
        <v>756437</v>
      </c>
      <c r="D37" s="17">
        <v>134338</v>
      </c>
      <c r="E37" s="18">
        <v>129800</v>
      </c>
    </row>
    <row r="38" spans="1:5" ht="13.75" thickBot="1" x14ac:dyDescent="0.75">
      <c r="A38" s="10"/>
      <c r="B38" s="11" t="s">
        <v>6</v>
      </c>
      <c r="C38" s="12">
        <v>1289301</v>
      </c>
      <c r="D38" s="24">
        <v>117498</v>
      </c>
      <c r="E38" s="25">
        <v>102040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2045738</v>
      </c>
      <c r="D42" s="17">
        <v>123725</v>
      </c>
      <c r="E42" s="18">
        <v>112305</v>
      </c>
    </row>
    <row r="43" spans="1:5" x14ac:dyDescent="0.6">
      <c r="A43" s="15"/>
      <c r="B43" s="1" t="s">
        <v>5</v>
      </c>
      <c r="C43" s="16">
        <v>756437</v>
      </c>
      <c r="D43" s="17">
        <v>134338</v>
      </c>
      <c r="E43" s="18">
        <v>129800</v>
      </c>
    </row>
    <row r="44" spans="1:5" ht="13.75" thickBot="1" x14ac:dyDescent="0.75">
      <c r="A44" s="10"/>
      <c r="B44" s="11" t="s">
        <v>6</v>
      </c>
      <c r="C44" s="12">
        <v>1289301</v>
      </c>
      <c r="D44" s="24">
        <v>117498</v>
      </c>
      <c r="E44" s="25">
        <v>102040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4E16-0CF9-4EC8-A121-8233430FBC50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27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104144.66666666667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108484.33333333333</v>
      </c>
    </row>
    <row r="6" spans="1:9" x14ac:dyDescent="0.6">
      <c r="A6" s="15" t="s">
        <v>31</v>
      </c>
      <c r="B6" s="1" t="s">
        <v>4</v>
      </c>
      <c r="C6" s="16">
        <v>405</v>
      </c>
      <c r="D6" s="17">
        <v>99805</v>
      </c>
      <c r="E6" s="18">
        <v>99198</v>
      </c>
      <c r="G6" s="27">
        <v>60</v>
      </c>
      <c r="H6" s="27"/>
      <c r="I6" s="28">
        <f>D11</f>
        <v>112824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112051.2</v>
      </c>
    </row>
    <row r="8" spans="1:9" x14ac:dyDescent="0.6">
      <c r="A8" s="19"/>
      <c r="B8" s="20" t="s">
        <v>6</v>
      </c>
      <c r="C8" s="21">
        <v>405</v>
      </c>
      <c r="D8" s="22">
        <v>99805</v>
      </c>
      <c r="E8" s="23">
        <v>99198</v>
      </c>
      <c r="G8" s="27">
        <v>62</v>
      </c>
      <c r="H8" s="27"/>
      <c r="I8" s="28">
        <f>$I$6+2/5*($I$11-$I$6)</f>
        <v>111278.39999999999</v>
      </c>
    </row>
    <row r="9" spans="1:9" x14ac:dyDescent="0.6">
      <c r="A9" s="15" t="s">
        <v>7</v>
      </c>
      <c r="B9" s="1" t="s">
        <v>4</v>
      </c>
      <c r="C9" s="16">
        <v>12029</v>
      </c>
      <c r="D9" s="17">
        <v>112824</v>
      </c>
      <c r="E9" s="18">
        <v>111660</v>
      </c>
      <c r="G9" s="27">
        <v>63</v>
      </c>
      <c r="H9" s="27"/>
      <c r="I9" s="28">
        <f>$I$6+3/5*($I$11-$I$6)</f>
        <v>110505.60000000001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109732.8</v>
      </c>
    </row>
    <row r="11" spans="1:9" x14ac:dyDescent="0.6">
      <c r="A11" s="19"/>
      <c r="B11" s="20" t="s">
        <v>6</v>
      </c>
      <c r="C11" s="21">
        <v>12029</v>
      </c>
      <c r="D11" s="22">
        <v>112824</v>
      </c>
      <c r="E11" s="23">
        <v>111660</v>
      </c>
      <c r="G11" s="27">
        <v>65</v>
      </c>
      <c r="H11" s="28">
        <f>D13</f>
        <v>119509</v>
      </c>
      <c r="I11" s="28">
        <f>D14</f>
        <v>108960</v>
      </c>
    </row>
    <row r="12" spans="1:9" x14ac:dyDescent="0.6">
      <c r="A12" s="15" t="s">
        <v>8</v>
      </c>
      <c r="B12" s="1" t="s">
        <v>4</v>
      </c>
      <c r="C12" s="16">
        <v>60070</v>
      </c>
      <c r="D12" s="17">
        <v>113387</v>
      </c>
      <c r="E12" s="18">
        <v>108939</v>
      </c>
      <c r="G12" s="27">
        <v>66</v>
      </c>
      <c r="H12" s="27">
        <f>H$11+1/5*(H$16-H$11)</f>
        <v>119954.8</v>
      </c>
      <c r="I12" s="27">
        <f>I$11+1/5*(I$16-I$11)</f>
        <v>108266.8</v>
      </c>
    </row>
    <row r="13" spans="1:9" x14ac:dyDescent="0.6">
      <c r="A13" s="15"/>
      <c r="B13" s="1" t="s">
        <v>5</v>
      </c>
      <c r="C13" s="16">
        <v>25206</v>
      </c>
      <c r="D13" s="17">
        <v>119509</v>
      </c>
      <c r="E13" s="18">
        <v>117800</v>
      </c>
      <c r="G13" s="27">
        <v>67</v>
      </c>
      <c r="H13" s="27">
        <f>H$11+2/5*(H$16-H$11)</f>
        <v>120400.6</v>
      </c>
      <c r="I13" s="27">
        <f>I$11+2/5*(I$16-I$11)</f>
        <v>107573.6</v>
      </c>
    </row>
    <row r="14" spans="1:9" x14ac:dyDescent="0.6">
      <c r="A14" s="19"/>
      <c r="B14" s="20" t="s">
        <v>6</v>
      </c>
      <c r="C14" s="21">
        <v>34864</v>
      </c>
      <c r="D14" s="22">
        <v>108960</v>
      </c>
      <c r="E14" s="23">
        <v>102532</v>
      </c>
      <c r="G14" s="27">
        <v>68</v>
      </c>
      <c r="H14" s="27">
        <f>H$11+3/5*(H$16-H$11)</f>
        <v>120846.39999999999</v>
      </c>
      <c r="I14" s="27">
        <f>I$11+3/5*(I$16-I$11)</f>
        <v>106880.4</v>
      </c>
    </row>
    <row r="15" spans="1:9" x14ac:dyDescent="0.6">
      <c r="A15" s="15" t="s">
        <v>9</v>
      </c>
      <c r="B15" s="1" t="s">
        <v>4</v>
      </c>
      <c r="C15" s="16">
        <v>66445</v>
      </c>
      <c r="D15" s="17">
        <v>112492</v>
      </c>
      <c r="E15" s="18">
        <v>104696</v>
      </c>
      <c r="G15" s="27">
        <v>69</v>
      </c>
      <c r="H15" s="27">
        <f>H$11+4/5*(H$16-H$11)</f>
        <v>121292.2</v>
      </c>
      <c r="I15" s="27">
        <f>I$11+4/5*(I$16-I$11)</f>
        <v>106187.2</v>
      </c>
    </row>
    <row r="16" spans="1:9" x14ac:dyDescent="0.6">
      <c r="A16" s="15"/>
      <c r="B16" s="1" t="s">
        <v>5</v>
      </c>
      <c r="C16" s="16">
        <v>28626</v>
      </c>
      <c r="D16" s="17">
        <v>121738</v>
      </c>
      <c r="E16" s="18">
        <v>118994</v>
      </c>
      <c r="G16" s="27">
        <v>70</v>
      </c>
      <c r="H16" s="28">
        <f>D16</f>
        <v>121738</v>
      </c>
      <c r="I16" s="28">
        <f>D17</f>
        <v>105494</v>
      </c>
    </row>
    <row r="17" spans="1:5" x14ac:dyDescent="0.6">
      <c r="A17" s="19"/>
      <c r="B17" s="20" t="s">
        <v>6</v>
      </c>
      <c r="C17" s="21">
        <v>37819</v>
      </c>
      <c r="D17" s="22">
        <v>105494</v>
      </c>
      <c r="E17" s="23">
        <v>93874</v>
      </c>
    </row>
    <row r="18" spans="1:5" x14ac:dyDescent="0.6">
      <c r="A18" s="15" t="s">
        <v>10</v>
      </c>
      <c r="B18" s="1" t="s">
        <v>4</v>
      </c>
      <c r="C18" s="16">
        <v>53374</v>
      </c>
      <c r="D18" s="17">
        <v>109246</v>
      </c>
      <c r="E18" s="18">
        <v>97028</v>
      </c>
    </row>
    <row r="19" spans="1:5" x14ac:dyDescent="0.6">
      <c r="A19" s="15"/>
      <c r="B19" s="1" t="s">
        <v>5</v>
      </c>
      <c r="C19" s="16">
        <v>21637</v>
      </c>
      <c r="D19" s="17">
        <v>116615</v>
      </c>
      <c r="E19" s="18">
        <v>112214</v>
      </c>
    </row>
    <row r="20" spans="1:5" x14ac:dyDescent="0.6">
      <c r="A20" s="19"/>
      <c r="B20" s="20" t="s">
        <v>6</v>
      </c>
      <c r="C20" s="21">
        <v>31737</v>
      </c>
      <c r="D20" s="22">
        <v>104222</v>
      </c>
      <c r="E20" s="23">
        <v>86675</v>
      </c>
    </row>
    <row r="21" spans="1:5" x14ac:dyDescent="0.6">
      <c r="A21" s="15" t="s">
        <v>11</v>
      </c>
      <c r="B21" s="1" t="s">
        <v>4</v>
      </c>
      <c r="C21" s="16">
        <v>36824</v>
      </c>
      <c r="D21" s="17">
        <v>112163</v>
      </c>
      <c r="E21" s="18">
        <v>95595</v>
      </c>
    </row>
    <row r="22" spans="1:5" x14ac:dyDescent="0.6">
      <c r="A22" s="15"/>
      <c r="B22" s="1" t="s">
        <v>5</v>
      </c>
      <c r="C22" s="16">
        <v>12905</v>
      </c>
      <c r="D22" s="17">
        <v>115475</v>
      </c>
      <c r="E22" s="18">
        <v>109589</v>
      </c>
    </row>
    <row r="23" spans="1:5" x14ac:dyDescent="0.6">
      <c r="A23" s="19"/>
      <c r="B23" s="20" t="s">
        <v>6</v>
      </c>
      <c r="C23" s="21">
        <v>23919</v>
      </c>
      <c r="D23" s="22">
        <v>110376</v>
      </c>
      <c r="E23" s="23">
        <v>88044</v>
      </c>
    </row>
    <row r="24" spans="1:5" x14ac:dyDescent="0.6">
      <c r="A24" s="15" t="s">
        <v>12</v>
      </c>
      <c r="B24" s="1" t="s">
        <v>4</v>
      </c>
      <c r="C24" s="16">
        <v>23016</v>
      </c>
      <c r="D24" s="17">
        <v>115907</v>
      </c>
      <c r="E24" s="18">
        <v>96070</v>
      </c>
    </row>
    <row r="25" spans="1:5" x14ac:dyDescent="0.6">
      <c r="A25" s="15"/>
      <c r="B25" s="1" t="s">
        <v>5</v>
      </c>
      <c r="C25" s="16">
        <v>7811</v>
      </c>
      <c r="D25" s="17">
        <v>122267</v>
      </c>
      <c r="E25" s="18">
        <v>113740</v>
      </c>
    </row>
    <row r="26" spans="1:5" x14ac:dyDescent="0.6">
      <c r="A26" s="19"/>
      <c r="B26" s="20" t="s">
        <v>6</v>
      </c>
      <c r="C26" s="21">
        <v>15205</v>
      </c>
      <c r="D26" s="22">
        <v>112640</v>
      </c>
      <c r="E26" s="23">
        <v>86993</v>
      </c>
    </row>
    <row r="27" spans="1:5" x14ac:dyDescent="0.6">
      <c r="A27" s="15" t="s">
        <v>13</v>
      </c>
      <c r="B27" s="1" t="s">
        <v>4</v>
      </c>
      <c r="C27" s="16">
        <v>10207</v>
      </c>
      <c r="D27" s="17">
        <v>118015</v>
      </c>
      <c r="E27" s="18">
        <v>94572</v>
      </c>
    </row>
    <row r="28" spans="1:5" x14ac:dyDescent="0.6">
      <c r="A28" s="15"/>
      <c r="B28" s="1" t="s">
        <v>5</v>
      </c>
      <c r="C28" s="16">
        <v>3183</v>
      </c>
      <c r="D28" s="17">
        <v>125531</v>
      </c>
      <c r="E28" s="18">
        <v>112607</v>
      </c>
    </row>
    <row r="29" spans="1:5" x14ac:dyDescent="0.6">
      <c r="A29" s="19"/>
      <c r="B29" s="20" t="s">
        <v>6</v>
      </c>
      <c r="C29" s="21">
        <v>7024</v>
      </c>
      <c r="D29" s="22">
        <v>114608</v>
      </c>
      <c r="E29" s="23">
        <v>86400</v>
      </c>
    </row>
    <row r="30" spans="1:5" x14ac:dyDescent="0.6">
      <c r="A30" s="15" t="s">
        <v>14</v>
      </c>
      <c r="B30" s="1" t="s">
        <v>4</v>
      </c>
      <c r="C30" s="16">
        <v>2671</v>
      </c>
      <c r="D30" s="17">
        <v>118566</v>
      </c>
      <c r="E30" s="18">
        <v>92368</v>
      </c>
    </row>
    <row r="31" spans="1:5" x14ac:dyDescent="0.6">
      <c r="A31" s="15"/>
      <c r="B31" s="1" t="s">
        <v>5</v>
      </c>
      <c r="C31" s="16">
        <v>843</v>
      </c>
      <c r="D31" s="17">
        <v>128100</v>
      </c>
      <c r="E31" s="18">
        <v>107301</v>
      </c>
    </row>
    <row r="32" spans="1:5" x14ac:dyDescent="0.6">
      <c r="A32" s="19"/>
      <c r="B32" s="20" t="s">
        <v>6</v>
      </c>
      <c r="C32" s="21">
        <v>1828</v>
      </c>
      <c r="D32" s="22">
        <v>114169</v>
      </c>
      <c r="E32" s="23">
        <v>85482</v>
      </c>
    </row>
    <row r="33" spans="1:5" x14ac:dyDescent="0.6">
      <c r="A33" s="15" t="s">
        <v>15</v>
      </c>
      <c r="B33" s="1" t="s">
        <v>4</v>
      </c>
      <c r="C33" s="16">
        <v>271</v>
      </c>
      <c r="D33" s="17">
        <v>120026</v>
      </c>
      <c r="E33" s="18">
        <v>93571</v>
      </c>
    </row>
    <row r="34" spans="1:5" x14ac:dyDescent="0.6">
      <c r="A34" s="15"/>
      <c r="B34" s="1" t="s">
        <v>5</v>
      </c>
      <c r="C34" s="16">
        <v>88</v>
      </c>
      <c r="D34" s="17">
        <v>135131</v>
      </c>
      <c r="E34" s="18">
        <v>109280</v>
      </c>
    </row>
    <row r="35" spans="1:5" x14ac:dyDescent="0.6">
      <c r="A35" s="19"/>
      <c r="B35" s="20" t="s">
        <v>6</v>
      </c>
      <c r="C35" s="21">
        <v>183</v>
      </c>
      <c r="D35" s="22">
        <v>112762</v>
      </c>
      <c r="E35" s="23">
        <v>86016</v>
      </c>
    </row>
    <row r="36" spans="1:5" x14ac:dyDescent="0.6">
      <c r="A36" s="15" t="s">
        <v>16</v>
      </c>
      <c r="B36" s="1" t="s">
        <v>4</v>
      </c>
      <c r="C36" s="16">
        <v>265312</v>
      </c>
      <c r="D36" s="17">
        <v>112569</v>
      </c>
      <c r="E36" s="18">
        <v>101885</v>
      </c>
    </row>
    <row r="37" spans="1:5" x14ac:dyDescent="0.6">
      <c r="A37" s="15"/>
      <c r="B37" s="1" t="s">
        <v>5</v>
      </c>
      <c r="C37" s="16">
        <v>100299</v>
      </c>
      <c r="D37" s="17">
        <v>119494</v>
      </c>
      <c r="E37" s="18">
        <v>115302</v>
      </c>
    </row>
    <row r="38" spans="1:5" ht="13.75" thickBot="1" x14ac:dyDescent="0.75">
      <c r="A38" s="10"/>
      <c r="B38" s="11" t="s">
        <v>6</v>
      </c>
      <c r="C38" s="12">
        <v>165013</v>
      </c>
      <c r="D38" s="24">
        <v>108360</v>
      </c>
      <c r="E38" s="25">
        <v>93729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265312</v>
      </c>
      <c r="D42" s="17">
        <v>112569</v>
      </c>
      <c r="E42" s="18">
        <v>101885</v>
      </c>
    </row>
    <row r="43" spans="1:5" x14ac:dyDescent="0.6">
      <c r="A43" s="15"/>
      <c r="B43" s="1" t="s">
        <v>5</v>
      </c>
      <c r="C43" s="16">
        <v>100299</v>
      </c>
      <c r="D43" s="17">
        <v>119494</v>
      </c>
      <c r="E43" s="18">
        <v>115302</v>
      </c>
    </row>
    <row r="44" spans="1:5" ht="13.75" thickBot="1" x14ac:dyDescent="0.75">
      <c r="A44" s="10"/>
      <c r="B44" s="11" t="s">
        <v>6</v>
      </c>
      <c r="C44" s="12">
        <v>165013</v>
      </c>
      <c r="D44" s="24">
        <v>108360</v>
      </c>
      <c r="E44" s="25">
        <v>93729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420D-560B-4112-8A39-8DFFB7BC4BED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20</v>
      </c>
      <c r="B3" s="4"/>
      <c r="C3" s="2"/>
      <c r="D3" s="2"/>
      <c r="E3" s="2"/>
      <c r="G3" s="27" t="s">
        <v>34</v>
      </c>
      <c r="H3" s="1" t="s">
        <v>32</v>
      </c>
      <c r="I3" s="1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135197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140325</v>
      </c>
    </row>
    <row r="6" spans="1:9" x14ac:dyDescent="0.6">
      <c r="A6" s="15" t="s">
        <v>31</v>
      </c>
      <c r="B6" s="1" t="s">
        <v>4</v>
      </c>
      <c r="C6" s="16">
        <v>324</v>
      </c>
      <c r="D6" s="17">
        <v>130069</v>
      </c>
      <c r="E6" s="18">
        <v>129681</v>
      </c>
      <c r="G6" s="27">
        <v>60</v>
      </c>
      <c r="H6" s="27"/>
      <c r="I6" s="28">
        <f>D11</f>
        <v>145453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145493.6</v>
      </c>
    </row>
    <row r="8" spans="1:9" x14ac:dyDescent="0.6">
      <c r="A8" s="19"/>
      <c r="B8" s="20" t="s">
        <v>6</v>
      </c>
      <c r="C8" s="21">
        <v>324</v>
      </c>
      <c r="D8" s="22">
        <v>130069</v>
      </c>
      <c r="E8" s="23">
        <v>129681</v>
      </c>
      <c r="G8" s="27">
        <v>62</v>
      </c>
      <c r="H8" s="27"/>
      <c r="I8" s="28">
        <f>$I$6+2/5*($I$11-$I$6)</f>
        <v>145534.20000000001</v>
      </c>
    </row>
    <row r="9" spans="1:9" x14ac:dyDescent="0.6">
      <c r="A9" s="15" t="s">
        <v>7</v>
      </c>
      <c r="B9" s="1" t="s">
        <v>4</v>
      </c>
      <c r="C9" s="16">
        <v>14010</v>
      </c>
      <c r="D9" s="17">
        <v>145453</v>
      </c>
      <c r="E9" s="18">
        <v>144434</v>
      </c>
      <c r="G9" s="27">
        <v>63</v>
      </c>
      <c r="H9" s="27"/>
      <c r="I9" s="28">
        <f>$I$6+3/5*($I$11-$I$6)</f>
        <v>145574.79999999999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145615.4</v>
      </c>
    </row>
    <row r="11" spans="1:9" x14ac:dyDescent="0.6">
      <c r="A11" s="19"/>
      <c r="B11" s="20" t="s">
        <v>6</v>
      </c>
      <c r="C11" s="21">
        <v>14010</v>
      </c>
      <c r="D11" s="22">
        <v>145453</v>
      </c>
      <c r="E11" s="23">
        <v>144434</v>
      </c>
      <c r="G11" s="27">
        <v>65</v>
      </c>
      <c r="H11" s="28">
        <f>D13</f>
        <v>153379</v>
      </c>
      <c r="I11" s="28">
        <f>D14</f>
        <v>145656</v>
      </c>
    </row>
    <row r="12" spans="1:9" x14ac:dyDescent="0.6">
      <c r="A12" s="15" t="s">
        <v>8</v>
      </c>
      <c r="B12" s="1" t="s">
        <v>4</v>
      </c>
      <c r="C12" s="16">
        <v>84611</v>
      </c>
      <c r="D12" s="17">
        <v>148537</v>
      </c>
      <c r="E12" s="18">
        <v>144192</v>
      </c>
      <c r="G12" s="27">
        <v>66</v>
      </c>
      <c r="H12" s="27">
        <f>H$11+1/5*(H$16-H$11)</f>
        <v>155221.4</v>
      </c>
      <c r="I12" s="27">
        <f>I$11+1/5*(I$16-I$11)</f>
        <v>144928</v>
      </c>
    </row>
    <row r="13" spans="1:9" x14ac:dyDescent="0.6">
      <c r="A13" s="15"/>
      <c r="B13" s="1" t="s">
        <v>5</v>
      </c>
      <c r="C13" s="16">
        <v>31558</v>
      </c>
      <c r="D13" s="17">
        <v>153379</v>
      </c>
      <c r="E13" s="18">
        <v>151383</v>
      </c>
      <c r="G13" s="27">
        <v>67</v>
      </c>
      <c r="H13" s="27">
        <f>H$11+2/5*(H$16-H$11)</f>
        <v>157063.79999999999</v>
      </c>
      <c r="I13" s="27">
        <f>I$11+2/5*(I$16-I$11)</f>
        <v>144200</v>
      </c>
    </row>
    <row r="14" spans="1:9" x14ac:dyDescent="0.6">
      <c r="A14" s="19"/>
      <c r="B14" s="20" t="s">
        <v>6</v>
      </c>
      <c r="C14" s="21">
        <v>53053</v>
      </c>
      <c r="D14" s="22">
        <v>145656</v>
      </c>
      <c r="E14" s="23">
        <v>139914</v>
      </c>
      <c r="G14" s="27">
        <v>68</v>
      </c>
      <c r="H14" s="27">
        <f>H$11+3/5*(H$16-H$11)</f>
        <v>158906.20000000001</v>
      </c>
      <c r="I14" s="27">
        <f>I$11+3/5*(I$16-I$11)</f>
        <v>143472</v>
      </c>
    </row>
    <row r="15" spans="1:9" x14ac:dyDescent="0.6">
      <c r="A15" s="15" t="s">
        <v>9</v>
      </c>
      <c r="B15" s="1" t="s">
        <v>4</v>
      </c>
      <c r="C15" s="16">
        <v>93796</v>
      </c>
      <c r="D15" s="17">
        <v>150175</v>
      </c>
      <c r="E15" s="18">
        <v>141986</v>
      </c>
      <c r="G15" s="27">
        <v>69</v>
      </c>
      <c r="H15" s="27">
        <f>H$11+4/5*(H$16-H$11)</f>
        <v>160748.6</v>
      </c>
      <c r="I15" s="27">
        <f>I$11+4/5*(I$16-I$11)</f>
        <v>142744</v>
      </c>
    </row>
    <row r="16" spans="1:9" x14ac:dyDescent="0.6">
      <c r="A16" s="15"/>
      <c r="B16" s="1" t="s">
        <v>5</v>
      </c>
      <c r="C16" s="16">
        <v>37193</v>
      </c>
      <c r="D16" s="17">
        <v>162591</v>
      </c>
      <c r="E16" s="18">
        <v>159073</v>
      </c>
      <c r="G16" s="27">
        <v>70</v>
      </c>
      <c r="H16" s="28">
        <f>D16</f>
        <v>162591</v>
      </c>
      <c r="I16" s="28">
        <f>D17</f>
        <v>142016</v>
      </c>
    </row>
    <row r="17" spans="1:5" x14ac:dyDescent="0.6">
      <c r="A17" s="19"/>
      <c r="B17" s="20" t="s">
        <v>6</v>
      </c>
      <c r="C17" s="21">
        <v>56603</v>
      </c>
      <c r="D17" s="22">
        <v>142016</v>
      </c>
      <c r="E17" s="23">
        <v>130757</v>
      </c>
    </row>
    <row r="18" spans="1:5" x14ac:dyDescent="0.6">
      <c r="A18" s="15" t="s">
        <v>10</v>
      </c>
      <c r="B18" s="1" t="s">
        <v>4</v>
      </c>
      <c r="C18" s="16">
        <v>80257</v>
      </c>
      <c r="D18" s="17">
        <v>142490</v>
      </c>
      <c r="E18" s="18">
        <v>129694</v>
      </c>
    </row>
    <row r="19" spans="1:5" x14ac:dyDescent="0.6">
      <c r="A19" s="15"/>
      <c r="B19" s="1" t="s">
        <v>5</v>
      </c>
      <c r="C19" s="16">
        <v>30939</v>
      </c>
      <c r="D19" s="17">
        <v>155656</v>
      </c>
      <c r="E19" s="18">
        <v>150104</v>
      </c>
    </row>
    <row r="20" spans="1:5" x14ac:dyDescent="0.6">
      <c r="A20" s="19"/>
      <c r="B20" s="20" t="s">
        <v>6</v>
      </c>
      <c r="C20" s="21">
        <v>49318</v>
      </c>
      <c r="D20" s="22">
        <v>134231</v>
      </c>
      <c r="E20" s="23">
        <v>116890</v>
      </c>
    </row>
    <row r="21" spans="1:5" x14ac:dyDescent="0.6">
      <c r="A21" s="15" t="s">
        <v>11</v>
      </c>
      <c r="B21" s="1" t="s">
        <v>4</v>
      </c>
      <c r="C21" s="16">
        <v>51352</v>
      </c>
      <c r="D21" s="17">
        <v>145305</v>
      </c>
      <c r="E21" s="18">
        <v>126869</v>
      </c>
    </row>
    <row r="22" spans="1:5" x14ac:dyDescent="0.6">
      <c r="A22" s="15"/>
      <c r="B22" s="1" t="s">
        <v>5</v>
      </c>
      <c r="C22" s="16">
        <v>17751</v>
      </c>
      <c r="D22" s="17">
        <v>152980</v>
      </c>
      <c r="E22" s="18">
        <v>144902</v>
      </c>
    </row>
    <row r="23" spans="1:5" x14ac:dyDescent="0.6">
      <c r="A23" s="19"/>
      <c r="B23" s="20" t="s">
        <v>6</v>
      </c>
      <c r="C23" s="21">
        <v>33601</v>
      </c>
      <c r="D23" s="22">
        <v>141250</v>
      </c>
      <c r="E23" s="23">
        <v>117342</v>
      </c>
    </row>
    <row r="24" spans="1:5" x14ac:dyDescent="0.6">
      <c r="A24" s="15" t="s">
        <v>12</v>
      </c>
      <c r="B24" s="1" t="s">
        <v>4</v>
      </c>
      <c r="C24" s="16">
        <v>36520</v>
      </c>
      <c r="D24" s="17">
        <v>150100</v>
      </c>
      <c r="E24" s="18">
        <v>126142</v>
      </c>
    </row>
    <row r="25" spans="1:5" x14ac:dyDescent="0.6">
      <c r="A25" s="15"/>
      <c r="B25" s="1" t="s">
        <v>5</v>
      </c>
      <c r="C25" s="16">
        <v>11739</v>
      </c>
      <c r="D25" s="17">
        <v>168031</v>
      </c>
      <c r="E25" s="18">
        <v>156423</v>
      </c>
    </row>
    <row r="26" spans="1:5" x14ac:dyDescent="0.6">
      <c r="A26" s="19"/>
      <c r="B26" s="20" t="s">
        <v>6</v>
      </c>
      <c r="C26" s="21">
        <v>24781</v>
      </c>
      <c r="D26" s="22">
        <v>141606</v>
      </c>
      <c r="E26" s="23">
        <v>111798</v>
      </c>
    </row>
    <row r="27" spans="1:5" x14ac:dyDescent="0.6">
      <c r="A27" s="15" t="s">
        <v>13</v>
      </c>
      <c r="B27" s="1" t="s">
        <v>4</v>
      </c>
      <c r="C27" s="16">
        <v>19188</v>
      </c>
      <c r="D27" s="17">
        <v>147688</v>
      </c>
      <c r="E27" s="18">
        <v>119561</v>
      </c>
    </row>
    <row r="28" spans="1:5" x14ac:dyDescent="0.6">
      <c r="A28" s="15"/>
      <c r="B28" s="1" t="s">
        <v>5</v>
      </c>
      <c r="C28" s="16">
        <v>5467</v>
      </c>
      <c r="D28" s="17">
        <v>173083</v>
      </c>
      <c r="E28" s="18">
        <v>155824</v>
      </c>
    </row>
    <row r="29" spans="1:5" x14ac:dyDescent="0.6">
      <c r="A29" s="19"/>
      <c r="B29" s="20" t="s">
        <v>6</v>
      </c>
      <c r="C29" s="21">
        <v>13721</v>
      </c>
      <c r="D29" s="22">
        <v>137569</v>
      </c>
      <c r="E29" s="23">
        <v>105112</v>
      </c>
    </row>
    <row r="30" spans="1:5" x14ac:dyDescent="0.6">
      <c r="A30" s="15" t="s">
        <v>14</v>
      </c>
      <c r="B30" s="1" t="s">
        <v>4</v>
      </c>
      <c r="C30" s="16">
        <v>5907</v>
      </c>
      <c r="D30" s="17">
        <v>141867</v>
      </c>
      <c r="E30" s="18">
        <v>110310</v>
      </c>
    </row>
    <row r="31" spans="1:5" x14ac:dyDescent="0.6">
      <c r="A31" s="15"/>
      <c r="B31" s="1" t="s">
        <v>5</v>
      </c>
      <c r="C31" s="16">
        <v>1451</v>
      </c>
      <c r="D31" s="17">
        <v>171247</v>
      </c>
      <c r="E31" s="18">
        <v>145899</v>
      </c>
    </row>
    <row r="32" spans="1:5" x14ac:dyDescent="0.6">
      <c r="A32" s="19"/>
      <c r="B32" s="20" t="s">
        <v>6</v>
      </c>
      <c r="C32" s="21">
        <v>4456</v>
      </c>
      <c r="D32" s="22">
        <v>132300</v>
      </c>
      <c r="E32" s="23">
        <v>98721</v>
      </c>
    </row>
    <row r="33" spans="1:5" x14ac:dyDescent="0.6">
      <c r="A33" s="15" t="s">
        <v>15</v>
      </c>
      <c r="B33" s="1" t="s">
        <v>4</v>
      </c>
      <c r="C33" s="16">
        <v>795</v>
      </c>
      <c r="D33" s="17">
        <v>139527</v>
      </c>
      <c r="E33" s="18">
        <v>108899</v>
      </c>
    </row>
    <row r="34" spans="1:5" x14ac:dyDescent="0.6">
      <c r="A34" s="15"/>
      <c r="B34" s="1" t="s">
        <v>5</v>
      </c>
      <c r="C34" s="16">
        <v>192</v>
      </c>
      <c r="D34" s="17">
        <v>169752</v>
      </c>
      <c r="E34" s="18">
        <v>141570</v>
      </c>
    </row>
    <row r="35" spans="1:5" x14ac:dyDescent="0.6">
      <c r="A35" s="19"/>
      <c r="B35" s="20" t="s">
        <v>6</v>
      </c>
      <c r="C35" s="21">
        <v>603</v>
      </c>
      <c r="D35" s="22">
        <v>129903</v>
      </c>
      <c r="E35" s="23">
        <v>98496</v>
      </c>
    </row>
    <row r="36" spans="1:5" x14ac:dyDescent="0.6">
      <c r="A36" s="15" t="s">
        <v>16</v>
      </c>
      <c r="B36" s="1" t="s">
        <v>4</v>
      </c>
      <c r="C36" s="16">
        <v>386760</v>
      </c>
      <c r="D36" s="17">
        <v>147108</v>
      </c>
      <c r="E36" s="18">
        <v>134828</v>
      </c>
    </row>
    <row r="37" spans="1:5" x14ac:dyDescent="0.6">
      <c r="A37" s="15"/>
      <c r="B37" s="1" t="s">
        <v>5</v>
      </c>
      <c r="C37" s="16">
        <v>136290</v>
      </c>
      <c r="D37" s="17">
        <v>158624</v>
      </c>
      <c r="E37" s="18">
        <v>152887</v>
      </c>
    </row>
    <row r="38" spans="1:5" ht="13.75" thickBot="1" x14ac:dyDescent="0.75">
      <c r="A38" s="10"/>
      <c r="B38" s="11" t="s">
        <v>6</v>
      </c>
      <c r="C38" s="12">
        <v>250470</v>
      </c>
      <c r="D38" s="24">
        <v>140842</v>
      </c>
      <c r="E38" s="25">
        <v>125002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386760</v>
      </c>
      <c r="D42" s="17">
        <v>147108</v>
      </c>
      <c r="E42" s="18">
        <v>134828</v>
      </c>
    </row>
    <row r="43" spans="1:5" x14ac:dyDescent="0.6">
      <c r="A43" s="15"/>
      <c r="B43" s="1" t="s">
        <v>5</v>
      </c>
      <c r="C43" s="16">
        <v>136290</v>
      </c>
      <c r="D43" s="17">
        <v>158624</v>
      </c>
      <c r="E43" s="18">
        <v>152887</v>
      </c>
    </row>
    <row r="44" spans="1:5" ht="13.75" thickBot="1" x14ac:dyDescent="0.75">
      <c r="A44" s="10"/>
      <c r="B44" s="11" t="s">
        <v>6</v>
      </c>
      <c r="C44" s="12">
        <v>250470</v>
      </c>
      <c r="D44" s="24">
        <v>140842</v>
      </c>
      <c r="E44" s="25">
        <v>125002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0D55-0DAB-44B2-84EB-8763023592C9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21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115905.66666666667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121292.33333333333</v>
      </c>
    </row>
    <row r="6" spans="1:9" x14ac:dyDescent="0.6">
      <c r="A6" s="15" t="s">
        <v>31</v>
      </c>
      <c r="B6" s="1" t="s">
        <v>4</v>
      </c>
      <c r="C6" s="16">
        <v>466</v>
      </c>
      <c r="D6" s="17">
        <v>110519</v>
      </c>
      <c r="E6" s="18">
        <v>109764</v>
      </c>
      <c r="G6" s="27">
        <v>60</v>
      </c>
      <c r="H6" s="27"/>
      <c r="I6" s="28">
        <f>D11</f>
        <v>126679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126404.2</v>
      </c>
    </row>
    <row r="8" spans="1:9" x14ac:dyDescent="0.6">
      <c r="A8" s="19"/>
      <c r="B8" s="20" t="s">
        <v>6</v>
      </c>
      <c r="C8" s="21">
        <v>466</v>
      </c>
      <c r="D8" s="22">
        <v>110519</v>
      </c>
      <c r="E8" s="23">
        <v>109764</v>
      </c>
      <c r="G8" s="27">
        <v>62</v>
      </c>
      <c r="H8" s="27"/>
      <c r="I8" s="28">
        <f>$I$6+2/5*($I$11-$I$6)</f>
        <v>126129.4</v>
      </c>
    </row>
    <row r="9" spans="1:9" x14ac:dyDescent="0.6">
      <c r="A9" s="15" t="s">
        <v>7</v>
      </c>
      <c r="B9" s="1" t="s">
        <v>4</v>
      </c>
      <c r="C9" s="16">
        <v>12203</v>
      </c>
      <c r="D9" s="17">
        <v>126679</v>
      </c>
      <c r="E9" s="18">
        <v>125448</v>
      </c>
      <c r="G9" s="27">
        <v>63</v>
      </c>
      <c r="H9" s="27"/>
      <c r="I9" s="28">
        <f>$I$6+3/5*($I$11-$I$6)</f>
        <v>125854.6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125579.8</v>
      </c>
    </row>
    <row r="11" spans="1:9" x14ac:dyDescent="0.6">
      <c r="A11" s="19"/>
      <c r="B11" s="20" t="s">
        <v>6</v>
      </c>
      <c r="C11" s="21">
        <v>12203</v>
      </c>
      <c r="D11" s="22">
        <v>126679</v>
      </c>
      <c r="E11" s="23">
        <v>125448</v>
      </c>
      <c r="G11" s="27">
        <v>65</v>
      </c>
      <c r="H11" s="28">
        <f>D13</f>
        <v>138724</v>
      </c>
      <c r="I11" s="28">
        <f>D14</f>
        <v>125305</v>
      </c>
    </row>
    <row r="12" spans="1:9" x14ac:dyDescent="0.6">
      <c r="A12" s="15" t="s">
        <v>8</v>
      </c>
      <c r="B12" s="1" t="s">
        <v>4</v>
      </c>
      <c r="C12" s="16">
        <v>59440</v>
      </c>
      <c r="D12" s="17">
        <v>130767</v>
      </c>
      <c r="E12" s="18">
        <v>126113</v>
      </c>
      <c r="G12" s="27">
        <v>66</v>
      </c>
      <c r="H12" s="27">
        <f>H$11+1/5*(H$16-H$11)</f>
        <v>139503.6</v>
      </c>
      <c r="I12" s="27">
        <f>I$11+1/5*(I$16-I$11)</f>
        <v>124518.2</v>
      </c>
    </row>
    <row r="13" spans="1:9" x14ac:dyDescent="0.6">
      <c r="A13" s="15"/>
      <c r="B13" s="1" t="s">
        <v>5</v>
      </c>
      <c r="C13" s="16">
        <v>24194</v>
      </c>
      <c r="D13" s="17">
        <v>138724</v>
      </c>
      <c r="E13" s="18">
        <v>136973</v>
      </c>
      <c r="G13" s="27">
        <v>67</v>
      </c>
      <c r="H13" s="27">
        <f>H$11+2/5*(H$16-H$11)</f>
        <v>140283.20000000001</v>
      </c>
      <c r="I13" s="27">
        <f>I$11+2/5*(I$16-I$11)</f>
        <v>123731.4</v>
      </c>
    </row>
    <row r="14" spans="1:9" x14ac:dyDescent="0.6">
      <c r="A14" s="19"/>
      <c r="B14" s="20" t="s">
        <v>6</v>
      </c>
      <c r="C14" s="21">
        <v>35246</v>
      </c>
      <c r="D14" s="22">
        <v>125305</v>
      </c>
      <c r="E14" s="23">
        <v>118659</v>
      </c>
      <c r="G14" s="27">
        <v>68</v>
      </c>
      <c r="H14" s="27">
        <f>H$11+3/5*(H$16-H$11)</f>
        <v>141062.79999999999</v>
      </c>
      <c r="I14" s="27">
        <f>I$11+3/5*(I$16-I$11)</f>
        <v>122944.6</v>
      </c>
    </row>
    <row r="15" spans="1:9" x14ac:dyDescent="0.6">
      <c r="A15" s="15" t="s">
        <v>9</v>
      </c>
      <c r="B15" s="1" t="s">
        <v>4</v>
      </c>
      <c r="C15" s="16">
        <v>61246</v>
      </c>
      <c r="D15" s="17">
        <v>130627</v>
      </c>
      <c r="E15" s="18">
        <v>122342</v>
      </c>
      <c r="G15" s="27">
        <v>69</v>
      </c>
      <c r="H15" s="27">
        <f>H$11+4/5*(H$16-H$11)</f>
        <v>141842.4</v>
      </c>
      <c r="I15" s="27">
        <f>I$11+4/5*(I$16-I$11)</f>
        <v>122157.8</v>
      </c>
    </row>
    <row r="16" spans="1:9" x14ac:dyDescent="0.6">
      <c r="A16" s="15"/>
      <c r="B16" s="1" t="s">
        <v>5</v>
      </c>
      <c r="C16" s="16">
        <v>26676</v>
      </c>
      <c r="D16" s="17">
        <v>142622</v>
      </c>
      <c r="E16" s="18">
        <v>139595</v>
      </c>
      <c r="G16" s="27">
        <v>70</v>
      </c>
      <c r="H16" s="28">
        <f>D16</f>
        <v>142622</v>
      </c>
      <c r="I16" s="28">
        <f>D17</f>
        <v>121371</v>
      </c>
    </row>
    <row r="17" spans="1:5" x14ac:dyDescent="0.6">
      <c r="A17" s="19"/>
      <c r="B17" s="20" t="s">
        <v>6</v>
      </c>
      <c r="C17" s="21">
        <v>34570</v>
      </c>
      <c r="D17" s="22">
        <v>121371</v>
      </c>
      <c r="E17" s="23">
        <v>109029</v>
      </c>
    </row>
    <row r="18" spans="1:5" x14ac:dyDescent="0.6">
      <c r="A18" s="15" t="s">
        <v>10</v>
      </c>
      <c r="B18" s="1" t="s">
        <v>4</v>
      </c>
      <c r="C18" s="16">
        <v>48106</v>
      </c>
      <c r="D18" s="17">
        <v>122851</v>
      </c>
      <c r="E18" s="18">
        <v>110024</v>
      </c>
    </row>
    <row r="19" spans="1:5" x14ac:dyDescent="0.6">
      <c r="A19" s="15"/>
      <c r="B19" s="1" t="s">
        <v>5</v>
      </c>
      <c r="C19" s="16">
        <v>19477</v>
      </c>
      <c r="D19" s="17">
        <v>134611</v>
      </c>
      <c r="E19" s="18">
        <v>129860</v>
      </c>
    </row>
    <row r="20" spans="1:5" x14ac:dyDescent="0.6">
      <c r="A20" s="19"/>
      <c r="B20" s="20" t="s">
        <v>6</v>
      </c>
      <c r="C20" s="21">
        <v>28629</v>
      </c>
      <c r="D20" s="22">
        <v>114851</v>
      </c>
      <c r="E20" s="23">
        <v>96529</v>
      </c>
    </row>
    <row r="21" spans="1:5" x14ac:dyDescent="0.6">
      <c r="A21" s="15" t="s">
        <v>11</v>
      </c>
      <c r="B21" s="1" t="s">
        <v>4</v>
      </c>
      <c r="C21" s="16">
        <v>29381</v>
      </c>
      <c r="D21" s="17">
        <v>124933</v>
      </c>
      <c r="E21" s="18">
        <v>107005</v>
      </c>
    </row>
    <row r="22" spans="1:5" x14ac:dyDescent="0.6">
      <c r="A22" s="15"/>
      <c r="B22" s="1" t="s">
        <v>5</v>
      </c>
      <c r="C22" s="16">
        <v>10287</v>
      </c>
      <c r="D22" s="17">
        <v>132895</v>
      </c>
      <c r="E22" s="18">
        <v>126261</v>
      </c>
    </row>
    <row r="23" spans="1:5" x14ac:dyDescent="0.6">
      <c r="A23" s="19"/>
      <c r="B23" s="20" t="s">
        <v>6</v>
      </c>
      <c r="C23" s="21">
        <v>19094</v>
      </c>
      <c r="D23" s="22">
        <v>120643</v>
      </c>
      <c r="E23" s="23">
        <v>96630</v>
      </c>
    </row>
    <row r="24" spans="1:5" x14ac:dyDescent="0.6">
      <c r="A24" s="15" t="s">
        <v>12</v>
      </c>
      <c r="B24" s="1" t="s">
        <v>4</v>
      </c>
      <c r="C24" s="16">
        <v>18002</v>
      </c>
      <c r="D24" s="17">
        <v>127638</v>
      </c>
      <c r="E24" s="18">
        <v>105258</v>
      </c>
    </row>
    <row r="25" spans="1:5" x14ac:dyDescent="0.6">
      <c r="A25" s="15"/>
      <c r="B25" s="1" t="s">
        <v>5</v>
      </c>
      <c r="C25" s="16">
        <v>5681</v>
      </c>
      <c r="D25" s="17">
        <v>141196</v>
      </c>
      <c r="E25" s="18">
        <v>131152</v>
      </c>
    </row>
    <row r="26" spans="1:5" x14ac:dyDescent="0.6">
      <c r="A26" s="19"/>
      <c r="B26" s="20" t="s">
        <v>6</v>
      </c>
      <c r="C26" s="21">
        <v>12321</v>
      </c>
      <c r="D26" s="22">
        <v>121387</v>
      </c>
      <c r="E26" s="23">
        <v>93320</v>
      </c>
    </row>
    <row r="27" spans="1:5" x14ac:dyDescent="0.6">
      <c r="A27" s="15" t="s">
        <v>13</v>
      </c>
      <c r="B27" s="1" t="s">
        <v>4</v>
      </c>
      <c r="C27" s="16">
        <v>7682</v>
      </c>
      <c r="D27" s="17">
        <v>126357</v>
      </c>
      <c r="E27" s="18">
        <v>100714</v>
      </c>
    </row>
    <row r="28" spans="1:5" x14ac:dyDescent="0.6">
      <c r="A28" s="15"/>
      <c r="B28" s="1" t="s">
        <v>5</v>
      </c>
      <c r="C28" s="16">
        <v>2034</v>
      </c>
      <c r="D28" s="17">
        <v>144470</v>
      </c>
      <c r="E28" s="18">
        <v>129690</v>
      </c>
    </row>
    <row r="29" spans="1:5" x14ac:dyDescent="0.6">
      <c r="A29" s="19"/>
      <c r="B29" s="20" t="s">
        <v>6</v>
      </c>
      <c r="C29" s="21">
        <v>5648</v>
      </c>
      <c r="D29" s="22">
        <v>119834</v>
      </c>
      <c r="E29" s="23">
        <v>90279</v>
      </c>
    </row>
    <row r="30" spans="1:5" x14ac:dyDescent="0.6">
      <c r="A30" s="15" t="s">
        <v>14</v>
      </c>
      <c r="B30" s="1" t="s">
        <v>4</v>
      </c>
      <c r="C30" s="16">
        <v>2032</v>
      </c>
      <c r="D30" s="17">
        <v>124531</v>
      </c>
      <c r="E30" s="18">
        <v>95453</v>
      </c>
    </row>
    <row r="31" spans="1:5" x14ac:dyDescent="0.6">
      <c r="A31" s="15"/>
      <c r="B31" s="1" t="s">
        <v>5</v>
      </c>
      <c r="C31" s="16">
        <v>468</v>
      </c>
      <c r="D31" s="17">
        <v>144655</v>
      </c>
      <c r="E31" s="18">
        <v>120152</v>
      </c>
    </row>
    <row r="32" spans="1:5" x14ac:dyDescent="0.6">
      <c r="A32" s="19"/>
      <c r="B32" s="20" t="s">
        <v>6</v>
      </c>
      <c r="C32" s="21">
        <v>1564</v>
      </c>
      <c r="D32" s="22">
        <v>118510</v>
      </c>
      <c r="E32" s="23">
        <v>88062</v>
      </c>
    </row>
    <row r="33" spans="1:5" x14ac:dyDescent="0.6">
      <c r="A33" s="15" t="s">
        <v>15</v>
      </c>
      <c r="B33" s="1" t="s">
        <v>4</v>
      </c>
      <c r="C33" s="16">
        <v>218</v>
      </c>
      <c r="D33" s="17">
        <v>120825</v>
      </c>
      <c r="E33" s="18">
        <v>94505</v>
      </c>
    </row>
    <row r="34" spans="1:5" x14ac:dyDescent="0.6">
      <c r="A34" s="15"/>
      <c r="B34" s="1" t="s">
        <v>5</v>
      </c>
      <c r="C34" s="16">
        <v>54</v>
      </c>
      <c r="D34" s="17">
        <v>137522</v>
      </c>
      <c r="E34" s="18">
        <v>114017</v>
      </c>
    </row>
    <row r="35" spans="1:5" x14ac:dyDescent="0.6">
      <c r="A35" s="19"/>
      <c r="B35" s="20" t="s">
        <v>6</v>
      </c>
      <c r="C35" s="21">
        <v>164</v>
      </c>
      <c r="D35" s="22">
        <v>115328</v>
      </c>
      <c r="E35" s="23">
        <v>88080</v>
      </c>
    </row>
    <row r="36" spans="1:5" x14ac:dyDescent="0.6">
      <c r="A36" s="15" t="s">
        <v>16</v>
      </c>
      <c r="B36" s="1" t="s">
        <v>4</v>
      </c>
      <c r="C36" s="16">
        <v>238776</v>
      </c>
      <c r="D36" s="17">
        <v>127730</v>
      </c>
      <c r="E36" s="18">
        <v>116808</v>
      </c>
    </row>
    <row r="37" spans="1:5" x14ac:dyDescent="0.6">
      <c r="A37" s="15"/>
      <c r="B37" s="1" t="s">
        <v>5</v>
      </c>
      <c r="C37" s="16">
        <v>88871</v>
      </c>
      <c r="D37" s="17">
        <v>138638</v>
      </c>
      <c r="E37" s="18">
        <v>134320</v>
      </c>
    </row>
    <row r="38" spans="1:5" ht="13.75" thickBot="1" x14ac:dyDescent="0.75">
      <c r="A38" s="10"/>
      <c r="B38" s="11" t="s">
        <v>6</v>
      </c>
      <c r="C38" s="12">
        <v>149905</v>
      </c>
      <c r="D38" s="24">
        <v>121263</v>
      </c>
      <c r="E38" s="25">
        <v>106426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238776</v>
      </c>
      <c r="D42" s="17">
        <v>127730</v>
      </c>
      <c r="E42" s="18">
        <v>116808</v>
      </c>
    </row>
    <row r="43" spans="1:5" x14ac:dyDescent="0.6">
      <c r="A43" s="15"/>
      <c r="B43" s="1" t="s">
        <v>5</v>
      </c>
      <c r="C43" s="16">
        <v>88871</v>
      </c>
      <c r="D43" s="17">
        <v>138638</v>
      </c>
      <c r="E43" s="18">
        <v>134320</v>
      </c>
    </row>
    <row r="44" spans="1:5" ht="13.75" thickBot="1" x14ac:dyDescent="0.75">
      <c r="A44" s="10"/>
      <c r="B44" s="11" t="s">
        <v>6</v>
      </c>
      <c r="C44" s="12">
        <v>149905</v>
      </c>
      <c r="D44" s="24">
        <v>121263</v>
      </c>
      <c r="E44" s="25">
        <v>106426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032F-7B2F-4449-BDD4-3725369FA36E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20</v>
      </c>
      <c r="B3" s="4"/>
      <c r="C3" s="2"/>
      <c r="D3" s="2"/>
      <c r="E3" s="2"/>
      <c r="G3" s="1" t="s">
        <v>34</v>
      </c>
      <c r="H3" s="1" t="s">
        <v>32</v>
      </c>
      <c r="I3" s="1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1">
        <v>58</v>
      </c>
      <c r="H4" s="1"/>
      <c r="I4" s="1">
        <f>I6-2/3*(I6-D8)</f>
        <v>124595.68155443856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1">
        <v>59</v>
      </c>
      <c r="I5">
        <f>I6-1/3*(I6-D8)</f>
        <v>130654.3884253328</v>
      </c>
    </row>
    <row r="6" spans="1:9" x14ac:dyDescent="0.6">
      <c r="A6" s="15" t="s">
        <v>31</v>
      </c>
      <c r="B6" s="1" t="s">
        <v>4</v>
      </c>
      <c r="C6" s="16">
        <f>SUM(Budapest:Pest!C6)</f>
        <v>790</v>
      </c>
      <c r="D6" s="17">
        <f>IFERROR((Budapest!C6*Budapest!D6+Pest!C6*Pest!D6)/C6,"")</f>
        <v>118536.97468354431</v>
      </c>
      <c r="E6" s="18">
        <f>IFERROR((Budapest!C6*Budapest!E6+Pest!C6*Pest!E6)/C6,"")</f>
        <v>117932.4911392405</v>
      </c>
      <c r="G6" s="1">
        <v>60</v>
      </c>
      <c r="H6" s="1"/>
      <c r="I6" s="29">
        <f>D11</f>
        <v>136713.09529622705</v>
      </c>
    </row>
    <row r="7" spans="1:9" x14ac:dyDescent="0.6">
      <c r="A7" s="15"/>
      <c r="B7" s="1" t="s">
        <v>5</v>
      </c>
      <c r="C7" s="16">
        <f>SUM(Budapest:Pest!C7)</f>
        <v>0</v>
      </c>
      <c r="D7" s="17" t="str">
        <f>IFERROR((Budapest!C7*Budapest!D7+Pest!C7*Pest!D7)/C7,"")</f>
        <v/>
      </c>
      <c r="E7" s="18" t="str">
        <f>IFERROR((Budapest!C7*Budapest!E7+Pest!C7*Pest!E7)/C7,"")</f>
        <v/>
      </c>
      <c r="G7" s="1">
        <v>61</v>
      </c>
      <c r="H7" s="1"/>
      <c r="I7" s="29">
        <f>$I$6+1/5*($I$11-$I$6)</f>
        <v>136876.98887698888</v>
      </c>
    </row>
    <row r="8" spans="1:9" x14ac:dyDescent="0.6">
      <c r="A8" s="19"/>
      <c r="B8" s="20" t="s">
        <v>6</v>
      </c>
      <c r="C8" s="21">
        <f>SUM(Budapest:Pest!C8)</f>
        <v>790</v>
      </c>
      <c r="D8" s="22">
        <f>IFERROR((Budapest!C8*Budapest!D8+Pest!C8*Pest!D8)/C8,"")</f>
        <v>118536.97468354431</v>
      </c>
      <c r="E8" s="23">
        <f>IFERROR((Budapest!C8*Budapest!E8+Pest!C8*Pest!E8)/C8,"")</f>
        <v>117932.4911392405</v>
      </c>
      <c r="G8" s="1">
        <v>62</v>
      </c>
      <c r="H8" s="1"/>
      <c r="I8" s="29">
        <f>$I$6+2/5*($I$11-$I$6)</f>
        <v>137040.88245775073</v>
      </c>
    </row>
    <row r="9" spans="1:9" x14ac:dyDescent="0.6">
      <c r="A9" s="15" t="s">
        <v>7</v>
      </c>
      <c r="B9" s="1" t="s">
        <v>4</v>
      </c>
      <c r="C9" s="16">
        <f>SUM(Budapest:Pest!C9)</f>
        <v>26213</v>
      </c>
      <c r="D9" s="17">
        <f>IFERROR((Budapest!C9*Budapest!D9+Pest!C9*Pest!D9)/C9,"")</f>
        <v>136713.09529622705</v>
      </c>
      <c r="E9" s="18">
        <f>IFERROR((Budapest!C9*Budapest!E9+Pest!C9*Pest!E9)/C9,"")</f>
        <v>135595.40243390683</v>
      </c>
      <c r="G9" s="1">
        <v>63</v>
      </c>
      <c r="H9" s="1"/>
      <c r="I9" s="29">
        <f>$I$6+3/5*($I$11-$I$6)</f>
        <v>137204.77603851256</v>
      </c>
    </row>
    <row r="10" spans="1:9" x14ac:dyDescent="0.6">
      <c r="A10" s="15"/>
      <c r="B10" s="1" t="s">
        <v>5</v>
      </c>
      <c r="C10" s="16">
        <f>SUM(Budapest:Pest!C10)</f>
        <v>0</v>
      </c>
      <c r="D10" s="17" t="str">
        <f>IFERROR((Budapest!C10*Budapest!D10+Pest!C10*Pest!D10)/C10,"")</f>
        <v/>
      </c>
      <c r="E10" s="18" t="str">
        <f>IFERROR((Budapest!C10*Budapest!E10+Pest!C10*Pest!E10)/C10,"")</f>
        <v/>
      </c>
      <c r="G10" s="1">
        <v>64</v>
      </c>
      <c r="H10" s="29"/>
      <c r="I10" s="29">
        <f>$I$6+4/5*($I$11-$I$6)</f>
        <v>137368.66961927441</v>
      </c>
    </row>
    <row r="11" spans="1:9" x14ac:dyDescent="0.6">
      <c r="A11" s="19"/>
      <c r="B11" s="20" t="s">
        <v>6</v>
      </c>
      <c r="C11" s="21">
        <f>SUM(Budapest:Pest!C11)</f>
        <v>26213</v>
      </c>
      <c r="D11" s="22">
        <f>IFERROR((Budapest!C11*Budapest!D11+Pest!C11*Pest!D11)/C11,"")</f>
        <v>136713.09529622705</v>
      </c>
      <c r="E11" s="23">
        <f>IFERROR((Budapest!C11*Budapest!E11+Pest!C11*Pest!E11)/C11,"")</f>
        <v>135595.40243390683</v>
      </c>
      <c r="G11" s="1">
        <v>65</v>
      </c>
      <c r="H11" s="29">
        <f>D13</f>
        <v>147019.35245372364</v>
      </c>
      <c r="I11" s="29">
        <f>D14</f>
        <v>137532.56320003624</v>
      </c>
    </row>
    <row r="12" spans="1:9" x14ac:dyDescent="0.6">
      <c r="A12" s="15" t="s">
        <v>8</v>
      </c>
      <c r="B12" s="1" t="s">
        <v>4</v>
      </c>
      <c r="C12" s="16">
        <f>SUM(Budapest:Pest!C12)</f>
        <v>144051</v>
      </c>
      <c r="D12" s="17">
        <f>IFERROR((Budapest!C12*Budapest!D12+Pest!C12*Pest!D12)/C12,"")</f>
        <v>141204.53580329189</v>
      </c>
      <c r="E12" s="18">
        <f>IFERROR((Budapest!C12*Budapest!E12+Pest!C12*Pest!E12)/C12,"")</f>
        <v>136732.03262733336</v>
      </c>
      <c r="G12" s="1">
        <v>66</v>
      </c>
      <c r="H12" s="1">
        <f>H$11+1/5*(H$16-H$11)</f>
        <v>148465.6018489956</v>
      </c>
      <c r="I12" s="1">
        <f>I$11+1/5*(I$16-I$11)</f>
        <v>136863.66063757389</v>
      </c>
    </row>
    <row r="13" spans="1:9" x14ac:dyDescent="0.6">
      <c r="A13" s="15"/>
      <c r="B13" s="1" t="s">
        <v>5</v>
      </c>
      <c r="C13" s="16">
        <f>SUM(Budapest:Pest!C13)</f>
        <v>55752</v>
      </c>
      <c r="D13" s="17">
        <f>IFERROR((Budapest!C13*Budapest!D13+Pest!C13*Pest!D13)/C13,"")</f>
        <v>147019.35245372364</v>
      </c>
      <c r="E13" s="18">
        <f>IFERROR((Budapest!C13*Budapest!E13+Pest!C13*Pest!E13)/C13,"")</f>
        <v>145129.67204763956</v>
      </c>
      <c r="G13" s="1">
        <v>67</v>
      </c>
      <c r="H13" s="1">
        <f>H$11+2/5*(H$16-H$11)</f>
        <v>149911.85124426757</v>
      </c>
      <c r="I13" s="1">
        <f>I$11+2/5*(I$16-I$11)</f>
        <v>136194.75807511152</v>
      </c>
    </row>
    <row r="14" spans="1:9" x14ac:dyDescent="0.6">
      <c r="A14" s="19"/>
      <c r="B14" s="20" t="s">
        <v>6</v>
      </c>
      <c r="C14" s="21">
        <f>SUM(Budapest:Pest!C14)</f>
        <v>88299</v>
      </c>
      <c r="D14" s="22">
        <f>IFERROR((Budapest!C14*Budapest!D14+Pest!C14*Pest!D14)/C14,"")</f>
        <v>137532.56320003624</v>
      </c>
      <c r="E14" s="23">
        <f>IFERROR((Budapest!C14*Budapest!E14+Pest!C14*Pest!E14)/C14,"")</f>
        <v>131429.71671253355</v>
      </c>
      <c r="G14" s="1">
        <v>68</v>
      </c>
      <c r="H14" s="1">
        <f>H$11+3/5*(H$16-H$11)</f>
        <v>151358.10063953951</v>
      </c>
      <c r="I14" s="1">
        <f>I$11+3/5*(I$16-I$11)</f>
        <v>135525.85551264917</v>
      </c>
    </row>
    <row r="15" spans="1:9" x14ac:dyDescent="0.6">
      <c r="A15" s="15" t="s">
        <v>9</v>
      </c>
      <c r="B15" s="1" t="s">
        <v>4</v>
      </c>
      <c r="C15" s="16">
        <f>SUM(Budapest:Pest!C15)</f>
        <v>155042</v>
      </c>
      <c r="D15" s="17">
        <f>IFERROR((Budapest!C15*Budapest!D15+Pest!C15*Pest!D15)/C15,"")</f>
        <v>142452.98397853484</v>
      </c>
      <c r="E15" s="18">
        <f>IFERROR((Budapest!C15*Budapest!E15+Pest!C15*Pest!E15)/C15,"")</f>
        <v>134226.06124791992</v>
      </c>
      <c r="G15" s="1">
        <v>69</v>
      </c>
      <c r="H15" s="1">
        <f>H$11+4/5*(H$16-H$11)</f>
        <v>152804.35003481148</v>
      </c>
      <c r="I15" s="1">
        <f>I$11+4/5*(I$16-I$11)</f>
        <v>134856.95295018679</v>
      </c>
    </row>
    <row r="16" spans="1:9" x14ac:dyDescent="0.6">
      <c r="A16" s="15"/>
      <c r="B16" s="1" t="s">
        <v>5</v>
      </c>
      <c r="C16" s="16">
        <f>SUM(Budapest:Pest!C16)</f>
        <v>63869</v>
      </c>
      <c r="D16" s="17">
        <f>IFERROR((Budapest!C16*Budapest!D16+Pest!C16*Pest!D16)/C16,"")</f>
        <v>154250.59943008344</v>
      </c>
      <c r="E16" s="18">
        <f>IFERROR((Budapest!C16*Budapest!E16+Pest!C16*Pest!E16)/C16,"")</f>
        <v>150937.67412985954</v>
      </c>
      <c r="G16" s="1">
        <v>70</v>
      </c>
      <c r="H16" s="29">
        <f>D16</f>
        <v>154250.59943008344</v>
      </c>
      <c r="I16" s="29">
        <f>D17</f>
        <v>134188.05038772445</v>
      </c>
    </row>
    <row r="17" spans="1:5" x14ac:dyDescent="0.6">
      <c r="A17" s="19"/>
      <c r="B17" s="20" t="s">
        <v>6</v>
      </c>
      <c r="C17" s="21">
        <f>SUM(Budapest:Pest!C17)</f>
        <v>91173</v>
      </c>
      <c r="D17" s="22">
        <f>IFERROR((Budapest!C17*Budapest!D17+Pest!C17*Pest!D17)/C17,"")</f>
        <v>134188.05038772445</v>
      </c>
      <c r="E17" s="23">
        <f>IFERROR((Budapest!C17*Budapest!E17+Pest!C17*Pest!E17)/C17,"")</f>
        <v>122518.41006657673</v>
      </c>
    </row>
    <row r="18" spans="1:5" x14ac:dyDescent="0.6">
      <c r="A18" s="15" t="s">
        <v>10</v>
      </c>
      <c r="B18" s="1" t="s">
        <v>4</v>
      </c>
      <c r="C18" s="16">
        <f>SUM(Budapest:Pest!C18)</f>
        <v>128363</v>
      </c>
      <c r="D18" s="17">
        <f>IFERROR((Budapest!C18*Budapest!D18+Pest!C18*Pest!D18)/C18,"")</f>
        <v>135129.98399850423</v>
      </c>
      <c r="E18" s="18">
        <f>IFERROR((Budapest!C18*Budapest!E18+Pest!C18*Pest!E18)/C18,"")</f>
        <v>122322.36627377047</v>
      </c>
    </row>
    <row r="19" spans="1:5" x14ac:dyDescent="0.6">
      <c r="A19" s="15"/>
      <c r="B19" s="1" t="s">
        <v>5</v>
      </c>
      <c r="C19" s="16">
        <f>SUM(Budapest:Pest!C19)</f>
        <v>50416</v>
      </c>
      <c r="D19" s="17">
        <f>IFERROR((Budapest!C19*Budapest!D19+Pest!C19*Pest!D19)/C19,"")</f>
        <v>147525.77417883213</v>
      </c>
      <c r="E19" s="18">
        <f>IFERROR((Budapest!C19*Budapest!E19+Pest!C19*Pest!E19)/C19,"")</f>
        <v>142283.22112027928</v>
      </c>
    </row>
    <row r="20" spans="1:5" x14ac:dyDescent="0.6">
      <c r="A20" s="19"/>
      <c r="B20" s="20" t="s">
        <v>6</v>
      </c>
      <c r="C20" s="21">
        <f>SUM(Budapest:Pest!C20)</f>
        <v>77947</v>
      </c>
      <c r="D20" s="22">
        <f>IFERROR((Budapest!C20*Budapest!D20+Pest!C20*Pest!D20)/C20,"")</f>
        <v>127112.95799710059</v>
      </c>
      <c r="E20" s="23">
        <f>IFERROR((Budapest!C20*Budapest!E20+Pest!C20*Pest!E20)/C20,"")</f>
        <v>109411.64844060708</v>
      </c>
    </row>
    <row r="21" spans="1:5" x14ac:dyDescent="0.6">
      <c r="A21" s="15" t="s">
        <v>11</v>
      </c>
      <c r="B21" s="1" t="s">
        <v>4</v>
      </c>
      <c r="C21" s="16">
        <f>SUM(Budapest:Pest!C21)</f>
        <v>80733</v>
      </c>
      <c r="D21" s="17">
        <f>IFERROR((Budapest!C21*Budapest!D21+Pest!C21*Pest!D21)/C21,"")</f>
        <v>137891.05858818576</v>
      </c>
      <c r="E21" s="18">
        <f>IFERROR((Budapest!C21*Budapest!E21+Pest!C21*Pest!E21)/C21,"")</f>
        <v>119639.9340170686</v>
      </c>
    </row>
    <row r="22" spans="1:5" x14ac:dyDescent="0.6">
      <c r="A22" s="15"/>
      <c r="B22" s="1" t="s">
        <v>5</v>
      </c>
      <c r="C22" s="16">
        <f>SUM(Budapest:Pest!C22)</f>
        <v>28038</v>
      </c>
      <c r="D22" s="17">
        <f>IFERROR((Budapest!C22*Budapest!D22+Pest!C22*Pest!D22)/C22,"")</f>
        <v>145610.91536486198</v>
      </c>
      <c r="E22" s="18">
        <f>IFERROR((Budapest!C22*Budapest!E22+Pest!C22*Pest!E22)/C22,"")</f>
        <v>138062.71164134389</v>
      </c>
    </row>
    <row r="23" spans="1:5" x14ac:dyDescent="0.6">
      <c r="A23" s="19"/>
      <c r="B23" s="20" t="s">
        <v>6</v>
      </c>
      <c r="C23" s="21">
        <f>SUM(Budapest:Pest!C23)</f>
        <v>52695</v>
      </c>
      <c r="D23" s="22">
        <f>IFERROR((Budapest!C23*Budapest!D23+Pest!C23*Pest!D23)/C23,"")</f>
        <v>133783.06655280388</v>
      </c>
      <c r="E23" s="23">
        <f>IFERROR((Budapest!C23*Budapest!E23+Pest!C23*Pest!E23)/C23,"")</f>
        <v>109837.01986905778</v>
      </c>
    </row>
    <row r="24" spans="1:5" x14ac:dyDescent="0.6">
      <c r="A24" s="15" t="s">
        <v>12</v>
      </c>
      <c r="B24" s="1" t="s">
        <v>4</v>
      </c>
      <c r="C24" s="16">
        <f>SUM(Budapest:Pest!C24)</f>
        <v>54522</v>
      </c>
      <c r="D24" s="17">
        <f>IFERROR((Budapest!C24*Budapest!D24+Pest!C24*Pest!D24)/C24,"")</f>
        <v>142683.52731007666</v>
      </c>
      <c r="E24" s="18">
        <f>IFERROR((Budapest!C24*Budapest!E24+Pest!C24*Pest!E24)/C24,"")</f>
        <v>119246.54920949342</v>
      </c>
    </row>
    <row r="25" spans="1:5" x14ac:dyDescent="0.6">
      <c r="A25" s="15"/>
      <c r="B25" s="1" t="s">
        <v>5</v>
      </c>
      <c r="C25" s="16">
        <f>SUM(Budapest:Pest!C25)</f>
        <v>17420</v>
      </c>
      <c r="D25" s="17">
        <f>IFERROR((Budapest!C25*Budapest!D25+Pest!C25*Pest!D25)/C25,"")</f>
        <v>159279.58582089553</v>
      </c>
      <c r="E25" s="18">
        <f>IFERROR((Budapest!C25*Budapest!E25+Pest!C25*Pest!E25)/C25,"")</f>
        <v>148181.63656716418</v>
      </c>
    </row>
    <row r="26" spans="1:5" x14ac:dyDescent="0.6">
      <c r="A26" s="19"/>
      <c r="B26" s="20" t="s">
        <v>6</v>
      </c>
      <c r="C26" s="21">
        <f>SUM(Budapest:Pest!C26)</f>
        <v>37102</v>
      </c>
      <c r="D26" s="22">
        <f>IFERROR((Budapest!C26*Budapest!D26+Pest!C26*Pest!D26)/C26,"")</f>
        <v>134891.58301439276</v>
      </c>
      <c r="E26" s="23">
        <f>IFERROR((Budapest!C26*Budapest!E26+Pest!C26*Pest!E26)/C26,"")</f>
        <v>105661.74217023341</v>
      </c>
    </row>
    <row r="27" spans="1:5" x14ac:dyDescent="0.6">
      <c r="A27" s="15" t="s">
        <v>13</v>
      </c>
      <c r="B27" s="1" t="s">
        <v>4</v>
      </c>
      <c r="C27" s="16">
        <f>SUM(Budapest:Pest!C27)</f>
        <v>26870</v>
      </c>
      <c r="D27" s="17">
        <f>IFERROR((Budapest!C27*Budapest!D27+Pest!C27*Pest!D27)/C27,"")</f>
        <v>141589.57268328991</v>
      </c>
      <c r="E27" s="18">
        <f>IFERROR((Budapest!C27*Budapest!E27+Pest!C27*Pest!E27)/C27,"")</f>
        <v>114172.7359880908</v>
      </c>
    </row>
    <row r="28" spans="1:5" x14ac:dyDescent="0.6">
      <c r="A28" s="15"/>
      <c r="B28" s="1" t="s">
        <v>5</v>
      </c>
      <c r="C28" s="16">
        <f>SUM(Budapest:Pest!C28)</f>
        <v>7501</v>
      </c>
      <c r="D28" s="17">
        <f>IFERROR((Budapest!C28*Budapest!D28+Pest!C28*Pest!D28)/C28,"")</f>
        <v>165324.18890814559</v>
      </c>
      <c r="E28" s="18">
        <f>IFERROR((Budapest!C28*Budapest!E28+Pest!C28*Pest!E28)/C28,"")</f>
        <v>148737.40407945609</v>
      </c>
    </row>
    <row r="29" spans="1:5" x14ac:dyDescent="0.6">
      <c r="A29" s="19"/>
      <c r="B29" s="20" t="s">
        <v>6</v>
      </c>
      <c r="C29" s="21">
        <f>SUM(Budapest:Pest!C29)</f>
        <v>19369</v>
      </c>
      <c r="D29" s="22">
        <f>IFERROR((Budapest!C29*Budapest!D29+Pest!C29*Pest!D29)/C29,"")</f>
        <v>132397.47436625537</v>
      </c>
      <c r="E29" s="23">
        <f>IFERROR((Budapest!C29*Budapest!E29+Pest!C29*Pest!E29)/C29,"")</f>
        <v>100786.69750632453</v>
      </c>
    </row>
    <row r="30" spans="1:5" x14ac:dyDescent="0.6">
      <c r="A30" s="15" t="s">
        <v>14</v>
      </c>
      <c r="B30" s="1" t="s">
        <v>4</v>
      </c>
      <c r="C30" s="16">
        <f>SUM(Budapest:Pest!C30)</f>
        <v>7939</v>
      </c>
      <c r="D30" s="17">
        <f>IFERROR((Budapest!C30*Budapest!D30+Pest!C30*Pest!D30)/C30,"")</f>
        <v>137429.82252172817</v>
      </c>
      <c r="E30" s="18">
        <f>IFERROR((Budapest!C30*Budapest!E30+Pest!C30*Pest!E30)/C30,"")</f>
        <v>106507.32661544275</v>
      </c>
    </row>
    <row r="31" spans="1:5" x14ac:dyDescent="0.6">
      <c r="A31" s="15"/>
      <c r="B31" s="1" t="s">
        <v>5</v>
      </c>
      <c r="C31" s="16">
        <f>SUM(Budapest:Pest!C31)</f>
        <v>1919</v>
      </c>
      <c r="D31" s="17">
        <f>IFERROR((Budapest!C31*Budapest!D31+Pest!C31*Pest!D31)/C31,"")</f>
        <v>164761.82230328297</v>
      </c>
      <c r="E31" s="18">
        <f>IFERROR((Budapest!C31*Budapest!E31+Pest!C31*Pest!E31)/C31,"")</f>
        <v>139619.8983845753</v>
      </c>
    </row>
    <row r="32" spans="1:5" x14ac:dyDescent="0.6">
      <c r="A32" s="19"/>
      <c r="B32" s="20" t="s">
        <v>6</v>
      </c>
      <c r="C32" s="21">
        <f>SUM(Budapest:Pest!C32)</f>
        <v>6020</v>
      </c>
      <c r="D32" s="22">
        <f>IFERROR((Budapest!C32*Budapest!D32+Pest!C32*Pest!D32)/C32,"")</f>
        <v>128717.3488372093</v>
      </c>
      <c r="E32" s="23">
        <f>IFERROR((Budapest!C32*Budapest!E32+Pest!C32*Pest!E32)/C32,"")</f>
        <v>95951.784717607967</v>
      </c>
    </row>
    <row r="33" spans="1:5" x14ac:dyDescent="0.6">
      <c r="A33" s="15" t="s">
        <v>15</v>
      </c>
      <c r="B33" s="1" t="s">
        <v>4</v>
      </c>
      <c r="C33" s="16">
        <f>SUM(Budapest:Pest!C33)</f>
        <v>1013</v>
      </c>
      <c r="D33" s="17">
        <f>IFERROR((Budapest!C33*Budapest!D33+Pest!C33*Pest!D33)/C33,"")</f>
        <v>135502.28529121421</v>
      </c>
      <c r="E33" s="18">
        <f>IFERROR((Budapest!C33*Budapest!E33+Pest!C33*Pest!E33)/C33,"")</f>
        <v>105801.37709772952</v>
      </c>
    </row>
    <row r="34" spans="1:5" x14ac:dyDescent="0.6">
      <c r="A34" s="15"/>
      <c r="B34" s="1" t="s">
        <v>5</v>
      </c>
      <c r="C34" s="16">
        <f>SUM(Budapest:Pest!C34)</f>
        <v>246</v>
      </c>
      <c r="D34" s="17">
        <f>IFERROR((Budapest!C34*Budapest!D34+Pest!C34*Pest!D34)/C34,"")</f>
        <v>162677.12195121951</v>
      </c>
      <c r="E34" s="18">
        <f>IFERROR((Budapest!C34*Budapest!E34+Pest!C34*Pest!E34)/C34,"")</f>
        <v>135521.78048780488</v>
      </c>
    </row>
    <row r="35" spans="1:5" x14ac:dyDescent="0.6">
      <c r="A35" s="19"/>
      <c r="B35" s="20" t="s">
        <v>6</v>
      </c>
      <c r="C35" s="21">
        <f>SUM(Budapest:Pest!C35)</f>
        <v>767</v>
      </c>
      <c r="D35" s="22">
        <f>IFERROR((Budapest!C35*Budapest!D35+Pest!C35*Pest!D35)/C35,"")</f>
        <v>126786.57235984354</v>
      </c>
      <c r="E35" s="23">
        <f>IFERROR((Budapest!C35*Budapest!E35+Pest!C35*Pest!E35)/C35,"")</f>
        <v>96268.85006518905</v>
      </c>
    </row>
    <row r="36" spans="1:5" x14ac:dyDescent="0.6">
      <c r="A36" s="15" t="s">
        <v>16</v>
      </c>
      <c r="B36" s="1" t="s">
        <v>4</v>
      </c>
      <c r="C36" s="16">
        <f>SUM(Budapest:Pest!C36)</f>
        <v>625536</v>
      </c>
      <c r="D36" s="17">
        <f>IFERROR((Budapest!C36*Budapest!D36+Pest!C36*Pest!D36)/C36,"")</f>
        <v>139711.14142111724</v>
      </c>
      <c r="E36" s="18">
        <f>IFERROR((Budapest!C36*Budapest!E36+Pest!C36*Pest!E36)/C36,"")</f>
        <v>127949.50936157152</v>
      </c>
    </row>
    <row r="37" spans="1:5" x14ac:dyDescent="0.6">
      <c r="A37" s="15"/>
      <c r="B37" s="1" t="s">
        <v>5</v>
      </c>
      <c r="C37" s="16">
        <f>SUM(Budapest:Pest!C37)</f>
        <v>225161</v>
      </c>
      <c r="D37" s="17">
        <f>IFERROR((Budapest!C37*Budapest!D37+Pest!C37*Pest!D37)/C37,"")</f>
        <v>150735.52994523919</v>
      </c>
      <c r="E37" s="18">
        <f>IFERROR((Budapest!C37*Budapest!E37+Pest!C37*Pest!E37)/C37,"")</f>
        <v>145558.60895092844</v>
      </c>
    </row>
    <row r="38" spans="1:5" ht="13.75" thickBot="1" x14ac:dyDescent="0.75">
      <c r="A38" s="10"/>
      <c r="B38" s="11" t="s">
        <v>6</v>
      </c>
      <c r="C38" s="12">
        <f>SUM(Budapest:Pest!C38)</f>
        <v>400375</v>
      </c>
      <c r="D38" s="24">
        <f>IFERROR((Budapest!C38*Budapest!D38+Pest!C38*Pest!D38)/C38,"")</f>
        <v>133511.3974523884</v>
      </c>
      <c r="E38" s="25">
        <f>IFERROR((Budapest!C38*Budapest!E38+Pest!C38*Pest!E38)/C38,"")</f>
        <v>118046.93217608493</v>
      </c>
    </row>
    <row r="39" spans="1:5" x14ac:dyDescent="0.6">
      <c r="A39" s="15" t="s">
        <v>17</v>
      </c>
      <c r="B39" s="1" t="s">
        <v>4</v>
      </c>
      <c r="C39" s="16">
        <f>SUM(Budapest:Pest!C39)</f>
        <v>0</v>
      </c>
      <c r="D39" s="17" t="str">
        <f>IFERROR((Budapest!C39*Budapest!D39+Pest!C39*Pest!D39)/C39,"")</f>
        <v/>
      </c>
      <c r="E39" s="18" t="str">
        <f>IFERROR((Budapest!C39*Budapest!E39+Pest!C39*Pest!E39)/C39,"")</f>
        <v/>
      </c>
    </row>
    <row r="40" spans="1:5" x14ac:dyDescent="0.6">
      <c r="A40" s="15" t="s">
        <v>18</v>
      </c>
      <c r="B40" s="1" t="s">
        <v>5</v>
      </c>
      <c r="C40" s="16">
        <f>SUM(Budapest:Pest!C40)</f>
        <v>0</v>
      </c>
      <c r="D40" s="17" t="str">
        <f>IFERROR((Budapest!C40*Budapest!D40+Pest!C40*Pest!D40)/C40,"")</f>
        <v/>
      </c>
      <c r="E40" s="18" t="str">
        <f>IFERROR((Budapest!C40*Budapest!E40+Pest!C40*Pest!E40)/C40,"")</f>
        <v/>
      </c>
    </row>
    <row r="41" spans="1:5" ht="13.75" thickBot="1" x14ac:dyDescent="0.75">
      <c r="A41" s="10"/>
      <c r="B41" s="11" t="s">
        <v>6</v>
      </c>
      <c r="C41" s="12">
        <f>SUM(Budapest:Pest!C41)</f>
        <v>0</v>
      </c>
      <c r="D41" s="24" t="str">
        <f>IFERROR((Budapest!C41*Budapest!D41+Pest!C41*Pest!D41)/C41,"")</f>
        <v/>
      </c>
      <c r="E41" s="25" t="str">
        <f>IFERROR((Budapest!C41*Budapest!E41+Pest!C41*Pest!E41)/C41,"")</f>
        <v/>
      </c>
    </row>
    <row r="42" spans="1:5" x14ac:dyDescent="0.6">
      <c r="A42" s="15" t="s">
        <v>19</v>
      </c>
      <c r="B42" s="1" t="s">
        <v>4</v>
      </c>
      <c r="C42" s="16">
        <f>SUM(Budapest:Pest!C42)</f>
        <v>625536</v>
      </c>
      <c r="D42" s="17">
        <f>IFERROR((Budapest!C42*Budapest!D42+Pest!C42*Pest!D42)/C42,"")</f>
        <v>139711.14142111724</v>
      </c>
      <c r="E42" s="18">
        <f>IFERROR((Budapest!C42*Budapest!E42+Pest!C42*Pest!E42)/C42,"")</f>
        <v>127949.50936157152</v>
      </c>
    </row>
    <row r="43" spans="1:5" x14ac:dyDescent="0.6">
      <c r="A43" s="15"/>
      <c r="B43" s="1" t="s">
        <v>5</v>
      </c>
      <c r="C43" s="16">
        <f>SUM(Budapest:Pest!C43)</f>
        <v>225161</v>
      </c>
      <c r="D43" s="17">
        <f>IFERROR((Budapest!C43*Budapest!D43+Pest!C43*Pest!D43)/C43,"")</f>
        <v>150735.52994523919</v>
      </c>
      <c r="E43" s="18">
        <f>IFERROR((Budapest!C43*Budapest!E43+Pest!C43*Pest!E43)/C43,"")</f>
        <v>145558.60895092844</v>
      </c>
    </row>
    <row r="44" spans="1:5" ht="13.75" thickBot="1" x14ac:dyDescent="0.75">
      <c r="A44" s="10"/>
      <c r="B44" s="11" t="s">
        <v>6</v>
      </c>
      <c r="C44" s="12">
        <f>SUM(Budapest:Pest!C44)</f>
        <v>400375</v>
      </c>
      <c r="D44" s="24">
        <f>IFERROR((Budapest!C44*Budapest!D44+Pest!C44*Pest!D44)/C44,"")</f>
        <v>133511.3974523884</v>
      </c>
      <c r="E44" s="25">
        <f>IFERROR((Budapest!C44*Budapest!E44+Pest!C44*Pest!E44)/C44,"")</f>
        <v>118046.93217608493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6A04-6316-4E13-987A-E908A2070969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22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109620.33333333333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113220.66666666667</v>
      </c>
    </row>
    <row r="6" spans="1:9" x14ac:dyDescent="0.6">
      <c r="A6" s="15" t="s">
        <v>31</v>
      </c>
      <c r="B6" s="1" t="s">
        <v>4</v>
      </c>
      <c r="C6" s="16">
        <v>635</v>
      </c>
      <c r="D6" s="17">
        <v>106020</v>
      </c>
      <c r="E6" s="18">
        <v>105150</v>
      </c>
      <c r="G6" s="27">
        <v>60</v>
      </c>
      <c r="H6" s="27"/>
      <c r="I6" s="28">
        <f>D11</f>
        <v>116821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117273.4</v>
      </c>
    </row>
    <row r="8" spans="1:9" x14ac:dyDescent="0.6">
      <c r="A8" s="19"/>
      <c r="B8" s="20" t="s">
        <v>6</v>
      </c>
      <c r="C8" s="21">
        <v>635</v>
      </c>
      <c r="D8" s="22">
        <v>106020</v>
      </c>
      <c r="E8" s="23">
        <v>105150</v>
      </c>
      <c r="G8" s="27">
        <v>62</v>
      </c>
      <c r="H8" s="27"/>
      <c r="I8" s="28">
        <f>$I$6+2/5*($I$11-$I$6)</f>
        <v>117725.8</v>
      </c>
    </row>
    <row r="9" spans="1:9" x14ac:dyDescent="0.6">
      <c r="A9" s="15" t="s">
        <v>7</v>
      </c>
      <c r="B9" s="1" t="s">
        <v>4</v>
      </c>
      <c r="C9" s="16">
        <v>14296</v>
      </c>
      <c r="D9" s="17">
        <v>116821</v>
      </c>
      <c r="E9" s="18">
        <v>115353</v>
      </c>
      <c r="G9" s="27">
        <v>63</v>
      </c>
      <c r="H9" s="27"/>
      <c r="I9" s="28">
        <f>$I$6+3/5*($I$11-$I$6)</f>
        <v>118178.2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118630.6</v>
      </c>
    </row>
    <row r="11" spans="1:9" x14ac:dyDescent="0.6">
      <c r="A11" s="19"/>
      <c r="B11" s="20" t="s">
        <v>6</v>
      </c>
      <c r="C11" s="21">
        <v>14296</v>
      </c>
      <c r="D11" s="22">
        <v>116821</v>
      </c>
      <c r="E11" s="23">
        <v>115353</v>
      </c>
      <c r="G11" s="27">
        <v>65</v>
      </c>
      <c r="H11" s="28">
        <f>D13</f>
        <v>143808</v>
      </c>
      <c r="I11" s="28">
        <f>D14</f>
        <v>119083</v>
      </c>
    </row>
    <row r="12" spans="1:9" x14ac:dyDescent="0.6">
      <c r="A12" s="15" t="s">
        <v>8</v>
      </c>
      <c r="B12" s="1" t="s">
        <v>4</v>
      </c>
      <c r="C12" s="16">
        <v>54917</v>
      </c>
      <c r="D12" s="17">
        <v>129249</v>
      </c>
      <c r="E12" s="18">
        <v>124149</v>
      </c>
      <c r="G12" s="27">
        <v>66</v>
      </c>
      <c r="H12" s="27">
        <f>H$11+1/5*(H$16-H$11)</f>
        <v>144111</v>
      </c>
      <c r="I12" s="27">
        <f>I$11+1/5*(I$16-I$11)</f>
        <v>118495.2</v>
      </c>
    </row>
    <row r="13" spans="1:9" x14ac:dyDescent="0.6">
      <c r="A13" s="15"/>
      <c r="B13" s="1" t="s">
        <v>5</v>
      </c>
      <c r="C13" s="16">
        <v>22579</v>
      </c>
      <c r="D13" s="17">
        <v>143808</v>
      </c>
      <c r="E13" s="18">
        <v>141752</v>
      </c>
      <c r="G13" s="27">
        <v>67</v>
      </c>
      <c r="H13" s="27">
        <f>H$11+2/5*(H$16-H$11)</f>
        <v>144414</v>
      </c>
      <c r="I13" s="27">
        <f>I$11+2/5*(I$16-I$11)</f>
        <v>117907.4</v>
      </c>
    </row>
    <row r="14" spans="1:9" x14ac:dyDescent="0.6">
      <c r="A14" s="19"/>
      <c r="B14" s="20" t="s">
        <v>6</v>
      </c>
      <c r="C14" s="21">
        <v>32338</v>
      </c>
      <c r="D14" s="22">
        <v>119083</v>
      </c>
      <c r="E14" s="23">
        <v>111859</v>
      </c>
      <c r="G14" s="27">
        <v>68</v>
      </c>
      <c r="H14" s="27">
        <f>H$11+3/5*(H$16-H$11)</f>
        <v>144717</v>
      </c>
      <c r="I14" s="27">
        <f>I$11+3/5*(I$16-I$11)</f>
        <v>117319.6</v>
      </c>
    </row>
    <row r="15" spans="1:9" x14ac:dyDescent="0.6">
      <c r="A15" s="15" t="s">
        <v>9</v>
      </c>
      <c r="B15" s="1" t="s">
        <v>4</v>
      </c>
      <c r="C15" s="16">
        <v>53576</v>
      </c>
      <c r="D15" s="17">
        <v>128890</v>
      </c>
      <c r="E15" s="18">
        <v>119921</v>
      </c>
      <c r="G15" s="27">
        <v>69</v>
      </c>
      <c r="H15" s="27">
        <f>H$11+4/5*(H$16-H$11)</f>
        <v>145020</v>
      </c>
      <c r="I15" s="27">
        <f>I$11+4/5*(I$16-I$11)</f>
        <v>116731.8</v>
      </c>
    </row>
    <row r="16" spans="1:9" x14ac:dyDescent="0.6">
      <c r="A16" s="15"/>
      <c r="B16" s="1" t="s">
        <v>5</v>
      </c>
      <c r="C16" s="16">
        <v>23403</v>
      </c>
      <c r="D16" s="17">
        <v>145323</v>
      </c>
      <c r="E16" s="18">
        <v>142066</v>
      </c>
      <c r="G16" s="27">
        <v>70</v>
      </c>
      <c r="H16" s="28">
        <f>D16</f>
        <v>145323</v>
      </c>
      <c r="I16" s="28">
        <f>D17</f>
        <v>116144</v>
      </c>
    </row>
    <row r="17" spans="1:5" x14ac:dyDescent="0.6">
      <c r="A17" s="19"/>
      <c r="B17" s="20" t="s">
        <v>6</v>
      </c>
      <c r="C17" s="21">
        <v>30173</v>
      </c>
      <c r="D17" s="22">
        <v>116144</v>
      </c>
      <c r="E17" s="23">
        <v>102746</v>
      </c>
    </row>
    <row r="18" spans="1:5" x14ac:dyDescent="0.6">
      <c r="A18" s="15" t="s">
        <v>10</v>
      </c>
      <c r="B18" s="1" t="s">
        <v>4</v>
      </c>
      <c r="C18" s="16">
        <v>43464</v>
      </c>
      <c r="D18" s="17">
        <v>122772</v>
      </c>
      <c r="E18" s="18">
        <v>108486</v>
      </c>
    </row>
    <row r="19" spans="1:5" x14ac:dyDescent="0.6">
      <c r="A19" s="15"/>
      <c r="B19" s="1" t="s">
        <v>5</v>
      </c>
      <c r="C19" s="16">
        <v>17402</v>
      </c>
      <c r="D19" s="17">
        <v>138414</v>
      </c>
      <c r="E19" s="18">
        <v>133044</v>
      </c>
    </row>
    <row r="20" spans="1:5" x14ac:dyDescent="0.6">
      <c r="A20" s="19"/>
      <c r="B20" s="20" t="s">
        <v>6</v>
      </c>
      <c r="C20" s="21">
        <v>26062</v>
      </c>
      <c r="D20" s="22">
        <v>112327</v>
      </c>
      <c r="E20" s="23">
        <v>92089</v>
      </c>
    </row>
    <row r="21" spans="1:5" x14ac:dyDescent="0.6">
      <c r="A21" s="15" t="s">
        <v>11</v>
      </c>
      <c r="B21" s="1" t="s">
        <v>4</v>
      </c>
      <c r="C21" s="16">
        <v>29851</v>
      </c>
      <c r="D21" s="17">
        <v>126023</v>
      </c>
      <c r="E21" s="18">
        <v>106529</v>
      </c>
    </row>
    <row r="22" spans="1:5" x14ac:dyDescent="0.6">
      <c r="A22" s="15"/>
      <c r="B22" s="1" t="s">
        <v>5</v>
      </c>
      <c r="C22" s="16">
        <v>10407</v>
      </c>
      <c r="D22" s="17">
        <v>139326</v>
      </c>
      <c r="E22" s="18">
        <v>132388</v>
      </c>
    </row>
    <row r="23" spans="1:5" x14ac:dyDescent="0.6">
      <c r="A23" s="19"/>
      <c r="B23" s="20" t="s">
        <v>6</v>
      </c>
      <c r="C23" s="21">
        <v>19444</v>
      </c>
      <c r="D23" s="22">
        <v>118904</v>
      </c>
      <c r="E23" s="23">
        <v>92688</v>
      </c>
    </row>
    <row r="24" spans="1:5" x14ac:dyDescent="0.6">
      <c r="A24" s="15" t="s">
        <v>12</v>
      </c>
      <c r="B24" s="1" t="s">
        <v>4</v>
      </c>
      <c r="C24" s="16">
        <v>18354</v>
      </c>
      <c r="D24" s="17">
        <v>127958</v>
      </c>
      <c r="E24" s="18">
        <v>104815</v>
      </c>
    </row>
    <row r="25" spans="1:5" x14ac:dyDescent="0.6">
      <c r="A25" s="15"/>
      <c r="B25" s="1" t="s">
        <v>5</v>
      </c>
      <c r="C25" s="16">
        <v>6050</v>
      </c>
      <c r="D25" s="17">
        <v>144251</v>
      </c>
      <c r="E25" s="18">
        <v>135109</v>
      </c>
    </row>
    <row r="26" spans="1:5" x14ac:dyDescent="0.6">
      <c r="A26" s="19"/>
      <c r="B26" s="20" t="s">
        <v>6</v>
      </c>
      <c r="C26" s="21">
        <v>12304</v>
      </c>
      <c r="D26" s="22">
        <v>119946</v>
      </c>
      <c r="E26" s="23">
        <v>89920</v>
      </c>
    </row>
    <row r="27" spans="1:5" x14ac:dyDescent="0.6">
      <c r="A27" s="15" t="s">
        <v>13</v>
      </c>
      <c r="B27" s="1" t="s">
        <v>4</v>
      </c>
      <c r="C27" s="16">
        <v>7256</v>
      </c>
      <c r="D27" s="17">
        <v>126626</v>
      </c>
      <c r="E27" s="18">
        <v>100492</v>
      </c>
    </row>
    <row r="28" spans="1:5" x14ac:dyDescent="0.6">
      <c r="A28" s="15"/>
      <c r="B28" s="1" t="s">
        <v>5</v>
      </c>
      <c r="C28" s="16">
        <v>2172</v>
      </c>
      <c r="D28" s="17">
        <v>144844</v>
      </c>
      <c r="E28" s="18">
        <v>130703</v>
      </c>
    </row>
    <row r="29" spans="1:5" x14ac:dyDescent="0.6">
      <c r="A29" s="19"/>
      <c r="B29" s="20" t="s">
        <v>6</v>
      </c>
      <c r="C29" s="21">
        <v>5084</v>
      </c>
      <c r="D29" s="22">
        <v>118842</v>
      </c>
      <c r="E29" s="23">
        <v>87586</v>
      </c>
    </row>
    <row r="30" spans="1:5" x14ac:dyDescent="0.6">
      <c r="A30" s="15" t="s">
        <v>14</v>
      </c>
      <c r="B30" s="1" t="s">
        <v>4</v>
      </c>
      <c r="C30" s="16">
        <v>1749</v>
      </c>
      <c r="D30" s="17">
        <v>124362</v>
      </c>
      <c r="E30" s="18">
        <v>95414</v>
      </c>
    </row>
    <row r="31" spans="1:5" x14ac:dyDescent="0.6">
      <c r="A31" s="15"/>
      <c r="B31" s="1" t="s">
        <v>5</v>
      </c>
      <c r="C31" s="16">
        <v>472</v>
      </c>
      <c r="D31" s="17">
        <v>142605</v>
      </c>
      <c r="E31" s="18">
        <v>120928</v>
      </c>
    </row>
    <row r="32" spans="1:5" x14ac:dyDescent="0.6">
      <c r="A32" s="19"/>
      <c r="B32" s="20" t="s">
        <v>6</v>
      </c>
      <c r="C32" s="21">
        <v>1277</v>
      </c>
      <c r="D32" s="22">
        <v>117619</v>
      </c>
      <c r="E32" s="23">
        <v>85984</v>
      </c>
    </row>
    <row r="33" spans="1:5" x14ac:dyDescent="0.6">
      <c r="A33" s="15" t="s">
        <v>15</v>
      </c>
      <c r="B33" s="1" t="s">
        <v>4</v>
      </c>
      <c r="C33" s="16">
        <v>145</v>
      </c>
      <c r="D33" s="17">
        <v>123710</v>
      </c>
      <c r="E33" s="18">
        <v>96718</v>
      </c>
    </row>
    <row r="34" spans="1:5" x14ac:dyDescent="0.6">
      <c r="A34" s="15"/>
      <c r="B34" s="1" t="s">
        <v>5</v>
      </c>
      <c r="C34" s="16">
        <v>45</v>
      </c>
      <c r="D34" s="17">
        <v>146805</v>
      </c>
      <c r="E34" s="18">
        <v>120395</v>
      </c>
    </row>
    <row r="35" spans="1:5" x14ac:dyDescent="0.6">
      <c r="A35" s="19"/>
      <c r="B35" s="20" t="s">
        <v>6</v>
      </c>
      <c r="C35" s="21">
        <v>100</v>
      </c>
      <c r="D35" s="22">
        <v>113317</v>
      </c>
      <c r="E35" s="23">
        <v>86063</v>
      </c>
    </row>
    <row r="36" spans="1:5" x14ac:dyDescent="0.6">
      <c r="A36" s="15" t="s">
        <v>16</v>
      </c>
      <c r="B36" s="1" t="s">
        <v>4</v>
      </c>
      <c r="C36" s="16">
        <v>224243</v>
      </c>
      <c r="D36" s="17">
        <v>126388</v>
      </c>
      <c r="E36" s="18">
        <v>114553</v>
      </c>
    </row>
    <row r="37" spans="1:5" x14ac:dyDescent="0.6">
      <c r="A37" s="15"/>
      <c r="B37" s="1" t="s">
        <v>5</v>
      </c>
      <c r="C37" s="16">
        <v>82530</v>
      </c>
      <c r="D37" s="17">
        <v>142590</v>
      </c>
      <c r="E37" s="18">
        <v>137915</v>
      </c>
    </row>
    <row r="38" spans="1:5" ht="13.75" thickBot="1" x14ac:dyDescent="0.75">
      <c r="A38" s="10"/>
      <c r="B38" s="11" t="s">
        <v>6</v>
      </c>
      <c r="C38" s="12">
        <v>141713</v>
      </c>
      <c r="D38" s="24">
        <v>116952</v>
      </c>
      <c r="E38" s="25">
        <v>100948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224243</v>
      </c>
      <c r="D42" s="17">
        <v>126388</v>
      </c>
      <c r="E42" s="18">
        <v>114553</v>
      </c>
    </row>
    <row r="43" spans="1:5" x14ac:dyDescent="0.6">
      <c r="A43" s="15"/>
      <c r="B43" s="1" t="s">
        <v>5</v>
      </c>
      <c r="C43" s="16">
        <v>82530</v>
      </c>
      <c r="D43" s="17">
        <v>142590</v>
      </c>
      <c r="E43" s="18">
        <v>137915</v>
      </c>
    </row>
    <row r="44" spans="1:5" ht="13.75" thickBot="1" x14ac:dyDescent="0.75">
      <c r="A44" s="10"/>
      <c r="B44" s="11" t="s">
        <v>6</v>
      </c>
      <c r="C44" s="12">
        <v>141713</v>
      </c>
      <c r="D44" s="24">
        <v>116952</v>
      </c>
      <c r="E44" s="25">
        <v>100948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E83-2CF2-40A1-BB29-89BBEA8BC339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23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103493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107276</v>
      </c>
    </row>
    <row r="6" spans="1:9" x14ac:dyDescent="0.6">
      <c r="A6" s="15" t="s">
        <v>31</v>
      </c>
      <c r="B6" s="1" t="s">
        <v>4</v>
      </c>
      <c r="C6" s="16">
        <v>607</v>
      </c>
      <c r="D6" s="17">
        <v>99710</v>
      </c>
      <c r="E6" s="18">
        <v>98725</v>
      </c>
      <c r="G6" s="27">
        <v>60</v>
      </c>
      <c r="H6" s="27"/>
      <c r="I6" s="28">
        <f>D11</f>
        <v>111059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111845.6</v>
      </c>
    </row>
    <row r="8" spans="1:9" x14ac:dyDescent="0.6">
      <c r="A8" s="19"/>
      <c r="B8" s="20" t="s">
        <v>6</v>
      </c>
      <c r="C8" s="21">
        <v>607</v>
      </c>
      <c r="D8" s="22">
        <v>99710</v>
      </c>
      <c r="E8" s="23">
        <v>98725</v>
      </c>
      <c r="G8" s="27">
        <v>62</v>
      </c>
      <c r="H8" s="27"/>
      <c r="I8" s="28">
        <f>$I$6+2/5*($I$11-$I$6)</f>
        <v>112632.2</v>
      </c>
    </row>
    <row r="9" spans="1:9" x14ac:dyDescent="0.6">
      <c r="A9" s="15" t="s">
        <v>7</v>
      </c>
      <c r="B9" s="1" t="s">
        <v>4</v>
      </c>
      <c r="C9" s="16">
        <v>13908</v>
      </c>
      <c r="D9" s="17">
        <v>111059</v>
      </c>
      <c r="E9" s="18">
        <v>109924</v>
      </c>
      <c r="G9" s="27">
        <v>63</v>
      </c>
      <c r="H9" s="27"/>
      <c r="I9" s="28">
        <f>$I$6+3/5*($I$11-$I$6)</f>
        <v>113418.8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114205.4</v>
      </c>
    </row>
    <row r="11" spans="1:9" x14ac:dyDescent="0.6">
      <c r="A11" s="19"/>
      <c r="B11" s="20" t="s">
        <v>6</v>
      </c>
      <c r="C11" s="21">
        <v>13908</v>
      </c>
      <c r="D11" s="22">
        <v>111059</v>
      </c>
      <c r="E11" s="23">
        <v>109924</v>
      </c>
      <c r="G11" s="27">
        <v>65</v>
      </c>
      <c r="H11" s="28">
        <f>D13</f>
        <v>135783</v>
      </c>
      <c r="I11" s="28">
        <f>D14</f>
        <v>114992</v>
      </c>
    </row>
    <row r="12" spans="1:9" x14ac:dyDescent="0.6">
      <c r="A12" s="15" t="s">
        <v>8</v>
      </c>
      <c r="B12" s="1" t="s">
        <v>4</v>
      </c>
      <c r="C12" s="16">
        <v>50837</v>
      </c>
      <c r="D12" s="17">
        <v>123498</v>
      </c>
      <c r="E12" s="18">
        <v>118850</v>
      </c>
      <c r="G12" s="27">
        <v>66</v>
      </c>
      <c r="H12" s="27">
        <f>H$11+1/5*(H$16-H$11)</f>
        <v>136423.4</v>
      </c>
      <c r="I12" s="27">
        <f>I$11+1/5*(I$16-I$11)</f>
        <v>114410.6</v>
      </c>
    </row>
    <row r="13" spans="1:9" x14ac:dyDescent="0.6">
      <c r="A13" s="15"/>
      <c r="B13" s="1" t="s">
        <v>5</v>
      </c>
      <c r="C13" s="16">
        <v>20799</v>
      </c>
      <c r="D13" s="17">
        <v>135783</v>
      </c>
      <c r="E13" s="18">
        <v>134055</v>
      </c>
      <c r="G13" s="27">
        <v>67</v>
      </c>
      <c r="H13" s="27">
        <f>H$11+2/5*(H$16-H$11)</f>
        <v>137063.79999999999</v>
      </c>
      <c r="I13" s="27">
        <f>I$11+2/5*(I$16-I$11)</f>
        <v>113829.2</v>
      </c>
    </row>
    <row r="14" spans="1:9" x14ac:dyDescent="0.6">
      <c r="A14" s="19"/>
      <c r="B14" s="20" t="s">
        <v>6</v>
      </c>
      <c r="C14" s="21">
        <v>30038</v>
      </c>
      <c r="D14" s="22">
        <v>114992</v>
      </c>
      <c r="E14" s="23">
        <v>108321</v>
      </c>
      <c r="G14" s="27">
        <v>68</v>
      </c>
      <c r="H14" s="27">
        <f>H$11+3/5*(H$16-H$11)</f>
        <v>137704.20000000001</v>
      </c>
      <c r="I14" s="27">
        <f>I$11+3/5*(I$16-I$11)</f>
        <v>113247.8</v>
      </c>
    </row>
    <row r="15" spans="1:9" x14ac:dyDescent="0.6">
      <c r="A15" s="15" t="s">
        <v>9</v>
      </c>
      <c r="B15" s="1" t="s">
        <v>4</v>
      </c>
      <c r="C15" s="16">
        <v>50418</v>
      </c>
      <c r="D15" s="17">
        <v>123922</v>
      </c>
      <c r="E15" s="18">
        <v>115833</v>
      </c>
      <c r="G15" s="27">
        <v>69</v>
      </c>
      <c r="H15" s="27">
        <f>H$11+4/5*(H$16-H$11)</f>
        <v>138344.6</v>
      </c>
      <c r="I15" s="27">
        <f>I$11+4/5*(I$16-I$11)</f>
        <v>112666.4</v>
      </c>
    </row>
    <row r="16" spans="1:9" x14ac:dyDescent="0.6">
      <c r="A16" s="15"/>
      <c r="B16" s="1" t="s">
        <v>5</v>
      </c>
      <c r="C16" s="16">
        <v>22186</v>
      </c>
      <c r="D16" s="17">
        <v>138985</v>
      </c>
      <c r="E16" s="18">
        <v>136283</v>
      </c>
      <c r="G16" s="27">
        <v>70</v>
      </c>
      <c r="H16" s="28">
        <f>D16</f>
        <v>138985</v>
      </c>
      <c r="I16" s="28">
        <f>D17</f>
        <v>112085</v>
      </c>
    </row>
    <row r="17" spans="1:5" x14ac:dyDescent="0.6">
      <c r="A17" s="19"/>
      <c r="B17" s="20" t="s">
        <v>6</v>
      </c>
      <c r="C17" s="21">
        <v>28232</v>
      </c>
      <c r="D17" s="22">
        <v>112085</v>
      </c>
      <c r="E17" s="23">
        <v>99763</v>
      </c>
    </row>
    <row r="18" spans="1:5" x14ac:dyDescent="0.6">
      <c r="A18" s="15" t="s">
        <v>10</v>
      </c>
      <c r="B18" s="1" t="s">
        <v>4</v>
      </c>
      <c r="C18" s="16">
        <v>39284</v>
      </c>
      <c r="D18" s="17">
        <v>116150</v>
      </c>
      <c r="E18" s="18">
        <v>103224</v>
      </c>
    </row>
    <row r="19" spans="1:5" x14ac:dyDescent="0.6">
      <c r="A19" s="15"/>
      <c r="B19" s="1" t="s">
        <v>5</v>
      </c>
      <c r="C19" s="16">
        <v>15911</v>
      </c>
      <c r="D19" s="17">
        <v>128711</v>
      </c>
      <c r="E19" s="18">
        <v>124283</v>
      </c>
    </row>
    <row r="20" spans="1:5" x14ac:dyDescent="0.6">
      <c r="A20" s="19"/>
      <c r="B20" s="20" t="s">
        <v>6</v>
      </c>
      <c r="C20" s="21">
        <v>23373</v>
      </c>
      <c r="D20" s="22">
        <v>107599</v>
      </c>
      <c r="E20" s="23">
        <v>88888</v>
      </c>
    </row>
    <row r="21" spans="1:5" x14ac:dyDescent="0.6">
      <c r="A21" s="15" t="s">
        <v>11</v>
      </c>
      <c r="B21" s="1" t="s">
        <v>4</v>
      </c>
      <c r="C21" s="16">
        <v>26565</v>
      </c>
      <c r="D21" s="17">
        <v>118698</v>
      </c>
      <c r="E21" s="18">
        <v>100568</v>
      </c>
    </row>
    <row r="22" spans="1:5" x14ac:dyDescent="0.6">
      <c r="A22" s="15"/>
      <c r="B22" s="1" t="s">
        <v>5</v>
      </c>
      <c r="C22" s="16">
        <v>9212</v>
      </c>
      <c r="D22" s="17">
        <v>125928</v>
      </c>
      <c r="E22" s="18">
        <v>119791</v>
      </c>
    </row>
    <row r="23" spans="1:5" x14ac:dyDescent="0.6">
      <c r="A23" s="19"/>
      <c r="B23" s="20" t="s">
        <v>6</v>
      </c>
      <c r="C23" s="21">
        <v>17353</v>
      </c>
      <c r="D23" s="22">
        <v>114860</v>
      </c>
      <c r="E23" s="23">
        <v>90363</v>
      </c>
    </row>
    <row r="24" spans="1:5" x14ac:dyDescent="0.6">
      <c r="A24" s="15" t="s">
        <v>12</v>
      </c>
      <c r="B24" s="1" t="s">
        <v>4</v>
      </c>
      <c r="C24" s="16">
        <v>17025</v>
      </c>
      <c r="D24" s="17">
        <v>120887</v>
      </c>
      <c r="E24" s="18">
        <v>98837</v>
      </c>
    </row>
    <row r="25" spans="1:5" x14ac:dyDescent="0.6">
      <c r="A25" s="15"/>
      <c r="B25" s="1" t="s">
        <v>5</v>
      </c>
      <c r="C25" s="16">
        <v>5487</v>
      </c>
      <c r="D25" s="17">
        <v>130033</v>
      </c>
      <c r="E25" s="18">
        <v>121661</v>
      </c>
    </row>
    <row r="26" spans="1:5" x14ac:dyDescent="0.6">
      <c r="A26" s="19"/>
      <c r="B26" s="20" t="s">
        <v>6</v>
      </c>
      <c r="C26" s="21">
        <v>11538</v>
      </c>
      <c r="D26" s="22">
        <v>116538</v>
      </c>
      <c r="E26" s="23">
        <v>87983</v>
      </c>
    </row>
    <row r="27" spans="1:5" x14ac:dyDescent="0.6">
      <c r="A27" s="15" t="s">
        <v>13</v>
      </c>
      <c r="B27" s="1" t="s">
        <v>4</v>
      </c>
      <c r="C27" s="16">
        <v>7268</v>
      </c>
      <c r="D27" s="17">
        <v>121803</v>
      </c>
      <c r="E27" s="18">
        <v>97066</v>
      </c>
    </row>
    <row r="28" spans="1:5" x14ac:dyDescent="0.6">
      <c r="A28" s="15"/>
      <c r="B28" s="1" t="s">
        <v>5</v>
      </c>
      <c r="C28" s="16">
        <v>2260</v>
      </c>
      <c r="D28" s="17">
        <v>133385</v>
      </c>
      <c r="E28" s="18">
        <v>120022</v>
      </c>
    </row>
    <row r="29" spans="1:5" x14ac:dyDescent="0.6">
      <c r="A29" s="19"/>
      <c r="B29" s="20" t="s">
        <v>6</v>
      </c>
      <c r="C29" s="21">
        <v>5008</v>
      </c>
      <c r="D29" s="22">
        <v>116576</v>
      </c>
      <c r="E29" s="23">
        <v>86706</v>
      </c>
    </row>
    <row r="30" spans="1:5" x14ac:dyDescent="0.6">
      <c r="A30" s="15" t="s">
        <v>14</v>
      </c>
      <c r="B30" s="1" t="s">
        <v>4</v>
      </c>
      <c r="C30" s="16">
        <v>1823</v>
      </c>
      <c r="D30" s="17">
        <v>120429</v>
      </c>
      <c r="E30" s="18">
        <v>93566</v>
      </c>
    </row>
    <row r="31" spans="1:5" x14ac:dyDescent="0.6">
      <c r="A31" s="15"/>
      <c r="B31" s="1" t="s">
        <v>5</v>
      </c>
      <c r="C31" s="16">
        <v>571</v>
      </c>
      <c r="D31" s="17">
        <v>133155</v>
      </c>
      <c r="E31" s="18">
        <v>113221</v>
      </c>
    </row>
    <row r="32" spans="1:5" x14ac:dyDescent="0.6">
      <c r="A32" s="19"/>
      <c r="B32" s="20" t="s">
        <v>6</v>
      </c>
      <c r="C32" s="21">
        <v>1252</v>
      </c>
      <c r="D32" s="22">
        <v>114624</v>
      </c>
      <c r="E32" s="23">
        <v>84602</v>
      </c>
    </row>
    <row r="33" spans="1:5" x14ac:dyDescent="0.6">
      <c r="A33" s="15" t="s">
        <v>15</v>
      </c>
      <c r="B33" s="1" t="s">
        <v>4</v>
      </c>
      <c r="C33" s="16">
        <v>195</v>
      </c>
      <c r="D33" s="17">
        <v>122584</v>
      </c>
      <c r="E33" s="18">
        <v>93723</v>
      </c>
    </row>
    <row r="34" spans="1:5" x14ac:dyDescent="0.6">
      <c r="A34" s="15"/>
      <c r="B34" s="1" t="s">
        <v>5</v>
      </c>
      <c r="C34" s="16">
        <v>53</v>
      </c>
      <c r="D34" s="17">
        <v>141329</v>
      </c>
      <c r="E34" s="18">
        <v>115532</v>
      </c>
    </row>
    <row r="35" spans="1:5" x14ac:dyDescent="0.6">
      <c r="A35" s="19"/>
      <c r="B35" s="20" t="s">
        <v>6</v>
      </c>
      <c r="C35" s="21">
        <v>142</v>
      </c>
      <c r="D35" s="22">
        <v>115588</v>
      </c>
      <c r="E35" s="23">
        <v>85583</v>
      </c>
    </row>
    <row r="36" spans="1:5" x14ac:dyDescent="0.6">
      <c r="A36" s="15" t="s">
        <v>16</v>
      </c>
      <c r="B36" s="1" t="s">
        <v>4</v>
      </c>
      <c r="C36" s="16">
        <v>207930</v>
      </c>
      <c r="D36" s="17">
        <v>120397</v>
      </c>
      <c r="E36" s="18">
        <v>109529</v>
      </c>
    </row>
    <row r="37" spans="1:5" x14ac:dyDescent="0.6">
      <c r="A37" s="15"/>
      <c r="B37" s="1" t="s">
        <v>5</v>
      </c>
      <c r="C37" s="16">
        <v>76479</v>
      </c>
      <c r="D37" s="17">
        <v>133554</v>
      </c>
      <c r="E37" s="18">
        <v>129478</v>
      </c>
    </row>
    <row r="38" spans="1:5" ht="13.75" thickBot="1" x14ac:dyDescent="0.75">
      <c r="A38" s="10"/>
      <c r="B38" s="11" t="s">
        <v>6</v>
      </c>
      <c r="C38" s="12">
        <v>131451</v>
      </c>
      <c r="D38" s="24">
        <v>112742</v>
      </c>
      <c r="E38" s="25">
        <v>97923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207930</v>
      </c>
      <c r="D42" s="17">
        <v>120397</v>
      </c>
      <c r="E42" s="18">
        <v>109529</v>
      </c>
    </row>
    <row r="43" spans="1:5" x14ac:dyDescent="0.6">
      <c r="A43" s="15"/>
      <c r="B43" s="1" t="s">
        <v>5</v>
      </c>
      <c r="C43" s="16">
        <v>76479</v>
      </c>
      <c r="D43" s="17">
        <v>133554</v>
      </c>
      <c r="E43" s="18">
        <v>129478</v>
      </c>
    </row>
    <row r="44" spans="1:5" ht="13.75" thickBot="1" x14ac:dyDescent="0.75">
      <c r="A44" s="10"/>
      <c r="B44" s="11" t="s">
        <v>6</v>
      </c>
      <c r="C44" s="12">
        <v>131451</v>
      </c>
      <c r="D44" s="24">
        <v>112742</v>
      </c>
      <c r="E44" s="25">
        <v>97923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5480-AFDE-4B5F-975A-F162667C6DC4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24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101614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106493</v>
      </c>
    </row>
    <row r="6" spans="1:9" x14ac:dyDescent="0.6">
      <c r="A6" s="15" t="s">
        <v>31</v>
      </c>
      <c r="B6" s="1" t="s">
        <v>4</v>
      </c>
      <c r="C6" s="16">
        <v>340</v>
      </c>
      <c r="D6" s="17">
        <v>96735</v>
      </c>
      <c r="E6" s="18">
        <v>95998</v>
      </c>
      <c r="G6" s="27">
        <v>60</v>
      </c>
      <c r="H6" s="27"/>
      <c r="I6" s="28">
        <f>D11</f>
        <v>111372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111299.2</v>
      </c>
    </row>
    <row r="8" spans="1:9" x14ac:dyDescent="0.6">
      <c r="A8" s="19"/>
      <c r="B8" s="20" t="s">
        <v>6</v>
      </c>
      <c r="C8" s="21">
        <v>340</v>
      </c>
      <c r="D8" s="22">
        <v>96735</v>
      </c>
      <c r="E8" s="23">
        <v>95998</v>
      </c>
      <c r="G8" s="27">
        <v>62</v>
      </c>
      <c r="H8" s="27"/>
      <c r="I8" s="28">
        <f>$I$6+2/5*($I$11-$I$6)</f>
        <v>111226.4</v>
      </c>
    </row>
    <row r="9" spans="1:9" x14ac:dyDescent="0.6">
      <c r="A9" s="15" t="s">
        <v>7</v>
      </c>
      <c r="B9" s="1" t="s">
        <v>4</v>
      </c>
      <c r="C9" s="16">
        <v>9950</v>
      </c>
      <c r="D9" s="17">
        <v>111372</v>
      </c>
      <c r="E9" s="18">
        <v>110256</v>
      </c>
      <c r="G9" s="27">
        <v>63</v>
      </c>
      <c r="H9" s="27"/>
      <c r="I9" s="28">
        <f>$I$6+3/5*($I$11-$I$6)</f>
        <v>111153.60000000001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111080.8</v>
      </c>
    </row>
    <row r="11" spans="1:9" x14ac:dyDescent="0.6">
      <c r="A11" s="19"/>
      <c r="B11" s="20" t="s">
        <v>6</v>
      </c>
      <c r="C11" s="21">
        <v>9950</v>
      </c>
      <c r="D11" s="22">
        <v>111372</v>
      </c>
      <c r="E11" s="23">
        <v>110256</v>
      </c>
      <c r="G11" s="27">
        <v>65</v>
      </c>
      <c r="H11" s="28">
        <f>D13</f>
        <v>127987</v>
      </c>
      <c r="I11" s="28">
        <f>D14</f>
        <v>111008</v>
      </c>
    </row>
    <row r="12" spans="1:9" x14ac:dyDescent="0.6">
      <c r="A12" s="15" t="s">
        <v>8</v>
      </c>
      <c r="B12" s="1" t="s">
        <v>4</v>
      </c>
      <c r="C12" s="16">
        <v>45273</v>
      </c>
      <c r="D12" s="17">
        <v>118028</v>
      </c>
      <c r="E12" s="18">
        <v>113038</v>
      </c>
      <c r="G12" s="27">
        <v>66</v>
      </c>
      <c r="H12" s="27">
        <f>H$11+1/5*(H$16-H$11)</f>
        <v>128933.6</v>
      </c>
      <c r="I12" s="27">
        <f>I$11+1/5*(I$16-I$11)</f>
        <v>110731</v>
      </c>
    </row>
    <row r="13" spans="1:9" x14ac:dyDescent="0.6">
      <c r="A13" s="15"/>
      <c r="B13" s="1" t="s">
        <v>5</v>
      </c>
      <c r="C13" s="16">
        <v>18718</v>
      </c>
      <c r="D13" s="17">
        <v>127987</v>
      </c>
      <c r="E13" s="18">
        <v>125788</v>
      </c>
      <c r="G13" s="27">
        <v>67</v>
      </c>
      <c r="H13" s="27">
        <f>H$11+2/5*(H$16-H$11)</f>
        <v>129880.2</v>
      </c>
      <c r="I13" s="27">
        <f>I$11+2/5*(I$16-I$11)</f>
        <v>110454</v>
      </c>
    </row>
    <row r="14" spans="1:9" x14ac:dyDescent="0.6">
      <c r="A14" s="19"/>
      <c r="B14" s="20" t="s">
        <v>6</v>
      </c>
      <c r="C14" s="21">
        <v>26555</v>
      </c>
      <c r="D14" s="22">
        <v>111008</v>
      </c>
      <c r="E14" s="23">
        <v>104050</v>
      </c>
      <c r="G14" s="27">
        <v>68</v>
      </c>
      <c r="H14" s="27">
        <f>H$11+3/5*(H$16-H$11)</f>
        <v>130826.8</v>
      </c>
      <c r="I14" s="27">
        <f>I$11+3/5*(I$16-I$11)</f>
        <v>110177</v>
      </c>
    </row>
    <row r="15" spans="1:9" x14ac:dyDescent="0.6">
      <c r="A15" s="15" t="s">
        <v>9</v>
      </c>
      <c r="B15" s="1" t="s">
        <v>4</v>
      </c>
      <c r="C15" s="16">
        <v>47022</v>
      </c>
      <c r="D15" s="17">
        <v>119611</v>
      </c>
      <c r="E15" s="18">
        <v>110668</v>
      </c>
      <c r="G15" s="27">
        <v>69</v>
      </c>
      <c r="H15" s="27">
        <f>H$11+4/5*(H$16-H$11)</f>
        <v>131773.4</v>
      </c>
      <c r="I15" s="27">
        <f>I$11+4/5*(I$16-I$11)</f>
        <v>109900</v>
      </c>
    </row>
    <row r="16" spans="1:9" x14ac:dyDescent="0.6">
      <c r="A16" s="15"/>
      <c r="B16" s="1" t="s">
        <v>5</v>
      </c>
      <c r="C16" s="16">
        <v>20334</v>
      </c>
      <c r="D16" s="17">
        <v>132720</v>
      </c>
      <c r="E16" s="18">
        <v>129198</v>
      </c>
      <c r="G16" s="27">
        <v>70</v>
      </c>
      <c r="H16" s="28">
        <f>D16</f>
        <v>132720</v>
      </c>
      <c r="I16" s="28">
        <f>D17</f>
        <v>109623</v>
      </c>
    </row>
    <row r="17" spans="1:5" x14ac:dyDescent="0.6">
      <c r="A17" s="19"/>
      <c r="B17" s="20" t="s">
        <v>6</v>
      </c>
      <c r="C17" s="21">
        <v>26688</v>
      </c>
      <c r="D17" s="22">
        <v>109623</v>
      </c>
      <c r="E17" s="23">
        <v>96549</v>
      </c>
    </row>
    <row r="18" spans="1:5" x14ac:dyDescent="0.6">
      <c r="A18" s="15" t="s">
        <v>10</v>
      </c>
      <c r="B18" s="1" t="s">
        <v>4</v>
      </c>
      <c r="C18" s="16">
        <v>37423</v>
      </c>
      <c r="D18" s="17">
        <v>116057</v>
      </c>
      <c r="E18" s="18">
        <v>101969</v>
      </c>
    </row>
    <row r="19" spans="1:5" x14ac:dyDescent="0.6">
      <c r="A19" s="15"/>
      <c r="B19" s="1" t="s">
        <v>5</v>
      </c>
      <c r="C19" s="16">
        <v>14746</v>
      </c>
      <c r="D19" s="17">
        <v>128532</v>
      </c>
      <c r="E19" s="18">
        <v>122886</v>
      </c>
    </row>
    <row r="20" spans="1:5" x14ac:dyDescent="0.6">
      <c r="A20" s="19"/>
      <c r="B20" s="20" t="s">
        <v>6</v>
      </c>
      <c r="C20" s="21">
        <v>22677</v>
      </c>
      <c r="D20" s="22">
        <v>107945</v>
      </c>
      <c r="E20" s="23">
        <v>88368</v>
      </c>
    </row>
    <row r="21" spans="1:5" x14ac:dyDescent="0.6">
      <c r="A21" s="15" t="s">
        <v>11</v>
      </c>
      <c r="B21" s="1" t="s">
        <v>4</v>
      </c>
      <c r="C21" s="16">
        <v>26528</v>
      </c>
      <c r="D21" s="17">
        <v>120054</v>
      </c>
      <c r="E21" s="18">
        <v>100860</v>
      </c>
    </row>
    <row r="22" spans="1:5" x14ac:dyDescent="0.6">
      <c r="A22" s="15"/>
      <c r="B22" s="1" t="s">
        <v>5</v>
      </c>
      <c r="C22" s="16">
        <v>9208</v>
      </c>
      <c r="D22" s="17">
        <v>131546</v>
      </c>
      <c r="E22" s="18">
        <v>123897</v>
      </c>
    </row>
    <row r="23" spans="1:5" x14ac:dyDescent="0.6">
      <c r="A23" s="19"/>
      <c r="B23" s="20" t="s">
        <v>6</v>
      </c>
      <c r="C23" s="21">
        <v>17320</v>
      </c>
      <c r="D23" s="22">
        <v>113945</v>
      </c>
      <c r="E23" s="23">
        <v>88613</v>
      </c>
    </row>
    <row r="24" spans="1:5" x14ac:dyDescent="0.6">
      <c r="A24" s="15" t="s">
        <v>12</v>
      </c>
      <c r="B24" s="1" t="s">
        <v>4</v>
      </c>
      <c r="C24" s="16">
        <v>16870</v>
      </c>
      <c r="D24" s="17">
        <v>121815</v>
      </c>
      <c r="E24" s="18">
        <v>98921</v>
      </c>
    </row>
    <row r="25" spans="1:5" x14ac:dyDescent="0.6">
      <c r="A25" s="15"/>
      <c r="B25" s="1" t="s">
        <v>5</v>
      </c>
      <c r="C25" s="16">
        <v>5403</v>
      </c>
      <c r="D25" s="17">
        <v>136379</v>
      </c>
      <c r="E25" s="18">
        <v>125824</v>
      </c>
    </row>
    <row r="26" spans="1:5" x14ac:dyDescent="0.6">
      <c r="A26" s="19"/>
      <c r="B26" s="20" t="s">
        <v>6</v>
      </c>
      <c r="C26" s="21">
        <v>11467</v>
      </c>
      <c r="D26" s="22">
        <v>114952</v>
      </c>
      <c r="E26" s="23">
        <v>86245</v>
      </c>
    </row>
    <row r="27" spans="1:5" x14ac:dyDescent="0.6">
      <c r="A27" s="15" t="s">
        <v>13</v>
      </c>
      <c r="B27" s="1" t="s">
        <v>4</v>
      </c>
      <c r="C27" s="16">
        <v>7111</v>
      </c>
      <c r="D27" s="17">
        <v>121893</v>
      </c>
      <c r="E27" s="18">
        <v>95770</v>
      </c>
    </row>
    <row r="28" spans="1:5" x14ac:dyDescent="0.6">
      <c r="A28" s="15"/>
      <c r="B28" s="1" t="s">
        <v>5</v>
      </c>
      <c r="C28" s="16">
        <v>2043</v>
      </c>
      <c r="D28" s="17">
        <v>136322</v>
      </c>
      <c r="E28" s="18">
        <v>121746</v>
      </c>
    </row>
    <row r="29" spans="1:5" x14ac:dyDescent="0.6">
      <c r="A29" s="19"/>
      <c r="B29" s="20" t="s">
        <v>6</v>
      </c>
      <c r="C29" s="21">
        <v>5068</v>
      </c>
      <c r="D29" s="22">
        <v>116077</v>
      </c>
      <c r="E29" s="23">
        <v>85299</v>
      </c>
    </row>
    <row r="30" spans="1:5" x14ac:dyDescent="0.6">
      <c r="A30" s="15" t="s">
        <v>14</v>
      </c>
      <c r="B30" s="1" t="s">
        <v>4</v>
      </c>
      <c r="C30" s="16">
        <v>1749</v>
      </c>
      <c r="D30" s="17">
        <v>122520</v>
      </c>
      <c r="E30" s="18">
        <v>92341</v>
      </c>
    </row>
    <row r="31" spans="1:5" x14ac:dyDescent="0.6">
      <c r="A31" s="15"/>
      <c r="B31" s="1" t="s">
        <v>5</v>
      </c>
      <c r="C31" s="16">
        <v>464</v>
      </c>
      <c r="D31" s="17">
        <v>136918</v>
      </c>
      <c r="E31" s="18">
        <v>114306</v>
      </c>
    </row>
    <row r="32" spans="1:5" x14ac:dyDescent="0.6">
      <c r="A32" s="19"/>
      <c r="B32" s="20" t="s">
        <v>6</v>
      </c>
      <c r="C32" s="21">
        <v>1285</v>
      </c>
      <c r="D32" s="22">
        <v>117322</v>
      </c>
      <c r="E32" s="23">
        <v>84409</v>
      </c>
    </row>
    <row r="33" spans="1:5" x14ac:dyDescent="0.6">
      <c r="A33" s="15" t="s">
        <v>15</v>
      </c>
      <c r="B33" s="1" t="s">
        <v>4</v>
      </c>
      <c r="C33" s="16">
        <v>160</v>
      </c>
      <c r="D33" s="17">
        <v>125823</v>
      </c>
      <c r="E33" s="18">
        <v>93748</v>
      </c>
    </row>
    <row r="34" spans="1:5" x14ac:dyDescent="0.6">
      <c r="A34" s="15"/>
      <c r="B34" s="1" t="s">
        <v>5</v>
      </c>
      <c r="C34" s="16">
        <v>41</v>
      </c>
      <c r="D34" s="17">
        <v>152911</v>
      </c>
      <c r="E34" s="18">
        <v>117999</v>
      </c>
    </row>
    <row r="35" spans="1:5" x14ac:dyDescent="0.6">
      <c r="A35" s="19"/>
      <c r="B35" s="20" t="s">
        <v>6</v>
      </c>
      <c r="C35" s="21">
        <v>119</v>
      </c>
      <c r="D35" s="22">
        <v>116489</v>
      </c>
      <c r="E35" s="23">
        <v>85393</v>
      </c>
    </row>
    <row r="36" spans="1:5" x14ac:dyDescent="0.6">
      <c r="A36" s="15" t="s">
        <v>16</v>
      </c>
      <c r="B36" s="1" t="s">
        <v>4</v>
      </c>
      <c r="C36" s="16">
        <v>192426</v>
      </c>
      <c r="D36" s="17">
        <v>118451</v>
      </c>
      <c r="E36" s="18">
        <v>106373</v>
      </c>
    </row>
    <row r="37" spans="1:5" x14ac:dyDescent="0.6">
      <c r="A37" s="15"/>
      <c r="B37" s="1" t="s">
        <v>5</v>
      </c>
      <c r="C37" s="16">
        <v>70957</v>
      </c>
      <c r="D37" s="17">
        <v>130870</v>
      </c>
      <c r="E37" s="18">
        <v>125724</v>
      </c>
    </row>
    <row r="38" spans="1:5" ht="13.75" thickBot="1" x14ac:dyDescent="0.75">
      <c r="A38" s="10"/>
      <c r="B38" s="11" t="s">
        <v>6</v>
      </c>
      <c r="C38" s="12">
        <v>121469</v>
      </c>
      <c r="D38" s="24">
        <v>111197</v>
      </c>
      <c r="E38" s="25">
        <v>95070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192426</v>
      </c>
      <c r="D42" s="17">
        <v>118451</v>
      </c>
      <c r="E42" s="18">
        <v>106373</v>
      </c>
    </row>
    <row r="43" spans="1:5" x14ac:dyDescent="0.6">
      <c r="A43" s="15"/>
      <c r="B43" s="1" t="s">
        <v>5</v>
      </c>
      <c r="C43" s="16">
        <v>70957</v>
      </c>
      <c r="D43" s="17">
        <v>130870</v>
      </c>
      <c r="E43" s="18">
        <v>125724</v>
      </c>
    </row>
    <row r="44" spans="1:5" ht="13.75" thickBot="1" x14ac:dyDescent="0.75">
      <c r="A44" s="10"/>
      <c r="B44" s="11" t="s">
        <v>6</v>
      </c>
      <c r="C44" s="12">
        <v>121469</v>
      </c>
      <c r="D44" s="24">
        <v>111197</v>
      </c>
      <c r="E44" s="25">
        <v>95070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A686-AA25-4862-9913-D8DA5794C59A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25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103127.66666666667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108584.33333333333</v>
      </c>
    </row>
    <row r="6" spans="1:9" x14ac:dyDescent="0.6">
      <c r="A6" s="15" t="s">
        <v>31</v>
      </c>
      <c r="B6" s="1" t="s">
        <v>4</v>
      </c>
      <c r="C6" s="16">
        <v>398</v>
      </c>
      <c r="D6" s="17">
        <v>97671</v>
      </c>
      <c r="E6" s="18">
        <v>96537</v>
      </c>
      <c r="G6" s="27">
        <v>60</v>
      </c>
      <c r="H6" s="27"/>
      <c r="I6" s="28">
        <f>D11</f>
        <v>114041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113586</v>
      </c>
    </row>
    <row r="8" spans="1:9" x14ac:dyDescent="0.6">
      <c r="A8" s="19"/>
      <c r="B8" s="20" t="s">
        <v>6</v>
      </c>
      <c r="C8" s="21">
        <v>398</v>
      </c>
      <c r="D8" s="22">
        <v>97671</v>
      </c>
      <c r="E8" s="23">
        <v>96537</v>
      </c>
      <c r="G8" s="27">
        <v>62</v>
      </c>
      <c r="H8" s="27"/>
      <c r="I8" s="28">
        <f>$I$6+2/5*($I$11-$I$6)</f>
        <v>113131</v>
      </c>
    </row>
    <row r="9" spans="1:9" x14ac:dyDescent="0.6">
      <c r="A9" s="15" t="s">
        <v>7</v>
      </c>
      <c r="B9" s="1" t="s">
        <v>4</v>
      </c>
      <c r="C9" s="16">
        <v>11936</v>
      </c>
      <c r="D9" s="17">
        <v>114041</v>
      </c>
      <c r="E9" s="18">
        <v>112538</v>
      </c>
      <c r="G9" s="27">
        <v>63</v>
      </c>
      <c r="H9" s="27"/>
      <c r="I9" s="28">
        <f>$I$6+3/5*($I$11-$I$6)</f>
        <v>112676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112221</v>
      </c>
    </row>
    <row r="11" spans="1:9" x14ac:dyDescent="0.6">
      <c r="A11" s="19"/>
      <c r="B11" s="20" t="s">
        <v>6</v>
      </c>
      <c r="C11" s="21">
        <v>11936</v>
      </c>
      <c r="D11" s="22">
        <v>114041</v>
      </c>
      <c r="E11" s="23">
        <v>112538</v>
      </c>
      <c r="G11" s="27">
        <v>65</v>
      </c>
      <c r="H11" s="28">
        <f>D13</f>
        <v>133476</v>
      </c>
      <c r="I11" s="28">
        <f>D14</f>
        <v>111766</v>
      </c>
    </row>
    <row r="12" spans="1:9" x14ac:dyDescent="0.6">
      <c r="A12" s="15" t="s">
        <v>8</v>
      </c>
      <c r="B12" s="1" t="s">
        <v>4</v>
      </c>
      <c r="C12" s="16">
        <v>56553</v>
      </c>
      <c r="D12" s="17">
        <v>120686</v>
      </c>
      <c r="E12" s="18">
        <v>115040</v>
      </c>
      <c r="G12" s="27">
        <v>66</v>
      </c>
      <c r="H12" s="27">
        <f>H$11+1/5*(H$16-H$11)</f>
        <v>133844.20000000001</v>
      </c>
      <c r="I12" s="27">
        <f>I$11+1/5*(I$16-I$11)</f>
        <v>111276</v>
      </c>
    </row>
    <row r="13" spans="1:9" x14ac:dyDescent="0.6">
      <c r="A13" s="15"/>
      <c r="B13" s="1" t="s">
        <v>5</v>
      </c>
      <c r="C13" s="16">
        <v>23236</v>
      </c>
      <c r="D13" s="17">
        <v>133476</v>
      </c>
      <c r="E13" s="18">
        <v>131498</v>
      </c>
      <c r="G13" s="27">
        <v>67</v>
      </c>
      <c r="H13" s="27">
        <f>H$11+2/5*(H$16-H$11)</f>
        <v>134212.4</v>
      </c>
      <c r="I13" s="27">
        <f>I$11+2/5*(I$16-I$11)</f>
        <v>110786</v>
      </c>
    </row>
    <row r="14" spans="1:9" x14ac:dyDescent="0.6">
      <c r="A14" s="19"/>
      <c r="B14" s="20" t="s">
        <v>6</v>
      </c>
      <c r="C14" s="21">
        <v>33317</v>
      </c>
      <c r="D14" s="22">
        <v>111766</v>
      </c>
      <c r="E14" s="23">
        <v>103562</v>
      </c>
      <c r="G14" s="27">
        <v>68</v>
      </c>
      <c r="H14" s="27">
        <f>H$11+3/5*(H$16-H$11)</f>
        <v>134580.6</v>
      </c>
      <c r="I14" s="27">
        <f>I$11+3/5*(I$16-I$11)</f>
        <v>110296</v>
      </c>
    </row>
    <row r="15" spans="1:9" x14ac:dyDescent="0.6">
      <c r="A15" s="15" t="s">
        <v>9</v>
      </c>
      <c r="B15" s="1" t="s">
        <v>4</v>
      </c>
      <c r="C15" s="16">
        <v>56558</v>
      </c>
      <c r="D15" s="17">
        <v>120285</v>
      </c>
      <c r="E15" s="18">
        <v>110639</v>
      </c>
      <c r="G15" s="27">
        <v>69</v>
      </c>
      <c r="H15" s="27">
        <f>H$11+4/5*(H$16-H$11)</f>
        <v>134948.79999999999</v>
      </c>
      <c r="I15" s="27">
        <f>I$11+4/5*(I$16-I$11)</f>
        <v>109806</v>
      </c>
    </row>
    <row r="16" spans="1:9" x14ac:dyDescent="0.6">
      <c r="A16" s="15"/>
      <c r="B16" s="1" t="s">
        <v>5</v>
      </c>
      <c r="C16" s="16">
        <v>23860</v>
      </c>
      <c r="D16" s="17">
        <v>135317</v>
      </c>
      <c r="E16" s="18">
        <v>132324</v>
      </c>
      <c r="G16" s="27">
        <v>70</v>
      </c>
      <c r="H16" s="28">
        <f>D16</f>
        <v>135317</v>
      </c>
      <c r="I16" s="28">
        <f>D17</f>
        <v>109316</v>
      </c>
    </row>
    <row r="17" spans="1:5" x14ac:dyDescent="0.6">
      <c r="A17" s="19"/>
      <c r="B17" s="20" t="s">
        <v>6</v>
      </c>
      <c r="C17" s="21">
        <v>32698</v>
      </c>
      <c r="D17" s="22">
        <v>109316</v>
      </c>
      <c r="E17" s="23">
        <v>94814</v>
      </c>
    </row>
    <row r="18" spans="1:5" x14ac:dyDescent="0.6">
      <c r="A18" s="15" t="s">
        <v>10</v>
      </c>
      <c r="B18" s="1" t="s">
        <v>4</v>
      </c>
      <c r="C18" s="16">
        <v>47636</v>
      </c>
      <c r="D18" s="17">
        <v>116445</v>
      </c>
      <c r="E18" s="18">
        <v>101195</v>
      </c>
    </row>
    <row r="19" spans="1:5" x14ac:dyDescent="0.6">
      <c r="A19" s="15"/>
      <c r="B19" s="1" t="s">
        <v>5</v>
      </c>
      <c r="C19" s="16">
        <v>18325</v>
      </c>
      <c r="D19" s="17">
        <v>130156</v>
      </c>
      <c r="E19" s="18">
        <v>125111</v>
      </c>
    </row>
    <row r="20" spans="1:5" x14ac:dyDescent="0.6">
      <c r="A20" s="19"/>
      <c r="B20" s="20" t="s">
        <v>6</v>
      </c>
      <c r="C20" s="21">
        <v>29311</v>
      </c>
      <c r="D20" s="22">
        <v>107873</v>
      </c>
      <c r="E20" s="23">
        <v>86242</v>
      </c>
    </row>
    <row r="21" spans="1:5" x14ac:dyDescent="0.6">
      <c r="A21" s="15" t="s">
        <v>11</v>
      </c>
      <c r="B21" s="1" t="s">
        <v>4</v>
      </c>
      <c r="C21" s="16">
        <v>33920</v>
      </c>
      <c r="D21" s="17">
        <v>119727</v>
      </c>
      <c r="E21" s="18">
        <v>99797</v>
      </c>
    </row>
    <row r="22" spans="1:5" x14ac:dyDescent="0.6">
      <c r="A22" s="15"/>
      <c r="B22" s="1" t="s">
        <v>5</v>
      </c>
      <c r="C22" s="16">
        <v>11299</v>
      </c>
      <c r="D22" s="17">
        <v>132168</v>
      </c>
      <c r="E22" s="18">
        <v>125438</v>
      </c>
    </row>
    <row r="23" spans="1:5" x14ac:dyDescent="0.6">
      <c r="A23" s="19"/>
      <c r="B23" s="20" t="s">
        <v>6</v>
      </c>
      <c r="C23" s="21">
        <v>22621</v>
      </c>
      <c r="D23" s="22">
        <v>113513</v>
      </c>
      <c r="E23" s="23">
        <v>86990</v>
      </c>
    </row>
    <row r="24" spans="1:5" x14ac:dyDescent="0.6">
      <c r="A24" s="15" t="s">
        <v>12</v>
      </c>
      <c r="B24" s="1" t="s">
        <v>4</v>
      </c>
      <c r="C24" s="16">
        <v>20606</v>
      </c>
      <c r="D24" s="17">
        <v>122513</v>
      </c>
      <c r="E24" s="18">
        <v>99061</v>
      </c>
    </row>
    <row r="25" spans="1:5" x14ac:dyDescent="0.6">
      <c r="A25" s="15"/>
      <c r="B25" s="1" t="s">
        <v>5</v>
      </c>
      <c r="C25" s="16">
        <v>6518</v>
      </c>
      <c r="D25" s="17">
        <v>137633</v>
      </c>
      <c r="E25" s="18">
        <v>128384</v>
      </c>
    </row>
    <row r="26" spans="1:5" x14ac:dyDescent="0.6">
      <c r="A26" s="19"/>
      <c r="B26" s="20" t="s">
        <v>6</v>
      </c>
      <c r="C26" s="21">
        <v>14088</v>
      </c>
      <c r="D26" s="22">
        <v>115517</v>
      </c>
      <c r="E26" s="23">
        <v>85494</v>
      </c>
    </row>
    <row r="27" spans="1:5" x14ac:dyDescent="0.6">
      <c r="A27" s="15" t="s">
        <v>13</v>
      </c>
      <c r="B27" s="1" t="s">
        <v>4</v>
      </c>
      <c r="C27" s="16">
        <v>7842</v>
      </c>
      <c r="D27" s="17">
        <v>122103</v>
      </c>
      <c r="E27" s="18">
        <v>96264</v>
      </c>
    </row>
    <row r="28" spans="1:5" x14ac:dyDescent="0.6">
      <c r="A28" s="15"/>
      <c r="B28" s="1" t="s">
        <v>5</v>
      </c>
      <c r="C28" s="16">
        <v>2278</v>
      </c>
      <c r="D28" s="17">
        <v>138458</v>
      </c>
      <c r="E28" s="18">
        <v>125172</v>
      </c>
    </row>
    <row r="29" spans="1:5" x14ac:dyDescent="0.6">
      <c r="A29" s="19"/>
      <c r="B29" s="20" t="s">
        <v>6</v>
      </c>
      <c r="C29" s="21">
        <v>5564</v>
      </c>
      <c r="D29" s="22">
        <v>115407</v>
      </c>
      <c r="E29" s="23">
        <v>84428</v>
      </c>
    </row>
    <row r="30" spans="1:5" x14ac:dyDescent="0.6">
      <c r="A30" s="15" t="s">
        <v>14</v>
      </c>
      <c r="B30" s="1" t="s">
        <v>4</v>
      </c>
      <c r="C30" s="16">
        <v>1959</v>
      </c>
      <c r="D30" s="17">
        <v>122004</v>
      </c>
      <c r="E30" s="18">
        <v>92069</v>
      </c>
    </row>
    <row r="31" spans="1:5" x14ac:dyDescent="0.6">
      <c r="A31" s="15"/>
      <c r="B31" s="1" t="s">
        <v>5</v>
      </c>
      <c r="C31" s="16">
        <v>511</v>
      </c>
      <c r="D31" s="17">
        <v>140458</v>
      </c>
      <c r="E31" s="18">
        <v>116130</v>
      </c>
    </row>
    <row r="32" spans="1:5" x14ac:dyDescent="0.6">
      <c r="A32" s="19"/>
      <c r="B32" s="20" t="s">
        <v>6</v>
      </c>
      <c r="C32" s="21">
        <v>1448</v>
      </c>
      <c r="D32" s="22">
        <v>115491</v>
      </c>
      <c r="E32" s="23">
        <v>83578</v>
      </c>
    </row>
    <row r="33" spans="1:5" x14ac:dyDescent="0.6">
      <c r="A33" s="15" t="s">
        <v>15</v>
      </c>
      <c r="B33" s="1" t="s">
        <v>4</v>
      </c>
      <c r="C33" s="16">
        <v>212</v>
      </c>
      <c r="D33" s="17">
        <v>123808</v>
      </c>
      <c r="E33" s="18">
        <v>93389</v>
      </c>
    </row>
    <row r="34" spans="1:5" x14ac:dyDescent="0.6">
      <c r="A34" s="15"/>
      <c r="B34" s="1" t="s">
        <v>5</v>
      </c>
      <c r="C34" s="16">
        <v>48</v>
      </c>
      <c r="D34" s="17">
        <v>150167</v>
      </c>
      <c r="E34" s="18">
        <v>120939</v>
      </c>
    </row>
    <row r="35" spans="1:5" x14ac:dyDescent="0.6">
      <c r="A35" s="19"/>
      <c r="B35" s="20" t="s">
        <v>6</v>
      </c>
      <c r="C35" s="21">
        <v>164</v>
      </c>
      <c r="D35" s="22">
        <v>116094</v>
      </c>
      <c r="E35" s="23">
        <v>85326</v>
      </c>
    </row>
    <row r="36" spans="1:5" x14ac:dyDescent="0.6">
      <c r="A36" s="15" t="s">
        <v>16</v>
      </c>
      <c r="B36" s="1" t="s">
        <v>4</v>
      </c>
      <c r="C36" s="16">
        <v>237620</v>
      </c>
      <c r="D36" s="17">
        <v>119450</v>
      </c>
      <c r="E36" s="18">
        <v>106670</v>
      </c>
    </row>
    <row r="37" spans="1:5" x14ac:dyDescent="0.6">
      <c r="A37" s="15"/>
      <c r="B37" s="1" t="s">
        <v>5</v>
      </c>
      <c r="C37" s="16">
        <v>86075</v>
      </c>
      <c r="D37" s="17">
        <v>133605</v>
      </c>
      <c r="E37" s="18">
        <v>129072</v>
      </c>
    </row>
    <row r="38" spans="1:5" ht="13.75" thickBot="1" x14ac:dyDescent="0.75">
      <c r="A38" s="10"/>
      <c r="B38" s="11" t="s">
        <v>6</v>
      </c>
      <c r="C38" s="12">
        <v>151545</v>
      </c>
      <c r="D38" s="24">
        <v>111410</v>
      </c>
      <c r="E38" s="25">
        <v>93947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237620</v>
      </c>
      <c r="D42" s="17">
        <v>119450</v>
      </c>
      <c r="E42" s="18">
        <v>106670</v>
      </c>
    </row>
    <row r="43" spans="1:5" x14ac:dyDescent="0.6">
      <c r="A43" s="15"/>
      <c r="B43" s="1" t="s">
        <v>5</v>
      </c>
      <c r="C43" s="16">
        <v>86075</v>
      </c>
      <c r="D43" s="17">
        <v>133605</v>
      </c>
      <c r="E43" s="18">
        <v>129072</v>
      </c>
    </row>
    <row r="44" spans="1:5" ht="13.75" thickBot="1" x14ac:dyDescent="0.75">
      <c r="A44" s="10"/>
      <c r="B44" s="11" t="s">
        <v>6</v>
      </c>
      <c r="C44" s="12">
        <v>151545</v>
      </c>
      <c r="D44" s="24">
        <v>111410</v>
      </c>
      <c r="E44" s="25">
        <v>93947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9C9-BCDF-41E1-BB06-9398BF982160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customWidth="1"/>
    <col min="3" max="3" width="9.1328125" style="26"/>
    <col min="4" max="5" width="12.1328125" style="26" customWidth="1"/>
    <col min="255" max="255" width="13.54296875" customWidth="1"/>
    <col min="258" max="258" width="15" customWidth="1"/>
    <col min="260" max="260" width="16.54296875" customWidth="1"/>
    <col min="261" max="261" width="10.86328125" customWidth="1"/>
    <col min="511" max="511" width="13.54296875" customWidth="1"/>
    <col min="514" max="514" width="15" customWidth="1"/>
    <col min="516" max="516" width="16.54296875" customWidth="1"/>
    <col min="517" max="517" width="10.86328125" customWidth="1"/>
    <col min="767" max="767" width="13.54296875" customWidth="1"/>
    <col min="770" max="770" width="15" customWidth="1"/>
    <col min="772" max="772" width="16.54296875" customWidth="1"/>
    <col min="773" max="773" width="10.86328125" customWidth="1"/>
    <col min="1023" max="1023" width="13.54296875" customWidth="1"/>
    <col min="1026" max="1026" width="15" customWidth="1"/>
    <col min="1028" max="1028" width="16.54296875" customWidth="1"/>
    <col min="1029" max="1029" width="10.86328125" customWidth="1"/>
    <col min="1279" max="1279" width="13.54296875" customWidth="1"/>
    <col min="1282" max="1282" width="15" customWidth="1"/>
    <col min="1284" max="1284" width="16.54296875" customWidth="1"/>
    <col min="1285" max="1285" width="10.86328125" customWidth="1"/>
    <col min="1535" max="1535" width="13.54296875" customWidth="1"/>
    <col min="1538" max="1538" width="15" customWidth="1"/>
    <col min="1540" max="1540" width="16.54296875" customWidth="1"/>
    <col min="1541" max="1541" width="10.86328125" customWidth="1"/>
    <col min="1791" max="1791" width="13.54296875" customWidth="1"/>
    <col min="1794" max="1794" width="15" customWidth="1"/>
    <col min="1796" max="1796" width="16.54296875" customWidth="1"/>
    <col min="1797" max="1797" width="10.86328125" customWidth="1"/>
    <col min="2047" max="2047" width="13.54296875" customWidth="1"/>
    <col min="2050" max="2050" width="15" customWidth="1"/>
    <col min="2052" max="2052" width="16.54296875" customWidth="1"/>
    <col min="2053" max="2053" width="10.86328125" customWidth="1"/>
    <col min="2303" max="2303" width="13.54296875" customWidth="1"/>
    <col min="2306" max="2306" width="15" customWidth="1"/>
    <col min="2308" max="2308" width="16.54296875" customWidth="1"/>
    <col min="2309" max="2309" width="10.86328125" customWidth="1"/>
    <col min="2559" max="2559" width="13.54296875" customWidth="1"/>
    <col min="2562" max="2562" width="15" customWidth="1"/>
    <col min="2564" max="2564" width="16.54296875" customWidth="1"/>
    <col min="2565" max="2565" width="10.86328125" customWidth="1"/>
    <col min="2815" max="2815" width="13.54296875" customWidth="1"/>
    <col min="2818" max="2818" width="15" customWidth="1"/>
    <col min="2820" max="2820" width="16.54296875" customWidth="1"/>
    <col min="2821" max="2821" width="10.86328125" customWidth="1"/>
    <col min="3071" max="3071" width="13.54296875" customWidth="1"/>
    <col min="3074" max="3074" width="15" customWidth="1"/>
    <col min="3076" max="3076" width="16.54296875" customWidth="1"/>
    <col min="3077" max="3077" width="10.86328125" customWidth="1"/>
    <col min="3327" max="3327" width="13.54296875" customWidth="1"/>
    <col min="3330" max="3330" width="15" customWidth="1"/>
    <col min="3332" max="3332" width="16.54296875" customWidth="1"/>
    <col min="3333" max="3333" width="10.86328125" customWidth="1"/>
    <col min="3583" max="3583" width="13.54296875" customWidth="1"/>
    <col min="3586" max="3586" width="15" customWidth="1"/>
    <col min="3588" max="3588" width="16.54296875" customWidth="1"/>
    <col min="3589" max="3589" width="10.86328125" customWidth="1"/>
    <col min="3839" max="3839" width="13.54296875" customWidth="1"/>
    <col min="3842" max="3842" width="15" customWidth="1"/>
    <col min="3844" max="3844" width="16.54296875" customWidth="1"/>
    <col min="3845" max="3845" width="10.86328125" customWidth="1"/>
    <col min="4095" max="4095" width="13.54296875" customWidth="1"/>
    <col min="4098" max="4098" width="15" customWidth="1"/>
    <col min="4100" max="4100" width="16.54296875" customWidth="1"/>
    <col min="4101" max="4101" width="10.86328125" customWidth="1"/>
    <col min="4351" max="4351" width="13.54296875" customWidth="1"/>
    <col min="4354" max="4354" width="15" customWidth="1"/>
    <col min="4356" max="4356" width="16.54296875" customWidth="1"/>
    <col min="4357" max="4357" width="10.86328125" customWidth="1"/>
    <col min="4607" max="4607" width="13.54296875" customWidth="1"/>
    <col min="4610" max="4610" width="15" customWidth="1"/>
    <col min="4612" max="4612" width="16.54296875" customWidth="1"/>
    <col min="4613" max="4613" width="10.86328125" customWidth="1"/>
    <col min="4863" max="4863" width="13.54296875" customWidth="1"/>
    <col min="4866" max="4866" width="15" customWidth="1"/>
    <col min="4868" max="4868" width="16.54296875" customWidth="1"/>
    <col min="4869" max="4869" width="10.86328125" customWidth="1"/>
    <col min="5119" max="5119" width="13.54296875" customWidth="1"/>
    <col min="5122" max="5122" width="15" customWidth="1"/>
    <col min="5124" max="5124" width="16.54296875" customWidth="1"/>
    <col min="5125" max="5125" width="10.86328125" customWidth="1"/>
    <col min="5375" max="5375" width="13.54296875" customWidth="1"/>
    <col min="5378" max="5378" width="15" customWidth="1"/>
    <col min="5380" max="5380" width="16.54296875" customWidth="1"/>
    <col min="5381" max="5381" width="10.86328125" customWidth="1"/>
    <col min="5631" max="5631" width="13.54296875" customWidth="1"/>
    <col min="5634" max="5634" width="15" customWidth="1"/>
    <col min="5636" max="5636" width="16.54296875" customWidth="1"/>
    <col min="5637" max="5637" width="10.86328125" customWidth="1"/>
    <col min="5887" max="5887" width="13.54296875" customWidth="1"/>
    <col min="5890" max="5890" width="15" customWidth="1"/>
    <col min="5892" max="5892" width="16.54296875" customWidth="1"/>
    <col min="5893" max="5893" width="10.86328125" customWidth="1"/>
    <col min="6143" max="6143" width="13.54296875" customWidth="1"/>
    <col min="6146" max="6146" width="15" customWidth="1"/>
    <col min="6148" max="6148" width="16.54296875" customWidth="1"/>
    <col min="6149" max="6149" width="10.86328125" customWidth="1"/>
    <col min="6399" max="6399" width="13.54296875" customWidth="1"/>
    <col min="6402" max="6402" width="15" customWidth="1"/>
    <col min="6404" max="6404" width="16.54296875" customWidth="1"/>
    <col min="6405" max="6405" width="10.86328125" customWidth="1"/>
    <col min="6655" max="6655" width="13.54296875" customWidth="1"/>
    <col min="6658" max="6658" width="15" customWidth="1"/>
    <col min="6660" max="6660" width="16.54296875" customWidth="1"/>
    <col min="6661" max="6661" width="10.86328125" customWidth="1"/>
    <col min="6911" max="6911" width="13.54296875" customWidth="1"/>
    <col min="6914" max="6914" width="15" customWidth="1"/>
    <col min="6916" max="6916" width="16.54296875" customWidth="1"/>
    <col min="6917" max="6917" width="10.86328125" customWidth="1"/>
    <col min="7167" max="7167" width="13.54296875" customWidth="1"/>
    <col min="7170" max="7170" width="15" customWidth="1"/>
    <col min="7172" max="7172" width="16.54296875" customWidth="1"/>
    <col min="7173" max="7173" width="10.86328125" customWidth="1"/>
    <col min="7423" max="7423" width="13.54296875" customWidth="1"/>
    <col min="7426" max="7426" width="15" customWidth="1"/>
    <col min="7428" max="7428" width="16.54296875" customWidth="1"/>
    <col min="7429" max="7429" width="10.86328125" customWidth="1"/>
    <col min="7679" max="7679" width="13.54296875" customWidth="1"/>
    <col min="7682" max="7682" width="15" customWidth="1"/>
    <col min="7684" max="7684" width="16.54296875" customWidth="1"/>
    <col min="7685" max="7685" width="10.86328125" customWidth="1"/>
    <col min="7935" max="7935" width="13.54296875" customWidth="1"/>
    <col min="7938" max="7938" width="15" customWidth="1"/>
    <col min="7940" max="7940" width="16.54296875" customWidth="1"/>
    <col min="7941" max="7941" width="10.86328125" customWidth="1"/>
    <col min="8191" max="8191" width="13.54296875" customWidth="1"/>
    <col min="8194" max="8194" width="15" customWidth="1"/>
    <col min="8196" max="8196" width="16.54296875" customWidth="1"/>
    <col min="8197" max="8197" width="10.86328125" customWidth="1"/>
    <col min="8447" max="8447" width="13.54296875" customWidth="1"/>
    <col min="8450" max="8450" width="15" customWidth="1"/>
    <col min="8452" max="8452" width="16.54296875" customWidth="1"/>
    <col min="8453" max="8453" width="10.86328125" customWidth="1"/>
    <col min="8703" max="8703" width="13.54296875" customWidth="1"/>
    <col min="8706" max="8706" width="15" customWidth="1"/>
    <col min="8708" max="8708" width="16.54296875" customWidth="1"/>
    <col min="8709" max="8709" width="10.86328125" customWidth="1"/>
    <col min="8959" max="8959" width="13.54296875" customWidth="1"/>
    <col min="8962" max="8962" width="15" customWidth="1"/>
    <col min="8964" max="8964" width="16.54296875" customWidth="1"/>
    <col min="8965" max="8965" width="10.86328125" customWidth="1"/>
    <col min="9215" max="9215" width="13.54296875" customWidth="1"/>
    <col min="9218" max="9218" width="15" customWidth="1"/>
    <col min="9220" max="9220" width="16.54296875" customWidth="1"/>
    <col min="9221" max="9221" width="10.86328125" customWidth="1"/>
    <col min="9471" max="9471" width="13.54296875" customWidth="1"/>
    <col min="9474" max="9474" width="15" customWidth="1"/>
    <col min="9476" max="9476" width="16.54296875" customWidth="1"/>
    <col min="9477" max="9477" width="10.86328125" customWidth="1"/>
    <col min="9727" max="9727" width="13.54296875" customWidth="1"/>
    <col min="9730" max="9730" width="15" customWidth="1"/>
    <col min="9732" max="9732" width="16.54296875" customWidth="1"/>
    <col min="9733" max="9733" width="10.86328125" customWidth="1"/>
    <col min="9983" max="9983" width="13.54296875" customWidth="1"/>
    <col min="9986" max="9986" width="15" customWidth="1"/>
    <col min="9988" max="9988" width="16.54296875" customWidth="1"/>
    <col min="9989" max="9989" width="10.86328125" customWidth="1"/>
    <col min="10239" max="10239" width="13.54296875" customWidth="1"/>
    <col min="10242" max="10242" width="15" customWidth="1"/>
    <col min="10244" max="10244" width="16.54296875" customWidth="1"/>
    <col min="10245" max="10245" width="10.86328125" customWidth="1"/>
    <col min="10495" max="10495" width="13.54296875" customWidth="1"/>
    <col min="10498" max="10498" width="15" customWidth="1"/>
    <col min="10500" max="10500" width="16.54296875" customWidth="1"/>
    <col min="10501" max="10501" width="10.86328125" customWidth="1"/>
    <col min="10751" max="10751" width="13.54296875" customWidth="1"/>
    <col min="10754" max="10754" width="15" customWidth="1"/>
    <col min="10756" max="10756" width="16.54296875" customWidth="1"/>
    <col min="10757" max="10757" width="10.86328125" customWidth="1"/>
    <col min="11007" max="11007" width="13.54296875" customWidth="1"/>
    <col min="11010" max="11010" width="15" customWidth="1"/>
    <col min="11012" max="11012" width="16.54296875" customWidth="1"/>
    <col min="11013" max="11013" width="10.86328125" customWidth="1"/>
    <col min="11263" max="11263" width="13.54296875" customWidth="1"/>
    <col min="11266" max="11266" width="15" customWidth="1"/>
    <col min="11268" max="11268" width="16.54296875" customWidth="1"/>
    <col min="11269" max="11269" width="10.86328125" customWidth="1"/>
    <col min="11519" max="11519" width="13.54296875" customWidth="1"/>
    <col min="11522" max="11522" width="15" customWidth="1"/>
    <col min="11524" max="11524" width="16.54296875" customWidth="1"/>
    <col min="11525" max="11525" width="10.86328125" customWidth="1"/>
    <col min="11775" max="11775" width="13.54296875" customWidth="1"/>
    <col min="11778" max="11778" width="15" customWidth="1"/>
    <col min="11780" max="11780" width="16.54296875" customWidth="1"/>
    <col min="11781" max="11781" width="10.86328125" customWidth="1"/>
    <col min="12031" max="12031" width="13.54296875" customWidth="1"/>
    <col min="12034" max="12034" width="15" customWidth="1"/>
    <col min="12036" max="12036" width="16.54296875" customWidth="1"/>
    <col min="12037" max="12037" width="10.86328125" customWidth="1"/>
    <col min="12287" max="12287" width="13.54296875" customWidth="1"/>
    <col min="12290" max="12290" width="15" customWidth="1"/>
    <col min="12292" max="12292" width="16.54296875" customWidth="1"/>
    <col min="12293" max="12293" width="10.86328125" customWidth="1"/>
    <col min="12543" max="12543" width="13.54296875" customWidth="1"/>
    <col min="12546" max="12546" width="15" customWidth="1"/>
    <col min="12548" max="12548" width="16.54296875" customWidth="1"/>
    <col min="12549" max="12549" width="10.86328125" customWidth="1"/>
    <col min="12799" max="12799" width="13.54296875" customWidth="1"/>
    <col min="12802" max="12802" width="15" customWidth="1"/>
    <col min="12804" max="12804" width="16.54296875" customWidth="1"/>
    <col min="12805" max="12805" width="10.86328125" customWidth="1"/>
    <col min="13055" max="13055" width="13.54296875" customWidth="1"/>
    <col min="13058" max="13058" width="15" customWidth="1"/>
    <col min="13060" max="13060" width="16.54296875" customWidth="1"/>
    <col min="13061" max="13061" width="10.86328125" customWidth="1"/>
    <col min="13311" max="13311" width="13.54296875" customWidth="1"/>
    <col min="13314" max="13314" width="15" customWidth="1"/>
    <col min="13316" max="13316" width="16.54296875" customWidth="1"/>
    <col min="13317" max="13317" width="10.86328125" customWidth="1"/>
    <col min="13567" max="13567" width="13.54296875" customWidth="1"/>
    <col min="13570" max="13570" width="15" customWidth="1"/>
    <col min="13572" max="13572" width="16.54296875" customWidth="1"/>
    <col min="13573" max="13573" width="10.86328125" customWidth="1"/>
    <col min="13823" max="13823" width="13.54296875" customWidth="1"/>
    <col min="13826" max="13826" width="15" customWidth="1"/>
    <col min="13828" max="13828" width="16.54296875" customWidth="1"/>
    <col min="13829" max="13829" width="10.86328125" customWidth="1"/>
    <col min="14079" max="14079" width="13.54296875" customWidth="1"/>
    <col min="14082" max="14082" width="15" customWidth="1"/>
    <col min="14084" max="14084" width="16.54296875" customWidth="1"/>
    <col min="14085" max="14085" width="10.86328125" customWidth="1"/>
    <col min="14335" max="14335" width="13.54296875" customWidth="1"/>
    <col min="14338" max="14338" width="15" customWidth="1"/>
    <col min="14340" max="14340" width="16.54296875" customWidth="1"/>
    <col min="14341" max="14341" width="10.86328125" customWidth="1"/>
    <col min="14591" max="14591" width="13.54296875" customWidth="1"/>
    <col min="14594" max="14594" width="15" customWidth="1"/>
    <col min="14596" max="14596" width="16.54296875" customWidth="1"/>
    <col min="14597" max="14597" width="10.86328125" customWidth="1"/>
    <col min="14847" max="14847" width="13.54296875" customWidth="1"/>
    <col min="14850" max="14850" width="15" customWidth="1"/>
    <col min="14852" max="14852" width="16.54296875" customWidth="1"/>
    <col min="14853" max="14853" width="10.86328125" customWidth="1"/>
    <col min="15103" max="15103" width="13.54296875" customWidth="1"/>
    <col min="15106" max="15106" width="15" customWidth="1"/>
    <col min="15108" max="15108" width="16.54296875" customWidth="1"/>
    <col min="15109" max="15109" width="10.86328125" customWidth="1"/>
    <col min="15359" max="15359" width="13.54296875" customWidth="1"/>
    <col min="15362" max="15362" width="15" customWidth="1"/>
    <col min="15364" max="15364" width="16.54296875" customWidth="1"/>
    <col min="15365" max="15365" width="10.86328125" customWidth="1"/>
    <col min="15615" max="15615" width="13.54296875" customWidth="1"/>
    <col min="15618" max="15618" width="15" customWidth="1"/>
    <col min="15620" max="15620" width="16.54296875" customWidth="1"/>
    <col min="15621" max="15621" width="10.86328125" customWidth="1"/>
    <col min="15871" max="15871" width="13.54296875" customWidth="1"/>
    <col min="15874" max="15874" width="15" customWidth="1"/>
    <col min="15876" max="15876" width="16.54296875" customWidth="1"/>
    <col min="15877" max="15877" width="10.86328125" customWidth="1"/>
    <col min="16127" max="16127" width="13.54296875" customWidth="1"/>
    <col min="16130" max="16130" width="15" customWidth="1"/>
    <col min="16132" max="16132" width="16.54296875" customWidth="1"/>
    <col min="16133" max="16133" width="10.86328125" customWidth="1"/>
  </cols>
  <sheetData>
    <row r="1" spans="1:9" x14ac:dyDescent="0.6">
      <c r="A1" s="3" t="s">
        <v>28</v>
      </c>
      <c r="B1" s="3"/>
      <c r="C1" s="2"/>
      <c r="D1" s="2"/>
      <c r="E1" s="2"/>
    </row>
    <row r="2" spans="1:9" x14ac:dyDescent="0.6">
      <c r="A2" s="3"/>
      <c r="B2" s="1"/>
      <c r="C2" s="2"/>
      <c r="D2" s="2"/>
      <c r="E2" s="2"/>
    </row>
    <row r="3" spans="1:9" ht="13.75" thickBot="1" x14ac:dyDescent="0.75">
      <c r="A3" s="4" t="s">
        <v>26</v>
      </c>
      <c r="B3" s="4"/>
      <c r="C3" s="2"/>
      <c r="D3" s="2"/>
      <c r="E3" s="2"/>
      <c r="G3" s="27" t="s">
        <v>34</v>
      </c>
      <c r="H3" s="27" t="s">
        <v>32</v>
      </c>
      <c r="I3" s="27" t="s">
        <v>33</v>
      </c>
    </row>
    <row r="4" spans="1:9" x14ac:dyDescent="0.6">
      <c r="A4" s="5"/>
      <c r="B4" s="6"/>
      <c r="C4" s="7" t="s">
        <v>1</v>
      </c>
      <c r="D4" s="8" t="s">
        <v>29</v>
      </c>
      <c r="E4" s="9" t="s">
        <v>30</v>
      </c>
      <c r="G4" s="27">
        <v>58</v>
      </c>
      <c r="H4" s="1"/>
      <c r="I4" s="1">
        <f>I6-2/3*(I6-D8)</f>
        <v>100353.33333333333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7">
        <v>59</v>
      </c>
      <c r="I5">
        <f>I6-1/3*(I6-D8)</f>
        <v>106641.66666666667</v>
      </c>
    </row>
    <row r="6" spans="1:9" x14ac:dyDescent="0.6">
      <c r="A6" s="15" t="s">
        <v>31</v>
      </c>
      <c r="B6" s="1" t="s">
        <v>4</v>
      </c>
      <c r="C6" s="16">
        <v>496</v>
      </c>
      <c r="D6" s="17">
        <v>94065</v>
      </c>
      <c r="E6" s="18">
        <v>93498</v>
      </c>
      <c r="G6" s="27">
        <v>60</v>
      </c>
      <c r="H6" s="27"/>
      <c r="I6" s="28">
        <f>D11</f>
        <v>112930</v>
      </c>
    </row>
    <row r="7" spans="1:9" x14ac:dyDescent="0.6">
      <c r="A7" s="15"/>
      <c r="B7" s="1" t="s">
        <v>5</v>
      </c>
      <c r="C7" s="16">
        <v>0</v>
      </c>
      <c r="D7" s="17">
        <v>0</v>
      </c>
      <c r="E7" s="18">
        <v>0</v>
      </c>
      <c r="G7" s="27">
        <v>61</v>
      </c>
      <c r="H7" s="27"/>
      <c r="I7" s="28">
        <f>$I$6+1/5*($I$11-$I$6)</f>
        <v>112061.2</v>
      </c>
    </row>
    <row r="8" spans="1:9" x14ac:dyDescent="0.6">
      <c r="A8" s="19"/>
      <c r="B8" s="20" t="s">
        <v>6</v>
      </c>
      <c r="C8" s="21">
        <v>496</v>
      </c>
      <c r="D8" s="22">
        <v>94065</v>
      </c>
      <c r="E8" s="23">
        <v>93498</v>
      </c>
      <c r="G8" s="27">
        <v>62</v>
      </c>
      <c r="H8" s="27"/>
      <c r="I8" s="28">
        <f>$I$6+2/5*($I$11-$I$6)</f>
        <v>111192.4</v>
      </c>
    </row>
    <row r="9" spans="1:9" x14ac:dyDescent="0.6">
      <c r="A9" s="15" t="s">
        <v>7</v>
      </c>
      <c r="B9" s="1" t="s">
        <v>4</v>
      </c>
      <c r="C9" s="16">
        <v>12769</v>
      </c>
      <c r="D9" s="17">
        <v>112930</v>
      </c>
      <c r="E9" s="18">
        <v>111689</v>
      </c>
      <c r="G9" s="27">
        <v>63</v>
      </c>
      <c r="H9" s="27"/>
      <c r="I9" s="28">
        <f>$I$6+3/5*($I$11-$I$6)</f>
        <v>110323.6</v>
      </c>
    </row>
    <row r="10" spans="1:9" x14ac:dyDescent="0.6">
      <c r="A10" s="15"/>
      <c r="B10" s="1" t="s">
        <v>5</v>
      </c>
      <c r="C10" s="16">
        <v>0</v>
      </c>
      <c r="D10" s="17">
        <v>0</v>
      </c>
      <c r="E10" s="18">
        <v>0</v>
      </c>
      <c r="G10" s="27">
        <v>64</v>
      </c>
      <c r="H10" s="28"/>
      <c r="I10" s="28">
        <f>$I$6+4/5*($I$11-$I$6)</f>
        <v>109454.8</v>
      </c>
    </row>
    <row r="11" spans="1:9" x14ac:dyDescent="0.6">
      <c r="A11" s="19"/>
      <c r="B11" s="20" t="s">
        <v>6</v>
      </c>
      <c r="C11" s="21">
        <v>12769</v>
      </c>
      <c r="D11" s="22">
        <v>112930</v>
      </c>
      <c r="E11" s="23">
        <v>111689</v>
      </c>
      <c r="G11" s="27">
        <v>65</v>
      </c>
      <c r="H11" s="28">
        <f>D13</f>
        <v>120982</v>
      </c>
      <c r="I11" s="28">
        <f>D14</f>
        <v>108586</v>
      </c>
    </row>
    <row r="12" spans="1:9" x14ac:dyDescent="0.6">
      <c r="A12" s="15" t="s">
        <v>8</v>
      </c>
      <c r="B12" s="1" t="s">
        <v>4</v>
      </c>
      <c r="C12" s="16">
        <v>63366</v>
      </c>
      <c r="D12" s="17">
        <v>113816</v>
      </c>
      <c r="E12" s="18">
        <v>109036</v>
      </c>
      <c r="G12" s="27">
        <v>66</v>
      </c>
      <c r="H12" s="27">
        <f>H$11+1/5*(H$16-H$11)</f>
        <v>121576.8</v>
      </c>
      <c r="I12" s="27">
        <f>I$11+1/5*(I$16-I$11)</f>
        <v>108276.8</v>
      </c>
    </row>
    <row r="13" spans="1:9" x14ac:dyDescent="0.6">
      <c r="A13" s="15"/>
      <c r="B13" s="1" t="s">
        <v>5</v>
      </c>
      <c r="C13" s="16">
        <v>26735</v>
      </c>
      <c r="D13" s="17">
        <v>120982</v>
      </c>
      <c r="E13" s="18">
        <v>119302</v>
      </c>
      <c r="G13" s="27">
        <v>67</v>
      </c>
      <c r="H13" s="27">
        <f>H$11+2/5*(H$16-H$11)</f>
        <v>122171.6</v>
      </c>
      <c r="I13" s="27">
        <f>I$11+2/5*(I$16-I$11)</f>
        <v>107967.6</v>
      </c>
    </row>
    <row r="14" spans="1:9" x14ac:dyDescent="0.6">
      <c r="A14" s="19"/>
      <c r="B14" s="20" t="s">
        <v>6</v>
      </c>
      <c r="C14" s="21">
        <v>36631</v>
      </c>
      <c r="D14" s="22">
        <v>108586</v>
      </c>
      <c r="E14" s="23">
        <v>101544</v>
      </c>
      <c r="G14" s="27">
        <v>68</v>
      </c>
      <c r="H14" s="27">
        <f>H$11+3/5*(H$16-H$11)</f>
        <v>122766.39999999999</v>
      </c>
      <c r="I14" s="27">
        <f>I$11+3/5*(I$16-I$11)</f>
        <v>107658.4</v>
      </c>
    </row>
    <row r="15" spans="1:9" x14ac:dyDescent="0.6">
      <c r="A15" s="15" t="s">
        <v>9</v>
      </c>
      <c r="B15" s="1" t="s">
        <v>4</v>
      </c>
      <c r="C15" s="16">
        <v>66451</v>
      </c>
      <c r="D15" s="17">
        <v>114536</v>
      </c>
      <c r="E15" s="18">
        <v>106271</v>
      </c>
      <c r="G15" s="27">
        <v>69</v>
      </c>
      <c r="H15" s="27">
        <f>H$11+4/5*(H$16-H$11)</f>
        <v>123361.2</v>
      </c>
      <c r="I15" s="27">
        <f>I$11+4/5*(I$16-I$11)</f>
        <v>107349.2</v>
      </c>
    </row>
    <row r="16" spans="1:9" x14ac:dyDescent="0.6">
      <c r="A16" s="15"/>
      <c r="B16" s="1" t="s">
        <v>5</v>
      </c>
      <c r="C16" s="16">
        <v>29445</v>
      </c>
      <c r="D16" s="17">
        <v>123956</v>
      </c>
      <c r="E16" s="18">
        <v>121281</v>
      </c>
      <c r="G16" s="27">
        <v>70</v>
      </c>
      <c r="H16" s="28">
        <f>D16</f>
        <v>123956</v>
      </c>
      <c r="I16" s="28">
        <f>D17</f>
        <v>107040</v>
      </c>
    </row>
    <row r="17" spans="1:5" x14ac:dyDescent="0.6">
      <c r="A17" s="19"/>
      <c r="B17" s="20" t="s">
        <v>6</v>
      </c>
      <c r="C17" s="21">
        <v>37006</v>
      </c>
      <c r="D17" s="22">
        <v>107040</v>
      </c>
      <c r="E17" s="23">
        <v>94328</v>
      </c>
    </row>
    <row r="18" spans="1:5" x14ac:dyDescent="0.6">
      <c r="A18" s="15" t="s">
        <v>10</v>
      </c>
      <c r="B18" s="1" t="s">
        <v>4</v>
      </c>
      <c r="C18" s="16">
        <v>51118</v>
      </c>
      <c r="D18" s="17">
        <v>111146</v>
      </c>
      <c r="E18" s="18">
        <v>98273</v>
      </c>
    </row>
    <row r="19" spans="1:5" x14ac:dyDescent="0.6">
      <c r="A19" s="15"/>
      <c r="B19" s="1" t="s">
        <v>5</v>
      </c>
      <c r="C19" s="16">
        <v>20750</v>
      </c>
      <c r="D19" s="17">
        <v>119309</v>
      </c>
      <c r="E19" s="18">
        <v>115181</v>
      </c>
    </row>
    <row r="20" spans="1:5" x14ac:dyDescent="0.6">
      <c r="A20" s="19"/>
      <c r="B20" s="20" t="s">
        <v>6</v>
      </c>
      <c r="C20" s="21">
        <v>30368</v>
      </c>
      <c r="D20" s="22">
        <v>105568</v>
      </c>
      <c r="E20" s="23">
        <v>86719</v>
      </c>
    </row>
    <row r="21" spans="1:5" x14ac:dyDescent="0.6">
      <c r="A21" s="15" t="s">
        <v>11</v>
      </c>
      <c r="B21" s="1" t="s">
        <v>4</v>
      </c>
      <c r="C21" s="16">
        <v>36072</v>
      </c>
      <c r="D21" s="17">
        <v>113227</v>
      </c>
      <c r="E21" s="18">
        <v>96393</v>
      </c>
    </row>
    <row r="22" spans="1:5" x14ac:dyDescent="0.6">
      <c r="A22" s="15"/>
      <c r="B22" s="1" t="s">
        <v>5</v>
      </c>
      <c r="C22" s="16">
        <v>13135</v>
      </c>
      <c r="D22" s="17">
        <v>116922</v>
      </c>
      <c r="E22" s="18">
        <v>111518</v>
      </c>
    </row>
    <row r="23" spans="1:5" x14ac:dyDescent="0.6">
      <c r="A23" s="19"/>
      <c r="B23" s="20" t="s">
        <v>6</v>
      </c>
      <c r="C23" s="21">
        <v>22937</v>
      </c>
      <c r="D23" s="22">
        <v>111111</v>
      </c>
      <c r="E23" s="23">
        <v>87731</v>
      </c>
    </row>
    <row r="24" spans="1:5" x14ac:dyDescent="0.6">
      <c r="A24" s="15" t="s">
        <v>12</v>
      </c>
      <c r="B24" s="1" t="s">
        <v>4</v>
      </c>
      <c r="C24" s="16">
        <v>22223</v>
      </c>
      <c r="D24" s="17">
        <v>115889</v>
      </c>
      <c r="E24" s="18">
        <v>95860</v>
      </c>
    </row>
    <row r="25" spans="1:5" x14ac:dyDescent="0.6">
      <c r="A25" s="15"/>
      <c r="B25" s="1" t="s">
        <v>5</v>
      </c>
      <c r="C25" s="16">
        <v>7751</v>
      </c>
      <c r="D25" s="17">
        <v>122117</v>
      </c>
      <c r="E25" s="18">
        <v>114732</v>
      </c>
    </row>
    <row r="26" spans="1:5" x14ac:dyDescent="0.6">
      <c r="A26" s="19"/>
      <c r="B26" s="20" t="s">
        <v>6</v>
      </c>
      <c r="C26" s="21">
        <v>14472</v>
      </c>
      <c r="D26" s="22">
        <v>112554</v>
      </c>
      <c r="E26" s="23">
        <v>85751</v>
      </c>
    </row>
    <row r="27" spans="1:5" x14ac:dyDescent="0.6">
      <c r="A27" s="15" t="s">
        <v>13</v>
      </c>
      <c r="B27" s="1" t="s">
        <v>4</v>
      </c>
      <c r="C27" s="16">
        <v>8894</v>
      </c>
      <c r="D27" s="17">
        <v>117328</v>
      </c>
      <c r="E27" s="18">
        <v>94436</v>
      </c>
    </row>
    <row r="28" spans="1:5" x14ac:dyDescent="0.6">
      <c r="A28" s="15"/>
      <c r="B28" s="1" t="s">
        <v>5</v>
      </c>
      <c r="C28" s="16">
        <v>2910</v>
      </c>
      <c r="D28" s="17">
        <v>124256</v>
      </c>
      <c r="E28" s="18">
        <v>113522</v>
      </c>
    </row>
    <row r="29" spans="1:5" x14ac:dyDescent="0.6">
      <c r="A29" s="19"/>
      <c r="B29" s="20" t="s">
        <v>6</v>
      </c>
      <c r="C29" s="21">
        <v>5984</v>
      </c>
      <c r="D29" s="22">
        <v>113959</v>
      </c>
      <c r="E29" s="23">
        <v>85154</v>
      </c>
    </row>
    <row r="30" spans="1:5" x14ac:dyDescent="0.6">
      <c r="A30" s="15" t="s">
        <v>14</v>
      </c>
      <c r="B30" s="1" t="s">
        <v>4</v>
      </c>
      <c r="C30" s="16">
        <v>2234</v>
      </c>
      <c r="D30" s="17">
        <v>117753</v>
      </c>
      <c r="E30" s="18">
        <v>92126</v>
      </c>
    </row>
    <row r="31" spans="1:5" x14ac:dyDescent="0.6">
      <c r="A31" s="15"/>
      <c r="B31" s="1" t="s">
        <v>5</v>
      </c>
      <c r="C31" s="16">
        <v>742</v>
      </c>
      <c r="D31" s="17">
        <v>129083</v>
      </c>
      <c r="E31" s="18">
        <v>109228</v>
      </c>
    </row>
    <row r="32" spans="1:5" x14ac:dyDescent="0.6">
      <c r="A32" s="19"/>
      <c r="B32" s="20" t="s">
        <v>6</v>
      </c>
      <c r="C32" s="21">
        <v>1492</v>
      </c>
      <c r="D32" s="22">
        <v>112118</v>
      </c>
      <c r="E32" s="23">
        <v>83621</v>
      </c>
    </row>
    <row r="33" spans="1:5" x14ac:dyDescent="0.6">
      <c r="A33" s="15" t="s">
        <v>15</v>
      </c>
      <c r="B33" s="1" t="s">
        <v>4</v>
      </c>
      <c r="C33" s="16">
        <v>198</v>
      </c>
      <c r="D33" s="17">
        <v>121559</v>
      </c>
      <c r="E33" s="18">
        <v>93880</v>
      </c>
    </row>
    <row r="34" spans="1:5" x14ac:dyDescent="0.6">
      <c r="A34" s="15"/>
      <c r="B34" s="1" t="s">
        <v>5</v>
      </c>
      <c r="C34" s="16">
        <v>70</v>
      </c>
      <c r="D34" s="17">
        <v>137818</v>
      </c>
      <c r="E34" s="18">
        <v>111087</v>
      </c>
    </row>
    <row r="35" spans="1:5" x14ac:dyDescent="0.6">
      <c r="A35" s="19"/>
      <c r="B35" s="20" t="s">
        <v>6</v>
      </c>
      <c r="C35" s="21">
        <v>128</v>
      </c>
      <c r="D35" s="22">
        <v>112667</v>
      </c>
      <c r="E35" s="23">
        <v>84470</v>
      </c>
    </row>
    <row r="36" spans="1:5" x14ac:dyDescent="0.6">
      <c r="A36" s="15" t="s">
        <v>16</v>
      </c>
      <c r="B36" s="1" t="s">
        <v>4</v>
      </c>
      <c r="C36" s="16">
        <v>263821</v>
      </c>
      <c r="D36" s="17">
        <v>113652</v>
      </c>
      <c r="E36" s="18">
        <v>102868</v>
      </c>
    </row>
    <row r="37" spans="1:5" x14ac:dyDescent="0.6">
      <c r="A37" s="15"/>
      <c r="B37" s="1" t="s">
        <v>5</v>
      </c>
      <c r="C37" s="16">
        <v>101538</v>
      </c>
      <c r="D37" s="17">
        <v>121229</v>
      </c>
      <c r="E37" s="18">
        <v>117433</v>
      </c>
    </row>
    <row r="38" spans="1:5" ht="13.75" thickBot="1" x14ac:dyDescent="0.75">
      <c r="A38" s="10"/>
      <c r="B38" s="11" t="s">
        <v>6</v>
      </c>
      <c r="C38" s="12">
        <v>162283</v>
      </c>
      <c r="D38" s="24">
        <v>108911</v>
      </c>
      <c r="E38" s="25">
        <v>93755</v>
      </c>
    </row>
    <row r="39" spans="1:5" x14ac:dyDescent="0.6">
      <c r="A39" s="15" t="s">
        <v>17</v>
      </c>
      <c r="B39" s="1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18</v>
      </c>
      <c r="B40" s="1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19</v>
      </c>
      <c r="B42" s="1" t="s">
        <v>4</v>
      </c>
      <c r="C42" s="16">
        <v>263821</v>
      </c>
      <c r="D42" s="17">
        <v>113652</v>
      </c>
      <c r="E42" s="18">
        <v>102868</v>
      </c>
    </row>
    <row r="43" spans="1:5" x14ac:dyDescent="0.6">
      <c r="A43" s="15"/>
      <c r="B43" s="1" t="s">
        <v>5</v>
      </c>
      <c r="C43" s="16">
        <v>101538</v>
      </c>
      <c r="D43" s="17">
        <v>121229</v>
      </c>
      <c r="E43" s="18">
        <v>117433</v>
      </c>
    </row>
    <row r="44" spans="1:5" ht="13.75" thickBot="1" x14ac:dyDescent="0.75">
      <c r="A44" s="10"/>
      <c r="B44" s="11" t="s">
        <v>6</v>
      </c>
      <c r="C44" s="12">
        <v>162283</v>
      </c>
      <c r="D44" s="24">
        <v>108911</v>
      </c>
      <c r="E44" s="25">
        <v>93755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2024-02-12T11:11:08Z</dcterms:created>
  <dcterms:modified xsi:type="dcterms:W3CDTF">2024-04-29T18:16:57Z</dcterms:modified>
</cp:coreProperties>
</file>