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35A4151B-BCD4-45DD-808F-4A1BF88BE53A}" xr6:coauthVersionLast="47" xr6:coauthVersionMax="47" xr10:uidLastSave="{00000000-0000-0000-0000-000000000000}"/>
  <bookViews>
    <workbookView xWindow="-90" yWindow="-90" windowWidth="19380" windowHeight="10380" firstSheet="3" activeTab="3" xr2:uid="{C75BCA94-8FAC-47D7-80CD-7DC60D9C0287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5" i="10"/>
  <c r="I5" i="4"/>
  <c r="I5" i="5"/>
  <c r="I5" i="6"/>
  <c r="I5" i="7"/>
  <c r="I5" i="8"/>
  <c r="I5" i="9"/>
  <c r="I5" i="2"/>
  <c r="I4" i="3"/>
  <c r="I4" i="10"/>
  <c r="I4" i="4"/>
  <c r="I4" i="5"/>
  <c r="I4" i="6"/>
  <c r="I4" i="7"/>
  <c r="I4" i="8"/>
  <c r="I4" i="9"/>
  <c r="I4" i="2"/>
  <c r="H11" i="3"/>
  <c r="H11" i="10"/>
  <c r="H11" i="4"/>
  <c r="H11" i="5"/>
  <c r="H11" i="6"/>
  <c r="H11" i="7"/>
  <c r="H11" i="8"/>
  <c r="H11" i="9"/>
  <c r="H11" i="2"/>
  <c r="I17" i="3"/>
  <c r="I15" i="3" s="1"/>
  <c r="H17" i="3"/>
  <c r="H14" i="3" s="1"/>
  <c r="H15" i="3"/>
  <c r="I12" i="3"/>
  <c r="H12" i="3"/>
  <c r="H16" i="3" s="1"/>
  <c r="I10" i="3"/>
  <c r="I8" i="3"/>
  <c r="I7" i="3"/>
  <c r="I6" i="3"/>
  <c r="I17" i="4"/>
  <c r="H17" i="4"/>
  <c r="H14" i="4"/>
  <c r="I12" i="4"/>
  <c r="I15" i="4" s="1"/>
  <c r="H12" i="4"/>
  <c r="H16" i="4" s="1"/>
  <c r="I7" i="4"/>
  <c r="I6" i="4" s="1"/>
  <c r="I17" i="5"/>
  <c r="H17" i="5"/>
  <c r="I15" i="5"/>
  <c r="H14" i="5"/>
  <c r="I12" i="5"/>
  <c r="I16" i="5" s="1"/>
  <c r="H12" i="5"/>
  <c r="I7" i="5"/>
  <c r="I6" i="5" s="1"/>
  <c r="I17" i="6"/>
  <c r="H17" i="6"/>
  <c r="I15" i="6"/>
  <c r="I13" i="6"/>
  <c r="I12" i="6"/>
  <c r="I14" i="6" s="1"/>
  <c r="H12" i="6"/>
  <c r="I7" i="6"/>
  <c r="I10" i="6" s="1"/>
  <c r="I17" i="7"/>
  <c r="H17" i="7"/>
  <c r="H13" i="7"/>
  <c r="I12" i="7"/>
  <c r="H12" i="7"/>
  <c r="H16" i="7" s="1"/>
  <c r="I9" i="7"/>
  <c r="I7" i="7"/>
  <c r="I11" i="7" s="1"/>
  <c r="I6" i="7"/>
  <c r="I17" i="8"/>
  <c r="H17" i="8"/>
  <c r="I12" i="8"/>
  <c r="I13" i="8" s="1"/>
  <c r="H12" i="8"/>
  <c r="H14" i="8" s="1"/>
  <c r="I8" i="8"/>
  <c r="I7" i="8"/>
  <c r="I11" i="8" s="1"/>
  <c r="I17" i="9"/>
  <c r="H17" i="9"/>
  <c r="I12" i="9"/>
  <c r="I14" i="9" s="1"/>
  <c r="H12" i="9"/>
  <c r="H15" i="9" s="1"/>
  <c r="I7" i="9"/>
  <c r="I17" i="2"/>
  <c r="H17" i="2"/>
  <c r="I12" i="2"/>
  <c r="I16" i="2" s="1"/>
  <c r="H12" i="2"/>
  <c r="H16" i="2" s="1"/>
  <c r="I7" i="2"/>
  <c r="I6" i="2" s="1"/>
  <c r="E42" i="10"/>
  <c r="E34" i="10"/>
  <c r="E26" i="10"/>
  <c r="E18" i="10"/>
  <c r="E10" i="10"/>
  <c r="D41" i="10"/>
  <c r="D33" i="10"/>
  <c r="D25" i="10"/>
  <c r="D17" i="10"/>
  <c r="I17" i="10" s="1"/>
  <c r="D9" i="10"/>
  <c r="C44" i="10"/>
  <c r="D44" i="10" s="1"/>
  <c r="C43" i="10"/>
  <c r="D43" i="10" s="1"/>
  <c r="C42" i="10"/>
  <c r="D42" i="10" s="1"/>
  <c r="C41" i="10"/>
  <c r="E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E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E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E17" i="10" s="1"/>
  <c r="C16" i="10"/>
  <c r="D16" i="10" s="1"/>
  <c r="H17" i="10" s="1"/>
  <c r="H14" i="10" s="1"/>
  <c r="C15" i="10"/>
  <c r="D15" i="10" s="1"/>
  <c r="C14" i="10"/>
  <c r="D14" i="10" s="1"/>
  <c r="I12" i="10" s="1"/>
  <c r="I14" i="10" s="1"/>
  <c r="C13" i="10"/>
  <c r="D13" i="10" s="1"/>
  <c r="H12" i="10" s="1"/>
  <c r="C12" i="10"/>
  <c r="D12" i="10" s="1"/>
  <c r="C11" i="10"/>
  <c r="D11" i="10" s="1"/>
  <c r="I7" i="10" s="1"/>
  <c r="C10" i="10"/>
  <c r="D10" i="10" s="1"/>
  <c r="C9" i="10"/>
  <c r="E9" i="10" s="1"/>
  <c r="C8" i="10"/>
  <c r="D8" i="10" s="1"/>
  <c r="C7" i="10"/>
  <c r="D7" i="10" s="1"/>
  <c r="C6" i="10"/>
  <c r="D6" i="10" s="1"/>
  <c r="I8" i="10" l="1"/>
  <c r="I10" i="10"/>
  <c r="I6" i="10"/>
  <c r="H16" i="10"/>
  <c r="H15" i="10"/>
  <c r="H13" i="10"/>
  <c r="E11" i="10"/>
  <c r="E19" i="10"/>
  <c r="E27" i="10"/>
  <c r="E35" i="10"/>
  <c r="E43" i="10"/>
  <c r="H13" i="2"/>
  <c r="I13" i="9"/>
  <c r="I9" i="8"/>
  <c r="I11" i="6"/>
  <c r="E12" i="10"/>
  <c r="E20" i="10"/>
  <c r="E28" i="10"/>
  <c r="E36" i="10"/>
  <c r="E44" i="10"/>
  <c r="I13" i="2"/>
  <c r="I15" i="9"/>
  <c r="H14" i="6"/>
  <c r="I14" i="5"/>
  <c r="I16" i="3"/>
  <c r="E13" i="10"/>
  <c r="E21" i="10"/>
  <c r="E29" i="10"/>
  <c r="E37" i="10"/>
  <c r="H15" i="2"/>
  <c r="I8" i="5"/>
  <c r="H13" i="3"/>
  <c r="E6" i="10"/>
  <c r="E14" i="10"/>
  <c r="E22" i="10"/>
  <c r="E30" i="10"/>
  <c r="E38" i="10"/>
  <c r="H14" i="2"/>
  <c r="I14" i="8"/>
  <c r="I16" i="7"/>
  <c r="H13" i="6"/>
  <c r="H13" i="5"/>
  <c r="I13" i="3"/>
  <c r="E7" i="10"/>
  <c r="E15" i="10"/>
  <c r="E23" i="10"/>
  <c r="E31" i="10"/>
  <c r="E39" i="10"/>
  <c r="I15" i="2"/>
  <c r="I11" i="4"/>
  <c r="E8" i="10"/>
  <c r="E16" i="10"/>
  <c r="E24" i="10"/>
  <c r="E32" i="10"/>
  <c r="E40" i="10"/>
  <c r="I11" i="9"/>
  <c r="I6" i="8"/>
  <c r="H15" i="7"/>
  <c r="H15" i="6"/>
  <c r="I13" i="5"/>
  <c r="I8" i="2"/>
  <c r="I16" i="9"/>
  <c r="I10" i="8"/>
  <c r="H15" i="8"/>
  <c r="I13" i="7"/>
  <c r="H16" i="6"/>
  <c r="I9" i="5"/>
  <c r="H13" i="4"/>
  <c r="I11" i="10"/>
  <c r="I15" i="10"/>
  <c r="I9" i="2"/>
  <c r="I14" i="2"/>
  <c r="I6" i="9"/>
  <c r="H13" i="9"/>
  <c r="I15" i="8"/>
  <c r="I8" i="7"/>
  <c r="H14" i="7"/>
  <c r="I16" i="6"/>
  <c r="I10" i="5"/>
  <c r="H15" i="5"/>
  <c r="I13" i="4"/>
  <c r="I9" i="3"/>
  <c r="I14" i="3"/>
  <c r="I16" i="4"/>
  <c r="I10" i="2"/>
  <c r="H16" i="8"/>
  <c r="I14" i="7"/>
  <c r="I6" i="6"/>
  <c r="I11" i="5"/>
  <c r="I8" i="4"/>
  <c r="I16" i="10"/>
  <c r="H16" i="9"/>
  <c r="I11" i="2"/>
  <c r="I8" i="9"/>
  <c r="H14" i="9"/>
  <c r="I16" i="8"/>
  <c r="I10" i="7"/>
  <c r="H16" i="5"/>
  <c r="I9" i="4"/>
  <c r="I14" i="4"/>
  <c r="I11" i="3"/>
  <c r="I9" i="9"/>
  <c r="H13" i="8"/>
  <c r="I15" i="7"/>
  <c r="I8" i="6"/>
  <c r="I10" i="4"/>
  <c r="H15" i="4"/>
  <c r="I13" i="10"/>
  <c r="I10" i="9"/>
  <c r="I9" i="6"/>
  <c r="I9" i="10"/>
</calcChain>
</file>

<file path=xl/sharedStrings.xml><?xml version="1.0" encoding="utf-8"?>
<sst xmlns="http://schemas.openxmlformats.org/spreadsheetml/2006/main" count="637" uniqueCount="35">
  <si>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</si>
  <si>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</si>
  <si>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</si>
  <si>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</si>
  <si>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</si>
  <si>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</si>
  <si>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</si>
  <si>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</si>
  <si>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</si>
  <si>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</si>
  <si>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</si>
  <si>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</si>
  <si>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</si>
  <si>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</si>
  <si>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</si>
  <si>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- 1919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</si>
  <si>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</si>
  <si>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</si>
  <si>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</si>
  <si>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</si>
  <si>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</si>
  <si>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</si>
  <si>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</si>
  <si>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</si>
  <si>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</si>
  <si>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</si>
  <si>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</si>
  <si>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</si>
  <si>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2018. január, emelés után</t>
  </si>
  <si>
    <t>1960 -</t>
  </si>
  <si>
    <t>teljes ellátás</t>
  </si>
  <si>
    <t>főellátás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</si>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</sst>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protection locked="0"/>
    </xf>
  </cellStyleXfs>
  <cellXfs count="33">
    <xf numFmtId="0" fontId="0" fillId="0" borderId="0" xfId="0">
      <protection locked="0"/>
    </xf>
    <xf numFmtId="0" fontId="0" fillId="0" borderId="0" xfId="0" applyProtection="1"/>
    <xf numFmtId="164" fontId="0" fillId="0" borderId="0" xfId="0" applyNumberFormat="1" applyProtection="1"/>
    <xf numFmtId="0" fontId="1" fillId="0" borderId="0" xfId="0" applyFont="1">
      <protection locked="0"/>
    </xf>
    <xf numFmtId="0" fontId="2" fillId="0" borderId="0" xfId="0" applyFont="1" applyProtection="1"/>
    <xf numFmtId="0" fontId="3" fillId="0" borderId="0" xfId="0" applyFont="1" applyProtection="1"/>
    <xf numFmtId="0" fontId="0" fillId="0" borderId="1" xfId="0" applyBorder="1" applyProtection="1"/>
    <xf numFmtId="0" fontId="0" fillId="0" borderId="2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7" xfId="0" applyBorder="1" applyProtection="1"/>
    <xf numFmtId="165" fontId="0" fillId="0" borderId="8" xfId="0" applyNumberFormat="1" applyBorder="1" applyProtection="1"/>
    <xf numFmtId="164" fontId="0" fillId="0" borderId="9" xfId="0" applyNumberForma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0" fontId="0" fillId="0" borderId="11" xfId="0" applyBorder="1" applyProtection="1"/>
    <xf numFmtId="165" fontId="0" fillId="0" borderId="12" xfId="0" applyNumberFormat="1" applyBorder="1" applyProtection="1"/>
    <xf numFmtId="165" fontId="0" fillId="0" borderId="13" xfId="0" applyNumberFormat="1" applyBorder="1" applyProtection="1"/>
    <xf numFmtId="165" fontId="0" fillId="0" borderId="14" xfId="0" applyNumberFormat="1" applyBorder="1" applyProtection="1"/>
    <xf numFmtId="0" fontId="0" fillId="0" borderId="15" xfId="0" applyBorder="1" applyProtection="1"/>
    <xf numFmtId="0" fontId="0" fillId="0" borderId="16" xfId="0" applyBorder="1" applyProtection="1"/>
    <xf numFmtId="165" fontId="0" fillId="0" borderId="17" xfId="0" applyNumberFormat="1" applyBorder="1" applyProtection="1"/>
    <xf numFmtId="165" fontId="0" fillId="0" borderId="18" xfId="0" applyNumberFormat="1" applyBorder="1" applyProtection="1"/>
    <xf numFmtId="165" fontId="0" fillId="0" borderId="19" xfId="0" applyNumberFormat="1" applyBorder="1" applyProtection="1"/>
    <xf numFmtId="165" fontId="0" fillId="0" borderId="9" xfId="0" applyNumberFormat="1" applyBorder="1" applyProtection="1"/>
    <xf numFmtId="165" fontId="0" fillId="0" borderId="10" xfId="0" applyNumberFormat="1" applyBorder="1" applyProtection="1"/>
    <xf numFmtId="164" fontId="1" fillId="0" borderId="0" xfId="0" applyNumberFormat="1" applyFont="1">
      <protection locked="0"/>
    </xf>
    <xf numFmtId="0" fontId="1" fillId="0" borderId="0" xfId="0" applyFont="1" applyProtection="1"/>
    <xf numFmtId="165" fontId="1" fillId="0" borderId="0" xfId="0" applyNumberFormat="1" applyFont="1" applyProtection="1"/>
    <xf numFmtId="165" fontId="0" fillId="0" borderId="0" xfId="0" applyNumberFormat="1" applyProtection="1"/>
    <xf numFmtId="165" fontId="1" fillId="0" borderId="0" xfId="0" applyNumberFormat="1" applyFont="1">
      <protection locked="0"/>
    </xf>
    <xf numFmtId="165" fontId="0" fillId="0" borderId="0" xfId="0" applyNumberFormat="1"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E4ED-0B9F-4947-A9B0-216C8FF6AE69}">
  <dimension ref="A1:E44"/>
  <sheetViews>
    <sheetView zoomScaleNormal="100" workbookViewId="0">
      <selection activeCell="D1" sqref="D1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5" x14ac:dyDescent="0.6">
      <c r="A1" s="4" t="s">
        <v>28</v>
      </c>
      <c r="B1" s="4"/>
      <c r="C1" s="2"/>
      <c r="D1" s="2"/>
      <c r="E1" s="2"/>
    </row>
    <row r="2" spans="1:5" x14ac:dyDescent="0.6">
      <c r="A2" s="4"/>
      <c r="B2" s="1"/>
      <c r="C2" s="2"/>
      <c r="D2" s="2"/>
      <c r="E2" s="2"/>
    </row>
    <row r="3" spans="1:5" ht="13.75" thickBot="1" x14ac:dyDescent="0.75">
      <c r="A3" s="5" t="s">
        <v>0</v>
      </c>
      <c r="B3" s="5"/>
      <c r="C3" s="2"/>
      <c r="D3" s="2"/>
      <c r="E3" s="2"/>
    </row>
    <row r="4" spans="1:5" x14ac:dyDescent="0.6">
      <c r="A4" s="6"/>
      <c r="B4" s="7"/>
      <c r="C4" s="8" t="s">
        <v>1</v>
      </c>
      <c r="D4" s="9" t="s">
        <v>30</v>
      </c>
      <c r="E4" s="10" t="s">
        <v>31</v>
      </c>
    </row>
    <row r="5" spans="1:5" ht="13.75" thickBot="1" x14ac:dyDescent="0.75">
      <c r="A5" s="11" t="s">
        <v>2</v>
      </c>
      <c r="B5" s="12"/>
      <c r="C5" s="13"/>
      <c r="D5" s="14" t="s">
        <v>3</v>
      </c>
      <c r="E5" s="15" t="s">
        <v>3</v>
      </c>
    </row>
    <row r="6" spans="1:5" x14ac:dyDescent="0.6">
      <c r="A6" s="16" t="s">
        <v>29</v>
      </c>
      <c r="B6" s="1" t="s">
        <v>4</v>
      </c>
      <c r="C6" s="17">
        <v>8300</v>
      </c>
      <c r="D6" s="18">
        <v>112253</v>
      </c>
      <c r="E6" s="19">
        <v>111374</v>
      </c>
    </row>
    <row r="7" spans="1:5" x14ac:dyDescent="0.6">
      <c r="A7" s="16"/>
      <c r="B7" s="1" t="s">
        <v>5</v>
      </c>
      <c r="C7" s="17">
        <v>0</v>
      </c>
      <c r="D7" s="17">
        <v>0</v>
      </c>
      <c r="E7" s="17">
        <v>0</v>
      </c>
    </row>
    <row r="8" spans="1:5" x14ac:dyDescent="0.6">
      <c r="A8" s="20"/>
      <c r="B8" s="21" t="s">
        <v>6</v>
      </c>
      <c r="C8" s="22">
        <v>8300</v>
      </c>
      <c r="D8" s="23">
        <v>112253</v>
      </c>
      <c r="E8" s="24">
        <v>111374</v>
      </c>
    </row>
    <row r="9" spans="1:5" x14ac:dyDescent="0.6">
      <c r="A9" s="16" t="s">
        <v>7</v>
      </c>
      <c r="B9" s="1" t="s">
        <v>4</v>
      </c>
      <c r="C9" s="17">
        <v>122432</v>
      </c>
      <c r="D9" s="18">
        <v>126827</v>
      </c>
      <c r="E9" s="19">
        <v>125213</v>
      </c>
    </row>
    <row r="10" spans="1:5" x14ac:dyDescent="0.6">
      <c r="A10" s="16"/>
      <c r="B10" s="1" t="s">
        <v>5</v>
      </c>
      <c r="C10" s="17">
        <v>0</v>
      </c>
      <c r="D10" s="18">
        <v>0</v>
      </c>
      <c r="E10" s="19">
        <v>0</v>
      </c>
    </row>
    <row r="11" spans="1:5" x14ac:dyDescent="0.6">
      <c r="A11" s="20"/>
      <c r="B11" s="21" t="s">
        <v>6</v>
      </c>
      <c r="C11" s="22">
        <v>122432</v>
      </c>
      <c r="D11" s="23">
        <v>126827</v>
      </c>
      <c r="E11" s="24">
        <v>125213</v>
      </c>
    </row>
    <row r="12" spans="1:5" x14ac:dyDescent="0.6">
      <c r="A12" s="16" t="s">
        <v>8</v>
      </c>
      <c r="B12" s="1" t="s">
        <v>4</v>
      </c>
      <c r="C12" s="17">
        <v>524113</v>
      </c>
      <c r="D12" s="18">
        <v>130719</v>
      </c>
      <c r="E12" s="19">
        <v>125365</v>
      </c>
    </row>
    <row r="13" spans="1:5" x14ac:dyDescent="0.6">
      <c r="A13" s="16"/>
      <c r="B13" s="1" t="s">
        <v>5</v>
      </c>
      <c r="C13" s="17">
        <v>221528</v>
      </c>
      <c r="D13" s="18">
        <v>139874</v>
      </c>
      <c r="E13" s="19">
        <v>137791</v>
      </c>
    </row>
    <row r="14" spans="1:5" x14ac:dyDescent="0.6">
      <c r="A14" s="20"/>
      <c r="B14" s="21" t="s">
        <v>6</v>
      </c>
      <c r="C14" s="22">
        <v>302585</v>
      </c>
      <c r="D14" s="23">
        <v>124016</v>
      </c>
      <c r="E14" s="24">
        <v>116267</v>
      </c>
    </row>
    <row r="15" spans="1:5" x14ac:dyDescent="0.6">
      <c r="A15" s="16" t="s">
        <v>9</v>
      </c>
      <c r="B15" s="1" t="s">
        <v>4</v>
      </c>
      <c r="C15" s="17">
        <v>491444</v>
      </c>
      <c r="D15" s="18">
        <v>130903</v>
      </c>
      <c r="E15" s="19">
        <v>121598</v>
      </c>
    </row>
    <row r="16" spans="1:5" x14ac:dyDescent="0.6">
      <c r="A16" s="16"/>
      <c r="B16" s="1" t="s">
        <v>5</v>
      </c>
      <c r="C16" s="17">
        <v>207815</v>
      </c>
      <c r="D16" s="18">
        <v>143409</v>
      </c>
      <c r="E16" s="19">
        <v>139993</v>
      </c>
    </row>
    <row r="17" spans="1:5" x14ac:dyDescent="0.6">
      <c r="A17" s="20"/>
      <c r="B17" s="21" t="s">
        <v>6</v>
      </c>
      <c r="C17" s="22">
        <v>283629</v>
      </c>
      <c r="D17" s="23">
        <v>121739</v>
      </c>
      <c r="E17" s="24">
        <v>108121</v>
      </c>
    </row>
    <row r="18" spans="1:5" x14ac:dyDescent="0.6">
      <c r="A18" s="16" t="s">
        <v>10</v>
      </c>
      <c r="B18" s="1" t="s">
        <v>4</v>
      </c>
      <c r="C18" s="17">
        <v>390855</v>
      </c>
      <c r="D18" s="18">
        <v>125928</v>
      </c>
      <c r="E18" s="19">
        <v>111408</v>
      </c>
    </row>
    <row r="19" spans="1:5" x14ac:dyDescent="0.6">
      <c r="A19" s="16"/>
      <c r="B19" s="1" t="s">
        <v>5</v>
      </c>
      <c r="C19" s="17">
        <v>153085</v>
      </c>
      <c r="D19" s="18">
        <v>137732</v>
      </c>
      <c r="E19" s="19">
        <v>132279</v>
      </c>
    </row>
    <row r="20" spans="1:5" x14ac:dyDescent="0.6">
      <c r="A20" s="20"/>
      <c r="B20" s="21" t="s">
        <v>6</v>
      </c>
      <c r="C20" s="22">
        <v>237770</v>
      </c>
      <c r="D20" s="23">
        <v>118328</v>
      </c>
      <c r="E20" s="24">
        <v>97970</v>
      </c>
    </row>
    <row r="21" spans="1:5" x14ac:dyDescent="0.6">
      <c r="A21" s="16" t="s">
        <v>11</v>
      </c>
      <c r="B21" s="1" t="s">
        <v>4</v>
      </c>
      <c r="C21" s="17">
        <v>255715</v>
      </c>
      <c r="D21" s="18">
        <v>129022</v>
      </c>
      <c r="E21" s="19">
        <v>109096</v>
      </c>
    </row>
    <row r="22" spans="1:5" x14ac:dyDescent="0.6">
      <c r="A22" s="16"/>
      <c r="B22" s="1" t="s">
        <v>5</v>
      </c>
      <c r="C22" s="17">
        <v>87553</v>
      </c>
      <c r="D22" s="18">
        <v>136626</v>
      </c>
      <c r="E22" s="19">
        <v>129059</v>
      </c>
    </row>
    <row r="23" spans="1:5" x14ac:dyDescent="0.6">
      <c r="A23" s="20"/>
      <c r="B23" s="21" t="s">
        <v>6</v>
      </c>
      <c r="C23" s="22">
        <v>168162</v>
      </c>
      <c r="D23" s="23">
        <v>125063</v>
      </c>
      <c r="E23" s="24">
        <v>98703</v>
      </c>
    </row>
    <row r="24" spans="1:5" x14ac:dyDescent="0.6">
      <c r="A24" s="16" t="s">
        <v>12</v>
      </c>
      <c r="B24" s="1" t="s">
        <v>4</v>
      </c>
      <c r="C24" s="17">
        <v>155104</v>
      </c>
      <c r="D24" s="18">
        <v>133107</v>
      </c>
      <c r="E24" s="19">
        <v>108720</v>
      </c>
    </row>
    <row r="25" spans="1:5" x14ac:dyDescent="0.6">
      <c r="A25" s="16"/>
      <c r="B25" s="1" t="s">
        <v>5</v>
      </c>
      <c r="C25" s="17">
        <v>49769</v>
      </c>
      <c r="D25" s="18">
        <v>145484</v>
      </c>
      <c r="E25" s="19">
        <v>134677</v>
      </c>
    </row>
    <row r="26" spans="1:5" x14ac:dyDescent="0.6">
      <c r="A26" s="20"/>
      <c r="B26" s="21" t="s">
        <v>6</v>
      </c>
      <c r="C26" s="22">
        <v>105335</v>
      </c>
      <c r="D26" s="23">
        <v>127259</v>
      </c>
      <c r="E26" s="24">
        <v>96455</v>
      </c>
    </row>
    <row r="27" spans="1:5" x14ac:dyDescent="0.6">
      <c r="A27" s="16" t="s">
        <v>13</v>
      </c>
      <c r="B27" s="1" t="s">
        <v>4</v>
      </c>
      <c r="C27" s="17">
        <v>62723</v>
      </c>
      <c r="D27" s="18">
        <v>134303</v>
      </c>
      <c r="E27" s="19">
        <v>105846</v>
      </c>
    </row>
    <row r="28" spans="1:5" x14ac:dyDescent="0.6">
      <c r="A28" s="16"/>
      <c r="B28" s="1" t="s">
        <v>5</v>
      </c>
      <c r="C28" s="17">
        <v>18293</v>
      </c>
      <c r="D28" s="18">
        <v>149519</v>
      </c>
      <c r="E28" s="19">
        <v>132935</v>
      </c>
    </row>
    <row r="29" spans="1:5" x14ac:dyDescent="0.6">
      <c r="A29" s="20"/>
      <c r="B29" s="21" t="s">
        <v>6</v>
      </c>
      <c r="C29" s="22">
        <v>44430</v>
      </c>
      <c r="D29" s="23">
        <v>128038</v>
      </c>
      <c r="E29" s="24">
        <v>94692</v>
      </c>
    </row>
    <row r="30" spans="1:5" x14ac:dyDescent="0.6">
      <c r="A30" s="16" t="s">
        <v>14</v>
      </c>
      <c r="B30" s="1" t="s">
        <v>4</v>
      </c>
      <c r="C30" s="17">
        <v>15135</v>
      </c>
      <c r="D30" s="18">
        <v>134048</v>
      </c>
      <c r="E30" s="19">
        <v>101205</v>
      </c>
    </row>
    <row r="31" spans="1:5" x14ac:dyDescent="0.6">
      <c r="A31" s="16"/>
      <c r="B31" s="1" t="s">
        <v>5</v>
      </c>
      <c r="C31" s="17">
        <v>4059</v>
      </c>
      <c r="D31" s="18">
        <v>152358</v>
      </c>
      <c r="E31" s="19">
        <v>124747</v>
      </c>
    </row>
    <row r="32" spans="1:5" x14ac:dyDescent="0.6">
      <c r="A32" s="20"/>
      <c r="B32" s="21" t="s">
        <v>6</v>
      </c>
      <c r="C32" s="22">
        <v>11076</v>
      </c>
      <c r="D32" s="23">
        <v>127337</v>
      </c>
      <c r="E32" s="24">
        <v>92577</v>
      </c>
    </row>
    <row r="33" spans="1:5" x14ac:dyDescent="0.6">
      <c r="A33" s="16" t="s">
        <v>15</v>
      </c>
      <c r="B33" s="1" t="s">
        <v>4</v>
      </c>
      <c r="C33" s="17">
        <v>1435</v>
      </c>
      <c r="D33" s="18">
        <v>135487</v>
      </c>
      <c r="E33" s="19">
        <v>101946</v>
      </c>
    </row>
    <row r="34" spans="1:5" x14ac:dyDescent="0.6">
      <c r="A34" s="16"/>
      <c r="B34" s="1" t="s">
        <v>5</v>
      </c>
      <c r="C34" s="17">
        <v>364</v>
      </c>
      <c r="D34" s="18">
        <v>160247</v>
      </c>
      <c r="E34" s="19">
        <v>125401</v>
      </c>
    </row>
    <row r="35" spans="1:5" x14ac:dyDescent="0.6">
      <c r="A35" s="20"/>
      <c r="B35" s="21" t="s">
        <v>6</v>
      </c>
      <c r="C35" s="22">
        <v>1071</v>
      </c>
      <c r="D35" s="23">
        <v>127071</v>
      </c>
      <c r="E35" s="24">
        <v>93974</v>
      </c>
    </row>
    <row r="36" spans="1:5" x14ac:dyDescent="0.6">
      <c r="A36" s="16" t="s">
        <v>16</v>
      </c>
      <c r="B36" s="1" t="s">
        <v>4</v>
      </c>
      <c r="C36" s="17">
        <v>2027256</v>
      </c>
      <c r="D36" s="18">
        <v>129637</v>
      </c>
      <c r="E36" s="19">
        <v>117568</v>
      </c>
    </row>
    <row r="37" spans="1:5" x14ac:dyDescent="0.6">
      <c r="A37" s="16"/>
      <c r="B37" s="1" t="s">
        <v>5</v>
      </c>
      <c r="C37" s="17">
        <v>742466</v>
      </c>
      <c r="D37" s="18">
        <v>140731</v>
      </c>
      <c r="E37" s="19">
        <v>135835</v>
      </c>
    </row>
    <row r="38" spans="1:5" ht="13.75" thickBot="1" x14ac:dyDescent="0.75">
      <c r="A38" s="11"/>
      <c r="B38" s="12" t="s">
        <v>6</v>
      </c>
      <c r="C38" s="13">
        <v>1284790</v>
      </c>
      <c r="D38" s="25">
        <v>123226</v>
      </c>
      <c r="E38" s="26">
        <v>107011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2027256</v>
      </c>
      <c r="D42" s="18">
        <v>129637</v>
      </c>
      <c r="E42" s="19">
        <v>117568</v>
      </c>
    </row>
    <row r="43" spans="1:5" x14ac:dyDescent="0.6">
      <c r="A43" s="16"/>
      <c r="B43" s="1" t="s">
        <v>5</v>
      </c>
      <c r="C43" s="17">
        <v>742466</v>
      </c>
      <c r="D43" s="18">
        <v>140731</v>
      </c>
      <c r="E43" s="19">
        <v>135835</v>
      </c>
    </row>
    <row r="44" spans="1:5" ht="13.75" thickBot="1" x14ac:dyDescent="0.75">
      <c r="A44" s="11"/>
      <c r="B44" s="12" t="s">
        <v>6</v>
      </c>
      <c r="C44" s="13">
        <v>1284790</v>
      </c>
      <c r="D44" s="25">
        <v>123226</v>
      </c>
      <c r="E44" s="26">
        <v>107011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A367-312C-4B70-BB57-F2F133CDF0ED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27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107404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114889</v>
      </c>
    </row>
    <row r="6" spans="1:9" x14ac:dyDescent="0.6">
      <c r="A6" s="16" t="s">
        <v>29</v>
      </c>
      <c r="B6" s="1" t="s">
        <v>4</v>
      </c>
      <c r="C6" s="17">
        <v>986</v>
      </c>
      <c r="D6" s="18">
        <v>107404</v>
      </c>
      <c r="E6" s="19">
        <v>106237</v>
      </c>
      <c r="G6" s="28">
        <v>60</v>
      </c>
      <c r="H6"/>
      <c r="I6">
        <f>I7-1/5*(I7-D8)</f>
        <v>117384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119879</v>
      </c>
    </row>
    <row r="8" spans="1:9" x14ac:dyDescent="0.6">
      <c r="A8" s="20"/>
      <c r="B8" s="21" t="s">
        <v>6</v>
      </c>
      <c r="C8" s="22">
        <v>986</v>
      </c>
      <c r="D8" s="23">
        <v>107404</v>
      </c>
      <c r="E8" s="24">
        <v>106237</v>
      </c>
      <c r="G8" s="28">
        <v>62</v>
      </c>
      <c r="H8" s="28"/>
      <c r="I8" s="29">
        <f>$I$7+1/5*($I$12-$I$7)</f>
        <v>118505.2</v>
      </c>
    </row>
    <row r="9" spans="1:9" x14ac:dyDescent="0.6">
      <c r="A9" s="16" t="s">
        <v>7</v>
      </c>
      <c r="B9" s="1" t="s">
        <v>4</v>
      </c>
      <c r="C9" s="17">
        <v>14526</v>
      </c>
      <c r="D9" s="18">
        <v>119879</v>
      </c>
      <c r="E9" s="19">
        <v>118401</v>
      </c>
      <c r="G9" s="28">
        <v>63</v>
      </c>
      <c r="H9" s="28"/>
      <c r="I9" s="29">
        <f>$I$7+2/5*($I$12-$I$7)</f>
        <v>117131.4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115757.6</v>
      </c>
    </row>
    <row r="11" spans="1:9" x14ac:dyDescent="0.6">
      <c r="A11" s="20"/>
      <c r="B11" s="21" t="s">
        <v>6</v>
      </c>
      <c r="C11" s="22">
        <v>14526</v>
      </c>
      <c r="D11" s="23">
        <v>119879</v>
      </c>
      <c r="E11" s="24">
        <v>118401</v>
      </c>
      <c r="G11" s="28">
        <v>65</v>
      </c>
      <c r="H11" s="29">
        <f>D13</f>
        <v>125074</v>
      </c>
      <c r="I11" s="29">
        <f>$I$7+4/5*($I$12-$I$7)</f>
        <v>114383.8</v>
      </c>
    </row>
    <row r="12" spans="1:9" x14ac:dyDescent="0.6">
      <c r="A12" s="16" t="s">
        <v>8</v>
      </c>
      <c r="B12" s="1" t="s">
        <v>4</v>
      </c>
      <c r="C12" s="17">
        <v>65764</v>
      </c>
      <c r="D12" s="18">
        <v>118220</v>
      </c>
      <c r="E12" s="19">
        <v>113216</v>
      </c>
      <c r="G12" s="28">
        <v>66</v>
      </c>
      <c r="H12" s="29">
        <f>D13</f>
        <v>125074</v>
      </c>
      <c r="I12" s="29">
        <f>D14</f>
        <v>113010</v>
      </c>
    </row>
    <row r="13" spans="1:9" x14ac:dyDescent="0.6">
      <c r="A13" s="16"/>
      <c r="B13" s="1" t="s">
        <v>5</v>
      </c>
      <c r="C13" s="17">
        <v>28399</v>
      </c>
      <c r="D13" s="18">
        <v>125074</v>
      </c>
      <c r="E13" s="19">
        <v>123161</v>
      </c>
      <c r="G13" s="28">
        <v>67</v>
      </c>
      <c r="H13" s="28">
        <f>H$12+1/5*(H$17-H$12)</f>
        <v>125522.4</v>
      </c>
      <c r="I13" s="28">
        <f>I$12+1/5*(I$17-I$12)</f>
        <v>112500.4</v>
      </c>
    </row>
    <row r="14" spans="1:9" x14ac:dyDescent="0.6">
      <c r="A14" s="20"/>
      <c r="B14" s="21" t="s">
        <v>6</v>
      </c>
      <c r="C14" s="22">
        <v>37365</v>
      </c>
      <c r="D14" s="23">
        <v>113010</v>
      </c>
      <c r="E14" s="24">
        <v>105658</v>
      </c>
      <c r="G14" s="28">
        <v>68</v>
      </c>
      <c r="H14" s="28">
        <f>H$12+2/5*(H$17-H$12)</f>
        <v>125970.8</v>
      </c>
      <c r="I14" s="28">
        <f>I$12+2/5*(I$17-I$12)</f>
        <v>111990.8</v>
      </c>
    </row>
    <row r="15" spans="1:9" x14ac:dyDescent="0.6">
      <c r="A15" s="16" t="s">
        <v>9</v>
      </c>
      <c r="B15" s="1" t="s">
        <v>4</v>
      </c>
      <c r="C15" s="17">
        <v>64597</v>
      </c>
      <c r="D15" s="18">
        <v>117633</v>
      </c>
      <c r="E15" s="19">
        <v>109012</v>
      </c>
      <c r="G15" s="28">
        <v>69</v>
      </c>
      <c r="H15" s="28">
        <f>H$12+3/5*(H$17-H$12)</f>
        <v>126419.2</v>
      </c>
      <c r="I15" s="28">
        <f>I$12+3/5*(I$17-I$12)</f>
        <v>111481.2</v>
      </c>
    </row>
    <row r="16" spans="1:9" x14ac:dyDescent="0.6">
      <c r="A16" s="16"/>
      <c r="B16" s="1" t="s">
        <v>5</v>
      </c>
      <c r="C16" s="17">
        <v>27487</v>
      </c>
      <c r="D16" s="18">
        <v>127316</v>
      </c>
      <c r="E16" s="19">
        <v>124245</v>
      </c>
      <c r="G16" s="28">
        <v>70</v>
      </c>
      <c r="H16" s="28">
        <f>H$12+4/5*(H$17-H$12)</f>
        <v>126867.6</v>
      </c>
      <c r="I16" s="28">
        <f>I$12+4/5*(I$17-I$12)</f>
        <v>110971.6</v>
      </c>
    </row>
    <row r="17" spans="1:9" x14ac:dyDescent="0.6">
      <c r="A17" s="20"/>
      <c r="B17" s="21" t="s">
        <v>6</v>
      </c>
      <c r="C17" s="22">
        <v>37110</v>
      </c>
      <c r="D17" s="23">
        <v>110462</v>
      </c>
      <c r="E17" s="24">
        <v>97729</v>
      </c>
      <c r="H17" s="29">
        <f>D16</f>
        <v>127316</v>
      </c>
      <c r="I17" s="29">
        <f>D17</f>
        <v>110462</v>
      </c>
    </row>
    <row r="18" spans="1:9" x14ac:dyDescent="0.6">
      <c r="A18" s="16" t="s">
        <v>10</v>
      </c>
      <c r="B18" s="1" t="s">
        <v>4</v>
      </c>
      <c r="C18" s="17">
        <v>51167</v>
      </c>
      <c r="D18" s="18">
        <v>114325</v>
      </c>
      <c r="E18" s="19">
        <v>100940</v>
      </c>
    </row>
    <row r="19" spans="1:9" x14ac:dyDescent="0.6">
      <c r="A19" s="16"/>
      <c r="B19" s="1" t="s">
        <v>5</v>
      </c>
      <c r="C19" s="17">
        <v>20404</v>
      </c>
      <c r="D19" s="18">
        <v>122079</v>
      </c>
      <c r="E19" s="19">
        <v>117157</v>
      </c>
    </row>
    <row r="20" spans="1:9" x14ac:dyDescent="0.6">
      <c r="A20" s="20"/>
      <c r="B20" s="21" t="s">
        <v>6</v>
      </c>
      <c r="C20" s="22">
        <v>30763</v>
      </c>
      <c r="D20" s="23">
        <v>109182</v>
      </c>
      <c r="E20" s="24">
        <v>90185</v>
      </c>
    </row>
    <row r="21" spans="1:9" x14ac:dyDescent="0.6">
      <c r="A21" s="16" t="s">
        <v>11</v>
      </c>
      <c r="B21" s="1" t="s">
        <v>4</v>
      </c>
      <c r="C21" s="17">
        <v>34380</v>
      </c>
      <c r="D21" s="18">
        <v>117673</v>
      </c>
      <c r="E21" s="19">
        <v>99449</v>
      </c>
    </row>
    <row r="22" spans="1:9" x14ac:dyDescent="0.6">
      <c r="A22" s="16"/>
      <c r="B22" s="1" t="s">
        <v>5</v>
      </c>
      <c r="C22" s="17">
        <v>11813</v>
      </c>
      <c r="D22" s="18">
        <v>121103</v>
      </c>
      <c r="E22" s="19">
        <v>114381</v>
      </c>
    </row>
    <row r="23" spans="1:9" x14ac:dyDescent="0.6">
      <c r="A23" s="20"/>
      <c r="B23" s="21" t="s">
        <v>6</v>
      </c>
      <c r="C23" s="22">
        <v>22567</v>
      </c>
      <c r="D23" s="23">
        <v>115877</v>
      </c>
      <c r="E23" s="24">
        <v>91632</v>
      </c>
    </row>
    <row r="24" spans="1:9" x14ac:dyDescent="0.6">
      <c r="A24" s="16" t="s">
        <v>12</v>
      </c>
      <c r="B24" s="1" t="s">
        <v>4</v>
      </c>
      <c r="C24" s="17">
        <v>20372</v>
      </c>
      <c r="D24" s="18">
        <v>121886</v>
      </c>
      <c r="E24" s="19">
        <v>99888</v>
      </c>
    </row>
    <row r="25" spans="1:9" x14ac:dyDescent="0.6">
      <c r="A25" s="16"/>
      <c r="B25" s="1" t="s">
        <v>5</v>
      </c>
      <c r="C25" s="17">
        <v>6751</v>
      </c>
      <c r="D25" s="18">
        <v>128886</v>
      </c>
      <c r="E25" s="19">
        <v>118834</v>
      </c>
    </row>
    <row r="26" spans="1:9" x14ac:dyDescent="0.6">
      <c r="A26" s="20"/>
      <c r="B26" s="21" t="s">
        <v>6</v>
      </c>
      <c r="C26" s="22">
        <v>13621</v>
      </c>
      <c r="D26" s="23">
        <v>118416</v>
      </c>
      <c r="E26" s="24">
        <v>90497</v>
      </c>
    </row>
    <row r="27" spans="1:9" x14ac:dyDescent="0.6">
      <c r="A27" s="16" t="s">
        <v>13</v>
      </c>
      <c r="B27" s="1" t="s">
        <v>4</v>
      </c>
      <c r="C27" s="17">
        <v>8261</v>
      </c>
      <c r="D27" s="18">
        <v>124339</v>
      </c>
      <c r="E27" s="19">
        <v>98092</v>
      </c>
    </row>
    <row r="28" spans="1:9" x14ac:dyDescent="0.6">
      <c r="A28" s="16"/>
      <c r="B28" s="1" t="s">
        <v>5</v>
      </c>
      <c r="C28" s="17">
        <v>2511</v>
      </c>
      <c r="D28" s="18">
        <v>132514</v>
      </c>
      <c r="E28" s="19">
        <v>116900</v>
      </c>
    </row>
    <row r="29" spans="1:9" x14ac:dyDescent="0.6">
      <c r="A29" s="20"/>
      <c r="B29" s="21" t="s">
        <v>6</v>
      </c>
      <c r="C29" s="22">
        <v>5750</v>
      </c>
      <c r="D29" s="23">
        <v>120769</v>
      </c>
      <c r="E29" s="24">
        <v>89879</v>
      </c>
    </row>
    <row r="30" spans="1:9" x14ac:dyDescent="0.6">
      <c r="A30" s="16" t="s">
        <v>14</v>
      </c>
      <c r="B30" s="1" t="s">
        <v>4</v>
      </c>
      <c r="C30" s="17">
        <v>1972</v>
      </c>
      <c r="D30" s="18">
        <v>127115</v>
      </c>
      <c r="E30" s="19">
        <v>96300</v>
      </c>
    </row>
    <row r="31" spans="1:9" x14ac:dyDescent="0.6">
      <c r="A31" s="16"/>
      <c r="B31" s="1" t="s">
        <v>5</v>
      </c>
      <c r="C31" s="17">
        <v>590</v>
      </c>
      <c r="D31" s="18">
        <v>140492</v>
      </c>
      <c r="E31" s="19">
        <v>113688</v>
      </c>
    </row>
    <row r="32" spans="1:9" x14ac:dyDescent="0.6">
      <c r="A32" s="20"/>
      <c r="B32" s="21" t="s">
        <v>6</v>
      </c>
      <c r="C32" s="22">
        <v>1382</v>
      </c>
      <c r="D32" s="23">
        <v>121404</v>
      </c>
      <c r="E32" s="24">
        <v>88877</v>
      </c>
    </row>
    <row r="33" spans="1:5" x14ac:dyDescent="0.6">
      <c r="A33" s="16" t="s">
        <v>15</v>
      </c>
      <c r="B33" s="1" t="s">
        <v>4</v>
      </c>
      <c r="C33" s="17">
        <v>162</v>
      </c>
      <c r="D33" s="18">
        <v>129618</v>
      </c>
      <c r="E33" s="19">
        <v>97745</v>
      </c>
    </row>
    <row r="34" spans="1:5" x14ac:dyDescent="0.6">
      <c r="A34" s="16"/>
      <c r="B34" s="1" t="s">
        <v>5</v>
      </c>
      <c r="C34" s="17">
        <v>50</v>
      </c>
      <c r="D34" s="18">
        <v>151911</v>
      </c>
      <c r="E34" s="19">
        <v>114076</v>
      </c>
    </row>
    <row r="35" spans="1:5" x14ac:dyDescent="0.6">
      <c r="A35" s="20"/>
      <c r="B35" s="21" t="s">
        <v>6</v>
      </c>
      <c r="C35" s="22">
        <v>112</v>
      </c>
      <c r="D35" s="23">
        <v>119665</v>
      </c>
      <c r="E35" s="24">
        <v>90454</v>
      </c>
    </row>
    <row r="36" spans="1:5" x14ac:dyDescent="0.6">
      <c r="A36" s="16" t="s">
        <v>16</v>
      </c>
      <c r="B36" s="1" t="s">
        <v>4</v>
      </c>
      <c r="C36" s="17">
        <v>262187</v>
      </c>
      <c r="D36" s="18">
        <v>117846</v>
      </c>
      <c r="E36" s="19">
        <v>106592</v>
      </c>
    </row>
    <row r="37" spans="1:5" x14ac:dyDescent="0.6">
      <c r="A37" s="16"/>
      <c r="B37" s="1" t="s">
        <v>5</v>
      </c>
      <c r="C37" s="17">
        <v>98005</v>
      </c>
      <c r="D37" s="18">
        <v>125160</v>
      </c>
      <c r="E37" s="19">
        <v>120637</v>
      </c>
    </row>
    <row r="38" spans="1:5" ht="13.75" thickBot="1" x14ac:dyDescent="0.75">
      <c r="A38" s="11"/>
      <c r="B38" s="12" t="s">
        <v>6</v>
      </c>
      <c r="C38" s="13">
        <v>164182</v>
      </c>
      <c r="D38" s="25">
        <v>113480</v>
      </c>
      <c r="E38" s="26">
        <v>98208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262187</v>
      </c>
      <c r="D42" s="18">
        <v>117846</v>
      </c>
      <c r="E42" s="19">
        <v>106592</v>
      </c>
    </row>
    <row r="43" spans="1:5" x14ac:dyDescent="0.6">
      <c r="A43" s="16"/>
      <c r="B43" s="1" t="s">
        <v>5</v>
      </c>
      <c r="C43" s="17">
        <v>98005</v>
      </c>
      <c r="D43" s="18">
        <v>125160</v>
      </c>
      <c r="E43" s="19">
        <v>120637</v>
      </c>
    </row>
    <row r="44" spans="1:5" ht="13.75" thickBot="1" x14ac:dyDescent="0.75">
      <c r="A44" s="11"/>
      <c r="B44" s="12" t="s">
        <v>6</v>
      </c>
      <c r="C44" s="13">
        <v>164182</v>
      </c>
      <c r="D44" s="25">
        <v>113480</v>
      </c>
      <c r="E44" s="26">
        <v>98208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5D6C-643E-4F9A-969D-EA84761F1935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20</v>
      </c>
      <c r="B3" s="5"/>
      <c r="C3" s="2"/>
      <c r="D3" s="2"/>
      <c r="E3" s="2"/>
      <c r="G3" s="28" t="s">
        <v>34</v>
      </c>
      <c r="H3" s="1" t="s">
        <v>32</v>
      </c>
      <c r="I3" s="1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138309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147751.79999999999</v>
      </c>
    </row>
    <row r="6" spans="1:9" x14ac:dyDescent="0.6">
      <c r="A6" s="16" t="s">
        <v>29</v>
      </c>
      <c r="B6" s="1" t="s">
        <v>4</v>
      </c>
      <c r="C6" s="17">
        <v>748</v>
      </c>
      <c r="D6" s="18">
        <v>138309</v>
      </c>
      <c r="E6" s="19">
        <v>137293</v>
      </c>
      <c r="G6" s="28">
        <v>60</v>
      </c>
      <c r="H6"/>
      <c r="I6">
        <f>I7-1/5*(I7-D8)</f>
        <v>150899.4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154047</v>
      </c>
    </row>
    <row r="8" spans="1:9" x14ac:dyDescent="0.6">
      <c r="A8" s="20"/>
      <c r="B8" s="21" t="s">
        <v>6</v>
      </c>
      <c r="C8" s="22">
        <v>748</v>
      </c>
      <c r="D8" s="23">
        <v>138309</v>
      </c>
      <c r="E8" s="24">
        <v>137293</v>
      </c>
      <c r="G8" s="28">
        <v>62</v>
      </c>
      <c r="H8" s="28"/>
      <c r="I8" s="29">
        <f>$I$7+1/5*($I$12-$I$7)</f>
        <v>153587.6</v>
      </c>
    </row>
    <row r="9" spans="1:9" x14ac:dyDescent="0.6">
      <c r="A9" s="16" t="s">
        <v>7</v>
      </c>
      <c r="B9" s="1" t="s">
        <v>4</v>
      </c>
      <c r="C9" s="17">
        <v>17166</v>
      </c>
      <c r="D9" s="18">
        <v>154047</v>
      </c>
      <c r="E9" s="19">
        <v>152669</v>
      </c>
      <c r="G9" s="28">
        <v>63</v>
      </c>
      <c r="H9" s="28"/>
      <c r="I9" s="29">
        <f>$I$7+2/5*($I$12-$I$7)</f>
        <v>153128.20000000001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152668.79999999999</v>
      </c>
    </row>
    <row r="11" spans="1:9" x14ac:dyDescent="0.6">
      <c r="A11" s="20"/>
      <c r="B11" s="21" t="s">
        <v>6</v>
      </c>
      <c r="C11" s="22">
        <v>17166</v>
      </c>
      <c r="D11" s="23">
        <v>154047</v>
      </c>
      <c r="E11" s="24">
        <v>152669</v>
      </c>
      <c r="G11" s="28">
        <v>65</v>
      </c>
      <c r="H11" s="29">
        <f>D13</f>
        <v>160901</v>
      </c>
      <c r="I11" s="29">
        <f>$I$7+4/5*($I$12-$I$7)</f>
        <v>152209.4</v>
      </c>
    </row>
    <row r="12" spans="1:9" x14ac:dyDescent="0.6">
      <c r="A12" s="16" t="s">
        <v>8</v>
      </c>
      <c r="B12" s="1" t="s">
        <v>4</v>
      </c>
      <c r="C12" s="17">
        <v>92026</v>
      </c>
      <c r="D12" s="18">
        <v>155335</v>
      </c>
      <c r="E12" s="19">
        <v>150460</v>
      </c>
      <c r="G12" s="28">
        <v>66</v>
      </c>
      <c r="H12" s="29">
        <f>D13</f>
        <v>160901</v>
      </c>
      <c r="I12" s="29">
        <f>D14</f>
        <v>151750</v>
      </c>
    </row>
    <row r="13" spans="1:9" x14ac:dyDescent="0.6">
      <c r="A13" s="16"/>
      <c r="B13" s="1" t="s">
        <v>5</v>
      </c>
      <c r="C13" s="17">
        <v>36048</v>
      </c>
      <c r="D13" s="18">
        <v>160901</v>
      </c>
      <c r="E13" s="19">
        <v>158751</v>
      </c>
      <c r="G13" s="28">
        <v>67</v>
      </c>
      <c r="H13" s="28">
        <f>H$12+1/5*(H$17-H$12)</f>
        <v>162862</v>
      </c>
      <c r="I13" s="28">
        <f>I$12+1/5*(I$17-I$12)</f>
        <v>151155.6</v>
      </c>
    </row>
    <row r="14" spans="1:9" x14ac:dyDescent="0.6">
      <c r="A14" s="20"/>
      <c r="B14" s="21" t="s">
        <v>6</v>
      </c>
      <c r="C14" s="22">
        <v>55978</v>
      </c>
      <c r="D14" s="23">
        <v>151750</v>
      </c>
      <c r="E14" s="24">
        <v>145122</v>
      </c>
      <c r="G14" s="28">
        <v>68</v>
      </c>
      <c r="H14" s="28">
        <f>H$12+2/5*(H$17-H$12)</f>
        <v>164823</v>
      </c>
      <c r="I14" s="28">
        <f>I$12+2/5*(I$17-I$12)</f>
        <v>150561.20000000001</v>
      </c>
    </row>
    <row r="15" spans="1:9" x14ac:dyDescent="0.6">
      <c r="A15" s="16" t="s">
        <v>9</v>
      </c>
      <c r="B15" s="1" t="s">
        <v>4</v>
      </c>
      <c r="C15" s="17">
        <v>91229</v>
      </c>
      <c r="D15" s="18">
        <v>157374</v>
      </c>
      <c r="E15" s="19">
        <v>148233</v>
      </c>
      <c r="G15" s="28">
        <v>69</v>
      </c>
      <c r="H15" s="28">
        <f>H$12+3/5*(H$17-H$12)</f>
        <v>166784</v>
      </c>
      <c r="I15" s="28">
        <f>I$12+3/5*(I$17-I$12)</f>
        <v>149966.79999999999</v>
      </c>
    </row>
    <row r="16" spans="1:9" x14ac:dyDescent="0.6">
      <c r="A16" s="16"/>
      <c r="B16" s="1" t="s">
        <v>5</v>
      </c>
      <c r="C16" s="17">
        <v>35763</v>
      </c>
      <c r="D16" s="18">
        <v>170706</v>
      </c>
      <c r="E16" s="19">
        <v>166776</v>
      </c>
      <c r="G16" s="28">
        <v>70</v>
      </c>
      <c r="H16" s="28">
        <f>H$12+4/5*(H$17-H$12)</f>
        <v>168745</v>
      </c>
      <c r="I16" s="28">
        <f>I$12+4/5*(I$17-I$12)</f>
        <v>149372.4</v>
      </c>
    </row>
    <row r="17" spans="1:9" x14ac:dyDescent="0.6">
      <c r="A17" s="20"/>
      <c r="B17" s="21" t="s">
        <v>6</v>
      </c>
      <c r="C17" s="22">
        <v>55466</v>
      </c>
      <c r="D17" s="23">
        <v>148778</v>
      </c>
      <c r="E17" s="24">
        <v>136277</v>
      </c>
      <c r="H17" s="29">
        <f>D16</f>
        <v>170706</v>
      </c>
      <c r="I17" s="29">
        <f>D17</f>
        <v>148778</v>
      </c>
    </row>
    <row r="18" spans="1:9" x14ac:dyDescent="0.6">
      <c r="A18" s="16" t="s">
        <v>10</v>
      </c>
      <c r="B18" s="1" t="s">
        <v>4</v>
      </c>
      <c r="C18" s="17">
        <v>77202</v>
      </c>
      <c r="D18" s="18">
        <v>149270</v>
      </c>
      <c r="E18" s="19">
        <v>134933</v>
      </c>
    </row>
    <row r="19" spans="1:9" x14ac:dyDescent="0.6">
      <c r="A19" s="16"/>
      <c r="B19" s="1" t="s">
        <v>5</v>
      </c>
      <c r="C19" s="17">
        <v>29318</v>
      </c>
      <c r="D19" s="18">
        <v>163082</v>
      </c>
      <c r="E19" s="19">
        <v>156765</v>
      </c>
    </row>
    <row r="20" spans="1:9" x14ac:dyDescent="0.6">
      <c r="A20" s="20"/>
      <c r="B20" s="21" t="s">
        <v>6</v>
      </c>
      <c r="C20" s="22">
        <v>47884</v>
      </c>
      <c r="D20" s="23">
        <v>140813</v>
      </c>
      <c r="E20" s="24">
        <v>121565</v>
      </c>
    </row>
    <row r="21" spans="1:9" x14ac:dyDescent="0.6">
      <c r="A21" s="16" t="s">
        <v>11</v>
      </c>
      <c r="B21" s="1" t="s">
        <v>4</v>
      </c>
      <c r="C21" s="17">
        <v>48259</v>
      </c>
      <c r="D21" s="18">
        <v>152565</v>
      </c>
      <c r="E21" s="19">
        <v>132052</v>
      </c>
    </row>
    <row r="22" spans="1:9" x14ac:dyDescent="0.6">
      <c r="A22" s="16"/>
      <c r="B22" s="1" t="s">
        <v>5</v>
      </c>
      <c r="C22" s="17">
        <v>16418</v>
      </c>
      <c r="D22" s="18">
        <v>160343</v>
      </c>
      <c r="E22" s="19">
        <v>150981</v>
      </c>
    </row>
    <row r="23" spans="1:9" x14ac:dyDescent="0.6">
      <c r="A23" s="20"/>
      <c r="B23" s="21" t="s">
        <v>6</v>
      </c>
      <c r="C23" s="22">
        <v>31841</v>
      </c>
      <c r="D23" s="23">
        <v>148555</v>
      </c>
      <c r="E23" s="24">
        <v>122292</v>
      </c>
    </row>
    <row r="24" spans="1:9" x14ac:dyDescent="0.6">
      <c r="A24" s="16" t="s">
        <v>12</v>
      </c>
      <c r="B24" s="1" t="s">
        <v>4</v>
      </c>
      <c r="C24" s="17">
        <v>32769</v>
      </c>
      <c r="D24" s="18">
        <v>157719</v>
      </c>
      <c r="E24" s="19">
        <v>131218</v>
      </c>
    </row>
    <row r="25" spans="1:9" x14ac:dyDescent="0.6">
      <c r="A25" s="16"/>
      <c r="B25" s="1" t="s">
        <v>5</v>
      </c>
      <c r="C25" s="17">
        <v>10352</v>
      </c>
      <c r="D25" s="18">
        <v>176675</v>
      </c>
      <c r="E25" s="19">
        <v>163362</v>
      </c>
    </row>
    <row r="26" spans="1:9" x14ac:dyDescent="0.6">
      <c r="A26" s="20"/>
      <c r="B26" s="21" t="s">
        <v>6</v>
      </c>
      <c r="C26" s="22">
        <v>22417</v>
      </c>
      <c r="D26" s="23">
        <v>148965</v>
      </c>
      <c r="E26" s="24">
        <v>116374</v>
      </c>
    </row>
    <row r="27" spans="1:9" x14ac:dyDescent="0.6">
      <c r="A27" s="16" t="s">
        <v>13</v>
      </c>
      <c r="B27" s="1" t="s">
        <v>4</v>
      </c>
      <c r="C27" s="17">
        <v>15904</v>
      </c>
      <c r="D27" s="18">
        <v>155853</v>
      </c>
      <c r="E27" s="19">
        <v>124395</v>
      </c>
    </row>
    <row r="28" spans="1:9" x14ac:dyDescent="0.6">
      <c r="A28" s="16"/>
      <c r="B28" s="1" t="s">
        <v>5</v>
      </c>
      <c r="C28" s="17">
        <v>4461</v>
      </c>
      <c r="D28" s="18">
        <v>182566</v>
      </c>
      <c r="E28" s="19">
        <v>162488</v>
      </c>
    </row>
    <row r="29" spans="1:9" x14ac:dyDescent="0.6">
      <c r="A29" s="20"/>
      <c r="B29" s="21" t="s">
        <v>6</v>
      </c>
      <c r="C29" s="22">
        <v>11443</v>
      </c>
      <c r="D29" s="23">
        <v>145439</v>
      </c>
      <c r="E29" s="24">
        <v>109544</v>
      </c>
    </row>
    <row r="30" spans="1:9" x14ac:dyDescent="0.6">
      <c r="A30" s="16" t="s">
        <v>14</v>
      </c>
      <c r="B30" s="1" t="s">
        <v>4</v>
      </c>
      <c r="C30" s="17">
        <v>4440</v>
      </c>
      <c r="D30" s="18">
        <v>150769</v>
      </c>
      <c r="E30" s="19">
        <v>114740</v>
      </c>
    </row>
    <row r="31" spans="1:9" x14ac:dyDescent="0.6">
      <c r="A31" s="16"/>
      <c r="B31" s="1" t="s">
        <v>5</v>
      </c>
      <c r="C31" s="17">
        <v>1037</v>
      </c>
      <c r="D31" s="18">
        <v>185236</v>
      </c>
      <c r="E31" s="19">
        <v>153258</v>
      </c>
    </row>
    <row r="32" spans="1:9" x14ac:dyDescent="0.6">
      <c r="A32" s="20"/>
      <c r="B32" s="21" t="s">
        <v>6</v>
      </c>
      <c r="C32" s="22">
        <v>3403</v>
      </c>
      <c r="D32" s="23">
        <v>140266</v>
      </c>
      <c r="E32" s="24">
        <v>103003</v>
      </c>
    </row>
    <row r="33" spans="1:5" x14ac:dyDescent="0.6">
      <c r="A33" s="16" t="s">
        <v>15</v>
      </c>
      <c r="B33" s="1" t="s">
        <v>4</v>
      </c>
      <c r="C33" s="17">
        <v>508</v>
      </c>
      <c r="D33" s="18">
        <v>148450</v>
      </c>
      <c r="E33" s="19">
        <v>112372</v>
      </c>
    </row>
    <row r="34" spans="1:5" x14ac:dyDescent="0.6">
      <c r="A34" s="16"/>
      <c r="B34" s="1" t="s">
        <v>5</v>
      </c>
      <c r="C34" s="17">
        <v>105</v>
      </c>
      <c r="D34" s="18">
        <v>186645</v>
      </c>
      <c r="E34" s="19">
        <v>148673</v>
      </c>
    </row>
    <row r="35" spans="1:5" x14ac:dyDescent="0.6">
      <c r="A35" s="20"/>
      <c r="B35" s="21" t="s">
        <v>6</v>
      </c>
      <c r="C35" s="22">
        <v>403</v>
      </c>
      <c r="D35" s="23">
        <v>138498</v>
      </c>
      <c r="E35" s="24">
        <v>102914</v>
      </c>
    </row>
    <row r="36" spans="1:5" x14ac:dyDescent="0.6">
      <c r="A36" s="16" t="s">
        <v>16</v>
      </c>
      <c r="B36" s="1" t="s">
        <v>4</v>
      </c>
      <c r="C36" s="17">
        <v>380251</v>
      </c>
      <c r="D36" s="18">
        <v>154314</v>
      </c>
      <c r="E36" s="19">
        <v>141295</v>
      </c>
    </row>
    <row r="37" spans="1:5" x14ac:dyDescent="0.6">
      <c r="A37" s="16"/>
      <c r="B37" s="1" t="s">
        <v>5</v>
      </c>
      <c r="C37" s="17">
        <v>133502</v>
      </c>
      <c r="D37" s="18">
        <v>166094</v>
      </c>
      <c r="E37" s="19">
        <v>159941</v>
      </c>
    </row>
    <row r="38" spans="1:5" ht="13.75" thickBot="1" x14ac:dyDescent="0.75">
      <c r="A38" s="11"/>
      <c r="B38" s="12" t="s">
        <v>6</v>
      </c>
      <c r="C38" s="13">
        <v>246749</v>
      </c>
      <c r="D38" s="25">
        <v>147941</v>
      </c>
      <c r="E38" s="26">
        <v>131206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380251</v>
      </c>
      <c r="D42" s="18">
        <v>154314</v>
      </c>
      <c r="E42" s="19">
        <v>141295</v>
      </c>
    </row>
    <row r="43" spans="1:5" x14ac:dyDescent="0.6">
      <c r="A43" s="16"/>
      <c r="B43" s="1" t="s">
        <v>5</v>
      </c>
      <c r="C43" s="17">
        <v>133502</v>
      </c>
      <c r="D43" s="18">
        <v>166094</v>
      </c>
      <c r="E43" s="19">
        <v>159941</v>
      </c>
    </row>
    <row r="44" spans="1:5" ht="13.75" thickBot="1" x14ac:dyDescent="0.75">
      <c r="A44" s="11"/>
      <c r="B44" s="12" t="s">
        <v>6</v>
      </c>
      <c r="C44" s="13">
        <v>246749</v>
      </c>
      <c r="D44" s="25">
        <v>147941</v>
      </c>
      <c r="E44" s="26">
        <v>131206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F8CE-293B-4D96-9842-2A02F57CEAEA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21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120840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128875.8</v>
      </c>
    </row>
    <row r="6" spans="1:9" x14ac:dyDescent="0.6">
      <c r="A6" s="16" t="s">
        <v>29</v>
      </c>
      <c r="B6" s="1" t="s">
        <v>4</v>
      </c>
      <c r="C6" s="17">
        <v>1024</v>
      </c>
      <c r="D6" s="18">
        <v>120840</v>
      </c>
      <c r="E6" s="19">
        <v>120078</v>
      </c>
      <c r="G6" s="28">
        <v>60</v>
      </c>
      <c r="H6"/>
      <c r="I6">
        <f>I7-1/5*(I7-D8)</f>
        <v>131554.4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134233</v>
      </c>
    </row>
    <row r="8" spans="1:9" x14ac:dyDescent="0.6">
      <c r="A8" s="20"/>
      <c r="B8" s="21" t="s">
        <v>6</v>
      </c>
      <c r="C8" s="22">
        <v>1024</v>
      </c>
      <c r="D8" s="23">
        <v>120840</v>
      </c>
      <c r="E8" s="24">
        <v>120078</v>
      </c>
      <c r="G8" s="28">
        <v>62</v>
      </c>
      <c r="H8" s="28"/>
      <c r="I8" s="29">
        <f>$I$7+1/5*($I$12-$I$7)</f>
        <v>133452.79999999999</v>
      </c>
    </row>
    <row r="9" spans="1:9" x14ac:dyDescent="0.6">
      <c r="A9" s="16" t="s">
        <v>7</v>
      </c>
      <c r="B9" s="1" t="s">
        <v>4</v>
      </c>
      <c r="C9" s="17">
        <v>14788</v>
      </c>
      <c r="D9" s="18">
        <v>134233</v>
      </c>
      <c r="E9" s="19">
        <v>132609</v>
      </c>
      <c r="G9" s="28">
        <v>63</v>
      </c>
      <c r="H9" s="28"/>
      <c r="I9" s="29">
        <f>$I$7+2/5*($I$12-$I$7)</f>
        <v>132672.6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131892.4</v>
      </c>
    </row>
    <row r="11" spans="1:9" x14ac:dyDescent="0.6">
      <c r="A11" s="20"/>
      <c r="B11" s="21" t="s">
        <v>6</v>
      </c>
      <c r="C11" s="22">
        <v>14788</v>
      </c>
      <c r="D11" s="23">
        <v>134233</v>
      </c>
      <c r="E11" s="24">
        <v>132609</v>
      </c>
      <c r="G11" s="28">
        <v>65</v>
      </c>
      <c r="H11" s="29">
        <f>D13</f>
        <v>145066</v>
      </c>
      <c r="I11" s="29">
        <f>$I$7+4/5*($I$12-$I$7)</f>
        <v>131112.20000000001</v>
      </c>
    </row>
    <row r="12" spans="1:9" x14ac:dyDescent="0.6">
      <c r="A12" s="16" t="s">
        <v>8</v>
      </c>
      <c r="B12" s="1" t="s">
        <v>4</v>
      </c>
      <c r="C12" s="17">
        <v>64553</v>
      </c>
      <c r="D12" s="18">
        <v>136571</v>
      </c>
      <c r="E12" s="19">
        <v>131335</v>
      </c>
      <c r="G12" s="28">
        <v>66</v>
      </c>
      <c r="H12" s="29">
        <f>D13</f>
        <v>145066</v>
      </c>
      <c r="I12" s="29">
        <f>D14</f>
        <v>130332</v>
      </c>
    </row>
    <row r="13" spans="1:9" x14ac:dyDescent="0.6">
      <c r="A13" s="16"/>
      <c r="B13" s="1" t="s">
        <v>5</v>
      </c>
      <c r="C13" s="17">
        <v>27336</v>
      </c>
      <c r="D13" s="18">
        <v>145066</v>
      </c>
      <c r="E13" s="19">
        <v>143143</v>
      </c>
      <c r="G13" s="28">
        <v>67</v>
      </c>
      <c r="H13" s="28">
        <f>H$12+1/5*(H$17-H$12)</f>
        <v>145915.79999999999</v>
      </c>
      <c r="I13" s="28">
        <f>I$12+1/5*(I$17-I$12)</f>
        <v>129718.6</v>
      </c>
    </row>
    <row r="14" spans="1:9" x14ac:dyDescent="0.6">
      <c r="A14" s="20"/>
      <c r="B14" s="21" t="s">
        <v>6</v>
      </c>
      <c r="C14" s="22">
        <v>37217</v>
      </c>
      <c r="D14" s="23">
        <v>130332</v>
      </c>
      <c r="E14" s="24">
        <v>122661</v>
      </c>
      <c r="G14" s="28">
        <v>68</v>
      </c>
      <c r="H14" s="28">
        <f>H$12+2/5*(H$17-H$12)</f>
        <v>146765.6</v>
      </c>
      <c r="I14" s="28">
        <f>I$12+2/5*(I$17-I$12)</f>
        <v>129105.2</v>
      </c>
    </row>
    <row r="15" spans="1:9" x14ac:dyDescent="0.6">
      <c r="A15" s="16" t="s">
        <v>9</v>
      </c>
      <c r="B15" s="1" t="s">
        <v>4</v>
      </c>
      <c r="C15" s="17">
        <v>59825</v>
      </c>
      <c r="D15" s="18">
        <v>136760</v>
      </c>
      <c r="E15" s="19">
        <v>127502</v>
      </c>
      <c r="G15" s="28">
        <v>69</v>
      </c>
      <c r="H15" s="28">
        <f>H$12+3/5*(H$17-H$12)</f>
        <v>147615.4</v>
      </c>
      <c r="I15" s="28">
        <f>I$12+3/5*(I$17-I$12)</f>
        <v>128491.8</v>
      </c>
    </row>
    <row r="16" spans="1:9" x14ac:dyDescent="0.6">
      <c r="A16" s="16"/>
      <c r="B16" s="1" t="s">
        <v>5</v>
      </c>
      <c r="C16" s="17">
        <v>25761</v>
      </c>
      <c r="D16" s="18">
        <v>149315</v>
      </c>
      <c r="E16" s="19">
        <v>145936</v>
      </c>
      <c r="G16" s="28">
        <v>70</v>
      </c>
      <c r="H16" s="28">
        <f>H$12+4/5*(H$17-H$12)</f>
        <v>148465.20000000001</v>
      </c>
      <c r="I16" s="28">
        <f>I$12+4/5*(I$17-I$12)</f>
        <v>127878.39999999999</v>
      </c>
    </row>
    <row r="17" spans="1:9" x14ac:dyDescent="0.6">
      <c r="A17" s="20"/>
      <c r="B17" s="21" t="s">
        <v>6</v>
      </c>
      <c r="C17" s="22">
        <v>34064</v>
      </c>
      <c r="D17" s="23">
        <v>127265</v>
      </c>
      <c r="E17" s="24">
        <v>113561</v>
      </c>
      <c r="H17" s="29">
        <f>D16</f>
        <v>149315</v>
      </c>
      <c r="I17" s="29">
        <f>D17</f>
        <v>127265</v>
      </c>
    </row>
    <row r="18" spans="1:9" x14ac:dyDescent="0.6">
      <c r="A18" s="16" t="s">
        <v>10</v>
      </c>
      <c r="B18" s="1" t="s">
        <v>4</v>
      </c>
      <c r="C18" s="17">
        <v>46435</v>
      </c>
      <c r="D18" s="18">
        <v>128783</v>
      </c>
      <c r="E18" s="19">
        <v>114605</v>
      </c>
    </row>
    <row r="19" spans="1:9" x14ac:dyDescent="0.6">
      <c r="A19" s="16"/>
      <c r="B19" s="1" t="s">
        <v>5</v>
      </c>
      <c r="C19" s="17">
        <v>18533</v>
      </c>
      <c r="D19" s="18">
        <v>141171</v>
      </c>
      <c r="E19" s="19">
        <v>135786</v>
      </c>
    </row>
    <row r="20" spans="1:9" x14ac:dyDescent="0.6">
      <c r="A20" s="20"/>
      <c r="B20" s="21" t="s">
        <v>6</v>
      </c>
      <c r="C20" s="22">
        <v>27902</v>
      </c>
      <c r="D20" s="23">
        <v>120554</v>
      </c>
      <c r="E20" s="24">
        <v>100537</v>
      </c>
    </row>
    <row r="21" spans="1:9" x14ac:dyDescent="0.6">
      <c r="A21" s="16" t="s">
        <v>11</v>
      </c>
      <c r="B21" s="1" t="s">
        <v>4</v>
      </c>
      <c r="C21" s="17">
        <v>27583</v>
      </c>
      <c r="D21" s="18">
        <v>131190</v>
      </c>
      <c r="E21" s="19">
        <v>111446</v>
      </c>
    </row>
    <row r="22" spans="1:9" x14ac:dyDescent="0.6">
      <c r="A22" s="16"/>
      <c r="B22" s="1" t="s">
        <v>5</v>
      </c>
      <c r="C22" s="17">
        <v>9462</v>
      </c>
      <c r="D22" s="18">
        <v>139639</v>
      </c>
      <c r="E22" s="19">
        <v>132027</v>
      </c>
    </row>
    <row r="23" spans="1:9" x14ac:dyDescent="0.6">
      <c r="A23" s="20"/>
      <c r="B23" s="21" t="s">
        <v>6</v>
      </c>
      <c r="C23" s="22">
        <v>18121</v>
      </c>
      <c r="D23" s="23">
        <v>126779</v>
      </c>
      <c r="E23" s="24">
        <v>100700</v>
      </c>
    </row>
    <row r="24" spans="1:9" x14ac:dyDescent="0.6">
      <c r="A24" s="16" t="s">
        <v>12</v>
      </c>
      <c r="B24" s="1" t="s">
        <v>4</v>
      </c>
      <c r="C24" s="17">
        <v>16083</v>
      </c>
      <c r="D24" s="18">
        <v>134138</v>
      </c>
      <c r="E24" s="19">
        <v>109586</v>
      </c>
    </row>
    <row r="25" spans="1:9" x14ac:dyDescent="0.6">
      <c r="A25" s="16"/>
      <c r="B25" s="1" t="s">
        <v>5</v>
      </c>
      <c r="C25" s="17">
        <v>4950</v>
      </c>
      <c r="D25" s="18">
        <v>148889</v>
      </c>
      <c r="E25" s="19">
        <v>137319</v>
      </c>
    </row>
    <row r="26" spans="1:9" x14ac:dyDescent="0.6">
      <c r="A26" s="20"/>
      <c r="B26" s="21" t="s">
        <v>6</v>
      </c>
      <c r="C26" s="22">
        <v>11133</v>
      </c>
      <c r="D26" s="23">
        <v>127579</v>
      </c>
      <c r="E26" s="24">
        <v>97255</v>
      </c>
    </row>
    <row r="27" spans="1:9" x14ac:dyDescent="0.6">
      <c r="A27" s="16" t="s">
        <v>13</v>
      </c>
      <c r="B27" s="1" t="s">
        <v>4</v>
      </c>
      <c r="C27" s="17">
        <v>6371</v>
      </c>
      <c r="D27" s="18">
        <v>133291</v>
      </c>
      <c r="E27" s="19">
        <v>104829</v>
      </c>
    </row>
    <row r="28" spans="1:9" x14ac:dyDescent="0.6">
      <c r="A28" s="16"/>
      <c r="B28" s="1" t="s">
        <v>5</v>
      </c>
      <c r="C28" s="17">
        <v>1633</v>
      </c>
      <c r="D28" s="18">
        <v>152797</v>
      </c>
      <c r="E28" s="19">
        <v>135990</v>
      </c>
    </row>
    <row r="29" spans="1:9" x14ac:dyDescent="0.6">
      <c r="A29" s="20"/>
      <c r="B29" s="21" t="s">
        <v>6</v>
      </c>
      <c r="C29" s="22">
        <v>4738</v>
      </c>
      <c r="D29" s="23">
        <v>126568</v>
      </c>
      <c r="E29" s="24">
        <v>94089</v>
      </c>
    </row>
    <row r="30" spans="1:9" x14ac:dyDescent="0.6">
      <c r="A30" s="16" t="s">
        <v>14</v>
      </c>
      <c r="B30" s="1" t="s">
        <v>4</v>
      </c>
      <c r="C30" s="17">
        <v>1500</v>
      </c>
      <c r="D30" s="18">
        <v>131257</v>
      </c>
      <c r="E30" s="19">
        <v>98429</v>
      </c>
    </row>
    <row r="31" spans="1:9" x14ac:dyDescent="0.6">
      <c r="A31" s="16"/>
      <c r="B31" s="1" t="s">
        <v>5</v>
      </c>
      <c r="C31" s="17">
        <v>321</v>
      </c>
      <c r="D31" s="18">
        <v>154210</v>
      </c>
      <c r="E31" s="19">
        <v>124733</v>
      </c>
    </row>
    <row r="32" spans="1:9" x14ac:dyDescent="0.6">
      <c r="A32" s="20"/>
      <c r="B32" s="21" t="s">
        <v>6</v>
      </c>
      <c r="C32" s="22">
        <v>1179</v>
      </c>
      <c r="D32" s="23">
        <v>125008</v>
      </c>
      <c r="E32" s="24">
        <v>91267</v>
      </c>
    </row>
    <row r="33" spans="1:5" x14ac:dyDescent="0.6">
      <c r="A33" s="16" t="s">
        <v>15</v>
      </c>
      <c r="B33" s="1" t="s">
        <v>4</v>
      </c>
      <c r="C33" s="17">
        <v>153</v>
      </c>
      <c r="D33" s="18">
        <v>127488</v>
      </c>
      <c r="E33" s="19">
        <v>97301</v>
      </c>
    </row>
    <row r="34" spans="1:5" x14ac:dyDescent="0.6">
      <c r="A34" s="16"/>
      <c r="B34" s="1" t="s">
        <v>5</v>
      </c>
      <c r="C34" s="17">
        <v>34</v>
      </c>
      <c r="D34" s="18">
        <v>148520</v>
      </c>
      <c r="E34" s="19">
        <v>118469</v>
      </c>
    </row>
    <row r="35" spans="1:5" x14ac:dyDescent="0.6">
      <c r="A35" s="20"/>
      <c r="B35" s="21" t="s">
        <v>6</v>
      </c>
      <c r="C35" s="22">
        <v>119</v>
      </c>
      <c r="D35" s="23">
        <v>121479</v>
      </c>
      <c r="E35" s="24">
        <v>91253</v>
      </c>
    </row>
    <row r="36" spans="1:5" x14ac:dyDescent="0.6">
      <c r="A36" s="16" t="s">
        <v>16</v>
      </c>
      <c r="B36" s="1" t="s">
        <v>4</v>
      </c>
      <c r="C36" s="17">
        <v>238315</v>
      </c>
      <c r="D36" s="18">
        <v>133974</v>
      </c>
      <c r="E36" s="19">
        <v>122436</v>
      </c>
    </row>
    <row r="37" spans="1:5" x14ac:dyDescent="0.6">
      <c r="A37" s="16"/>
      <c r="B37" s="1" t="s">
        <v>5</v>
      </c>
      <c r="C37" s="17">
        <v>88030</v>
      </c>
      <c r="D37" s="18">
        <v>145299</v>
      </c>
      <c r="E37" s="19">
        <v>140680</v>
      </c>
    </row>
    <row r="38" spans="1:5" ht="13.75" thickBot="1" x14ac:dyDescent="0.75">
      <c r="A38" s="11"/>
      <c r="B38" s="12" t="s">
        <v>6</v>
      </c>
      <c r="C38" s="13">
        <v>150285</v>
      </c>
      <c r="D38" s="25">
        <v>127341</v>
      </c>
      <c r="E38" s="26">
        <v>111750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238315</v>
      </c>
      <c r="D42" s="18">
        <v>133974</v>
      </c>
      <c r="E42" s="19">
        <v>122436</v>
      </c>
    </row>
    <row r="43" spans="1:5" x14ac:dyDescent="0.6">
      <c r="A43" s="16"/>
      <c r="B43" s="1" t="s">
        <v>5</v>
      </c>
      <c r="C43" s="17">
        <v>88030</v>
      </c>
      <c r="D43" s="18">
        <v>145299</v>
      </c>
      <c r="E43" s="19">
        <v>140680</v>
      </c>
    </row>
    <row r="44" spans="1:5" ht="13.75" thickBot="1" x14ac:dyDescent="0.75">
      <c r="A44" s="11"/>
      <c r="B44" s="12" t="s">
        <v>6</v>
      </c>
      <c r="C44" s="13">
        <v>150285</v>
      </c>
      <c r="D44" s="25">
        <v>127341</v>
      </c>
      <c r="E44" s="26">
        <v>111750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8302-421E-4007-B4C7-1A797A6B8CD6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20</v>
      </c>
      <c r="B3" s="5"/>
      <c r="C3" s="2"/>
      <c r="D3" s="2"/>
      <c r="E3" s="2"/>
      <c r="G3" s="1" t="s">
        <v>34</v>
      </c>
      <c r="H3" s="1" t="s">
        <v>32</v>
      </c>
      <c r="I3" s="1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1">
        <v>58</v>
      </c>
      <c r="I4" s="32">
        <f>D8</f>
        <v>128214.04740406321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1">
        <v>59</v>
      </c>
      <c r="H5" s="1"/>
      <c r="I5" s="1">
        <f>I7-2/5*(I7-D8)</f>
        <v>138211.98322275066</v>
      </c>
    </row>
    <row r="6" spans="1:9" x14ac:dyDescent="0.6">
      <c r="A6" s="16" t="s">
        <v>29</v>
      </c>
      <c r="B6" s="1" t="s">
        <v>4</v>
      </c>
      <c r="C6" s="17">
        <f>SUM(Budapest:Pest!C6)</f>
        <v>1772</v>
      </c>
      <c r="D6" s="18">
        <f>IFERROR((Budapest!C6*Budapest!D6+Pest!C6*Pest!D6)/C6,"")</f>
        <v>128214.04740406321</v>
      </c>
      <c r="E6" s="19">
        <f>IFERROR((Budapest!C6*Budapest!E6+Pest!C6*Pest!E6)/C6,"")</f>
        <v>127344.82844243792</v>
      </c>
      <c r="G6" s="1">
        <v>60</v>
      </c>
      <c r="I6">
        <f>I7-1/5*(I7-D8)</f>
        <v>141544.62849564647</v>
      </c>
    </row>
    <row r="7" spans="1:9" x14ac:dyDescent="0.6">
      <c r="A7" s="16"/>
      <c r="B7" s="1" t="s">
        <v>5</v>
      </c>
      <c r="C7" s="17">
        <f>SUM(Budapest:Pest!C7)</f>
        <v>0</v>
      </c>
      <c r="D7" s="17" t="str">
        <f>IFERROR((Budapest!C7*Budapest!D7+Pest!C7*Pest!D7)/C7,"")</f>
        <v/>
      </c>
      <c r="E7" s="17" t="str">
        <f>IFERROR((Budapest!C7*Budapest!E7+Pest!C7*Pest!E7)/C7,"")</f>
        <v/>
      </c>
      <c r="G7" s="1">
        <v>61</v>
      </c>
      <c r="H7" s="1"/>
      <c r="I7" s="30">
        <f>D11</f>
        <v>144877.27376854228</v>
      </c>
    </row>
    <row r="8" spans="1:9" x14ac:dyDescent="0.6">
      <c r="A8" s="20"/>
      <c r="B8" s="21" t="s">
        <v>6</v>
      </c>
      <c r="C8" s="22">
        <f>SUM(Budapest:Pest!C8)</f>
        <v>1772</v>
      </c>
      <c r="D8" s="23">
        <f>IFERROR((Budapest!C8*Budapest!D8+Pest!C8*Pest!D8)/C8,"")</f>
        <v>128214.04740406321</v>
      </c>
      <c r="E8" s="24">
        <f>IFERROR((Budapest!C8*Budapest!E8+Pest!C8*Pest!E8)/C8,"")</f>
        <v>127344.82844243792</v>
      </c>
      <c r="G8" s="1">
        <v>62</v>
      </c>
      <c r="H8" s="1"/>
      <c r="I8" s="30">
        <f>$I$7+1/5*($I$12-$I$7)</f>
        <v>144541.18280902877</v>
      </c>
    </row>
    <row r="9" spans="1:9" x14ac:dyDescent="0.6">
      <c r="A9" s="16" t="s">
        <v>7</v>
      </c>
      <c r="B9" s="1" t="s">
        <v>4</v>
      </c>
      <c r="C9" s="17">
        <f>SUM(Budapest:Pest!C9)</f>
        <v>31954</v>
      </c>
      <c r="D9" s="18">
        <f>IFERROR((Budapest!C9*Budapest!D9+Pest!C9*Pest!D9)/C9,"")</f>
        <v>144877.27376854228</v>
      </c>
      <c r="E9" s="19">
        <f>IFERROR((Budapest!C9*Budapest!E9+Pest!C9*Pest!E9)/C9,"")</f>
        <v>143385.42736433624</v>
      </c>
      <c r="G9" s="1">
        <v>63</v>
      </c>
      <c r="H9" s="1"/>
      <c r="I9" s="30">
        <f>$I$7+2/5*($I$12-$I$7)</f>
        <v>144205.0918495153</v>
      </c>
    </row>
    <row r="10" spans="1:9" x14ac:dyDescent="0.6">
      <c r="A10" s="16"/>
      <c r="B10" s="1" t="s">
        <v>5</v>
      </c>
      <c r="C10" s="17">
        <f>SUM(Budapest:Pest!C10)</f>
        <v>0</v>
      </c>
      <c r="D10" s="18" t="str">
        <f>IFERROR((Budapest!C10*Budapest!D10+Pest!C10*Pest!D10)/C10,"")</f>
        <v/>
      </c>
      <c r="E10" s="19" t="str">
        <f>IFERROR((Budapest!C10*Budapest!E10+Pest!C10*Pest!E10)/C10,"")</f>
        <v/>
      </c>
      <c r="G10" s="1">
        <v>64</v>
      </c>
      <c r="H10" s="1"/>
      <c r="I10" s="30">
        <f>$I$7+3/5*($I$12-$I$7)</f>
        <v>143869.0008900018</v>
      </c>
    </row>
    <row r="11" spans="1:9" x14ac:dyDescent="0.6">
      <c r="A11" s="20"/>
      <c r="B11" s="21" t="s">
        <v>6</v>
      </c>
      <c r="C11" s="22">
        <f>SUM(Budapest:Pest!C11)</f>
        <v>31954</v>
      </c>
      <c r="D11" s="23">
        <f>IFERROR((Budapest!C11*Budapest!D11+Pest!C11*Pest!D11)/C11,"")</f>
        <v>144877.27376854228</v>
      </c>
      <c r="E11" s="24">
        <f>IFERROR((Budapest!C11*Budapest!E11+Pest!C11*Pest!E11)/C11,"")</f>
        <v>143385.42736433624</v>
      </c>
      <c r="G11" s="1">
        <v>65</v>
      </c>
      <c r="H11" s="30">
        <f>D13</f>
        <v>154071.74403634988</v>
      </c>
      <c r="I11" s="30">
        <f>$I$7+4/5*($I$12-$I$7)</f>
        <v>143532.90993048833</v>
      </c>
    </row>
    <row r="12" spans="1:9" x14ac:dyDescent="0.6">
      <c r="A12" s="16" t="s">
        <v>8</v>
      </c>
      <c r="B12" s="1" t="s">
        <v>4</v>
      </c>
      <c r="C12" s="17">
        <f>SUM(Budapest:Pest!C12)</f>
        <v>156579</v>
      </c>
      <c r="D12" s="18">
        <f>IFERROR((Budapest!C12*Budapest!D12+Pest!C12*Pest!D12)/C12,"")</f>
        <v>147599.14466818667</v>
      </c>
      <c r="E12" s="19">
        <f>IFERROR((Budapest!C12*Budapest!E12+Pest!C12*Pest!E12)/C12,"")</f>
        <v>142575.31479317151</v>
      </c>
      <c r="G12" s="1">
        <v>66</v>
      </c>
      <c r="H12" s="30">
        <f>D13</f>
        <v>154071.74403634988</v>
      </c>
      <c r="I12" s="30">
        <f>D14</f>
        <v>143196.81897097483</v>
      </c>
    </row>
    <row r="13" spans="1:9" x14ac:dyDescent="0.6">
      <c r="A13" s="16"/>
      <c r="B13" s="1" t="s">
        <v>5</v>
      </c>
      <c r="C13" s="17">
        <f>SUM(Budapest:Pest!C13)</f>
        <v>63384</v>
      </c>
      <c r="D13" s="18">
        <f>IFERROR((Budapest!C13*Budapest!D13+Pest!C13*Pest!D13)/C13,"")</f>
        <v>154071.74403634988</v>
      </c>
      <c r="E13" s="19">
        <f>IFERROR((Budapest!C13*Budapest!E13+Pest!C13*Pest!E13)/C13,"")</f>
        <v>152019.64369556986</v>
      </c>
      <c r="G13" s="1">
        <v>67</v>
      </c>
      <c r="H13" s="1">
        <f>H$12+1/5*(H$17-H$12)</f>
        <v>155607.25022225329</v>
      </c>
      <c r="I13" s="1">
        <f>I$12+1/5*(I$17-I$12)</f>
        <v>142676.01992155815</v>
      </c>
    </row>
    <row r="14" spans="1:9" x14ac:dyDescent="0.6">
      <c r="A14" s="20"/>
      <c r="B14" s="21" t="s">
        <v>6</v>
      </c>
      <c r="C14" s="22">
        <f>SUM(Budapest:Pest!C14)</f>
        <v>93195</v>
      </c>
      <c r="D14" s="23">
        <f>IFERROR((Budapest!C14*Budapest!D14+Pest!C14*Pest!D14)/C14,"")</f>
        <v>143196.81897097483</v>
      </c>
      <c r="E14" s="24">
        <f>IFERROR((Budapest!C14*Budapest!E14+Pest!C14*Pest!E14)/C14,"")</f>
        <v>136152.30165781427</v>
      </c>
      <c r="G14" s="1">
        <v>68</v>
      </c>
      <c r="H14" s="1">
        <f>H$12+2/5*(H$17-H$12)</f>
        <v>157142.75640815671</v>
      </c>
      <c r="I14" s="1">
        <f>I$12+2/5*(I$17-I$12)</f>
        <v>142155.22087214148</v>
      </c>
    </row>
    <row r="15" spans="1:9" x14ac:dyDescent="0.6">
      <c r="A15" s="16" t="s">
        <v>9</v>
      </c>
      <c r="B15" s="1" t="s">
        <v>4</v>
      </c>
      <c r="C15" s="17">
        <f>SUM(Budapest:Pest!C15)</f>
        <v>151054</v>
      </c>
      <c r="D15" s="18">
        <f>IFERROR((Budapest!C15*Budapest!D15+Pest!C15*Pest!D15)/C15,"")</f>
        <v>149209.81666159121</v>
      </c>
      <c r="E15" s="19">
        <f>IFERROR((Budapest!C15*Budapest!E15+Pest!C15*Pest!E15)/C15,"")</f>
        <v>140022.47876256175</v>
      </c>
      <c r="G15" s="1">
        <v>69</v>
      </c>
      <c r="H15" s="1">
        <f>H$12+3/5*(H$17-H$12)</f>
        <v>158678.26259406016</v>
      </c>
      <c r="I15" s="1">
        <f>I$12+3/5*(I$17-I$12)</f>
        <v>141634.42182272478</v>
      </c>
    </row>
    <row r="16" spans="1:9" x14ac:dyDescent="0.6">
      <c r="A16" s="16"/>
      <c r="B16" s="1" t="s">
        <v>5</v>
      </c>
      <c r="C16" s="17">
        <f>SUM(Budapest:Pest!C16)</f>
        <v>61524</v>
      </c>
      <c r="D16" s="18">
        <f>IFERROR((Budapest!C16*Budapest!D16+Pest!C16*Pest!D16)/C16,"")</f>
        <v>161749.27496586699</v>
      </c>
      <c r="E16" s="19">
        <f>IFERROR((Budapest!C16*Budapest!E16+Pest!C16*Pest!E16)/C16,"")</f>
        <v>158049.98673688318</v>
      </c>
      <c r="G16" s="1">
        <v>70</v>
      </c>
      <c r="H16" s="1">
        <f>H$12+4/5*(H$17-H$12)</f>
        <v>160213.76877996358</v>
      </c>
      <c r="I16" s="1">
        <f>I$12+4/5*(I$17-I$12)</f>
        <v>141113.6227733081</v>
      </c>
    </row>
    <row r="17" spans="1:9" x14ac:dyDescent="0.6">
      <c r="A17" s="20"/>
      <c r="B17" s="21" t="s">
        <v>6</v>
      </c>
      <c r="C17" s="22">
        <f>SUM(Budapest:Pest!C17)</f>
        <v>89530</v>
      </c>
      <c r="D17" s="23">
        <f>IFERROR((Budapest!C17*Budapest!D17+Pest!C17*Pest!D17)/C17,"")</f>
        <v>140592.82372389143</v>
      </c>
      <c r="E17" s="24">
        <f>IFERROR((Budapest!C17*Budapest!E17+Pest!C17*Pest!E17)/C17,"")</f>
        <v>127634.11131464313</v>
      </c>
      <c r="H17" s="30">
        <f>D16</f>
        <v>161749.27496586699</v>
      </c>
      <c r="I17" s="30">
        <f>D17</f>
        <v>140592.82372389143</v>
      </c>
    </row>
    <row r="18" spans="1:9" x14ac:dyDescent="0.6">
      <c r="A18" s="16" t="s">
        <v>10</v>
      </c>
      <c r="B18" s="1" t="s">
        <v>4</v>
      </c>
      <c r="C18" s="17">
        <f>SUM(Budapest:Pest!C18)</f>
        <v>123637</v>
      </c>
      <c r="D18" s="18">
        <f>IFERROR((Budapest!C18*Budapest!D18+Pest!C18*Pest!D18)/C18,"")</f>
        <v>141575.58938667228</v>
      </c>
      <c r="E18" s="19">
        <f>IFERROR((Budapest!C18*Budapest!E18+Pest!C18*Pest!E18)/C18,"")</f>
        <v>127298.30585504339</v>
      </c>
    </row>
    <row r="19" spans="1:9" x14ac:dyDescent="0.6">
      <c r="A19" s="16"/>
      <c r="B19" s="1" t="s">
        <v>5</v>
      </c>
      <c r="C19" s="17">
        <f>SUM(Budapest:Pest!C19)</f>
        <v>47851</v>
      </c>
      <c r="D19" s="18">
        <f>IFERROR((Budapest!C19*Budapest!D19+Pest!C19*Pest!D19)/C19,"")</f>
        <v>154595.72880399573</v>
      </c>
      <c r="E19" s="19">
        <f>IFERROR((Budapest!C19*Budapest!E19+Pest!C19*Pest!E19)/C19,"")</f>
        <v>148639.69839710768</v>
      </c>
    </row>
    <row r="20" spans="1:9" x14ac:dyDescent="0.6">
      <c r="A20" s="20"/>
      <c r="B20" s="21" t="s">
        <v>6</v>
      </c>
      <c r="C20" s="22">
        <f>SUM(Budapest:Pest!C20)</f>
        <v>75786</v>
      </c>
      <c r="D20" s="23">
        <f>IFERROR((Budapest!C20*Budapest!D20+Pest!C20*Pest!D20)/C20,"")</f>
        <v>133354.27915446126</v>
      </c>
      <c r="E20" s="24">
        <f>IFERROR((Budapest!C20*Budapest!E20+Pest!C20*Pest!E20)/C20,"")</f>
        <v>113823.15776000844</v>
      </c>
    </row>
    <row r="21" spans="1:9" x14ac:dyDescent="0.6">
      <c r="A21" s="16" t="s">
        <v>11</v>
      </c>
      <c r="B21" s="1" t="s">
        <v>4</v>
      </c>
      <c r="C21" s="17">
        <f>SUM(Budapest:Pest!C21)</f>
        <v>75842</v>
      </c>
      <c r="D21" s="18">
        <f>IFERROR((Budapest!C21*Budapest!D21+Pest!C21*Pest!D21)/C21,"")</f>
        <v>144791.11976213707</v>
      </c>
      <c r="E21" s="19">
        <f>IFERROR((Budapest!C21*Budapest!E21+Pest!C21*Pest!E21)/C21,"")</f>
        <v>124557.79760554837</v>
      </c>
    </row>
    <row r="22" spans="1:9" x14ac:dyDescent="0.6">
      <c r="A22" s="16"/>
      <c r="B22" s="1" t="s">
        <v>5</v>
      </c>
      <c r="C22" s="17">
        <f>SUM(Budapest:Pest!C22)</f>
        <v>25880</v>
      </c>
      <c r="D22" s="18">
        <f>IFERROR((Budapest!C22*Budapest!D22+Pest!C22*Pest!D22)/C22,"")</f>
        <v>152773.4</v>
      </c>
      <c r="E22" s="19">
        <f>IFERROR((Budapest!C22*Budapest!E22+Pest!C22*Pest!E22)/C22,"")</f>
        <v>144051.21839258116</v>
      </c>
    </row>
    <row r="23" spans="1:9" x14ac:dyDescent="0.6">
      <c r="A23" s="20"/>
      <c r="B23" s="21" t="s">
        <v>6</v>
      </c>
      <c r="C23" s="22">
        <f>SUM(Budapest:Pest!C23)</f>
        <v>49962</v>
      </c>
      <c r="D23" s="23">
        <f>IFERROR((Budapest!C23*Budapest!D23+Pest!C23*Pest!D23)/C23,"")</f>
        <v>140656.9395540611</v>
      </c>
      <c r="E23" s="24">
        <f>IFERROR((Budapest!C23*Budapest!E23+Pest!C23*Pest!E23)/C23,"")</f>
        <v>114460.6755534206</v>
      </c>
    </row>
    <row r="24" spans="1:9" x14ac:dyDescent="0.6">
      <c r="A24" s="16" t="s">
        <v>12</v>
      </c>
      <c r="B24" s="1" t="s">
        <v>4</v>
      </c>
      <c r="C24" s="17">
        <f>SUM(Budapest:Pest!C24)</f>
        <v>48852</v>
      </c>
      <c r="D24" s="18">
        <f>IFERROR((Budapest!C24*Budapest!D24+Pest!C24*Pest!D24)/C24,"")</f>
        <v>149955.68994104644</v>
      </c>
      <c r="E24" s="19">
        <f>IFERROR((Budapest!C24*Budapest!E24+Pest!C24*Pest!E24)/C24,"")</f>
        <v>124096.3375092115</v>
      </c>
    </row>
    <row r="25" spans="1:9" x14ac:dyDescent="0.6">
      <c r="A25" s="16"/>
      <c r="B25" s="1" t="s">
        <v>5</v>
      </c>
      <c r="C25" s="17">
        <f>SUM(Budapest:Pest!C25)</f>
        <v>15302</v>
      </c>
      <c r="D25" s="18">
        <f>IFERROR((Budapest!C25*Budapest!D25+Pest!C25*Pest!D25)/C25,"")</f>
        <v>167686.5867206901</v>
      </c>
      <c r="E25" s="19">
        <f>IFERROR((Budapest!C25*Budapest!E25+Pest!C25*Pest!E25)/C25,"")</f>
        <v>154937.42478107437</v>
      </c>
    </row>
    <row r="26" spans="1:9" x14ac:dyDescent="0.6">
      <c r="A26" s="20"/>
      <c r="B26" s="21" t="s">
        <v>6</v>
      </c>
      <c r="C26" s="22">
        <f>SUM(Budapest:Pest!C26)</f>
        <v>33550</v>
      </c>
      <c r="D26" s="23">
        <f>IFERROR((Budapest!C26*Budapest!D26+Pest!C26*Pest!D26)/C26,"")</f>
        <v>141868.41764530551</v>
      </c>
      <c r="E26" s="24">
        <f>IFERROR((Budapest!C26*Budapest!E26+Pest!C26*Pest!E26)/C26,"")</f>
        <v>110029.68324888227</v>
      </c>
    </row>
    <row r="27" spans="1:9" x14ac:dyDescent="0.6">
      <c r="A27" s="16" t="s">
        <v>13</v>
      </c>
      <c r="B27" s="1" t="s">
        <v>4</v>
      </c>
      <c r="C27" s="17">
        <f>SUM(Budapest:Pest!C27)</f>
        <v>22275</v>
      </c>
      <c r="D27" s="18">
        <f>IFERROR((Budapest!C27*Budapest!D27+Pest!C27*Pest!D27)/C27,"")</f>
        <v>149399.91349046017</v>
      </c>
      <c r="E27" s="19">
        <f>IFERROR((Budapest!C27*Budapest!E27+Pest!C27*Pest!E27)/C27,"")</f>
        <v>118798.81656565657</v>
      </c>
    </row>
    <row r="28" spans="1:9" x14ac:dyDescent="0.6">
      <c r="A28" s="16"/>
      <c r="B28" s="1" t="s">
        <v>5</v>
      </c>
      <c r="C28" s="17">
        <f>SUM(Budapest:Pest!C28)</f>
        <v>6094</v>
      </c>
      <c r="D28" s="18">
        <f>IFERROR((Budapest!C28*Budapest!D28+Pest!C28*Pest!D28)/C28,"")</f>
        <v>174588.84591401377</v>
      </c>
      <c r="E28" s="19">
        <f>IFERROR((Budapest!C28*Budapest!E28+Pest!C28*Pest!E28)/C28,"")</f>
        <v>155387.37085658024</v>
      </c>
    </row>
    <row r="29" spans="1:9" x14ac:dyDescent="0.6">
      <c r="A29" s="20"/>
      <c r="B29" s="21" t="s">
        <v>6</v>
      </c>
      <c r="C29" s="22">
        <f>SUM(Budapest:Pest!C29)</f>
        <v>16181</v>
      </c>
      <c r="D29" s="23">
        <f>IFERROR((Budapest!C29*Budapest!D29+Pest!C29*Pest!D29)/C29,"")</f>
        <v>139913.33421914591</v>
      </c>
      <c r="E29" s="24">
        <f>IFERROR((Budapest!C29*Budapest!E29+Pest!C29*Pest!E29)/C29,"")</f>
        <v>105018.58191706322</v>
      </c>
    </row>
    <row r="30" spans="1:9" x14ac:dyDescent="0.6">
      <c r="A30" s="16" t="s">
        <v>14</v>
      </c>
      <c r="B30" s="1" t="s">
        <v>4</v>
      </c>
      <c r="C30" s="17">
        <f>SUM(Budapest:Pest!C30)</f>
        <v>5940</v>
      </c>
      <c r="D30" s="18">
        <f>IFERROR((Budapest!C30*Budapest!D30+Pest!C30*Pest!D30)/C30,"")</f>
        <v>145841.72727272726</v>
      </c>
      <c r="E30" s="19">
        <f>IFERROR((Budapest!C30*Budapest!E30+Pest!C30*Pest!E30)/C30,"")</f>
        <v>110621.06060606061</v>
      </c>
    </row>
    <row r="31" spans="1:9" x14ac:dyDescent="0.6">
      <c r="A31" s="16"/>
      <c r="B31" s="1" t="s">
        <v>5</v>
      </c>
      <c r="C31" s="17">
        <f>SUM(Budapest:Pest!C31)</f>
        <v>1358</v>
      </c>
      <c r="D31" s="18">
        <f>IFERROR((Budapest!C31*Budapest!D31+Pest!C31*Pest!D31)/C31,"")</f>
        <v>177902.16642120766</v>
      </c>
      <c r="E31" s="19">
        <f>IFERROR((Budapest!C31*Budapest!E31+Pest!C31*Pest!E31)/C31,"")</f>
        <v>146515.34536082475</v>
      </c>
    </row>
    <row r="32" spans="1:9" x14ac:dyDescent="0.6">
      <c r="A32" s="20"/>
      <c r="B32" s="21" t="s">
        <v>6</v>
      </c>
      <c r="C32" s="22">
        <f>SUM(Budapest:Pest!C32)</f>
        <v>4582</v>
      </c>
      <c r="D32" s="23">
        <f>IFERROR((Budapest!C32*Budapest!D32+Pest!C32*Pest!D32)/C32,"")</f>
        <v>136339.94543867308</v>
      </c>
      <c r="E32" s="24">
        <f>IFERROR((Budapest!C32*Budapest!E32+Pest!C32*Pest!E32)/C32,"")</f>
        <v>99983.195547795724</v>
      </c>
    </row>
    <row r="33" spans="1:5" x14ac:dyDescent="0.6">
      <c r="A33" s="16" t="s">
        <v>15</v>
      </c>
      <c r="B33" s="1" t="s">
        <v>4</v>
      </c>
      <c r="C33" s="17">
        <f>SUM(Budapest:Pest!C33)</f>
        <v>661</v>
      </c>
      <c r="D33" s="18">
        <f>IFERROR((Budapest!C33*Budapest!D33+Pest!C33*Pest!D33)/C33,"")</f>
        <v>143597.97881996975</v>
      </c>
      <c r="E33" s="19">
        <f>IFERROR((Budapest!C33*Budapest!E33+Pest!C33*Pest!E33)/C33,"")</f>
        <v>108883.55370650529</v>
      </c>
    </row>
    <row r="34" spans="1:5" x14ac:dyDescent="0.6">
      <c r="A34" s="16"/>
      <c r="B34" s="1" t="s">
        <v>5</v>
      </c>
      <c r="C34" s="17">
        <f>SUM(Budapest:Pest!C34)</f>
        <v>139</v>
      </c>
      <c r="D34" s="18">
        <f>IFERROR((Budapest!C34*Budapest!D34+Pest!C34*Pest!D34)/C34,"")</f>
        <v>177319.46043165468</v>
      </c>
      <c r="E34" s="19">
        <f>IFERROR((Budapest!C34*Budapest!E34+Pest!C34*Pest!E34)/C34,"")</f>
        <v>141284.9712230216</v>
      </c>
    </row>
    <row r="35" spans="1:5" x14ac:dyDescent="0.6">
      <c r="A35" s="20"/>
      <c r="B35" s="21" t="s">
        <v>6</v>
      </c>
      <c r="C35" s="22">
        <f>SUM(Budapest:Pest!C35)</f>
        <v>522</v>
      </c>
      <c r="D35" s="23">
        <f>IFERROR((Budapest!C35*Budapest!D35+Pest!C35*Pest!D35)/C35,"")</f>
        <v>134618.18965517241</v>
      </c>
      <c r="E35" s="24">
        <f>IFERROR((Budapest!C35*Budapest!E35+Pest!C35*Pest!E35)/C35,"")</f>
        <v>100255.64942528735</v>
      </c>
    </row>
    <row r="36" spans="1:5" x14ac:dyDescent="0.6">
      <c r="A36" s="16" t="s">
        <v>16</v>
      </c>
      <c r="B36" s="1" t="s">
        <v>4</v>
      </c>
      <c r="C36" s="17">
        <f>SUM(Budapest:Pest!C36)</f>
        <v>618566</v>
      </c>
      <c r="D36" s="18">
        <f>IFERROR((Budapest!C36*Budapest!D36+Pest!C36*Pest!D36)/C36,"")</f>
        <v>146477.60566212822</v>
      </c>
      <c r="E36" s="19">
        <f>IFERROR((Budapest!C36*Budapest!E36+Pest!C36*Pest!E36)/C36,"")</f>
        <v>134029.19071691623</v>
      </c>
    </row>
    <row r="37" spans="1:5" x14ac:dyDescent="0.6">
      <c r="A37" s="16"/>
      <c r="B37" s="1" t="s">
        <v>5</v>
      </c>
      <c r="C37" s="17">
        <f>SUM(Budapest:Pest!C37)</f>
        <v>221532</v>
      </c>
      <c r="D37" s="18">
        <f>IFERROR((Budapest!C37*Budapest!D37+Pest!C37*Pest!D37)/C37,"")</f>
        <v>157830.70688658976</v>
      </c>
      <c r="E37" s="19">
        <f>IFERROR((Budapest!C37*Budapest!E37+Pest!C37*Pest!E37)/C37,"")</f>
        <v>152287.27128360688</v>
      </c>
    </row>
    <row r="38" spans="1:5" ht="13.75" thickBot="1" x14ac:dyDescent="0.75">
      <c r="A38" s="11"/>
      <c r="B38" s="12" t="s">
        <v>6</v>
      </c>
      <c r="C38" s="13">
        <f>SUM(Budapest:Pest!C38)</f>
        <v>397034</v>
      </c>
      <c r="D38" s="25">
        <f>IFERROR((Budapest!C38*Budapest!D38+Pest!C38*Pest!D38)/C38,"")</f>
        <v>140143.50406766171</v>
      </c>
      <c r="E38" s="26">
        <f>IFERROR((Budapest!C38*Budapest!E38+Pest!C38*Pest!E38)/C38,"")</f>
        <v>123841.5300553605</v>
      </c>
    </row>
    <row r="39" spans="1:5" x14ac:dyDescent="0.6">
      <c r="A39" s="16" t="s">
        <v>17</v>
      </c>
      <c r="B39" s="1" t="s">
        <v>4</v>
      </c>
      <c r="C39" s="17">
        <f>SUM(Budapest:Pest!C39)</f>
        <v>0</v>
      </c>
      <c r="D39" s="18" t="str">
        <f>IFERROR((Budapest!C39*Budapest!D39+Pest!C39*Pest!D39)/C39,"")</f>
        <v/>
      </c>
      <c r="E39" s="19" t="str">
        <f>IFERROR((Budapest!C39*Budapest!E39+Pest!C39*Pest!E39)/C39,"")</f>
        <v/>
      </c>
    </row>
    <row r="40" spans="1:5" x14ac:dyDescent="0.6">
      <c r="A40" s="16" t="s">
        <v>18</v>
      </c>
      <c r="B40" s="1" t="s">
        <v>5</v>
      </c>
      <c r="C40" s="17">
        <f>SUM(Budapest:Pest!C40)</f>
        <v>0</v>
      </c>
      <c r="D40" s="18" t="str">
        <f>IFERROR((Budapest!C40*Budapest!D40+Pest!C40*Pest!D40)/C40,"")</f>
        <v/>
      </c>
      <c r="E40" s="19" t="str">
        <f>IFERROR((Budapest!C40*Budapest!E40+Pest!C40*Pest!E40)/C40,"")</f>
        <v/>
      </c>
    </row>
    <row r="41" spans="1:5" ht="13.75" thickBot="1" x14ac:dyDescent="0.75">
      <c r="A41" s="11"/>
      <c r="B41" s="12" t="s">
        <v>6</v>
      </c>
      <c r="C41" s="13">
        <f>SUM(Budapest:Pest!C41)</f>
        <v>0</v>
      </c>
      <c r="D41" s="25" t="str">
        <f>IFERROR((Budapest!C41*Budapest!D41+Pest!C41*Pest!D41)/C41,"")</f>
        <v/>
      </c>
      <c r="E41" s="26" t="str">
        <f>IFERROR((Budapest!C41*Budapest!E41+Pest!C41*Pest!E41)/C41,"")</f>
        <v/>
      </c>
    </row>
    <row r="42" spans="1:5" x14ac:dyDescent="0.6">
      <c r="A42" s="16" t="s">
        <v>19</v>
      </c>
      <c r="B42" s="1" t="s">
        <v>4</v>
      </c>
      <c r="C42" s="17">
        <f>SUM(Budapest:Pest!C42)</f>
        <v>618566</v>
      </c>
      <c r="D42" s="18">
        <f>IFERROR((Budapest!C42*Budapest!D42+Pest!C42*Pest!D42)/C42,"")</f>
        <v>146477.60566212822</v>
      </c>
      <c r="E42" s="19">
        <f>IFERROR((Budapest!C42*Budapest!E42+Pest!C42*Pest!E42)/C42,"")</f>
        <v>134029.19071691623</v>
      </c>
    </row>
    <row r="43" spans="1:5" x14ac:dyDescent="0.6">
      <c r="A43" s="16"/>
      <c r="B43" s="1" t="s">
        <v>5</v>
      </c>
      <c r="C43" s="17">
        <f>SUM(Budapest:Pest!C43)</f>
        <v>221532</v>
      </c>
      <c r="D43" s="18">
        <f>IFERROR((Budapest!C43*Budapest!D43+Pest!C43*Pest!D43)/C43,"")</f>
        <v>157830.70688658976</v>
      </c>
      <c r="E43" s="19">
        <f>IFERROR((Budapest!C43*Budapest!E43+Pest!C43*Pest!E43)/C43,"")</f>
        <v>152287.27128360688</v>
      </c>
    </row>
    <row r="44" spans="1:5" ht="13.75" thickBot="1" x14ac:dyDescent="0.75">
      <c r="A44" s="11"/>
      <c r="B44" s="12" t="s">
        <v>6</v>
      </c>
      <c r="C44" s="13">
        <f>SUM(Budapest:Pest!C44)</f>
        <v>397034</v>
      </c>
      <c r="D44" s="25">
        <f>IFERROR((Budapest!C44*Budapest!D44+Pest!C44*Pest!D44)/C44,"")</f>
        <v>140143.50406766171</v>
      </c>
      <c r="E44" s="26">
        <f>IFERROR((Budapest!C44*Budapest!E44+Pest!C44*Pest!E44)/C44,"")</f>
        <v>123841.5300553605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8149-FCD1-4C61-A357-FCF10BFCDEE2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22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114018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119741.4</v>
      </c>
    </row>
    <row r="6" spans="1:9" x14ac:dyDescent="0.6">
      <c r="A6" s="16" t="s">
        <v>29</v>
      </c>
      <c r="B6" s="1" t="s">
        <v>4</v>
      </c>
      <c r="C6" s="17">
        <v>1428</v>
      </c>
      <c r="D6" s="18">
        <v>114018</v>
      </c>
      <c r="E6" s="19">
        <v>113192</v>
      </c>
      <c r="G6" s="28">
        <v>60</v>
      </c>
      <c r="H6"/>
      <c r="I6">
        <f>I7-1/5*(I7-D8)</f>
        <v>121649.2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123557</v>
      </c>
    </row>
    <row r="8" spans="1:9" x14ac:dyDescent="0.6">
      <c r="A8" s="20"/>
      <c r="B8" s="21" t="s">
        <v>6</v>
      </c>
      <c r="C8" s="22">
        <v>1428</v>
      </c>
      <c r="D8" s="23">
        <v>114018</v>
      </c>
      <c r="E8" s="24">
        <v>113192</v>
      </c>
      <c r="G8" s="28">
        <v>62</v>
      </c>
      <c r="H8" s="28"/>
      <c r="I8" s="29">
        <f>$I$7+1/5*($I$12-$I$7)</f>
        <v>123679.4</v>
      </c>
    </row>
    <row r="9" spans="1:9" x14ac:dyDescent="0.6">
      <c r="A9" s="16" t="s">
        <v>7</v>
      </c>
      <c r="B9" s="1" t="s">
        <v>4</v>
      </c>
      <c r="C9" s="17">
        <v>16946</v>
      </c>
      <c r="D9" s="18">
        <v>123557</v>
      </c>
      <c r="E9" s="19">
        <v>121995</v>
      </c>
      <c r="G9" s="28">
        <v>63</v>
      </c>
      <c r="H9" s="28"/>
      <c r="I9" s="29">
        <f>$I$7+2/5*($I$12-$I$7)</f>
        <v>123801.8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123924.2</v>
      </c>
    </row>
    <row r="11" spans="1:9" x14ac:dyDescent="0.6">
      <c r="A11" s="20"/>
      <c r="B11" s="21" t="s">
        <v>6</v>
      </c>
      <c r="C11" s="22">
        <v>16946</v>
      </c>
      <c r="D11" s="23">
        <v>123557</v>
      </c>
      <c r="E11" s="24">
        <v>121995</v>
      </c>
      <c r="G11" s="28">
        <v>65</v>
      </c>
      <c r="H11" s="29">
        <f>D13</f>
        <v>150629</v>
      </c>
      <c r="I11" s="29">
        <f>$I$7+4/5*($I$12-$I$7)</f>
        <v>124046.6</v>
      </c>
    </row>
    <row r="12" spans="1:9" x14ac:dyDescent="0.6">
      <c r="A12" s="16" t="s">
        <v>8</v>
      </c>
      <c r="B12" s="1" t="s">
        <v>4</v>
      </c>
      <c r="C12" s="17">
        <v>59513</v>
      </c>
      <c r="D12" s="18">
        <v>135496</v>
      </c>
      <c r="E12" s="19">
        <v>129736</v>
      </c>
      <c r="G12" s="28">
        <v>66</v>
      </c>
      <c r="H12" s="29">
        <f>D13</f>
        <v>150629</v>
      </c>
      <c r="I12" s="29">
        <f>D14</f>
        <v>124169</v>
      </c>
    </row>
    <row r="13" spans="1:9" x14ac:dyDescent="0.6">
      <c r="A13" s="16"/>
      <c r="B13" s="1" t="s">
        <v>5</v>
      </c>
      <c r="C13" s="17">
        <v>25476</v>
      </c>
      <c r="D13" s="18">
        <v>150629</v>
      </c>
      <c r="E13" s="19">
        <v>148342</v>
      </c>
      <c r="G13" s="28">
        <v>67</v>
      </c>
      <c r="H13" s="28">
        <f>H$12+1/5*(H$17-H$12)</f>
        <v>150916</v>
      </c>
      <c r="I13" s="28">
        <f>I$12+1/5*(I$17-I$12)</f>
        <v>123702.6</v>
      </c>
    </row>
    <row r="14" spans="1:9" x14ac:dyDescent="0.6">
      <c r="A14" s="20"/>
      <c r="B14" s="21" t="s">
        <v>6</v>
      </c>
      <c r="C14" s="22">
        <v>34037</v>
      </c>
      <c r="D14" s="23">
        <v>124169</v>
      </c>
      <c r="E14" s="24">
        <v>115809</v>
      </c>
      <c r="G14" s="28">
        <v>68</v>
      </c>
      <c r="H14" s="28">
        <f>H$12+2/5*(H$17-H$12)</f>
        <v>151203</v>
      </c>
      <c r="I14" s="28">
        <f>I$12+2/5*(I$17-I$12)</f>
        <v>123236.2</v>
      </c>
    </row>
    <row r="15" spans="1:9" x14ac:dyDescent="0.6">
      <c r="A15" s="16" t="s">
        <v>9</v>
      </c>
      <c r="B15" s="1" t="s">
        <v>4</v>
      </c>
      <c r="C15" s="17">
        <v>52143</v>
      </c>
      <c r="D15" s="18">
        <v>134863</v>
      </c>
      <c r="E15" s="19">
        <v>124828</v>
      </c>
      <c r="G15" s="28">
        <v>69</v>
      </c>
      <c r="H15" s="28">
        <f>H$12+3/5*(H$17-H$12)</f>
        <v>151490</v>
      </c>
      <c r="I15" s="28">
        <f>I$12+3/5*(I$17-I$12)</f>
        <v>122769.8</v>
      </c>
    </row>
    <row r="16" spans="1:9" x14ac:dyDescent="0.6">
      <c r="A16" s="16"/>
      <c r="B16" s="1" t="s">
        <v>5</v>
      </c>
      <c r="C16" s="17">
        <v>22470</v>
      </c>
      <c r="D16" s="18">
        <v>152064</v>
      </c>
      <c r="E16" s="19">
        <v>148410</v>
      </c>
      <c r="G16" s="28">
        <v>70</v>
      </c>
      <c r="H16" s="28">
        <f>H$12+4/5*(H$17-H$12)</f>
        <v>151777</v>
      </c>
      <c r="I16" s="28">
        <f>I$12+4/5*(I$17-I$12)</f>
        <v>122303.4</v>
      </c>
    </row>
    <row r="17" spans="1:9" x14ac:dyDescent="0.6">
      <c r="A17" s="20"/>
      <c r="B17" s="21" t="s">
        <v>6</v>
      </c>
      <c r="C17" s="22">
        <v>29673</v>
      </c>
      <c r="D17" s="23">
        <v>121837</v>
      </c>
      <c r="E17" s="24">
        <v>106970</v>
      </c>
      <c r="H17" s="29">
        <f>D16</f>
        <v>152064</v>
      </c>
      <c r="I17" s="29">
        <f>D17</f>
        <v>121837</v>
      </c>
    </row>
    <row r="18" spans="1:9" x14ac:dyDescent="0.6">
      <c r="A18" s="16" t="s">
        <v>10</v>
      </c>
      <c r="B18" s="1" t="s">
        <v>4</v>
      </c>
      <c r="C18" s="17">
        <v>41744</v>
      </c>
      <c r="D18" s="18">
        <v>128397</v>
      </c>
      <c r="E18" s="19">
        <v>112650</v>
      </c>
    </row>
    <row r="19" spans="1:9" x14ac:dyDescent="0.6">
      <c r="A19" s="16"/>
      <c r="B19" s="1" t="s">
        <v>5</v>
      </c>
      <c r="C19" s="17">
        <v>16406</v>
      </c>
      <c r="D19" s="18">
        <v>144588</v>
      </c>
      <c r="E19" s="19">
        <v>138754</v>
      </c>
    </row>
    <row r="20" spans="1:9" x14ac:dyDescent="0.6">
      <c r="A20" s="20"/>
      <c r="B20" s="21" t="s">
        <v>6</v>
      </c>
      <c r="C20" s="22">
        <v>25338</v>
      </c>
      <c r="D20" s="23">
        <v>117913</v>
      </c>
      <c r="E20" s="24">
        <v>95748</v>
      </c>
    </row>
    <row r="21" spans="1:9" x14ac:dyDescent="0.6">
      <c r="A21" s="16" t="s">
        <v>11</v>
      </c>
      <c r="B21" s="1" t="s">
        <v>4</v>
      </c>
      <c r="C21" s="17">
        <v>27829</v>
      </c>
      <c r="D21" s="18">
        <v>132187</v>
      </c>
      <c r="E21" s="19">
        <v>110624</v>
      </c>
    </row>
    <row r="22" spans="1:9" x14ac:dyDescent="0.6">
      <c r="A22" s="16"/>
      <c r="B22" s="1" t="s">
        <v>5</v>
      </c>
      <c r="C22" s="17">
        <v>9486</v>
      </c>
      <c r="D22" s="18">
        <v>146024</v>
      </c>
      <c r="E22" s="19">
        <v>138037</v>
      </c>
    </row>
    <row r="23" spans="1:9" x14ac:dyDescent="0.6">
      <c r="A23" s="20"/>
      <c r="B23" s="21" t="s">
        <v>6</v>
      </c>
      <c r="C23" s="22">
        <v>18343</v>
      </c>
      <c r="D23" s="23">
        <v>125031</v>
      </c>
      <c r="E23" s="24">
        <v>96448</v>
      </c>
    </row>
    <row r="24" spans="1:9" x14ac:dyDescent="0.6">
      <c r="A24" s="16" t="s">
        <v>12</v>
      </c>
      <c r="B24" s="1" t="s">
        <v>4</v>
      </c>
      <c r="C24" s="17">
        <v>16261</v>
      </c>
      <c r="D24" s="18">
        <v>134299</v>
      </c>
      <c r="E24" s="19">
        <v>108813</v>
      </c>
    </row>
    <row r="25" spans="1:9" x14ac:dyDescent="0.6">
      <c r="A25" s="16"/>
      <c r="B25" s="1" t="s">
        <v>5</v>
      </c>
      <c r="C25" s="17">
        <v>5169</v>
      </c>
      <c r="D25" s="18">
        <v>151678</v>
      </c>
      <c r="E25" s="19">
        <v>141142</v>
      </c>
    </row>
    <row r="26" spans="1:9" x14ac:dyDescent="0.6">
      <c r="A26" s="20"/>
      <c r="B26" s="21" t="s">
        <v>6</v>
      </c>
      <c r="C26" s="22">
        <v>11092</v>
      </c>
      <c r="D26" s="23">
        <v>126200</v>
      </c>
      <c r="E26" s="24">
        <v>93748</v>
      </c>
    </row>
    <row r="27" spans="1:9" x14ac:dyDescent="0.6">
      <c r="A27" s="16" t="s">
        <v>13</v>
      </c>
      <c r="B27" s="1" t="s">
        <v>4</v>
      </c>
      <c r="C27" s="17">
        <v>5883</v>
      </c>
      <c r="D27" s="18">
        <v>133857</v>
      </c>
      <c r="E27" s="19">
        <v>104351</v>
      </c>
    </row>
    <row r="28" spans="1:9" x14ac:dyDescent="0.6">
      <c r="A28" s="16"/>
      <c r="B28" s="1" t="s">
        <v>5</v>
      </c>
      <c r="C28" s="17">
        <v>1714</v>
      </c>
      <c r="D28" s="18">
        <v>154319</v>
      </c>
      <c r="E28" s="19">
        <v>136843</v>
      </c>
    </row>
    <row r="29" spans="1:9" x14ac:dyDescent="0.6">
      <c r="A29" s="20"/>
      <c r="B29" s="21" t="s">
        <v>6</v>
      </c>
      <c r="C29" s="22">
        <v>4169</v>
      </c>
      <c r="D29" s="23">
        <v>125444</v>
      </c>
      <c r="E29" s="24">
        <v>90993</v>
      </c>
    </row>
    <row r="30" spans="1:9" x14ac:dyDescent="0.6">
      <c r="A30" s="16" t="s">
        <v>14</v>
      </c>
      <c r="B30" s="1" t="s">
        <v>4</v>
      </c>
      <c r="C30" s="17">
        <v>1259</v>
      </c>
      <c r="D30" s="18">
        <v>131099</v>
      </c>
      <c r="E30" s="19">
        <v>97901</v>
      </c>
    </row>
    <row r="31" spans="1:9" x14ac:dyDescent="0.6">
      <c r="A31" s="16"/>
      <c r="B31" s="1" t="s">
        <v>5</v>
      </c>
      <c r="C31" s="17">
        <v>312</v>
      </c>
      <c r="D31" s="18">
        <v>151020</v>
      </c>
      <c r="E31" s="19">
        <v>123752</v>
      </c>
    </row>
    <row r="32" spans="1:9" x14ac:dyDescent="0.6">
      <c r="A32" s="20"/>
      <c r="B32" s="21" t="s">
        <v>6</v>
      </c>
      <c r="C32" s="22">
        <v>947</v>
      </c>
      <c r="D32" s="23">
        <v>124535</v>
      </c>
      <c r="E32" s="24">
        <v>89385</v>
      </c>
    </row>
    <row r="33" spans="1:5" x14ac:dyDescent="0.6">
      <c r="A33" s="16" t="s">
        <v>15</v>
      </c>
      <c r="B33" s="1" t="s">
        <v>4</v>
      </c>
      <c r="C33" s="17">
        <v>96</v>
      </c>
      <c r="D33" s="18">
        <v>133996</v>
      </c>
      <c r="E33" s="19">
        <v>102748</v>
      </c>
    </row>
    <row r="34" spans="1:5" x14ac:dyDescent="0.6">
      <c r="A34" s="16"/>
      <c r="B34" s="1" t="s">
        <v>5</v>
      </c>
      <c r="C34" s="17">
        <v>30</v>
      </c>
      <c r="D34" s="18">
        <v>165463</v>
      </c>
      <c r="E34" s="19">
        <v>131500</v>
      </c>
    </row>
    <row r="35" spans="1:5" x14ac:dyDescent="0.6">
      <c r="A35" s="20"/>
      <c r="B35" s="21" t="s">
        <v>6</v>
      </c>
      <c r="C35" s="22">
        <v>66</v>
      </c>
      <c r="D35" s="23">
        <v>119693</v>
      </c>
      <c r="E35" s="24">
        <v>89679</v>
      </c>
    </row>
    <row r="36" spans="1:5" x14ac:dyDescent="0.6">
      <c r="A36" s="16" t="s">
        <v>16</v>
      </c>
      <c r="B36" s="1" t="s">
        <v>4</v>
      </c>
      <c r="C36" s="17">
        <v>223102</v>
      </c>
      <c r="D36" s="18">
        <v>132407</v>
      </c>
      <c r="E36" s="19">
        <v>119928</v>
      </c>
    </row>
    <row r="37" spans="1:5" x14ac:dyDescent="0.6">
      <c r="A37" s="16"/>
      <c r="B37" s="1" t="s">
        <v>5</v>
      </c>
      <c r="C37" s="17">
        <v>81063</v>
      </c>
      <c r="D37" s="18">
        <v>149417</v>
      </c>
      <c r="E37" s="19">
        <v>144411</v>
      </c>
    </row>
    <row r="38" spans="1:5" ht="13.75" thickBot="1" x14ac:dyDescent="0.75">
      <c r="A38" s="11"/>
      <c r="B38" s="12" t="s">
        <v>6</v>
      </c>
      <c r="C38" s="13">
        <v>142039</v>
      </c>
      <c r="D38" s="25">
        <v>122699</v>
      </c>
      <c r="E38" s="26">
        <v>105956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223102</v>
      </c>
      <c r="D42" s="18">
        <v>132407</v>
      </c>
      <c r="E42" s="19">
        <v>119928</v>
      </c>
    </row>
    <row r="43" spans="1:5" x14ac:dyDescent="0.6">
      <c r="A43" s="16"/>
      <c r="B43" s="1" t="s">
        <v>5</v>
      </c>
      <c r="C43" s="17">
        <v>81063</v>
      </c>
      <c r="D43" s="18">
        <v>149417</v>
      </c>
      <c r="E43" s="19">
        <v>144411</v>
      </c>
    </row>
    <row r="44" spans="1:5" ht="13.75" thickBot="1" x14ac:dyDescent="0.75">
      <c r="A44" s="11"/>
      <c r="B44" s="12" t="s">
        <v>6</v>
      </c>
      <c r="C44" s="13">
        <v>142039</v>
      </c>
      <c r="D44" s="25">
        <v>122699</v>
      </c>
      <c r="E44" s="26">
        <v>105956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CF6D-AC20-4B15-AA50-90AB52CC550A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23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108986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114387.2</v>
      </c>
    </row>
    <row r="6" spans="1:9" x14ac:dyDescent="0.6">
      <c r="A6" s="16" t="s">
        <v>29</v>
      </c>
      <c r="B6" s="1" t="s">
        <v>4</v>
      </c>
      <c r="C6" s="17">
        <v>1280</v>
      </c>
      <c r="D6" s="18">
        <v>108986</v>
      </c>
      <c r="E6" s="19">
        <v>108050</v>
      </c>
      <c r="G6" s="28">
        <v>60</v>
      </c>
      <c r="H6"/>
      <c r="I6">
        <f>I7-1/5*(I7-D8)</f>
        <v>116187.6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117988</v>
      </c>
    </row>
    <row r="8" spans="1:9" x14ac:dyDescent="0.6">
      <c r="A8" s="20"/>
      <c r="B8" s="21" t="s">
        <v>6</v>
      </c>
      <c r="C8" s="22">
        <v>1280</v>
      </c>
      <c r="D8" s="23">
        <v>108986</v>
      </c>
      <c r="E8" s="24">
        <v>108050</v>
      </c>
      <c r="G8" s="28">
        <v>62</v>
      </c>
      <c r="H8" s="28"/>
      <c r="I8" s="29">
        <f>$I$7+1/5*($I$12-$I$7)</f>
        <v>118422.6</v>
      </c>
    </row>
    <row r="9" spans="1:9" x14ac:dyDescent="0.6">
      <c r="A9" s="16" t="s">
        <v>7</v>
      </c>
      <c r="B9" s="1" t="s">
        <v>4</v>
      </c>
      <c r="C9" s="17">
        <v>16576</v>
      </c>
      <c r="D9" s="18">
        <v>117988</v>
      </c>
      <c r="E9" s="19">
        <v>116514</v>
      </c>
      <c r="G9" s="28">
        <v>63</v>
      </c>
      <c r="H9" s="28"/>
      <c r="I9" s="29">
        <f>$I$7+2/5*($I$12-$I$7)</f>
        <v>118857.2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119291.8</v>
      </c>
    </row>
    <row r="11" spans="1:9" x14ac:dyDescent="0.6">
      <c r="A11" s="20"/>
      <c r="B11" s="21" t="s">
        <v>6</v>
      </c>
      <c r="C11" s="22">
        <v>16576</v>
      </c>
      <c r="D11" s="23">
        <v>117988</v>
      </c>
      <c r="E11" s="24">
        <v>116514</v>
      </c>
      <c r="G11" s="28">
        <v>65</v>
      </c>
      <c r="H11" s="29">
        <f>D13</f>
        <v>142922</v>
      </c>
      <c r="I11" s="29">
        <f>$I$7+4/5*($I$12-$I$7)</f>
        <v>119726.39999999999</v>
      </c>
    </row>
    <row r="12" spans="1:9" x14ac:dyDescent="0.6">
      <c r="A12" s="16" t="s">
        <v>8</v>
      </c>
      <c r="B12" s="1" t="s">
        <v>4</v>
      </c>
      <c r="C12" s="17">
        <v>54887</v>
      </c>
      <c r="D12" s="18">
        <v>129913</v>
      </c>
      <c r="E12" s="19">
        <v>124686</v>
      </c>
      <c r="G12" s="28">
        <v>66</v>
      </c>
      <c r="H12" s="29">
        <f>D13</f>
        <v>142922</v>
      </c>
      <c r="I12" s="29">
        <f>D14</f>
        <v>120161</v>
      </c>
    </row>
    <row r="13" spans="1:9" x14ac:dyDescent="0.6">
      <c r="A13" s="16"/>
      <c r="B13" s="1" t="s">
        <v>5</v>
      </c>
      <c r="C13" s="17">
        <v>23517</v>
      </c>
      <c r="D13" s="18">
        <v>142922</v>
      </c>
      <c r="E13" s="19">
        <v>141072</v>
      </c>
      <c r="G13" s="28">
        <v>67</v>
      </c>
      <c r="H13" s="28">
        <f>H$12+1/5*(H$17-H$12)</f>
        <v>143407.4</v>
      </c>
      <c r="I13" s="28">
        <f>I$12+1/5*(I$17-I$12)</f>
        <v>119623.4</v>
      </c>
    </row>
    <row r="14" spans="1:9" x14ac:dyDescent="0.6">
      <c r="A14" s="20"/>
      <c r="B14" s="21" t="s">
        <v>6</v>
      </c>
      <c r="C14" s="22">
        <v>31370</v>
      </c>
      <c r="D14" s="23">
        <v>120161</v>
      </c>
      <c r="E14" s="24">
        <v>112402</v>
      </c>
      <c r="G14" s="28">
        <v>68</v>
      </c>
      <c r="H14" s="28">
        <f>H$12+2/5*(H$17-H$12)</f>
        <v>143892.79999999999</v>
      </c>
      <c r="I14" s="28">
        <f>I$12+2/5*(I$17-I$12)</f>
        <v>119085.8</v>
      </c>
    </row>
    <row r="15" spans="1:9" x14ac:dyDescent="0.6">
      <c r="A15" s="16" t="s">
        <v>9</v>
      </c>
      <c r="B15" s="1" t="s">
        <v>4</v>
      </c>
      <c r="C15" s="17">
        <v>49147</v>
      </c>
      <c r="D15" s="18">
        <v>129568</v>
      </c>
      <c r="E15" s="19">
        <v>120536</v>
      </c>
      <c r="G15" s="28">
        <v>69</v>
      </c>
      <c r="H15" s="28">
        <f>H$12+3/5*(H$17-H$12)</f>
        <v>144378.20000000001</v>
      </c>
      <c r="I15" s="28">
        <f>I$12+3/5*(I$17-I$12)</f>
        <v>118548.2</v>
      </c>
    </row>
    <row r="16" spans="1:9" x14ac:dyDescent="0.6">
      <c r="A16" s="16"/>
      <c r="B16" s="1" t="s">
        <v>5</v>
      </c>
      <c r="C16" s="17">
        <v>21324</v>
      </c>
      <c r="D16" s="18">
        <v>145349</v>
      </c>
      <c r="E16" s="19">
        <v>142291</v>
      </c>
      <c r="G16" s="28">
        <v>70</v>
      </c>
      <c r="H16" s="28">
        <f>H$12+4/5*(H$17-H$12)</f>
        <v>144863.6</v>
      </c>
      <c r="I16" s="28">
        <f>I$12+4/5*(I$17-I$12)</f>
        <v>118010.6</v>
      </c>
    </row>
    <row r="17" spans="1:9" x14ac:dyDescent="0.6">
      <c r="A17" s="20"/>
      <c r="B17" s="21" t="s">
        <v>6</v>
      </c>
      <c r="C17" s="22">
        <v>27823</v>
      </c>
      <c r="D17" s="23">
        <v>117473</v>
      </c>
      <c r="E17" s="24">
        <v>103863</v>
      </c>
      <c r="H17" s="29">
        <f>D16</f>
        <v>145349</v>
      </c>
      <c r="I17" s="29">
        <f>D17</f>
        <v>117473</v>
      </c>
    </row>
    <row r="18" spans="1:9" x14ac:dyDescent="0.6">
      <c r="A18" s="16" t="s">
        <v>10</v>
      </c>
      <c r="B18" s="1" t="s">
        <v>4</v>
      </c>
      <c r="C18" s="17">
        <v>37842</v>
      </c>
      <c r="D18" s="18">
        <v>121520</v>
      </c>
      <c r="E18" s="19">
        <v>107299</v>
      </c>
    </row>
    <row r="19" spans="1:9" x14ac:dyDescent="0.6">
      <c r="A19" s="16"/>
      <c r="B19" s="1" t="s">
        <v>5</v>
      </c>
      <c r="C19" s="17">
        <v>15075</v>
      </c>
      <c r="D19" s="18">
        <v>134529</v>
      </c>
      <c r="E19" s="19">
        <v>129655</v>
      </c>
    </row>
    <row r="20" spans="1:9" x14ac:dyDescent="0.6">
      <c r="A20" s="20"/>
      <c r="B20" s="21" t="s">
        <v>6</v>
      </c>
      <c r="C20" s="22">
        <v>22767</v>
      </c>
      <c r="D20" s="23">
        <v>112906</v>
      </c>
      <c r="E20" s="24">
        <v>92496</v>
      </c>
    </row>
    <row r="21" spans="1:9" x14ac:dyDescent="0.6">
      <c r="A21" s="16" t="s">
        <v>11</v>
      </c>
      <c r="B21" s="1" t="s">
        <v>4</v>
      </c>
      <c r="C21" s="17">
        <v>24894</v>
      </c>
      <c r="D21" s="18">
        <v>124467</v>
      </c>
      <c r="E21" s="19">
        <v>104607</v>
      </c>
    </row>
    <row r="22" spans="1:9" x14ac:dyDescent="0.6">
      <c r="A22" s="16"/>
      <c r="B22" s="1" t="s">
        <v>5</v>
      </c>
      <c r="C22" s="17">
        <v>8429</v>
      </c>
      <c r="D22" s="18">
        <v>131965</v>
      </c>
      <c r="E22" s="19">
        <v>125065</v>
      </c>
    </row>
    <row r="23" spans="1:9" x14ac:dyDescent="0.6">
      <c r="A23" s="20"/>
      <c r="B23" s="21" t="s">
        <v>6</v>
      </c>
      <c r="C23" s="22">
        <v>16465</v>
      </c>
      <c r="D23" s="23">
        <v>120628</v>
      </c>
      <c r="E23" s="24">
        <v>94134</v>
      </c>
    </row>
    <row r="24" spans="1:9" x14ac:dyDescent="0.6">
      <c r="A24" s="16" t="s">
        <v>12</v>
      </c>
      <c r="B24" s="1" t="s">
        <v>4</v>
      </c>
      <c r="C24" s="17">
        <v>15082</v>
      </c>
      <c r="D24" s="18">
        <v>127167</v>
      </c>
      <c r="E24" s="19">
        <v>102671</v>
      </c>
    </row>
    <row r="25" spans="1:9" x14ac:dyDescent="0.6">
      <c r="A25" s="16"/>
      <c r="B25" s="1" t="s">
        <v>5</v>
      </c>
      <c r="C25" s="17">
        <v>4725</v>
      </c>
      <c r="D25" s="18">
        <v>136982</v>
      </c>
      <c r="E25" s="19">
        <v>127212</v>
      </c>
    </row>
    <row r="26" spans="1:9" x14ac:dyDescent="0.6">
      <c r="A26" s="20"/>
      <c r="B26" s="21" t="s">
        <v>6</v>
      </c>
      <c r="C26" s="22">
        <v>10357</v>
      </c>
      <c r="D26" s="23">
        <v>122689</v>
      </c>
      <c r="E26" s="24">
        <v>91476</v>
      </c>
    </row>
    <row r="27" spans="1:9" x14ac:dyDescent="0.6">
      <c r="A27" s="16" t="s">
        <v>13</v>
      </c>
      <c r="B27" s="1" t="s">
        <v>4</v>
      </c>
      <c r="C27" s="17">
        <v>5849</v>
      </c>
      <c r="D27" s="18">
        <v>128687</v>
      </c>
      <c r="E27" s="19">
        <v>100819</v>
      </c>
    </row>
    <row r="28" spans="1:9" x14ac:dyDescent="0.6">
      <c r="A28" s="16"/>
      <c r="B28" s="1" t="s">
        <v>5</v>
      </c>
      <c r="C28" s="17">
        <v>1753</v>
      </c>
      <c r="D28" s="18">
        <v>142081</v>
      </c>
      <c r="E28" s="19">
        <v>125439</v>
      </c>
    </row>
    <row r="29" spans="1:9" x14ac:dyDescent="0.6">
      <c r="A29" s="20"/>
      <c r="B29" s="21" t="s">
        <v>6</v>
      </c>
      <c r="C29" s="22">
        <v>4096</v>
      </c>
      <c r="D29" s="23">
        <v>122954</v>
      </c>
      <c r="E29" s="24">
        <v>90282</v>
      </c>
    </row>
    <row r="30" spans="1:9" x14ac:dyDescent="0.6">
      <c r="A30" s="16" t="s">
        <v>14</v>
      </c>
      <c r="B30" s="1" t="s">
        <v>4</v>
      </c>
      <c r="C30" s="17">
        <v>1321</v>
      </c>
      <c r="D30" s="18">
        <v>128128</v>
      </c>
      <c r="E30" s="19">
        <v>96773</v>
      </c>
    </row>
    <row r="31" spans="1:9" x14ac:dyDescent="0.6">
      <c r="A31" s="16"/>
      <c r="B31" s="1" t="s">
        <v>5</v>
      </c>
      <c r="C31" s="17">
        <v>401</v>
      </c>
      <c r="D31" s="18">
        <v>144214</v>
      </c>
      <c r="E31" s="19">
        <v>117675</v>
      </c>
    </row>
    <row r="32" spans="1:9" x14ac:dyDescent="0.6">
      <c r="A32" s="20"/>
      <c r="B32" s="21" t="s">
        <v>6</v>
      </c>
      <c r="C32" s="22">
        <v>920</v>
      </c>
      <c r="D32" s="23">
        <v>121117</v>
      </c>
      <c r="E32" s="24">
        <v>87662</v>
      </c>
    </row>
    <row r="33" spans="1:5" x14ac:dyDescent="0.6">
      <c r="A33" s="16" t="s">
        <v>15</v>
      </c>
      <c r="B33" s="1" t="s">
        <v>4</v>
      </c>
      <c r="C33" s="17">
        <v>116</v>
      </c>
      <c r="D33" s="18">
        <v>129861</v>
      </c>
      <c r="E33" s="19">
        <v>96742</v>
      </c>
    </row>
    <row r="34" spans="1:5" x14ac:dyDescent="0.6">
      <c r="A34" s="16"/>
      <c r="B34" s="1" t="s">
        <v>5</v>
      </c>
      <c r="C34" s="17">
        <v>28</v>
      </c>
      <c r="D34" s="18">
        <v>154776</v>
      </c>
      <c r="E34" s="19">
        <v>121158</v>
      </c>
    </row>
    <row r="35" spans="1:5" x14ac:dyDescent="0.6">
      <c r="A35" s="20"/>
      <c r="B35" s="21" t="s">
        <v>6</v>
      </c>
      <c r="C35" s="22">
        <v>88</v>
      </c>
      <c r="D35" s="23">
        <v>121934</v>
      </c>
      <c r="E35" s="24">
        <v>88974</v>
      </c>
    </row>
    <row r="36" spans="1:5" x14ac:dyDescent="0.6">
      <c r="A36" s="16" t="s">
        <v>16</v>
      </c>
      <c r="B36" s="1" t="s">
        <v>4</v>
      </c>
      <c r="C36" s="17">
        <v>206994</v>
      </c>
      <c r="D36" s="18">
        <v>126311</v>
      </c>
      <c r="E36" s="19">
        <v>114878</v>
      </c>
    </row>
    <row r="37" spans="1:5" x14ac:dyDescent="0.6">
      <c r="A37" s="16"/>
      <c r="B37" s="1" t="s">
        <v>5</v>
      </c>
      <c r="C37" s="17">
        <v>75252</v>
      </c>
      <c r="D37" s="18">
        <v>140320</v>
      </c>
      <c r="E37" s="19">
        <v>135970</v>
      </c>
    </row>
    <row r="38" spans="1:5" ht="13.75" thickBot="1" x14ac:dyDescent="0.75">
      <c r="A38" s="11"/>
      <c r="B38" s="12" t="s">
        <v>6</v>
      </c>
      <c r="C38" s="13">
        <v>131742</v>
      </c>
      <c r="D38" s="25">
        <v>118309</v>
      </c>
      <c r="E38" s="26">
        <v>102829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206994</v>
      </c>
      <c r="D42" s="18">
        <v>126311</v>
      </c>
      <c r="E42" s="19">
        <v>114878</v>
      </c>
    </row>
    <row r="43" spans="1:5" x14ac:dyDescent="0.6">
      <c r="A43" s="16"/>
      <c r="B43" s="1" t="s">
        <v>5</v>
      </c>
      <c r="C43" s="17">
        <v>75252</v>
      </c>
      <c r="D43" s="18">
        <v>140320</v>
      </c>
      <c r="E43" s="19">
        <v>135970</v>
      </c>
    </row>
    <row r="44" spans="1:5" ht="13.75" thickBot="1" x14ac:dyDescent="0.75">
      <c r="A44" s="11"/>
      <c r="B44" s="12" t="s">
        <v>6</v>
      </c>
      <c r="C44" s="13">
        <v>131742</v>
      </c>
      <c r="D44" s="25">
        <v>118309</v>
      </c>
      <c r="E44" s="26">
        <v>102829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D103-38B7-4AEC-9447-C466FFE37F78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24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103808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112764.2</v>
      </c>
    </row>
    <row r="6" spans="1:9" x14ac:dyDescent="0.6">
      <c r="A6" s="16" t="s">
        <v>29</v>
      </c>
      <c r="B6" s="1" t="s">
        <v>4</v>
      </c>
      <c r="C6" s="17">
        <v>762</v>
      </c>
      <c r="D6" s="18">
        <v>103808</v>
      </c>
      <c r="E6" s="19">
        <v>103134</v>
      </c>
      <c r="G6" s="28">
        <v>60</v>
      </c>
      <c r="H6"/>
      <c r="I6">
        <f>I7-1/5*(I7-D8)</f>
        <v>115749.6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118735</v>
      </c>
    </row>
    <row r="8" spans="1:9" x14ac:dyDescent="0.6">
      <c r="A8" s="20"/>
      <c r="B8" s="21" t="s">
        <v>6</v>
      </c>
      <c r="C8" s="22">
        <v>762</v>
      </c>
      <c r="D8" s="23">
        <v>103808</v>
      </c>
      <c r="E8" s="24">
        <v>103134</v>
      </c>
      <c r="G8" s="28">
        <v>62</v>
      </c>
      <c r="H8" s="28"/>
      <c r="I8" s="29">
        <f>$I$7+1/5*($I$12-$I$7)</f>
        <v>118059.6</v>
      </c>
    </row>
    <row r="9" spans="1:9" x14ac:dyDescent="0.6">
      <c r="A9" s="16" t="s">
        <v>7</v>
      </c>
      <c r="B9" s="1" t="s">
        <v>4</v>
      </c>
      <c r="C9" s="17">
        <v>12092</v>
      </c>
      <c r="D9" s="18">
        <v>118735</v>
      </c>
      <c r="E9" s="19">
        <v>117190</v>
      </c>
      <c r="G9" s="28">
        <v>63</v>
      </c>
      <c r="H9" s="28"/>
      <c r="I9" s="29">
        <f>$I$7+2/5*($I$12-$I$7)</f>
        <v>117384.2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116708.8</v>
      </c>
    </row>
    <row r="11" spans="1:9" x14ac:dyDescent="0.6">
      <c r="A11" s="20"/>
      <c r="B11" s="21" t="s">
        <v>6</v>
      </c>
      <c r="C11" s="22">
        <v>12092</v>
      </c>
      <c r="D11" s="23">
        <v>118735</v>
      </c>
      <c r="E11" s="24">
        <v>117190</v>
      </c>
      <c r="G11" s="28">
        <v>65</v>
      </c>
      <c r="H11" s="29">
        <f>D13</f>
        <v>134515</v>
      </c>
      <c r="I11" s="29">
        <f>$I$7+4/5*($I$12-$I$7)</f>
        <v>116033.4</v>
      </c>
    </row>
    <row r="12" spans="1:9" x14ac:dyDescent="0.6">
      <c r="A12" s="16" t="s">
        <v>8</v>
      </c>
      <c r="B12" s="1" t="s">
        <v>4</v>
      </c>
      <c r="C12" s="17">
        <v>49467</v>
      </c>
      <c r="D12" s="18">
        <v>123557</v>
      </c>
      <c r="E12" s="19">
        <v>117936</v>
      </c>
      <c r="G12" s="28">
        <v>66</v>
      </c>
      <c r="H12" s="29">
        <f>D13</f>
        <v>134515</v>
      </c>
      <c r="I12" s="29">
        <f>D14</f>
        <v>115358</v>
      </c>
    </row>
    <row r="13" spans="1:9" x14ac:dyDescent="0.6">
      <c r="A13" s="16"/>
      <c r="B13" s="1" t="s">
        <v>5</v>
      </c>
      <c r="C13" s="17">
        <v>21173</v>
      </c>
      <c r="D13" s="18">
        <v>134515</v>
      </c>
      <c r="E13" s="19">
        <v>132081</v>
      </c>
      <c r="G13" s="28">
        <v>67</v>
      </c>
      <c r="H13" s="28">
        <f>H$12+1/5*(H$17-H$12)</f>
        <v>135351.20000000001</v>
      </c>
      <c r="I13" s="28">
        <f>I$12+1/5*(I$17-I$12)</f>
        <v>115271</v>
      </c>
    </row>
    <row r="14" spans="1:9" x14ac:dyDescent="0.6">
      <c r="A14" s="20"/>
      <c r="B14" s="21" t="s">
        <v>6</v>
      </c>
      <c r="C14" s="22">
        <v>28294</v>
      </c>
      <c r="D14" s="23">
        <v>115358</v>
      </c>
      <c r="E14" s="24">
        <v>107351</v>
      </c>
      <c r="G14" s="28">
        <v>68</v>
      </c>
      <c r="H14" s="28">
        <f>H$12+2/5*(H$17-H$12)</f>
        <v>136187.4</v>
      </c>
      <c r="I14" s="28">
        <f>I$12+2/5*(I$17-I$12)</f>
        <v>115184</v>
      </c>
    </row>
    <row r="15" spans="1:9" x14ac:dyDescent="0.6">
      <c r="A15" s="16" t="s">
        <v>9</v>
      </c>
      <c r="B15" s="1" t="s">
        <v>4</v>
      </c>
      <c r="C15" s="17">
        <v>45719</v>
      </c>
      <c r="D15" s="18">
        <v>125092</v>
      </c>
      <c r="E15" s="19">
        <v>115171</v>
      </c>
      <c r="G15" s="28">
        <v>69</v>
      </c>
      <c r="H15" s="28">
        <f>H$12+3/5*(H$17-H$12)</f>
        <v>137023.6</v>
      </c>
      <c r="I15" s="28">
        <f>I$12+3/5*(I$17-I$12)</f>
        <v>115097</v>
      </c>
    </row>
    <row r="16" spans="1:9" x14ac:dyDescent="0.6">
      <c r="A16" s="16"/>
      <c r="B16" s="1" t="s">
        <v>5</v>
      </c>
      <c r="C16" s="17">
        <v>19556</v>
      </c>
      <c r="D16" s="18">
        <v>138696</v>
      </c>
      <c r="E16" s="19">
        <v>134729</v>
      </c>
      <c r="G16" s="28">
        <v>70</v>
      </c>
      <c r="H16" s="28">
        <f>H$12+4/5*(H$17-H$12)</f>
        <v>137859.79999999999</v>
      </c>
      <c r="I16" s="28">
        <f>I$12+4/5*(I$17-I$12)</f>
        <v>115010</v>
      </c>
    </row>
    <row r="17" spans="1:9" x14ac:dyDescent="0.6">
      <c r="A17" s="20"/>
      <c r="B17" s="21" t="s">
        <v>6</v>
      </c>
      <c r="C17" s="22">
        <v>26163</v>
      </c>
      <c r="D17" s="23">
        <v>114923</v>
      </c>
      <c r="E17" s="24">
        <v>100551</v>
      </c>
      <c r="H17" s="29">
        <f>D16</f>
        <v>138696</v>
      </c>
      <c r="I17" s="29">
        <f>D17</f>
        <v>114923</v>
      </c>
    </row>
    <row r="18" spans="1:9" x14ac:dyDescent="0.6">
      <c r="A18" s="16" t="s">
        <v>10</v>
      </c>
      <c r="B18" s="1" t="s">
        <v>4</v>
      </c>
      <c r="C18" s="17">
        <v>35880</v>
      </c>
      <c r="D18" s="18">
        <v>121589</v>
      </c>
      <c r="E18" s="19">
        <v>106083</v>
      </c>
    </row>
    <row r="19" spans="1:9" x14ac:dyDescent="0.6">
      <c r="A19" s="16"/>
      <c r="B19" s="1" t="s">
        <v>5</v>
      </c>
      <c r="C19" s="17">
        <v>13924</v>
      </c>
      <c r="D19" s="18">
        <v>134630</v>
      </c>
      <c r="E19" s="19">
        <v>128320</v>
      </c>
    </row>
    <row r="20" spans="1:9" x14ac:dyDescent="0.6">
      <c r="A20" s="20"/>
      <c r="B20" s="21" t="s">
        <v>6</v>
      </c>
      <c r="C20" s="22">
        <v>21956</v>
      </c>
      <c r="D20" s="23">
        <v>113319</v>
      </c>
      <c r="E20" s="24">
        <v>91981</v>
      </c>
    </row>
    <row r="21" spans="1:9" x14ac:dyDescent="0.6">
      <c r="A21" s="16" t="s">
        <v>11</v>
      </c>
      <c r="B21" s="1" t="s">
        <v>4</v>
      </c>
      <c r="C21" s="17">
        <v>24780</v>
      </c>
      <c r="D21" s="18">
        <v>125736</v>
      </c>
      <c r="E21" s="19">
        <v>104766</v>
      </c>
    </row>
    <row r="22" spans="1:9" x14ac:dyDescent="0.6">
      <c r="A22" s="16"/>
      <c r="B22" s="1" t="s">
        <v>5</v>
      </c>
      <c r="C22" s="17">
        <v>8411</v>
      </c>
      <c r="D22" s="18">
        <v>137528</v>
      </c>
      <c r="E22" s="19">
        <v>129091</v>
      </c>
    </row>
    <row r="23" spans="1:9" x14ac:dyDescent="0.6">
      <c r="A23" s="20"/>
      <c r="B23" s="21" t="s">
        <v>6</v>
      </c>
      <c r="C23" s="22">
        <v>16369</v>
      </c>
      <c r="D23" s="23">
        <v>119677</v>
      </c>
      <c r="E23" s="24">
        <v>92267</v>
      </c>
    </row>
    <row r="24" spans="1:9" x14ac:dyDescent="0.6">
      <c r="A24" s="16" t="s">
        <v>12</v>
      </c>
      <c r="B24" s="1" t="s">
        <v>4</v>
      </c>
      <c r="C24" s="17">
        <v>14974</v>
      </c>
      <c r="D24" s="18">
        <v>128224</v>
      </c>
      <c r="E24" s="19">
        <v>102795</v>
      </c>
    </row>
    <row r="25" spans="1:9" x14ac:dyDescent="0.6">
      <c r="A25" s="16"/>
      <c r="B25" s="1" t="s">
        <v>5</v>
      </c>
      <c r="C25" s="17">
        <v>4664</v>
      </c>
      <c r="D25" s="18">
        <v>143775</v>
      </c>
      <c r="E25" s="19">
        <v>131638</v>
      </c>
    </row>
    <row r="26" spans="1:9" x14ac:dyDescent="0.6">
      <c r="A26" s="20"/>
      <c r="B26" s="21" t="s">
        <v>6</v>
      </c>
      <c r="C26" s="22">
        <v>10310</v>
      </c>
      <c r="D26" s="23">
        <v>121189</v>
      </c>
      <c r="E26" s="24">
        <v>89746</v>
      </c>
    </row>
    <row r="27" spans="1:9" x14ac:dyDescent="0.6">
      <c r="A27" s="16" t="s">
        <v>13</v>
      </c>
      <c r="B27" s="1" t="s">
        <v>4</v>
      </c>
      <c r="C27" s="17">
        <v>5777</v>
      </c>
      <c r="D27" s="18">
        <v>129615</v>
      </c>
      <c r="E27" s="19">
        <v>99693</v>
      </c>
    </row>
    <row r="28" spans="1:9" x14ac:dyDescent="0.6">
      <c r="A28" s="16"/>
      <c r="B28" s="1" t="s">
        <v>5</v>
      </c>
      <c r="C28" s="17">
        <v>1613</v>
      </c>
      <c r="D28" s="18">
        <v>145998</v>
      </c>
      <c r="E28" s="19">
        <v>127666</v>
      </c>
    </row>
    <row r="29" spans="1:9" x14ac:dyDescent="0.6">
      <c r="A29" s="20"/>
      <c r="B29" s="21" t="s">
        <v>6</v>
      </c>
      <c r="C29" s="22">
        <v>4164</v>
      </c>
      <c r="D29" s="23">
        <v>123268</v>
      </c>
      <c r="E29" s="24">
        <v>88858</v>
      </c>
    </row>
    <row r="30" spans="1:9" x14ac:dyDescent="0.6">
      <c r="A30" s="16" t="s">
        <v>14</v>
      </c>
      <c r="B30" s="1" t="s">
        <v>4</v>
      </c>
      <c r="C30" s="17">
        <v>1268</v>
      </c>
      <c r="D30" s="18">
        <v>131188</v>
      </c>
      <c r="E30" s="19">
        <v>96152</v>
      </c>
    </row>
    <row r="31" spans="1:9" x14ac:dyDescent="0.6">
      <c r="A31" s="16"/>
      <c r="B31" s="1" t="s">
        <v>5</v>
      </c>
      <c r="C31" s="17">
        <v>330</v>
      </c>
      <c r="D31" s="18">
        <v>149027</v>
      </c>
      <c r="E31" s="19">
        <v>119874</v>
      </c>
    </row>
    <row r="32" spans="1:9" x14ac:dyDescent="0.6">
      <c r="A32" s="20"/>
      <c r="B32" s="21" t="s">
        <v>6</v>
      </c>
      <c r="C32" s="22">
        <v>938</v>
      </c>
      <c r="D32" s="23">
        <v>124912</v>
      </c>
      <c r="E32" s="24">
        <v>87806</v>
      </c>
    </row>
    <row r="33" spans="1:5" x14ac:dyDescent="0.6">
      <c r="A33" s="16" t="s">
        <v>15</v>
      </c>
      <c r="B33" s="1" t="s">
        <v>4</v>
      </c>
      <c r="C33" s="17">
        <v>90</v>
      </c>
      <c r="D33" s="18">
        <v>135153</v>
      </c>
      <c r="E33" s="19">
        <v>95974</v>
      </c>
    </row>
    <row r="34" spans="1:5" x14ac:dyDescent="0.6">
      <c r="A34" s="16"/>
      <c r="B34" s="1" t="s">
        <v>5</v>
      </c>
      <c r="C34" s="17">
        <v>23</v>
      </c>
      <c r="D34" s="18">
        <v>164570</v>
      </c>
      <c r="E34" s="19">
        <v>115976</v>
      </c>
    </row>
    <row r="35" spans="1:5" x14ac:dyDescent="0.6">
      <c r="A35" s="20"/>
      <c r="B35" s="21" t="s">
        <v>6</v>
      </c>
      <c r="C35" s="22">
        <v>67</v>
      </c>
      <c r="D35" s="23">
        <v>125054</v>
      </c>
      <c r="E35" s="24">
        <v>89107</v>
      </c>
    </row>
    <row r="36" spans="1:5" x14ac:dyDescent="0.6">
      <c r="A36" s="16" t="s">
        <v>16</v>
      </c>
      <c r="B36" s="1" t="s">
        <v>4</v>
      </c>
      <c r="C36" s="17">
        <v>190809</v>
      </c>
      <c r="D36" s="18">
        <v>124059</v>
      </c>
      <c r="E36" s="19">
        <v>111332</v>
      </c>
    </row>
    <row r="37" spans="1:5" x14ac:dyDescent="0.6">
      <c r="A37" s="16"/>
      <c r="B37" s="1" t="s">
        <v>5</v>
      </c>
      <c r="C37" s="17">
        <v>69694</v>
      </c>
      <c r="D37" s="18">
        <v>137039</v>
      </c>
      <c r="E37" s="19">
        <v>131517</v>
      </c>
    </row>
    <row r="38" spans="1:5" ht="13.75" thickBot="1" x14ac:dyDescent="0.75">
      <c r="A38" s="11"/>
      <c r="B38" s="12" t="s">
        <v>6</v>
      </c>
      <c r="C38" s="13">
        <v>121115</v>
      </c>
      <c r="D38" s="25">
        <v>116590</v>
      </c>
      <c r="E38" s="26">
        <v>99717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190809</v>
      </c>
      <c r="D42" s="18">
        <v>124059</v>
      </c>
      <c r="E42" s="19">
        <v>111332</v>
      </c>
    </row>
    <row r="43" spans="1:5" x14ac:dyDescent="0.6">
      <c r="A43" s="16"/>
      <c r="B43" s="1" t="s">
        <v>5</v>
      </c>
      <c r="C43" s="17">
        <v>69694</v>
      </c>
      <c r="D43" s="18">
        <v>137039</v>
      </c>
      <c r="E43" s="19">
        <v>131517</v>
      </c>
    </row>
    <row r="44" spans="1:5" ht="13.75" thickBot="1" x14ac:dyDescent="0.75">
      <c r="A44" s="11"/>
      <c r="B44" s="12" t="s">
        <v>6</v>
      </c>
      <c r="C44" s="13">
        <v>121115</v>
      </c>
      <c r="D44" s="25">
        <v>116590</v>
      </c>
      <c r="E44" s="26">
        <v>99717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A1C-2D26-4E6D-A36C-5ECA55648A80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25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105820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115523.2</v>
      </c>
    </row>
    <row r="6" spans="1:9" x14ac:dyDescent="0.6">
      <c r="A6" s="16" t="s">
        <v>29</v>
      </c>
      <c r="B6" s="1" t="s">
        <v>4</v>
      </c>
      <c r="C6" s="17">
        <v>919</v>
      </c>
      <c r="D6" s="18">
        <v>105820</v>
      </c>
      <c r="E6" s="19">
        <v>104664</v>
      </c>
      <c r="G6" s="28">
        <v>60</v>
      </c>
      <c r="H6"/>
      <c r="I6">
        <f>I7-1/5*(I7-D8)</f>
        <v>118757.6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121992</v>
      </c>
    </row>
    <row r="8" spans="1:9" x14ac:dyDescent="0.6">
      <c r="A8" s="20"/>
      <c r="B8" s="21" t="s">
        <v>6</v>
      </c>
      <c r="C8" s="22">
        <v>919</v>
      </c>
      <c r="D8" s="23">
        <v>105820</v>
      </c>
      <c r="E8" s="24">
        <v>104664</v>
      </c>
      <c r="G8" s="28">
        <v>62</v>
      </c>
      <c r="H8" s="28"/>
      <c r="I8" s="29">
        <f>$I$7+1/5*($I$12-$I$7)</f>
        <v>120945.4</v>
      </c>
    </row>
    <row r="9" spans="1:9" x14ac:dyDescent="0.6">
      <c r="A9" s="16" t="s">
        <v>7</v>
      </c>
      <c r="B9" s="1" t="s">
        <v>4</v>
      </c>
      <c r="C9" s="17">
        <v>14528</v>
      </c>
      <c r="D9" s="18">
        <v>121992</v>
      </c>
      <c r="E9" s="19">
        <v>119645</v>
      </c>
      <c r="G9" s="28">
        <v>63</v>
      </c>
      <c r="H9" s="28"/>
      <c r="I9" s="29">
        <f>$I$7+2/5*($I$12-$I$7)</f>
        <v>119898.8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118852.2</v>
      </c>
    </row>
    <row r="11" spans="1:9" x14ac:dyDescent="0.6">
      <c r="A11" s="20"/>
      <c r="B11" s="21" t="s">
        <v>6</v>
      </c>
      <c r="C11" s="22">
        <v>14528</v>
      </c>
      <c r="D11" s="23">
        <v>121992</v>
      </c>
      <c r="E11" s="24">
        <v>119645</v>
      </c>
      <c r="G11" s="28">
        <v>65</v>
      </c>
      <c r="H11" s="29">
        <f>D13</f>
        <v>140311</v>
      </c>
      <c r="I11" s="29">
        <f>$I$7+4/5*($I$12-$I$7)</f>
        <v>117805.6</v>
      </c>
    </row>
    <row r="12" spans="1:9" x14ac:dyDescent="0.6">
      <c r="A12" s="16" t="s">
        <v>8</v>
      </c>
      <c r="B12" s="1" t="s">
        <v>4</v>
      </c>
      <c r="C12" s="17">
        <v>61155</v>
      </c>
      <c r="D12" s="18">
        <v>126713</v>
      </c>
      <c r="E12" s="19">
        <v>119995</v>
      </c>
      <c r="G12" s="28">
        <v>66</v>
      </c>
      <c r="H12" s="29">
        <f>D13</f>
        <v>140311</v>
      </c>
      <c r="I12" s="29">
        <f>D14</f>
        <v>116759</v>
      </c>
    </row>
    <row r="13" spans="1:9" x14ac:dyDescent="0.6">
      <c r="A13" s="16"/>
      <c r="B13" s="1" t="s">
        <v>5</v>
      </c>
      <c r="C13" s="17">
        <v>25846</v>
      </c>
      <c r="D13" s="18">
        <v>140311</v>
      </c>
      <c r="E13" s="19">
        <v>137686</v>
      </c>
      <c r="G13" s="28">
        <v>67</v>
      </c>
      <c r="H13" s="28">
        <f>H$12+1/5*(H$17-H$12)</f>
        <v>140618.4</v>
      </c>
      <c r="I13" s="28">
        <f>I$12+1/5*(I$17-I$12)</f>
        <v>116414.8</v>
      </c>
    </row>
    <row r="14" spans="1:9" x14ac:dyDescent="0.6">
      <c r="A14" s="20"/>
      <c r="B14" s="21" t="s">
        <v>6</v>
      </c>
      <c r="C14" s="22">
        <v>35309</v>
      </c>
      <c r="D14" s="23">
        <v>116759</v>
      </c>
      <c r="E14" s="24">
        <v>107046</v>
      </c>
      <c r="G14" s="28">
        <v>68</v>
      </c>
      <c r="H14" s="28">
        <f>H$12+2/5*(H$17-H$12)</f>
        <v>140925.79999999999</v>
      </c>
      <c r="I14" s="28">
        <f>I$12+2/5*(I$17-I$12)</f>
        <v>116070.6</v>
      </c>
    </row>
    <row r="15" spans="1:9" x14ac:dyDescent="0.6">
      <c r="A15" s="16" t="s">
        <v>9</v>
      </c>
      <c r="B15" s="1" t="s">
        <v>4</v>
      </c>
      <c r="C15" s="17">
        <v>54759</v>
      </c>
      <c r="D15" s="18">
        <v>126190</v>
      </c>
      <c r="E15" s="19">
        <v>115113</v>
      </c>
      <c r="G15" s="28">
        <v>69</v>
      </c>
      <c r="H15" s="28">
        <f>H$12+3/5*(H$17-H$12)</f>
        <v>141233.20000000001</v>
      </c>
      <c r="I15" s="28">
        <f>I$12+3/5*(I$17-I$12)</f>
        <v>115726.39999999999</v>
      </c>
    </row>
    <row r="16" spans="1:9" x14ac:dyDescent="0.6">
      <c r="A16" s="16"/>
      <c r="B16" s="1" t="s">
        <v>5</v>
      </c>
      <c r="C16" s="17">
        <v>22779</v>
      </c>
      <c r="D16" s="18">
        <v>141848</v>
      </c>
      <c r="E16" s="19">
        <v>138145</v>
      </c>
      <c r="G16" s="28">
        <v>70</v>
      </c>
      <c r="H16" s="28">
        <f>H$12+4/5*(H$17-H$12)</f>
        <v>141540.6</v>
      </c>
      <c r="I16" s="28">
        <f>I$12+4/5*(I$17-I$12)</f>
        <v>115382.2</v>
      </c>
    </row>
    <row r="17" spans="1:9" x14ac:dyDescent="0.6">
      <c r="A17" s="20"/>
      <c r="B17" s="21" t="s">
        <v>6</v>
      </c>
      <c r="C17" s="22">
        <v>31980</v>
      </c>
      <c r="D17" s="23">
        <v>115038</v>
      </c>
      <c r="E17" s="24">
        <v>98707</v>
      </c>
      <c r="H17" s="29">
        <f>D16</f>
        <v>141848</v>
      </c>
      <c r="I17" s="29">
        <f>D17</f>
        <v>115038</v>
      </c>
    </row>
    <row r="18" spans="1:9" x14ac:dyDescent="0.6">
      <c r="A18" s="16" t="s">
        <v>10</v>
      </c>
      <c r="B18" s="1" t="s">
        <v>4</v>
      </c>
      <c r="C18" s="17">
        <v>45558</v>
      </c>
      <c r="D18" s="18">
        <v>122087</v>
      </c>
      <c r="E18" s="19">
        <v>105079</v>
      </c>
    </row>
    <row r="19" spans="1:9" x14ac:dyDescent="0.6">
      <c r="A19" s="16"/>
      <c r="B19" s="1" t="s">
        <v>5</v>
      </c>
      <c r="C19" s="17">
        <v>17201</v>
      </c>
      <c r="D19" s="18">
        <v>136342</v>
      </c>
      <c r="E19" s="19">
        <v>130472</v>
      </c>
    </row>
    <row r="20" spans="1:9" x14ac:dyDescent="0.6">
      <c r="A20" s="20"/>
      <c r="B20" s="21" t="s">
        <v>6</v>
      </c>
      <c r="C20" s="22">
        <v>28357</v>
      </c>
      <c r="D20" s="23">
        <v>113441</v>
      </c>
      <c r="E20" s="24">
        <v>89676</v>
      </c>
    </row>
    <row r="21" spans="1:9" x14ac:dyDescent="0.6">
      <c r="A21" s="16" t="s">
        <v>11</v>
      </c>
      <c r="B21" s="1" t="s">
        <v>4</v>
      </c>
      <c r="C21" s="17">
        <v>31428</v>
      </c>
      <c r="D21" s="18">
        <v>125615</v>
      </c>
      <c r="E21" s="19">
        <v>103607</v>
      </c>
    </row>
    <row r="22" spans="1:9" x14ac:dyDescent="0.6">
      <c r="A22" s="16"/>
      <c r="B22" s="1" t="s">
        <v>5</v>
      </c>
      <c r="C22" s="17">
        <v>10203</v>
      </c>
      <c r="D22" s="18">
        <v>138463</v>
      </c>
      <c r="E22" s="19">
        <v>130747</v>
      </c>
    </row>
    <row r="23" spans="1:9" x14ac:dyDescent="0.6">
      <c r="A23" s="20"/>
      <c r="B23" s="21" t="s">
        <v>6</v>
      </c>
      <c r="C23" s="22">
        <v>21225</v>
      </c>
      <c r="D23" s="23">
        <v>119439</v>
      </c>
      <c r="E23" s="24">
        <v>90561</v>
      </c>
    </row>
    <row r="24" spans="1:9" x14ac:dyDescent="0.6">
      <c r="A24" s="16" t="s">
        <v>12</v>
      </c>
      <c r="B24" s="1" t="s">
        <v>4</v>
      </c>
      <c r="C24" s="17">
        <v>17973</v>
      </c>
      <c r="D24" s="18">
        <v>128680</v>
      </c>
      <c r="E24" s="19">
        <v>102890</v>
      </c>
    </row>
    <row r="25" spans="1:9" x14ac:dyDescent="0.6">
      <c r="A25" s="16"/>
      <c r="B25" s="1" t="s">
        <v>5</v>
      </c>
      <c r="C25" s="17">
        <v>5545</v>
      </c>
      <c r="D25" s="18">
        <v>144592</v>
      </c>
      <c r="E25" s="19">
        <v>134007</v>
      </c>
    </row>
    <row r="26" spans="1:9" x14ac:dyDescent="0.6">
      <c r="A26" s="20"/>
      <c r="B26" s="21" t="s">
        <v>6</v>
      </c>
      <c r="C26" s="22">
        <v>12428</v>
      </c>
      <c r="D26" s="23">
        <v>121581</v>
      </c>
      <c r="E26" s="24">
        <v>89006</v>
      </c>
    </row>
    <row r="27" spans="1:9" x14ac:dyDescent="0.6">
      <c r="A27" s="16" t="s">
        <v>13</v>
      </c>
      <c r="B27" s="1" t="s">
        <v>4</v>
      </c>
      <c r="C27" s="17">
        <v>6273</v>
      </c>
      <c r="D27" s="18">
        <v>128963</v>
      </c>
      <c r="E27" s="19">
        <v>99796</v>
      </c>
    </row>
    <row r="28" spans="1:9" x14ac:dyDescent="0.6">
      <c r="A28" s="16"/>
      <c r="B28" s="1" t="s">
        <v>5</v>
      </c>
      <c r="C28" s="17">
        <v>1774</v>
      </c>
      <c r="D28" s="18">
        <v>146092</v>
      </c>
      <c r="E28" s="19">
        <v>130402</v>
      </c>
    </row>
    <row r="29" spans="1:9" x14ac:dyDescent="0.6">
      <c r="A29" s="20"/>
      <c r="B29" s="21" t="s">
        <v>6</v>
      </c>
      <c r="C29" s="22">
        <v>4499</v>
      </c>
      <c r="D29" s="23">
        <v>122209</v>
      </c>
      <c r="E29" s="24">
        <v>87728</v>
      </c>
    </row>
    <row r="30" spans="1:9" x14ac:dyDescent="0.6">
      <c r="A30" s="16" t="s">
        <v>14</v>
      </c>
      <c r="B30" s="1" t="s">
        <v>4</v>
      </c>
      <c r="C30" s="17">
        <v>1379</v>
      </c>
      <c r="D30" s="18">
        <v>130464</v>
      </c>
      <c r="E30" s="19">
        <v>95516</v>
      </c>
    </row>
    <row r="31" spans="1:9" x14ac:dyDescent="0.6">
      <c r="A31" s="16"/>
      <c r="B31" s="1" t="s">
        <v>5</v>
      </c>
      <c r="C31" s="17">
        <v>347</v>
      </c>
      <c r="D31" s="18">
        <v>152417</v>
      </c>
      <c r="E31" s="19">
        <v>121760</v>
      </c>
    </row>
    <row r="32" spans="1:9" x14ac:dyDescent="0.6">
      <c r="A32" s="20"/>
      <c r="B32" s="21" t="s">
        <v>6</v>
      </c>
      <c r="C32" s="22">
        <v>1032</v>
      </c>
      <c r="D32" s="23">
        <v>123082</v>
      </c>
      <c r="E32" s="24">
        <v>86692</v>
      </c>
    </row>
    <row r="33" spans="1:5" x14ac:dyDescent="0.6">
      <c r="A33" s="16" t="s">
        <v>15</v>
      </c>
      <c r="B33" s="1" t="s">
        <v>4</v>
      </c>
      <c r="C33" s="17">
        <v>130</v>
      </c>
      <c r="D33" s="18">
        <v>132458</v>
      </c>
      <c r="E33" s="19">
        <v>96864</v>
      </c>
    </row>
    <row r="34" spans="1:5" x14ac:dyDescent="0.6">
      <c r="A34" s="16"/>
      <c r="B34" s="1" t="s">
        <v>5</v>
      </c>
      <c r="C34" s="17">
        <v>31</v>
      </c>
      <c r="D34" s="18">
        <v>159737</v>
      </c>
      <c r="E34" s="19">
        <v>128170</v>
      </c>
    </row>
    <row r="35" spans="1:5" x14ac:dyDescent="0.6">
      <c r="A35" s="20"/>
      <c r="B35" s="21" t="s">
        <v>6</v>
      </c>
      <c r="C35" s="22">
        <v>99</v>
      </c>
      <c r="D35" s="23">
        <v>123916</v>
      </c>
      <c r="E35" s="24">
        <v>87061</v>
      </c>
    </row>
    <row r="36" spans="1:5" x14ac:dyDescent="0.6">
      <c r="A36" s="16" t="s">
        <v>16</v>
      </c>
      <c r="B36" s="1" t="s">
        <v>4</v>
      </c>
      <c r="C36" s="17">
        <v>234102</v>
      </c>
      <c r="D36" s="18">
        <v>125405</v>
      </c>
      <c r="E36" s="19">
        <v>111657</v>
      </c>
    </row>
    <row r="37" spans="1:5" x14ac:dyDescent="0.6">
      <c r="A37" s="16"/>
      <c r="B37" s="1" t="s">
        <v>5</v>
      </c>
      <c r="C37" s="17">
        <v>83726</v>
      </c>
      <c r="D37" s="18">
        <v>140152</v>
      </c>
      <c r="E37" s="19">
        <v>135016</v>
      </c>
    </row>
    <row r="38" spans="1:5" ht="13.75" thickBot="1" x14ac:dyDescent="0.75">
      <c r="A38" s="11"/>
      <c r="B38" s="12" t="s">
        <v>6</v>
      </c>
      <c r="C38" s="13">
        <v>150376</v>
      </c>
      <c r="D38" s="25">
        <v>117194</v>
      </c>
      <c r="E38" s="26">
        <v>98651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234102</v>
      </c>
      <c r="D42" s="18">
        <v>125405</v>
      </c>
      <c r="E42" s="19">
        <v>111657</v>
      </c>
    </row>
    <row r="43" spans="1:5" x14ac:dyDescent="0.6">
      <c r="A43" s="16"/>
      <c r="B43" s="1" t="s">
        <v>5</v>
      </c>
      <c r="C43" s="17">
        <v>83726</v>
      </c>
      <c r="D43" s="18">
        <v>140152</v>
      </c>
      <c r="E43" s="19">
        <v>135016</v>
      </c>
    </row>
    <row r="44" spans="1:5" ht="13.75" thickBot="1" x14ac:dyDescent="0.75">
      <c r="A44" s="11"/>
      <c r="B44" s="12" t="s">
        <v>6</v>
      </c>
      <c r="C44" s="13">
        <v>150376</v>
      </c>
      <c r="D44" s="25">
        <v>117194</v>
      </c>
      <c r="E44" s="26">
        <v>98651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A058-E9C0-4981-BBFB-139C827BC8C5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7"/>
    <col min="4" max="5" width="13" style="27" customWidth="1"/>
    <col min="6" max="249" width="9.1328125" style="3"/>
    <col min="250" max="250" width="13.54296875" style="3" customWidth="1"/>
    <col min="251" max="252" width="9.1328125" style="3"/>
    <col min="253" max="253" width="15" style="3" customWidth="1"/>
    <col min="254" max="254" width="9.1328125" style="3"/>
    <col min="255" max="255" width="16.54296875" style="3" customWidth="1"/>
    <col min="256" max="256" width="10.86328125" style="3" customWidth="1"/>
    <col min="257" max="505" width="9.1328125" style="3"/>
    <col min="506" max="506" width="13.54296875" style="3" customWidth="1"/>
    <col min="507" max="508" width="9.1328125" style="3"/>
    <col min="509" max="509" width="15" style="3" customWidth="1"/>
    <col min="510" max="510" width="9.1328125" style="3"/>
    <col min="511" max="511" width="16.54296875" style="3" customWidth="1"/>
    <col min="512" max="512" width="10.86328125" style="3" customWidth="1"/>
    <col min="513" max="761" width="9.1328125" style="3"/>
    <col min="762" max="762" width="13.54296875" style="3" customWidth="1"/>
    <col min="763" max="764" width="9.1328125" style="3"/>
    <col min="765" max="765" width="15" style="3" customWidth="1"/>
    <col min="766" max="766" width="9.1328125" style="3"/>
    <col min="767" max="767" width="16.54296875" style="3" customWidth="1"/>
    <col min="768" max="768" width="10.86328125" style="3" customWidth="1"/>
    <col min="769" max="1017" width="9.1328125" style="3"/>
    <col min="1018" max="1018" width="13.54296875" style="3" customWidth="1"/>
    <col min="1019" max="1020" width="9.1328125" style="3"/>
    <col min="1021" max="1021" width="15" style="3" customWidth="1"/>
    <col min="1022" max="1022" width="9.1328125" style="3"/>
    <col min="1023" max="1023" width="16.54296875" style="3" customWidth="1"/>
    <col min="1024" max="1024" width="10.86328125" style="3" customWidth="1"/>
    <col min="1025" max="1273" width="9.1328125" style="3"/>
    <col min="1274" max="1274" width="13.54296875" style="3" customWidth="1"/>
    <col min="1275" max="1276" width="9.1328125" style="3"/>
    <col min="1277" max="1277" width="15" style="3" customWidth="1"/>
    <col min="1278" max="1278" width="9.1328125" style="3"/>
    <col min="1279" max="1279" width="16.54296875" style="3" customWidth="1"/>
    <col min="1280" max="1280" width="10.86328125" style="3" customWidth="1"/>
    <col min="1281" max="1529" width="9.1328125" style="3"/>
    <col min="1530" max="1530" width="13.54296875" style="3" customWidth="1"/>
    <col min="1531" max="1532" width="9.1328125" style="3"/>
    <col min="1533" max="1533" width="15" style="3" customWidth="1"/>
    <col min="1534" max="1534" width="9.1328125" style="3"/>
    <col min="1535" max="1535" width="16.54296875" style="3" customWidth="1"/>
    <col min="1536" max="1536" width="10.86328125" style="3" customWidth="1"/>
    <col min="1537" max="1785" width="9.1328125" style="3"/>
    <col min="1786" max="1786" width="13.54296875" style="3" customWidth="1"/>
    <col min="1787" max="1788" width="9.1328125" style="3"/>
    <col min="1789" max="1789" width="15" style="3" customWidth="1"/>
    <col min="1790" max="1790" width="9.1328125" style="3"/>
    <col min="1791" max="1791" width="16.54296875" style="3" customWidth="1"/>
    <col min="1792" max="1792" width="10.86328125" style="3" customWidth="1"/>
    <col min="1793" max="2041" width="9.1328125" style="3"/>
    <col min="2042" max="2042" width="13.54296875" style="3" customWidth="1"/>
    <col min="2043" max="2044" width="9.1328125" style="3"/>
    <col min="2045" max="2045" width="15" style="3" customWidth="1"/>
    <col min="2046" max="2046" width="9.1328125" style="3"/>
    <col min="2047" max="2047" width="16.54296875" style="3" customWidth="1"/>
    <col min="2048" max="2048" width="10.86328125" style="3" customWidth="1"/>
    <col min="2049" max="2297" width="9.1328125" style="3"/>
    <col min="2298" max="2298" width="13.54296875" style="3" customWidth="1"/>
    <col min="2299" max="2300" width="9.1328125" style="3"/>
    <col min="2301" max="2301" width="15" style="3" customWidth="1"/>
    <col min="2302" max="2302" width="9.1328125" style="3"/>
    <col min="2303" max="2303" width="16.54296875" style="3" customWidth="1"/>
    <col min="2304" max="2304" width="10.86328125" style="3" customWidth="1"/>
    <col min="2305" max="2553" width="9.1328125" style="3"/>
    <col min="2554" max="2554" width="13.54296875" style="3" customWidth="1"/>
    <col min="2555" max="2556" width="9.1328125" style="3"/>
    <col min="2557" max="2557" width="15" style="3" customWidth="1"/>
    <col min="2558" max="2558" width="9.1328125" style="3"/>
    <col min="2559" max="2559" width="16.54296875" style="3" customWidth="1"/>
    <col min="2560" max="2560" width="10.86328125" style="3" customWidth="1"/>
    <col min="2561" max="2809" width="9.1328125" style="3"/>
    <col min="2810" max="2810" width="13.54296875" style="3" customWidth="1"/>
    <col min="2811" max="2812" width="9.1328125" style="3"/>
    <col min="2813" max="2813" width="15" style="3" customWidth="1"/>
    <col min="2814" max="2814" width="9.1328125" style="3"/>
    <col min="2815" max="2815" width="16.54296875" style="3" customWidth="1"/>
    <col min="2816" max="2816" width="10.86328125" style="3" customWidth="1"/>
    <col min="2817" max="3065" width="9.1328125" style="3"/>
    <col min="3066" max="3066" width="13.54296875" style="3" customWidth="1"/>
    <col min="3067" max="3068" width="9.1328125" style="3"/>
    <col min="3069" max="3069" width="15" style="3" customWidth="1"/>
    <col min="3070" max="3070" width="9.1328125" style="3"/>
    <col min="3071" max="3071" width="16.54296875" style="3" customWidth="1"/>
    <col min="3072" max="3072" width="10.86328125" style="3" customWidth="1"/>
    <col min="3073" max="3321" width="9.1328125" style="3"/>
    <col min="3322" max="3322" width="13.54296875" style="3" customWidth="1"/>
    <col min="3323" max="3324" width="9.1328125" style="3"/>
    <col min="3325" max="3325" width="15" style="3" customWidth="1"/>
    <col min="3326" max="3326" width="9.1328125" style="3"/>
    <col min="3327" max="3327" width="16.54296875" style="3" customWidth="1"/>
    <col min="3328" max="3328" width="10.86328125" style="3" customWidth="1"/>
    <col min="3329" max="3577" width="9.1328125" style="3"/>
    <col min="3578" max="3578" width="13.54296875" style="3" customWidth="1"/>
    <col min="3579" max="3580" width="9.1328125" style="3"/>
    <col min="3581" max="3581" width="15" style="3" customWidth="1"/>
    <col min="3582" max="3582" width="9.1328125" style="3"/>
    <col min="3583" max="3583" width="16.54296875" style="3" customWidth="1"/>
    <col min="3584" max="3584" width="10.86328125" style="3" customWidth="1"/>
    <col min="3585" max="3833" width="9.1328125" style="3"/>
    <col min="3834" max="3834" width="13.54296875" style="3" customWidth="1"/>
    <col min="3835" max="3836" width="9.1328125" style="3"/>
    <col min="3837" max="3837" width="15" style="3" customWidth="1"/>
    <col min="3838" max="3838" width="9.1328125" style="3"/>
    <col min="3839" max="3839" width="16.54296875" style="3" customWidth="1"/>
    <col min="3840" max="3840" width="10.86328125" style="3" customWidth="1"/>
    <col min="3841" max="4089" width="9.1328125" style="3"/>
    <col min="4090" max="4090" width="13.54296875" style="3" customWidth="1"/>
    <col min="4091" max="4092" width="9.1328125" style="3"/>
    <col min="4093" max="4093" width="15" style="3" customWidth="1"/>
    <col min="4094" max="4094" width="9.1328125" style="3"/>
    <col min="4095" max="4095" width="16.54296875" style="3" customWidth="1"/>
    <col min="4096" max="4096" width="10.86328125" style="3" customWidth="1"/>
    <col min="4097" max="4345" width="9.1328125" style="3"/>
    <col min="4346" max="4346" width="13.54296875" style="3" customWidth="1"/>
    <col min="4347" max="4348" width="9.1328125" style="3"/>
    <col min="4349" max="4349" width="15" style="3" customWidth="1"/>
    <col min="4350" max="4350" width="9.1328125" style="3"/>
    <col min="4351" max="4351" width="16.54296875" style="3" customWidth="1"/>
    <col min="4352" max="4352" width="10.86328125" style="3" customWidth="1"/>
    <col min="4353" max="4601" width="9.1328125" style="3"/>
    <col min="4602" max="4602" width="13.54296875" style="3" customWidth="1"/>
    <col min="4603" max="4604" width="9.1328125" style="3"/>
    <col min="4605" max="4605" width="15" style="3" customWidth="1"/>
    <col min="4606" max="4606" width="9.1328125" style="3"/>
    <col min="4607" max="4607" width="16.54296875" style="3" customWidth="1"/>
    <col min="4608" max="4608" width="10.86328125" style="3" customWidth="1"/>
    <col min="4609" max="4857" width="9.1328125" style="3"/>
    <col min="4858" max="4858" width="13.54296875" style="3" customWidth="1"/>
    <col min="4859" max="4860" width="9.1328125" style="3"/>
    <col min="4861" max="4861" width="15" style="3" customWidth="1"/>
    <col min="4862" max="4862" width="9.1328125" style="3"/>
    <col min="4863" max="4863" width="16.54296875" style="3" customWidth="1"/>
    <col min="4864" max="4864" width="10.86328125" style="3" customWidth="1"/>
    <col min="4865" max="5113" width="9.1328125" style="3"/>
    <col min="5114" max="5114" width="13.54296875" style="3" customWidth="1"/>
    <col min="5115" max="5116" width="9.1328125" style="3"/>
    <col min="5117" max="5117" width="15" style="3" customWidth="1"/>
    <col min="5118" max="5118" width="9.1328125" style="3"/>
    <col min="5119" max="5119" width="16.54296875" style="3" customWidth="1"/>
    <col min="5120" max="5120" width="10.86328125" style="3" customWidth="1"/>
    <col min="5121" max="5369" width="9.1328125" style="3"/>
    <col min="5370" max="5370" width="13.54296875" style="3" customWidth="1"/>
    <col min="5371" max="5372" width="9.1328125" style="3"/>
    <col min="5373" max="5373" width="15" style="3" customWidth="1"/>
    <col min="5374" max="5374" width="9.1328125" style="3"/>
    <col min="5375" max="5375" width="16.54296875" style="3" customWidth="1"/>
    <col min="5376" max="5376" width="10.86328125" style="3" customWidth="1"/>
    <col min="5377" max="5625" width="9.1328125" style="3"/>
    <col min="5626" max="5626" width="13.54296875" style="3" customWidth="1"/>
    <col min="5627" max="5628" width="9.1328125" style="3"/>
    <col min="5629" max="5629" width="15" style="3" customWidth="1"/>
    <col min="5630" max="5630" width="9.1328125" style="3"/>
    <col min="5631" max="5631" width="16.54296875" style="3" customWidth="1"/>
    <col min="5632" max="5632" width="10.86328125" style="3" customWidth="1"/>
    <col min="5633" max="5881" width="9.1328125" style="3"/>
    <col min="5882" max="5882" width="13.54296875" style="3" customWidth="1"/>
    <col min="5883" max="5884" width="9.1328125" style="3"/>
    <col min="5885" max="5885" width="15" style="3" customWidth="1"/>
    <col min="5886" max="5886" width="9.1328125" style="3"/>
    <col min="5887" max="5887" width="16.54296875" style="3" customWidth="1"/>
    <col min="5888" max="5888" width="10.86328125" style="3" customWidth="1"/>
    <col min="5889" max="6137" width="9.1328125" style="3"/>
    <col min="6138" max="6138" width="13.54296875" style="3" customWidth="1"/>
    <col min="6139" max="6140" width="9.1328125" style="3"/>
    <col min="6141" max="6141" width="15" style="3" customWidth="1"/>
    <col min="6142" max="6142" width="9.1328125" style="3"/>
    <col min="6143" max="6143" width="16.54296875" style="3" customWidth="1"/>
    <col min="6144" max="6144" width="10.86328125" style="3" customWidth="1"/>
    <col min="6145" max="6393" width="9.1328125" style="3"/>
    <col min="6394" max="6394" width="13.54296875" style="3" customWidth="1"/>
    <col min="6395" max="6396" width="9.1328125" style="3"/>
    <col min="6397" max="6397" width="15" style="3" customWidth="1"/>
    <col min="6398" max="6398" width="9.1328125" style="3"/>
    <col min="6399" max="6399" width="16.54296875" style="3" customWidth="1"/>
    <col min="6400" max="6400" width="10.86328125" style="3" customWidth="1"/>
    <col min="6401" max="6649" width="9.1328125" style="3"/>
    <col min="6650" max="6650" width="13.54296875" style="3" customWidth="1"/>
    <col min="6651" max="6652" width="9.1328125" style="3"/>
    <col min="6653" max="6653" width="15" style="3" customWidth="1"/>
    <col min="6654" max="6654" width="9.1328125" style="3"/>
    <col min="6655" max="6655" width="16.54296875" style="3" customWidth="1"/>
    <col min="6656" max="6656" width="10.86328125" style="3" customWidth="1"/>
    <col min="6657" max="6905" width="9.1328125" style="3"/>
    <col min="6906" max="6906" width="13.54296875" style="3" customWidth="1"/>
    <col min="6907" max="6908" width="9.1328125" style="3"/>
    <col min="6909" max="6909" width="15" style="3" customWidth="1"/>
    <col min="6910" max="6910" width="9.1328125" style="3"/>
    <col min="6911" max="6911" width="16.54296875" style="3" customWidth="1"/>
    <col min="6912" max="6912" width="10.86328125" style="3" customWidth="1"/>
    <col min="6913" max="7161" width="9.1328125" style="3"/>
    <col min="7162" max="7162" width="13.54296875" style="3" customWidth="1"/>
    <col min="7163" max="7164" width="9.1328125" style="3"/>
    <col min="7165" max="7165" width="15" style="3" customWidth="1"/>
    <col min="7166" max="7166" width="9.1328125" style="3"/>
    <col min="7167" max="7167" width="16.54296875" style="3" customWidth="1"/>
    <col min="7168" max="7168" width="10.86328125" style="3" customWidth="1"/>
    <col min="7169" max="7417" width="9.1328125" style="3"/>
    <col min="7418" max="7418" width="13.54296875" style="3" customWidth="1"/>
    <col min="7419" max="7420" width="9.1328125" style="3"/>
    <col min="7421" max="7421" width="15" style="3" customWidth="1"/>
    <col min="7422" max="7422" width="9.1328125" style="3"/>
    <col min="7423" max="7423" width="16.54296875" style="3" customWidth="1"/>
    <col min="7424" max="7424" width="10.86328125" style="3" customWidth="1"/>
    <col min="7425" max="7673" width="9.1328125" style="3"/>
    <col min="7674" max="7674" width="13.54296875" style="3" customWidth="1"/>
    <col min="7675" max="7676" width="9.1328125" style="3"/>
    <col min="7677" max="7677" width="15" style="3" customWidth="1"/>
    <col min="7678" max="7678" width="9.1328125" style="3"/>
    <col min="7679" max="7679" width="16.54296875" style="3" customWidth="1"/>
    <col min="7680" max="7680" width="10.86328125" style="3" customWidth="1"/>
    <col min="7681" max="7929" width="9.1328125" style="3"/>
    <col min="7930" max="7930" width="13.54296875" style="3" customWidth="1"/>
    <col min="7931" max="7932" width="9.1328125" style="3"/>
    <col min="7933" max="7933" width="15" style="3" customWidth="1"/>
    <col min="7934" max="7934" width="9.1328125" style="3"/>
    <col min="7935" max="7935" width="16.54296875" style="3" customWidth="1"/>
    <col min="7936" max="7936" width="10.86328125" style="3" customWidth="1"/>
    <col min="7937" max="8185" width="9.1328125" style="3"/>
    <col min="8186" max="8186" width="13.54296875" style="3" customWidth="1"/>
    <col min="8187" max="8188" width="9.1328125" style="3"/>
    <col min="8189" max="8189" width="15" style="3" customWidth="1"/>
    <col min="8190" max="8190" width="9.1328125" style="3"/>
    <col min="8191" max="8191" width="16.54296875" style="3" customWidth="1"/>
    <col min="8192" max="8192" width="10.86328125" style="3" customWidth="1"/>
    <col min="8193" max="8441" width="9.1328125" style="3"/>
    <col min="8442" max="8442" width="13.54296875" style="3" customWidth="1"/>
    <col min="8443" max="8444" width="9.1328125" style="3"/>
    <col min="8445" max="8445" width="15" style="3" customWidth="1"/>
    <col min="8446" max="8446" width="9.1328125" style="3"/>
    <col min="8447" max="8447" width="16.54296875" style="3" customWidth="1"/>
    <col min="8448" max="8448" width="10.86328125" style="3" customWidth="1"/>
    <col min="8449" max="8697" width="9.1328125" style="3"/>
    <col min="8698" max="8698" width="13.54296875" style="3" customWidth="1"/>
    <col min="8699" max="8700" width="9.1328125" style="3"/>
    <col min="8701" max="8701" width="15" style="3" customWidth="1"/>
    <col min="8702" max="8702" width="9.1328125" style="3"/>
    <col min="8703" max="8703" width="16.54296875" style="3" customWidth="1"/>
    <col min="8704" max="8704" width="10.86328125" style="3" customWidth="1"/>
    <col min="8705" max="8953" width="9.1328125" style="3"/>
    <col min="8954" max="8954" width="13.54296875" style="3" customWidth="1"/>
    <col min="8955" max="8956" width="9.1328125" style="3"/>
    <col min="8957" max="8957" width="15" style="3" customWidth="1"/>
    <col min="8958" max="8958" width="9.1328125" style="3"/>
    <col min="8959" max="8959" width="16.54296875" style="3" customWidth="1"/>
    <col min="8960" max="8960" width="10.86328125" style="3" customWidth="1"/>
    <col min="8961" max="9209" width="9.1328125" style="3"/>
    <col min="9210" max="9210" width="13.54296875" style="3" customWidth="1"/>
    <col min="9211" max="9212" width="9.1328125" style="3"/>
    <col min="9213" max="9213" width="15" style="3" customWidth="1"/>
    <col min="9214" max="9214" width="9.1328125" style="3"/>
    <col min="9215" max="9215" width="16.54296875" style="3" customWidth="1"/>
    <col min="9216" max="9216" width="10.86328125" style="3" customWidth="1"/>
    <col min="9217" max="9465" width="9.1328125" style="3"/>
    <col min="9466" max="9466" width="13.54296875" style="3" customWidth="1"/>
    <col min="9467" max="9468" width="9.1328125" style="3"/>
    <col min="9469" max="9469" width="15" style="3" customWidth="1"/>
    <col min="9470" max="9470" width="9.1328125" style="3"/>
    <col min="9471" max="9471" width="16.54296875" style="3" customWidth="1"/>
    <col min="9472" max="9472" width="10.86328125" style="3" customWidth="1"/>
    <col min="9473" max="9721" width="9.1328125" style="3"/>
    <col min="9722" max="9722" width="13.54296875" style="3" customWidth="1"/>
    <col min="9723" max="9724" width="9.1328125" style="3"/>
    <col min="9725" max="9725" width="15" style="3" customWidth="1"/>
    <col min="9726" max="9726" width="9.1328125" style="3"/>
    <col min="9727" max="9727" width="16.54296875" style="3" customWidth="1"/>
    <col min="9728" max="9728" width="10.86328125" style="3" customWidth="1"/>
    <col min="9729" max="9977" width="9.1328125" style="3"/>
    <col min="9978" max="9978" width="13.54296875" style="3" customWidth="1"/>
    <col min="9979" max="9980" width="9.1328125" style="3"/>
    <col min="9981" max="9981" width="15" style="3" customWidth="1"/>
    <col min="9982" max="9982" width="9.1328125" style="3"/>
    <col min="9983" max="9983" width="16.54296875" style="3" customWidth="1"/>
    <col min="9984" max="9984" width="10.86328125" style="3" customWidth="1"/>
    <col min="9985" max="10233" width="9.1328125" style="3"/>
    <col min="10234" max="10234" width="13.54296875" style="3" customWidth="1"/>
    <col min="10235" max="10236" width="9.1328125" style="3"/>
    <col min="10237" max="10237" width="15" style="3" customWidth="1"/>
    <col min="10238" max="10238" width="9.1328125" style="3"/>
    <col min="10239" max="10239" width="16.54296875" style="3" customWidth="1"/>
    <col min="10240" max="10240" width="10.86328125" style="3" customWidth="1"/>
    <col min="10241" max="10489" width="9.1328125" style="3"/>
    <col min="10490" max="10490" width="13.54296875" style="3" customWidth="1"/>
    <col min="10491" max="10492" width="9.1328125" style="3"/>
    <col min="10493" max="10493" width="15" style="3" customWidth="1"/>
    <col min="10494" max="10494" width="9.1328125" style="3"/>
    <col min="10495" max="10495" width="16.54296875" style="3" customWidth="1"/>
    <col min="10496" max="10496" width="10.86328125" style="3" customWidth="1"/>
    <col min="10497" max="10745" width="9.1328125" style="3"/>
    <col min="10746" max="10746" width="13.54296875" style="3" customWidth="1"/>
    <col min="10747" max="10748" width="9.1328125" style="3"/>
    <col min="10749" max="10749" width="15" style="3" customWidth="1"/>
    <col min="10750" max="10750" width="9.1328125" style="3"/>
    <col min="10751" max="10751" width="16.54296875" style="3" customWidth="1"/>
    <col min="10752" max="10752" width="10.86328125" style="3" customWidth="1"/>
    <col min="10753" max="11001" width="9.1328125" style="3"/>
    <col min="11002" max="11002" width="13.54296875" style="3" customWidth="1"/>
    <col min="11003" max="11004" width="9.1328125" style="3"/>
    <col min="11005" max="11005" width="15" style="3" customWidth="1"/>
    <col min="11006" max="11006" width="9.1328125" style="3"/>
    <col min="11007" max="11007" width="16.54296875" style="3" customWidth="1"/>
    <col min="11008" max="11008" width="10.86328125" style="3" customWidth="1"/>
    <col min="11009" max="11257" width="9.1328125" style="3"/>
    <col min="11258" max="11258" width="13.54296875" style="3" customWidth="1"/>
    <col min="11259" max="11260" width="9.1328125" style="3"/>
    <col min="11261" max="11261" width="15" style="3" customWidth="1"/>
    <col min="11262" max="11262" width="9.1328125" style="3"/>
    <col min="11263" max="11263" width="16.54296875" style="3" customWidth="1"/>
    <col min="11264" max="11264" width="10.86328125" style="3" customWidth="1"/>
    <col min="11265" max="11513" width="9.1328125" style="3"/>
    <col min="11514" max="11514" width="13.54296875" style="3" customWidth="1"/>
    <col min="11515" max="11516" width="9.1328125" style="3"/>
    <col min="11517" max="11517" width="15" style="3" customWidth="1"/>
    <col min="11518" max="11518" width="9.1328125" style="3"/>
    <col min="11519" max="11519" width="16.54296875" style="3" customWidth="1"/>
    <col min="11520" max="11520" width="10.86328125" style="3" customWidth="1"/>
    <col min="11521" max="11769" width="9.1328125" style="3"/>
    <col min="11770" max="11770" width="13.54296875" style="3" customWidth="1"/>
    <col min="11771" max="11772" width="9.1328125" style="3"/>
    <col min="11773" max="11773" width="15" style="3" customWidth="1"/>
    <col min="11774" max="11774" width="9.1328125" style="3"/>
    <col min="11775" max="11775" width="16.54296875" style="3" customWidth="1"/>
    <col min="11776" max="11776" width="10.86328125" style="3" customWidth="1"/>
    <col min="11777" max="12025" width="9.1328125" style="3"/>
    <col min="12026" max="12026" width="13.54296875" style="3" customWidth="1"/>
    <col min="12027" max="12028" width="9.1328125" style="3"/>
    <col min="12029" max="12029" width="15" style="3" customWidth="1"/>
    <col min="12030" max="12030" width="9.1328125" style="3"/>
    <col min="12031" max="12031" width="16.54296875" style="3" customWidth="1"/>
    <col min="12032" max="12032" width="10.86328125" style="3" customWidth="1"/>
    <col min="12033" max="12281" width="9.1328125" style="3"/>
    <col min="12282" max="12282" width="13.54296875" style="3" customWidth="1"/>
    <col min="12283" max="12284" width="9.1328125" style="3"/>
    <col min="12285" max="12285" width="15" style="3" customWidth="1"/>
    <col min="12286" max="12286" width="9.1328125" style="3"/>
    <col min="12287" max="12287" width="16.54296875" style="3" customWidth="1"/>
    <col min="12288" max="12288" width="10.86328125" style="3" customWidth="1"/>
    <col min="12289" max="12537" width="9.1328125" style="3"/>
    <col min="12538" max="12538" width="13.54296875" style="3" customWidth="1"/>
    <col min="12539" max="12540" width="9.1328125" style="3"/>
    <col min="12541" max="12541" width="15" style="3" customWidth="1"/>
    <col min="12542" max="12542" width="9.1328125" style="3"/>
    <col min="12543" max="12543" width="16.54296875" style="3" customWidth="1"/>
    <col min="12544" max="12544" width="10.86328125" style="3" customWidth="1"/>
    <col min="12545" max="12793" width="9.1328125" style="3"/>
    <col min="12794" max="12794" width="13.54296875" style="3" customWidth="1"/>
    <col min="12795" max="12796" width="9.1328125" style="3"/>
    <col min="12797" max="12797" width="15" style="3" customWidth="1"/>
    <col min="12798" max="12798" width="9.1328125" style="3"/>
    <col min="12799" max="12799" width="16.54296875" style="3" customWidth="1"/>
    <col min="12800" max="12800" width="10.86328125" style="3" customWidth="1"/>
    <col min="12801" max="13049" width="9.1328125" style="3"/>
    <col min="13050" max="13050" width="13.54296875" style="3" customWidth="1"/>
    <col min="13051" max="13052" width="9.1328125" style="3"/>
    <col min="13053" max="13053" width="15" style="3" customWidth="1"/>
    <col min="13054" max="13054" width="9.1328125" style="3"/>
    <col min="13055" max="13055" width="16.54296875" style="3" customWidth="1"/>
    <col min="13056" max="13056" width="10.86328125" style="3" customWidth="1"/>
    <col min="13057" max="13305" width="9.1328125" style="3"/>
    <col min="13306" max="13306" width="13.54296875" style="3" customWidth="1"/>
    <col min="13307" max="13308" width="9.1328125" style="3"/>
    <col min="13309" max="13309" width="15" style="3" customWidth="1"/>
    <col min="13310" max="13310" width="9.1328125" style="3"/>
    <col min="13311" max="13311" width="16.54296875" style="3" customWidth="1"/>
    <col min="13312" max="13312" width="10.86328125" style="3" customWidth="1"/>
    <col min="13313" max="13561" width="9.1328125" style="3"/>
    <col min="13562" max="13562" width="13.54296875" style="3" customWidth="1"/>
    <col min="13563" max="13564" width="9.1328125" style="3"/>
    <col min="13565" max="13565" width="15" style="3" customWidth="1"/>
    <col min="13566" max="13566" width="9.1328125" style="3"/>
    <col min="13567" max="13567" width="16.54296875" style="3" customWidth="1"/>
    <col min="13568" max="13568" width="10.86328125" style="3" customWidth="1"/>
    <col min="13569" max="13817" width="9.1328125" style="3"/>
    <col min="13818" max="13818" width="13.54296875" style="3" customWidth="1"/>
    <col min="13819" max="13820" width="9.1328125" style="3"/>
    <col min="13821" max="13821" width="15" style="3" customWidth="1"/>
    <col min="13822" max="13822" width="9.1328125" style="3"/>
    <col min="13823" max="13823" width="16.54296875" style="3" customWidth="1"/>
    <col min="13824" max="13824" width="10.86328125" style="3" customWidth="1"/>
    <col min="13825" max="14073" width="9.1328125" style="3"/>
    <col min="14074" max="14074" width="13.54296875" style="3" customWidth="1"/>
    <col min="14075" max="14076" width="9.1328125" style="3"/>
    <col min="14077" max="14077" width="15" style="3" customWidth="1"/>
    <col min="14078" max="14078" width="9.1328125" style="3"/>
    <col min="14079" max="14079" width="16.54296875" style="3" customWidth="1"/>
    <col min="14080" max="14080" width="10.86328125" style="3" customWidth="1"/>
    <col min="14081" max="14329" width="9.1328125" style="3"/>
    <col min="14330" max="14330" width="13.54296875" style="3" customWidth="1"/>
    <col min="14331" max="14332" width="9.1328125" style="3"/>
    <col min="14333" max="14333" width="15" style="3" customWidth="1"/>
    <col min="14334" max="14334" width="9.1328125" style="3"/>
    <col min="14335" max="14335" width="16.54296875" style="3" customWidth="1"/>
    <col min="14336" max="14336" width="10.86328125" style="3" customWidth="1"/>
    <col min="14337" max="14585" width="9.1328125" style="3"/>
    <col min="14586" max="14586" width="13.54296875" style="3" customWidth="1"/>
    <col min="14587" max="14588" width="9.1328125" style="3"/>
    <col min="14589" max="14589" width="15" style="3" customWidth="1"/>
    <col min="14590" max="14590" width="9.1328125" style="3"/>
    <col min="14591" max="14591" width="16.54296875" style="3" customWidth="1"/>
    <col min="14592" max="14592" width="10.86328125" style="3" customWidth="1"/>
    <col min="14593" max="14841" width="9.1328125" style="3"/>
    <col min="14842" max="14842" width="13.54296875" style="3" customWidth="1"/>
    <col min="14843" max="14844" width="9.1328125" style="3"/>
    <col min="14845" max="14845" width="15" style="3" customWidth="1"/>
    <col min="14846" max="14846" width="9.1328125" style="3"/>
    <col min="14847" max="14847" width="16.54296875" style="3" customWidth="1"/>
    <col min="14848" max="14848" width="10.86328125" style="3" customWidth="1"/>
    <col min="14849" max="15097" width="9.1328125" style="3"/>
    <col min="15098" max="15098" width="13.54296875" style="3" customWidth="1"/>
    <col min="15099" max="15100" width="9.1328125" style="3"/>
    <col min="15101" max="15101" width="15" style="3" customWidth="1"/>
    <col min="15102" max="15102" width="9.1328125" style="3"/>
    <col min="15103" max="15103" width="16.54296875" style="3" customWidth="1"/>
    <col min="15104" max="15104" width="10.86328125" style="3" customWidth="1"/>
    <col min="15105" max="15353" width="9.1328125" style="3"/>
    <col min="15354" max="15354" width="13.54296875" style="3" customWidth="1"/>
    <col min="15355" max="15356" width="9.1328125" style="3"/>
    <col min="15357" max="15357" width="15" style="3" customWidth="1"/>
    <col min="15358" max="15358" width="9.1328125" style="3"/>
    <col min="15359" max="15359" width="16.54296875" style="3" customWidth="1"/>
    <col min="15360" max="15360" width="10.86328125" style="3" customWidth="1"/>
    <col min="15361" max="15609" width="9.1328125" style="3"/>
    <col min="15610" max="15610" width="13.54296875" style="3" customWidth="1"/>
    <col min="15611" max="15612" width="9.1328125" style="3"/>
    <col min="15613" max="15613" width="15" style="3" customWidth="1"/>
    <col min="15614" max="15614" width="9.1328125" style="3"/>
    <col min="15615" max="15615" width="16.54296875" style="3" customWidth="1"/>
    <col min="15616" max="15616" width="10.86328125" style="3" customWidth="1"/>
    <col min="15617" max="15865" width="9.1328125" style="3"/>
    <col min="15866" max="15866" width="13.54296875" style="3" customWidth="1"/>
    <col min="15867" max="15868" width="9.1328125" style="3"/>
    <col min="15869" max="15869" width="15" style="3" customWidth="1"/>
    <col min="15870" max="15870" width="9.1328125" style="3"/>
    <col min="15871" max="15871" width="16.54296875" style="3" customWidth="1"/>
    <col min="15872" max="15872" width="10.86328125" style="3" customWidth="1"/>
    <col min="15873" max="16121" width="9.1328125" style="3"/>
    <col min="16122" max="16122" width="13.54296875" style="3" customWidth="1"/>
    <col min="16123" max="16124" width="9.1328125" style="3"/>
    <col min="16125" max="16125" width="15" style="3" customWidth="1"/>
    <col min="16126" max="16126" width="9.1328125" style="3"/>
    <col min="16127" max="16127" width="16.54296875" style="3" customWidth="1"/>
    <col min="16128" max="16128" width="10.86328125" style="3" customWidth="1"/>
    <col min="16129" max="16384" width="9.1328125" style="3"/>
  </cols>
  <sheetData>
    <row r="1" spans="1:9" x14ac:dyDescent="0.6">
      <c r="A1" s="4" t="s">
        <v>28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26</v>
      </c>
      <c r="B3" s="5"/>
      <c r="C3" s="2"/>
      <c r="D3" s="2"/>
      <c r="E3" s="2"/>
      <c r="G3" s="28" t="s">
        <v>34</v>
      </c>
      <c r="H3" s="28" t="s">
        <v>32</v>
      </c>
      <c r="I3" s="28" t="s">
        <v>33</v>
      </c>
    </row>
    <row r="4" spans="1:9" x14ac:dyDescent="0.6">
      <c r="A4" s="6"/>
      <c r="B4" s="7"/>
      <c r="C4" s="8" t="s">
        <v>1</v>
      </c>
      <c r="D4" s="9" t="s">
        <v>30</v>
      </c>
      <c r="E4" s="10" t="s">
        <v>31</v>
      </c>
      <c r="G4" s="28">
        <v>58</v>
      </c>
      <c r="I4" s="31">
        <f>D8</f>
        <v>104016</v>
      </c>
    </row>
    <row r="5" spans="1:9" ht="13.75" thickBot="1" x14ac:dyDescent="0.75">
      <c r="A5" s="11" t="s">
        <v>2</v>
      </c>
      <c r="B5" s="12"/>
      <c r="C5" s="13"/>
      <c r="D5" s="14" t="s">
        <v>3</v>
      </c>
      <c r="E5" s="15" t="s">
        <v>3</v>
      </c>
      <c r="G5" s="28">
        <v>59</v>
      </c>
      <c r="H5" s="1"/>
      <c r="I5" s="1">
        <f>I7-2/5*(I7-D8)</f>
        <v>113911.2</v>
      </c>
    </row>
    <row r="6" spans="1:9" x14ac:dyDescent="0.6">
      <c r="A6" s="16" t="s">
        <v>29</v>
      </c>
      <c r="B6" s="1" t="s">
        <v>4</v>
      </c>
      <c r="C6" s="17">
        <v>1153</v>
      </c>
      <c r="D6" s="18">
        <v>104016</v>
      </c>
      <c r="E6" s="19">
        <v>103454</v>
      </c>
      <c r="G6" s="28">
        <v>60</v>
      </c>
      <c r="H6"/>
      <c r="I6">
        <f>I7-1/5*(I7-D8)</f>
        <v>117209.60000000001</v>
      </c>
    </row>
    <row r="7" spans="1:9" x14ac:dyDescent="0.6">
      <c r="A7" s="16"/>
      <c r="B7" s="1" t="s">
        <v>5</v>
      </c>
      <c r="C7" s="17">
        <v>0</v>
      </c>
      <c r="D7" s="17">
        <v>0</v>
      </c>
      <c r="E7" s="17">
        <v>0</v>
      </c>
      <c r="G7" s="28">
        <v>61</v>
      </c>
      <c r="H7" s="28"/>
      <c r="I7" s="29">
        <f>D11</f>
        <v>120508</v>
      </c>
    </row>
    <row r="8" spans="1:9" x14ac:dyDescent="0.6">
      <c r="A8" s="20"/>
      <c r="B8" s="21" t="s">
        <v>6</v>
      </c>
      <c r="C8" s="22">
        <v>1153</v>
      </c>
      <c r="D8" s="23">
        <v>104016</v>
      </c>
      <c r="E8" s="24">
        <v>103454</v>
      </c>
      <c r="G8" s="28">
        <v>62</v>
      </c>
      <c r="H8" s="28"/>
      <c r="I8" s="29">
        <f>$I$7+1/5*($I$12-$I$7)</f>
        <v>118944.6</v>
      </c>
    </row>
    <row r="9" spans="1:9" x14ac:dyDescent="0.6">
      <c r="A9" s="16" t="s">
        <v>7</v>
      </c>
      <c r="B9" s="1" t="s">
        <v>4</v>
      </c>
      <c r="C9" s="17">
        <v>15700</v>
      </c>
      <c r="D9" s="18">
        <v>120508</v>
      </c>
      <c r="E9" s="19">
        <v>118936</v>
      </c>
      <c r="G9" s="28">
        <v>63</v>
      </c>
      <c r="H9" s="28"/>
      <c r="I9" s="29">
        <f>$I$7+2/5*($I$12-$I$7)</f>
        <v>117381.2</v>
      </c>
    </row>
    <row r="10" spans="1:9" x14ac:dyDescent="0.6">
      <c r="A10" s="16"/>
      <c r="B10" s="1" t="s">
        <v>5</v>
      </c>
      <c r="C10" s="17">
        <v>0</v>
      </c>
      <c r="D10" s="18">
        <v>0</v>
      </c>
      <c r="E10" s="19">
        <v>0</v>
      </c>
      <c r="G10" s="28">
        <v>64</v>
      </c>
      <c r="H10" s="28"/>
      <c r="I10" s="29">
        <f>$I$7+3/5*($I$12-$I$7)</f>
        <v>115817.8</v>
      </c>
    </row>
    <row r="11" spans="1:9" x14ac:dyDescent="0.6">
      <c r="A11" s="20"/>
      <c r="B11" s="21" t="s">
        <v>6</v>
      </c>
      <c r="C11" s="22">
        <v>15700</v>
      </c>
      <c r="D11" s="23">
        <v>120508</v>
      </c>
      <c r="E11" s="24">
        <v>118936</v>
      </c>
      <c r="G11" s="28">
        <v>65</v>
      </c>
      <c r="H11" s="29">
        <f>D13</f>
        <v>126665</v>
      </c>
      <c r="I11" s="29">
        <f>$I$7+4/5*($I$12-$I$7)</f>
        <v>114254.39999999999</v>
      </c>
    </row>
    <row r="12" spans="1:9" x14ac:dyDescent="0.6">
      <c r="A12" s="16" t="s">
        <v>8</v>
      </c>
      <c r="B12" s="1" t="s">
        <v>4</v>
      </c>
      <c r="C12" s="17">
        <v>69525</v>
      </c>
      <c r="D12" s="18">
        <v>118771</v>
      </c>
      <c r="E12" s="19">
        <v>113483</v>
      </c>
      <c r="G12" s="28">
        <v>66</v>
      </c>
      <c r="H12" s="29">
        <f>D13</f>
        <v>126665</v>
      </c>
      <c r="I12" s="29">
        <f>D14</f>
        <v>112691</v>
      </c>
    </row>
    <row r="13" spans="1:9" x14ac:dyDescent="0.6">
      <c r="A13" s="16"/>
      <c r="B13" s="1" t="s">
        <v>5</v>
      </c>
      <c r="C13" s="17">
        <v>30249</v>
      </c>
      <c r="D13" s="18">
        <v>126665</v>
      </c>
      <c r="E13" s="19">
        <v>124839</v>
      </c>
      <c r="G13" s="28">
        <v>67</v>
      </c>
      <c r="H13" s="28">
        <f>H$12+1/5*(H$17-H$12)</f>
        <v>127313</v>
      </c>
      <c r="I13" s="28">
        <f>I$12+1/5*(I$17-I$12)</f>
        <v>112581</v>
      </c>
    </row>
    <row r="14" spans="1:9" x14ac:dyDescent="0.6">
      <c r="A14" s="20"/>
      <c r="B14" s="21" t="s">
        <v>6</v>
      </c>
      <c r="C14" s="22">
        <v>39276</v>
      </c>
      <c r="D14" s="23">
        <v>112691</v>
      </c>
      <c r="E14" s="24">
        <v>104738</v>
      </c>
      <c r="G14" s="28">
        <v>68</v>
      </c>
      <c r="H14" s="28">
        <f>H$12+2/5*(H$17-H$12)</f>
        <v>127961</v>
      </c>
      <c r="I14" s="28">
        <f>I$12+2/5*(I$17-I$12)</f>
        <v>112471</v>
      </c>
    </row>
    <row r="15" spans="1:9" x14ac:dyDescent="0.6">
      <c r="A15" s="16" t="s">
        <v>9</v>
      </c>
      <c r="B15" s="1" t="s">
        <v>4</v>
      </c>
      <c r="C15" s="17">
        <v>64632</v>
      </c>
      <c r="D15" s="18">
        <v>119918</v>
      </c>
      <c r="E15" s="19">
        <v>110780</v>
      </c>
      <c r="G15" s="28">
        <v>69</v>
      </c>
      <c r="H15" s="28">
        <f>H$12+3/5*(H$17-H$12)</f>
        <v>128609</v>
      </c>
      <c r="I15" s="28">
        <f>I$12+3/5*(I$17-I$12)</f>
        <v>112361</v>
      </c>
    </row>
    <row r="16" spans="1:9" x14ac:dyDescent="0.6">
      <c r="A16" s="16"/>
      <c r="B16" s="1" t="s">
        <v>5</v>
      </c>
      <c r="C16" s="17">
        <v>28295</v>
      </c>
      <c r="D16" s="18">
        <v>129905</v>
      </c>
      <c r="E16" s="19">
        <v>126840</v>
      </c>
      <c r="G16" s="28">
        <v>70</v>
      </c>
      <c r="H16" s="28">
        <f>H$12+4/5*(H$17-H$12)</f>
        <v>129257</v>
      </c>
      <c r="I16" s="28">
        <f>I$12+4/5*(I$17-I$12)</f>
        <v>112251</v>
      </c>
    </row>
    <row r="17" spans="1:9" x14ac:dyDescent="0.6">
      <c r="A17" s="20"/>
      <c r="B17" s="21" t="s">
        <v>6</v>
      </c>
      <c r="C17" s="22">
        <v>36337</v>
      </c>
      <c r="D17" s="23">
        <v>112141</v>
      </c>
      <c r="E17" s="24">
        <v>98275</v>
      </c>
      <c r="H17" s="29">
        <f>D16</f>
        <v>129905</v>
      </c>
      <c r="I17" s="29">
        <f>D17</f>
        <v>112141</v>
      </c>
    </row>
    <row r="18" spans="1:9" x14ac:dyDescent="0.6">
      <c r="A18" s="16" t="s">
        <v>10</v>
      </c>
      <c r="B18" s="1" t="s">
        <v>4</v>
      </c>
      <c r="C18" s="17">
        <v>48977</v>
      </c>
      <c r="D18" s="18">
        <v>116340</v>
      </c>
      <c r="E18" s="19">
        <v>102310</v>
      </c>
    </row>
    <row r="19" spans="1:9" x14ac:dyDescent="0.6">
      <c r="A19" s="16"/>
      <c r="B19" s="1" t="s">
        <v>5</v>
      </c>
      <c r="C19" s="17">
        <v>19543</v>
      </c>
      <c r="D19" s="18">
        <v>124987</v>
      </c>
      <c r="E19" s="19">
        <v>120426</v>
      </c>
    </row>
    <row r="20" spans="1:9" x14ac:dyDescent="0.6">
      <c r="A20" s="20"/>
      <c r="B20" s="21" t="s">
        <v>6</v>
      </c>
      <c r="C20" s="22">
        <v>29434</v>
      </c>
      <c r="D20" s="23">
        <v>110598</v>
      </c>
      <c r="E20" s="24">
        <v>90281</v>
      </c>
    </row>
    <row r="21" spans="1:9" x14ac:dyDescent="0.6">
      <c r="A21" s="16" t="s">
        <v>11</v>
      </c>
      <c r="B21" s="1" t="s">
        <v>4</v>
      </c>
      <c r="C21" s="17">
        <v>33539</v>
      </c>
      <c r="D21" s="18">
        <v>118612</v>
      </c>
      <c r="E21" s="19">
        <v>100138</v>
      </c>
    </row>
    <row r="22" spans="1:9" x14ac:dyDescent="0.6">
      <c r="A22" s="16"/>
      <c r="B22" s="1" t="s">
        <v>5</v>
      </c>
      <c r="C22" s="17">
        <v>11899</v>
      </c>
      <c r="D22" s="18">
        <v>122347</v>
      </c>
      <c r="E22" s="19">
        <v>116266</v>
      </c>
    </row>
    <row r="23" spans="1:9" x14ac:dyDescent="0.6">
      <c r="A23" s="20"/>
      <c r="B23" s="21" t="s">
        <v>6</v>
      </c>
      <c r="C23" s="22">
        <v>21640</v>
      </c>
      <c r="D23" s="23">
        <v>116558</v>
      </c>
      <c r="E23" s="24">
        <v>91270</v>
      </c>
    </row>
    <row r="24" spans="1:9" x14ac:dyDescent="0.6">
      <c r="A24" s="16" t="s">
        <v>12</v>
      </c>
      <c r="B24" s="1" t="s">
        <v>4</v>
      </c>
      <c r="C24" s="17">
        <v>19695</v>
      </c>
      <c r="D24" s="18">
        <v>121595</v>
      </c>
      <c r="E24" s="19">
        <v>99597</v>
      </c>
    </row>
    <row r="25" spans="1:9" x14ac:dyDescent="0.6">
      <c r="A25" s="16"/>
      <c r="B25" s="1" t="s">
        <v>5</v>
      </c>
      <c r="C25" s="17">
        <v>6701</v>
      </c>
      <c r="D25" s="18">
        <v>128466</v>
      </c>
      <c r="E25" s="19">
        <v>119857</v>
      </c>
    </row>
    <row r="26" spans="1:9" x14ac:dyDescent="0.6">
      <c r="A26" s="20"/>
      <c r="B26" s="21" t="s">
        <v>6</v>
      </c>
      <c r="C26" s="22">
        <v>12994</v>
      </c>
      <c r="D26" s="23">
        <v>118053</v>
      </c>
      <c r="E26" s="24">
        <v>89149</v>
      </c>
    </row>
    <row r="27" spans="1:9" x14ac:dyDescent="0.6">
      <c r="A27" s="16" t="s">
        <v>13</v>
      </c>
      <c r="B27" s="1" t="s">
        <v>4</v>
      </c>
      <c r="C27" s="17">
        <v>7190</v>
      </c>
      <c r="D27" s="18">
        <v>123655</v>
      </c>
      <c r="E27" s="19">
        <v>97964</v>
      </c>
    </row>
    <row r="28" spans="1:9" x14ac:dyDescent="0.6">
      <c r="A28" s="16"/>
      <c r="B28" s="1" t="s">
        <v>5</v>
      </c>
      <c r="C28" s="17">
        <v>2265</v>
      </c>
      <c r="D28" s="18">
        <v>130726</v>
      </c>
      <c r="E28" s="19">
        <v>117957</v>
      </c>
    </row>
    <row r="29" spans="1:9" x14ac:dyDescent="0.6">
      <c r="A29" s="20"/>
      <c r="B29" s="21" t="s">
        <v>6</v>
      </c>
      <c r="C29" s="22">
        <v>4925</v>
      </c>
      <c r="D29" s="23">
        <v>120403</v>
      </c>
      <c r="E29" s="24">
        <v>88769</v>
      </c>
    </row>
    <row r="30" spans="1:9" x14ac:dyDescent="0.6">
      <c r="A30" s="16" t="s">
        <v>14</v>
      </c>
      <c r="B30" s="1" t="s">
        <v>4</v>
      </c>
      <c r="C30" s="17">
        <v>1600</v>
      </c>
      <c r="D30" s="18">
        <v>125054</v>
      </c>
      <c r="E30" s="19">
        <v>95511</v>
      </c>
    </row>
    <row r="31" spans="1:9" x14ac:dyDescent="0.6">
      <c r="A31" s="16"/>
      <c r="B31" s="1" t="s">
        <v>5</v>
      </c>
      <c r="C31" s="17">
        <v>519</v>
      </c>
      <c r="D31" s="18">
        <v>138023</v>
      </c>
      <c r="E31" s="19">
        <v>113177</v>
      </c>
    </row>
    <row r="32" spans="1:9" x14ac:dyDescent="0.6">
      <c r="A32" s="20"/>
      <c r="B32" s="21" t="s">
        <v>6</v>
      </c>
      <c r="C32" s="22">
        <v>1081</v>
      </c>
      <c r="D32" s="23">
        <v>118828</v>
      </c>
      <c r="E32" s="24">
        <v>87030</v>
      </c>
    </row>
    <row r="33" spans="1:5" x14ac:dyDescent="0.6">
      <c r="A33" s="16" t="s">
        <v>15</v>
      </c>
      <c r="B33" s="1" t="s">
        <v>4</v>
      </c>
      <c r="C33" s="17">
        <v>127</v>
      </c>
      <c r="D33" s="18">
        <v>130520</v>
      </c>
      <c r="E33" s="19">
        <v>96829</v>
      </c>
    </row>
    <row r="34" spans="1:5" x14ac:dyDescent="0.6">
      <c r="A34" s="16"/>
      <c r="B34" s="1" t="s">
        <v>5</v>
      </c>
      <c r="C34" s="17">
        <v>42</v>
      </c>
      <c r="D34" s="18">
        <v>152958</v>
      </c>
      <c r="E34" s="19">
        <v>117583</v>
      </c>
    </row>
    <row r="35" spans="1:5" x14ac:dyDescent="0.6">
      <c r="A35" s="20"/>
      <c r="B35" s="21" t="s">
        <v>6</v>
      </c>
      <c r="C35" s="22">
        <v>85</v>
      </c>
      <c r="D35" s="23">
        <v>119433</v>
      </c>
      <c r="E35" s="24">
        <v>86574</v>
      </c>
    </row>
    <row r="36" spans="1:5" x14ac:dyDescent="0.6">
      <c r="A36" s="16" t="s">
        <v>16</v>
      </c>
      <c r="B36" s="1" t="s">
        <v>4</v>
      </c>
      <c r="C36" s="17">
        <v>262138</v>
      </c>
      <c r="D36" s="18">
        <v>119008</v>
      </c>
      <c r="E36" s="19">
        <v>107718</v>
      </c>
    </row>
    <row r="37" spans="1:5" x14ac:dyDescent="0.6">
      <c r="A37" s="16"/>
      <c r="B37" s="1" t="s">
        <v>5</v>
      </c>
      <c r="C37" s="17">
        <v>99513</v>
      </c>
      <c r="D37" s="18">
        <v>127024</v>
      </c>
      <c r="E37" s="19">
        <v>122960</v>
      </c>
    </row>
    <row r="38" spans="1:5" ht="13.75" thickBot="1" x14ac:dyDescent="0.75">
      <c r="A38" s="11"/>
      <c r="B38" s="12" t="s">
        <v>6</v>
      </c>
      <c r="C38" s="13">
        <v>162625</v>
      </c>
      <c r="D38" s="25">
        <v>114103</v>
      </c>
      <c r="E38" s="26">
        <v>98390</v>
      </c>
    </row>
    <row r="39" spans="1:5" x14ac:dyDescent="0.6">
      <c r="A39" s="16" t="s">
        <v>17</v>
      </c>
      <c r="B39" s="1" t="s">
        <v>4</v>
      </c>
      <c r="C39" s="17">
        <v>0</v>
      </c>
      <c r="D39" s="18">
        <v>0</v>
      </c>
      <c r="E39" s="19">
        <v>0</v>
      </c>
    </row>
    <row r="40" spans="1:5" x14ac:dyDescent="0.6">
      <c r="A40" s="16" t="s">
        <v>18</v>
      </c>
      <c r="B40" s="1" t="s">
        <v>5</v>
      </c>
      <c r="C40" s="17">
        <v>0</v>
      </c>
      <c r="D40" s="18">
        <v>0</v>
      </c>
      <c r="E40" s="19">
        <v>0</v>
      </c>
    </row>
    <row r="41" spans="1:5" ht="13.75" thickBot="1" x14ac:dyDescent="0.75">
      <c r="A41" s="11"/>
      <c r="B41" s="12" t="s">
        <v>6</v>
      </c>
      <c r="C41" s="13">
        <v>0</v>
      </c>
      <c r="D41" s="25">
        <v>0</v>
      </c>
      <c r="E41" s="26">
        <v>0</v>
      </c>
    </row>
    <row r="42" spans="1:5" x14ac:dyDescent="0.6">
      <c r="A42" s="16" t="s">
        <v>19</v>
      </c>
      <c r="B42" s="1" t="s">
        <v>4</v>
      </c>
      <c r="C42" s="17">
        <v>262138</v>
      </c>
      <c r="D42" s="18">
        <v>119008</v>
      </c>
      <c r="E42" s="19">
        <v>107718</v>
      </c>
    </row>
    <row r="43" spans="1:5" x14ac:dyDescent="0.6">
      <c r="A43" s="16"/>
      <c r="B43" s="1" t="s">
        <v>5</v>
      </c>
      <c r="C43" s="17">
        <v>99513</v>
      </c>
      <c r="D43" s="18">
        <v>127024</v>
      </c>
      <c r="E43" s="19">
        <v>122960</v>
      </c>
    </row>
    <row r="44" spans="1:5" ht="13.75" thickBot="1" x14ac:dyDescent="0.75">
      <c r="A44" s="11"/>
      <c r="B44" s="12" t="s">
        <v>6</v>
      </c>
      <c r="C44" s="13">
        <v>162625</v>
      </c>
      <c r="D44" s="25">
        <v>114103</v>
      </c>
      <c r="E44" s="26">
        <v>98390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2024-02-13T10:45:40Z</dcterms:created>
  <dcterms:modified xsi:type="dcterms:W3CDTF">2024-04-29T18:23:02Z</dcterms:modified>
</cp:coreProperties>
</file>