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AD5FEF9F-24DB-4524-AC64-3E854EBC28A8}" xr6:coauthVersionLast="47" xr6:coauthVersionMax="47" xr10:uidLastSave="{00000000-0000-0000-0000-000000000000}"/>
  <bookViews>
    <workbookView xWindow="-90" yWindow="-90" windowWidth="19380" windowHeight="10380" firstSheet="3" activeTab="1" xr2:uid="{E435C980-D03F-4305-A976-43C197344A7B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externalReferences>
    <externalReference r:id="rId11"/>
  </externalReferences>
  <definedNames>
    <definedName name="_AMO_UniqueIdentifier" hidden="1">"'f0eba241-540f-4510-820c-87f5133f6bb5'"</definedName>
    <definedName name="adat">#REF!</definedName>
    <definedName name="B__cs">[1]Bács!#REF!</definedName>
    <definedName name="B__k__s">[1]Békés!#REF!</definedName>
    <definedName name="Baranya">[1]Baranya!#REF!</definedName>
    <definedName name="Belf__ld">[1]Belföld!#REF!</definedName>
    <definedName name="Borsod">[1]Borsod!#REF!</definedName>
    <definedName name="Bp__I_ker_">'[1]Bp. I.ker.'!#REF!</definedName>
    <definedName name="Bp__II_ker_">'[1]Bp. II.ker.'!#REF!</definedName>
    <definedName name="Bp__III_ker_">'[1]Bp. III.ker.'!#REF!</definedName>
    <definedName name="Bp__IV_ker_">'[1]Bp. IV.ker.'!#REF!</definedName>
    <definedName name="Bp__IX_ker_">'[1]Bp. IX.ker.'!#REF!</definedName>
    <definedName name="Bp__V_ker_">'[1]Bp. V.ker.'!#REF!</definedName>
    <definedName name="Bp__VI_ker_">'[1]Bp. VI.ker.'!#REF!</definedName>
    <definedName name="Bp__VII_ker_">'[1]Bp. VII.ker.'!#REF!</definedName>
    <definedName name="Bp__VIII_ker_">'[1]Bp. VIII.ker.'!#REF!</definedName>
    <definedName name="Bp__X_ker_">'[1]Bp. X.ker.'!#REF!</definedName>
    <definedName name="Bp__XI_ker_">'[1]Bp. XI.ker.'!#REF!</definedName>
    <definedName name="Bp__XII_ker_">'[1]Bp. XII.ker.'!#REF!</definedName>
    <definedName name="Bp__XIII_ker_">'[1]Bp. XIII.ker.'!#REF!</definedName>
    <definedName name="Bp__XIV_ker_">'[1]Bp. XIV.ker.'!#REF!</definedName>
    <definedName name="Bp__XIX_ker_">'[1]Bp. XIX.ker.'!#REF!</definedName>
    <definedName name="Bp__XV_ker_">'[1]Bp. XV.ker.'!#REF!</definedName>
    <definedName name="Bp__XVI_ker_">'[1]Bp. XVI.ker.'!#REF!</definedName>
    <definedName name="Bp__XVII_ker_">'[1]Bp. XVII.ker.'!#REF!</definedName>
    <definedName name="Bp__XVIII_ker_">'[1]Bp. XVIII.ker.'!#REF!</definedName>
    <definedName name="Bp__XX_ker_">'[1]Bp. XX.ker.'!#REF!</definedName>
    <definedName name="Bp__XXI_ker_">'[1]Bp. XXI.ker.'!#REF!</definedName>
    <definedName name="Bp__XXII_ker_">'[1]Bp. XXII.ker.'!#REF!</definedName>
    <definedName name="Bp__XXIII_ker_">'[1]Bp. XXIII.ker.'!#REF!</definedName>
    <definedName name="Budapest">[1]Budapest!#REF!</definedName>
    <definedName name="Csongr__d">[1]Csongrád!#REF!</definedName>
    <definedName name="Fej__r">[1]Fejér!#REF!</definedName>
    <definedName name="Gy__r">[1]Győr!#REF!</definedName>
    <definedName name="Hajd__">[1]Hajdú!#REF!</definedName>
    <definedName name="Heves">[1]Heves!#REF!</definedName>
    <definedName name="J__sz">[1]Jász!#REF!</definedName>
    <definedName name="K__lf__ldre">[1]Külföldre!#REF!</definedName>
    <definedName name="K__z__p_Dun__nt__l">'[1]Közép-Dunántúl'!#REF!</definedName>
    <definedName name="Kom__rom">[1]Komárom!#REF!</definedName>
    <definedName name="N__gr__d">[1]Nógrád!#REF!</definedName>
    <definedName name="Nyugat_Dun__nt__l">'[1]Nyugat-Dunántúl'!#REF!</definedName>
    <definedName name="Orsz__gos">#REF!</definedName>
    <definedName name="Pest">[1]Pest!#REF!</definedName>
    <definedName name="Pest_megye_Budapesttel">'[1]Pest megye Budapesttel'!#REF!</definedName>
    <definedName name="Somogy">[1]Somogy!#REF!</definedName>
    <definedName name="Szabolcs">[1]Szabolcs!#REF!</definedName>
    <definedName name="Tolna">[1]Tolna!#REF!</definedName>
    <definedName name="Vas">[1]Vas!#REF!</definedName>
    <definedName name="Veszpr__m">[1]Veszprém!#REF!</definedName>
    <definedName name="Zala">[1]Zala!#REF!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4" i="10"/>
  <c r="I4" i="4"/>
  <c r="I4" i="5"/>
  <c r="I4" i="6"/>
  <c r="I4" i="7"/>
  <c r="I4" i="8"/>
  <c r="I4" i="9"/>
  <c r="I4" i="2"/>
  <c r="I5" i="3"/>
  <c r="I5" i="10"/>
  <c r="I5" i="4"/>
  <c r="I5" i="5"/>
  <c r="I5" i="6"/>
  <c r="I5" i="7"/>
  <c r="I5" i="8"/>
  <c r="I5" i="9"/>
  <c r="I5" i="2"/>
  <c r="H10" i="3"/>
  <c r="H10" i="10"/>
  <c r="H10" i="4"/>
  <c r="H10" i="5"/>
  <c r="H10" i="6"/>
  <c r="H10" i="7"/>
  <c r="H10" i="8"/>
  <c r="H10" i="9"/>
  <c r="H10" i="2"/>
  <c r="I15" i="3"/>
  <c r="H15" i="3"/>
  <c r="I10" i="3"/>
  <c r="H14" i="3"/>
  <c r="I8" i="3"/>
  <c r="I9" i="3"/>
  <c r="I15" i="4"/>
  <c r="H15" i="4"/>
  <c r="H13" i="4"/>
  <c r="I10" i="4"/>
  <c r="I14" i="4" s="1"/>
  <c r="H12" i="4"/>
  <c r="I8" i="4"/>
  <c r="I15" i="5"/>
  <c r="H15" i="5"/>
  <c r="H13" i="5"/>
  <c r="H12" i="5"/>
  <c r="I10" i="5"/>
  <c r="I8" i="5" s="1"/>
  <c r="I15" i="6"/>
  <c r="H15" i="6"/>
  <c r="I13" i="6"/>
  <c r="I12" i="6"/>
  <c r="I10" i="6"/>
  <c r="I6" i="6" s="1"/>
  <c r="I9" i="6"/>
  <c r="I15" i="7"/>
  <c r="H15" i="7"/>
  <c r="I10" i="7"/>
  <c r="I15" i="8"/>
  <c r="H15" i="8"/>
  <c r="I10" i="8"/>
  <c r="I14" i="8" s="1"/>
  <c r="H14" i="8"/>
  <c r="I15" i="9"/>
  <c r="H15" i="9"/>
  <c r="I10" i="9"/>
  <c r="I14" i="9" s="1"/>
  <c r="H14" i="9"/>
  <c r="I15" i="2"/>
  <c r="H15" i="2"/>
  <c r="H11" i="2"/>
  <c r="I10" i="2"/>
  <c r="I14" i="2" s="1"/>
  <c r="H14" i="2"/>
  <c r="E44" i="10"/>
  <c r="E36" i="10"/>
  <c r="E28" i="10"/>
  <c r="E20" i="10"/>
  <c r="E12" i="10"/>
  <c r="D43" i="10"/>
  <c r="D35" i="10"/>
  <c r="D27" i="10"/>
  <c r="D19" i="10"/>
  <c r="D11" i="10"/>
  <c r="C44" i="10"/>
  <c r="D44" i="10" s="1"/>
  <c r="C43" i="10"/>
  <c r="E43" i="10" s="1"/>
  <c r="C42" i="10"/>
  <c r="D42" i="10" s="1"/>
  <c r="C41" i="10"/>
  <c r="D41" i="10" s="1"/>
  <c r="C40" i="10"/>
  <c r="D40" i="10" s="1"/>
  <c r="C39" i="10"/>
  <c r="D39" i="10" s="1"/>
  <c r="C38" i="10"/>
  <c r="D38" i="10" s="1"/>
  <c r="C37" i="10"/>
  <c r="D37" i="10" s="1"/>
  <c r="C36" i="10"/>
  <c r="D36" i="10" s="1"/>
  <c r="C35" i="10"/>
  <c r="E35" i="10" s="1"/>
  <c r="C34" i="10"/>
  <c r="D34" i="10" s="1"/>
  <c r="C33" i="10"/>
  <c r="D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E27" i="10" s="1"/>
  <c r="C26" i="10"/>
  <c r="D26" i="10" s="1"/>
  <c r="C25" i="10"/>
  <c r="D25" i="10" s="1"/>
  <c r="C24" i="10"/>
  <c r="D24" i="10" s="1"/>
  <c r="C23" i="10"/>
  <c r="D23" i="10" s="1"/>
  <c r="C22" i="10"/>
  <c r="D22" i="10" s="1"/>
  <c r="C21" i="10"/>
  <c r="D21" i="10" s="1"/>
  <c r="C20" i="10"/>
  <c r="D20" i="10" s="1"/>
  <c r="C19" i="10"/>
  <c r="E19" i="10" s="1"/>
  <c r="C18" i="10"/>
  <c r="D18" i="10" s="1"/>
  <c r="C17" i="10"/>
  <c r="D17" i="10" s="1"/>
  <c r="I15" i="10" s="1"/>
  <c r="C16" i="10"/>
  <c r="D16" i="10" s="1"/>
  <c r="H15" i="10" s="1"/>
  <c r="C15" i="10"/>
  <c r="D15" i="10" s="1"/>
  <c r="C14" i="10"/>
  <c r="D14" i="10" s="1"/>
  <c r="I10" i="10" s="1"/>
  <c r="C13" i="10"/>
  <c r="D13" i="10" s="1"/>
  <c r="C12" i="10"/>
  <c r="D12" i="10" s="1"/>
  <c r="C11" i="10"/>
  <c r="E11" i="10" s="1"/>
  <c r="C10" i="10"/>
  <c r="D10" i="10" s="1"/>
  <c r="C9" i="10"/>
  <c r="D9" i="10" s="1"/>
  <c r="C8" i="10"/>
  <c r="D8" i="10" s="1"/>
  <c r="C7" i="10"/>
  <c r="D7" i="10" s="1"/>
  <c r="C6" i="10"/>
  <c r="D6" i="10" s="1"/>
  <c r="H14" i="10" l="1"/>
  <c r="H11" i="10"/>
  <c r="H12" i="10"/>
  <c r="I8" i="10"/>
  <c r="I9" i="10"/>
  <c r="I7" i="10"/>
  <c r="I6" i="10"/>
  <c r="I14" i="10"/>
  <c r="I11" i="10"/>
  <c r="I13" i="10"/>
  <c r="I12" i="10"/>
  <c r="E13" i="10"/>
  <c r="E21" i="10"/>
  <c r="E29" i="10"/>
  <c r="E37" i="10"/>
  <c r="I14" i="3"/>
  <c r="E6" i="10"/>
  <c r="E14" i="10"/>
  <c r="E22" i="10"/>
  <c r="E30" i="10"/>
  <c r="E38" i="10"/>
  <c r="I11" i="2"/>
  <c r="H11" i="9"/>
  <c r="H11" i="8"/>
  <c r="I13" i="5"/>
  <c r="H11" i="3"/>
  <c r="E7" i="10"/>
  <c r="E15" i="10"/>
  <c r="E23" i="10"/>
  <c r="E31" i="10"/>
  <c r="E39" i="10"/>
  <c r="H12" i="2"/>
  <c r="I11" i="9"/>
  <c r="H12" i="8"/>
  <c r="I7" i="6"/>
  <c r="I11" i="4"/>
  <c r="I11" i="3"/>
  <c r="E8" i="10"/>
  <c r="E16" i="10"/>
  <c r="E24" i="10"/>
  <c r="E32" i="10"/>
  <c r="E40" i="10"/>
  <c r="H13" i="2"/>
  <c r="H13" i="9"/>
  <c r="I8" i="6"/>
  <c r="I12" i="4"/>
  <c r="H12" i="3"/>
  <c r="E9" i="10"/>
  <c r="E17" i="10"/>
  <c r="E25" i="10"/>
  <c r="E33" i="10"/>
  <c r="E41" i="10"/>
  <c r="I9" i="2"/>
  <c r="I12" i="9"/>
  <c r="I9" i="7"/>
  <c r="I9" i="5"/>
  <c r="I9" i="4"/>
  <c r="H13" i="3"/>
  <c r="E10" i="10"/>
  <c r="E18" i="10"/>
  <c r="E26" i="10"/>
  <c r="E34" i="10"/>
  <c r="E42" i="10"/>
  <c r="I6" i="2"/>
  <c r="I8" i="8"/>
  <c r="H14" i="7"/>
  <c r="H13" i="6"/>
  <c r="H11" i="5"/>
  <c r="I6" i="4"/>
  <c r="I6" i="3"/>
  <c r="I9" i="9"/>
  <c r="I6" i="8"/>
  <c r="I13" i="7"/>
  <c r="I7" i="4"/>
  <c r="I7" i="2"/>
  <c r="I12" i="2"/>
  <c r="I6" i="9"/>
  <c r="H12" i="9"/>
  <c r="I11" i="8"/>
  <c r="H11" i="7"/>
  <c r="I14" i="6"/>
  <c r="H14" i="5"/>
  <c r="I13" i="4"/>
  <c r="H13" i="10"/>
  <c r="I7" i="3"/>
  <c r="I12" i="3"/>
  <c r="I8" i="2"/>
  <c r="I7" i="9"/>
  <c r="I11" i="7"/>
  <c r="H11" i="6"/>
  <c r="I14" i="5"/>
  <c r="H14" i="4"/>
  <c r="I13" i="2"/>
  <c r="I8" i="9"/>
  <c r="I7" i="8"/>
  <c r="I12" i="8"/>
  <c r="I6" i="7"/>
  <c r="H12" i="7"/>
  <c r="I11" i="6"/>
  <c r="I13" i="3"/>
  <c r="I13" i="9"/>
  <c r="H13" i="8"/>
  <c r="I7" i="7"/>
  <c r="I12" i="7"/>
  <c r="H12" i="6"/>
  <c r="I11" i="5"/>
  <c r="H11" i="4"/>
  <c r="H14" i="6"/>
  <c r="I9" i="8"/>
  <c r="I13" i="8"/>
  <c r="I8" i="7"/>
  <c r="H13" i="7"/>
  <c r="I6" i="5"/>
  <c r="I14" i="7"/>
  <c r="I7" i="5"/>
  <c r="I12" i="5"/>
</calcChain>
</file>

<file path=xl/sharedStrings.xml><?xml version="1.0" encoding="utf-8"?>
<sst xmlns="http://schemas.openxmlformats.org/spreadsheetml/2006/main" count="627" uniqueCount="26">
  <si>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</si>
  <si>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</si>
  <si>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</si>
  <si>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</si>
  <si>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</si>
  <si>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</si>
  <si>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</si>
  <si>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1960 - 64 </t>
  </si>
  <si>
    <t xml:space="preserve">1955 - 59 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</si>
  <si>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</si>
  <si>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</si>
  <si>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</si>
  <si>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</si>
  <si>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</si>
  <si>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</si>
  <si>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>Összesen</t>
  </si>
  <si>
    <t>Bes.-ból</t>
  </si>
  <si>
    <t>kimaradt</t>
  </si>
  <si>
    <t>Mindösszesen</t>
  </si>
  <si>
    <t xml:space="preserve">1965 - </t>
  </si>
  <si>
    <t>teljes ellátás</t>
  </si>
  <si>
    <t>főellátás</t>
  </si>
  <si>
    <t>Öregségi nyugdíjak, 2021. január, emelés után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</si>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</sst>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"/>
    <numFmt numFmtId="165" formatCode="#,##0;\-\ #,##0;&quot;-&quot;;"/>
    <numFmt numFmtId="166" formatCode="* #,##0\ ;\-* #,##0\ ;* &quot; - &quot;"/>
    <numFmt numFmtId="167" formatCode="#,##0_ ;\-#,##0\ "/>
  </numFmts>
  <fonts count="4" x14ac:knownFonts="1">
    <font>
      <sz val="11"/>
      <color theme="1"/>
      <name val="Calibri"/>
      <family val="2"/>
      <scheme val="minor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0" fontId="0" fillId="0" borderId="6" xfId="0" applyBorder="1"/>
    <xf numFmtId="165" fontId="0" fillId="0" borderId="7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6" fontId="0" fillId="0" borderId="10" xfId="0" applyNumberFormat="1" applyBorder="1"/>
    <xf numFmtId="166" fontId="0" fillId="0" borderId="11" xfId="0" applyNumberFormat="1" applyBorder="1"/>
    <xf numFmtId="166" fontId="0" fillId="0" borderId="0" xfId="0" applyNumberFormat="1"/>
    <xf numFmtId="166" fontId="0" fillId="0" borderId="12" xfId="0" applyNumberFormat="1" applyBorder="1"/>
    <xf numFmtId="166" fontId="0" fillId="0" borderId="13" xfId="0" applyNumberFormat="1" applyBorder="1"/>
    <xf numFmtId="0" fontId="0" fillId="0" borderId="14" xfId="0" applyBorder="1"/>
    <xf numFmtId="0" fontId="0" fillId="0" borderId="15" xfId="0" applyBorder="1"/>
    <xf numFmtId="166" fontId="0" fillId="0" borderId="16" xfId="0" applyNumberFormat="1" applyBorder="1"/>
    <xf numFmtId="166" fontId="0" fillId="0" borderId="17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0" fillId="0" borderId="1" xfId="0" applyBorder="1" applyAlignment="1">
      <alignment horizontal="left"/>
    </xf>
    <xf numFmtId="0" fontId="3" fillId="0" borderId="0" xfId="0" applyFont="1"/>
    <xf numFmtId="167" fontId="3" fillId="0" borderId="0" xfId="0" applyNumberFormat="1" applyFont="1" applyProtection="1">
      <protection locked="0"/>
    </xf>
    <xf numFmtId="0" fontId="0" fillId="0" borderId="0" xfId="0" applyProtection="1">
      <protection locked="0"/>
    </xf>
    <xf numFmtId="167" fontId="3" fillId="0" borderId="0" xfId="0" applyNumberFormat="1" applyFont="1"/>
    <xf numFmtId="165" fontId="3" fillId="0" borderId="0" xfId="0" applyNumberFormat="1" applyFont="1"/>
    <xf numFmtId="167" fontId="0" fillId="0" borderId="0" xfId="0" applyNumberFormat="1" applyProtection="1">
      <protection locked="0"/>
    </xf>
    <xf numFmtId="167" fontId="0" fillId="0" borderId="0" xfId="0" applyNumberFormat="1"/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SAP_2062\2020\2T_t&#225;bla\T2_202001_vegleges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szágos"/>
      <sheetName val="Külföldre"/>
      <sheetName val="Belföld"/>
      <sheetName val="Budapest"/>
      <sheetName val="Pest megye Budapesttel"/>
      <sheetName val="Bács"/>
      <sheetName val="Baranya"/>
      <sheetName val="Békés"/>
      <sheetName val="Borsod"/>
      <sheetName val="Csongrád"/>
      <sheetName val="Fejér"/>
      <sheetName val="Győr"/>
      <sheetName val="Hajdú"/>
      <sheetName val="Heves"/>
      <sheetName val="Jász"/>
      <sheetName val="Komárom"/>
      <sheetName val="Nógrád"/>
      <sheetName val="Pest"/>
      <sheetName val="Somogy"/>
      <sheetName val="Szabolcs"/>
      <sheetName val="Tolna"/>
      <sheetName val="Vas"/>
      <sheetName val="Veszprém"/>
      <sheetName val="Zala"/>
      <sheetName val="Bp. I.ker."/>
      <sheetName val="Bp. II.ker."/>
      <sheetName val="Bp. III.ker."/>
      <sheetName val="Bp. IV.ker."/>
      <sheetName val="Bp. V.ker."/>
      <sheetName val="Bp. VI.ker."/>
      <sheetName val="Bp. VII.ker."/>
      <sheetName val="Bp. VIII.ker."/>
      <sheetName val="Bp. IX.ker."/>
      <sheetName val="Bp. X.ker."/>
      <sheetName val="Bp. XI.ker."/>
      <sheetName val="Bp. XII.ker."/>
      <sheetName val="Bp. XIII.ker."/>
      <sheetName val="Bp. XIV.ker."/>
      <sheetName val="Bp. XV.ker."/>
      <sheetName val="Bp. XVI.ker."/>
      <sheetName val="Bp. XVII.ker."/>
      <sheetName val="Bp. XVIII.ker."/>
      <sheetName val="Bp. XIX.ker."/>
      <sheetName val="Bp. XX.ker."/>
      <sheetName val="Bp. XXI.ker."/>
      <sheetName val="Bp. XXII.ker."/>
      <sheetName val="Bp. XXIII.ker."/>
      <sheetName val="Közép-Dunántúl"/>
      <sheetName val="Nyugat-Dunántú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6119-BE8B-47AC-BBC2-3172C1974462}">
  <dimension ref="A1:J44"/>
  <sheetViews>
    <sheetView topLeftCell="A13" workbookViewId="0">
      <selection activeCell="K27" sqref="K27"/>
    </sheetView>
  </sheetViews>
  <sheetFormatPr defaultRowHeight="14.75" x14ac:dyDescent="0.75"/>
  <cols>
    <col min="1" max="1" width="13.54296875" style="22" customWidth="1"/>
    <col min="2" max="2" width="9.1328125" style="22"/>
    <col min="3" max="3" width="11" style="23" bestFit="1" customWidth="1"/>
    <col min="4" max="4" width="14.7265625" style="23" bestFit="1" customWidth="1"/>
    <col min="5" max="5" width="13.26953125" style="23" bestFit="1" customWidth="1"/>
  </cols>
  <sheetData>
    <row r="1" spans="1:10" x14ac:dyDescent="0.75">
      <c r="A1" s="2" t="s">
        <v>22</v>
      </c>
      <c r="B1" s="2"/>
      <c r="C1" s="1"/>
      <c r="D1" s="1"/>
      <c r="E1" s="1"/>
    </row>
    <row r="2" spans="1:10" x14ac:dyDescent="0.75">
      <c r="A2" s="2"/>
      <c r="B2"/>
      <c r="C2" s="1"/>
      <c r="D2" s="1"/>
      <c r="E2" s="1"/>
    </row>
    <row r="3" spans="1:10" ht="15.5" thickBot="1" x14ac:dyDescent="0.9">
      <c r="A3" s="3" t="s">
        <v>0</v>
      </c>
      <c r="B3" s="3"/>
      <c r="C3" s="1"/>
      <c r="D3" s="1"/>
      <c r="E3" s="1"/>
    </row>
    <row r="4" spans="1:10" x14ac:dyDescent="0.75">
      <c r="A4" s="4"/>
      <c r="B4" s="5"/>
      <c r="C4" s="6" t="s">
        <v>1</v>
      </c>
      <c r="D4" s="20" t="s">
        <v>20</v>
      </c>
      <c r="E4" s="21" t="s">
        <v>21</v>
      </c>
    </row>
    <row r="5" spans="1:10" ht="15.5" thickBot="1" x14ac:dyDescent="0.9">
      <c r="A5" s="7" t="s">
        <v>2</v>
      </c>
      <c r="B5"/>
      <c r="C5" s="8"/>
      <c r="D5" s="9" t="s">
        <v>3</v>
      </c>
      <c r="E5" s="10" t="s">
        <v>3</v>
      </c>
    </row>
    <row r="6" spans="1:10" x14ac:dyDescent="0.75">
      <c r="A6" s="4" t="s">
        <v>19</v>
      </c>
      <c r="B6" s="5" t="s">
        <v>4</v>
      </c>
      <c r="C6" s="11">
        <v>542</v>
      </c>
      <c r="D6" s="11">
        <v>153914.04981549815</v>
      </c>
      <c r="E6" s="12">
        <v>152787.08487084872</v>
      </c>
      <c r="F6" s="13"/>
      <c r="G6" s="13"/>
      <c r="H6" s="13"/>
      <c r="I6" s="13"/>
      <c r="J6" s="13"/>
    </row>
    <row r="7" spans="1:10" x14ac:dyDescent="0.75">
      <c r="A7" s="7"/>
      <c r="B7" t="s">
        <v>5</v>
      </c>
      <c r="C7" s="14">
        <v>0</v>
      </c>
      <c r="D7" s="14">
        <v>0</v>
      </c>
      <c r="E7" s="15">
        <v>0</v>
      </c>
      <c r="F7" s="13"/>
      <c r="G7" s="13"/>
      <c r="H7" s="13"/>
      <c r="I7" s="13"/>
      <c r="J7" s="13"/>
    </row>
    <row r="8" spans="1:10" ht="15.5" thickBot="1" x14ac:dyDescent="0.9">
      <c r="A8" s="16"/>
      <c r="B8" s="17" t="s">
        <v>6</v>
      </c>
      <c r="C8" s="18">
        <v>542</v>
      </c>
      <c r="D8" s="18">
        <v>153914.04981549815</v>
      </c>
      <c r="E8" s="19">
        <v>152787.08487084872</v>
      </c>
      <c r="F8" s="13"/>
      <c r="G8" s="13"/>
      <c r="H8" s="13"/>
      <c r="I8" s="13"/>
      <c r="J8" s="13"/>
    </row>
    <row r="9" spans="1:10" x14ac:dyDescent="0.75">
      <c r="A9" s="4" t="s">
        <v>7</v>
      </c>
      <c r="B9" s="5" t="s">
        <v>4</v>
      </c>
      <c r="C9" s="11">
        <v>49684</v>
      </c>
      <c r="D9" s="11">
        <v>163547.43680057966</v>
      </c>
      <c r="E9" s="12">
        <v>162294.18333870059</v>
      </c>
      <c r="F9" s="13"/>
      <c r="G9" s="13"/>
      <c r="H9" s="13"/>
      <c r="I9" s="13"/>
      <c r="J9" s="13"/>
    </row>
    <row r="10" spans="1:10" x14ac:dyDescent="0.75">
      <c r="A10" s="7"/>
      <c r="B10" t="s">
        <v>5</v>
      </c>
      <c r="C10" s="14">
        <v>0</v>
      </c>
      <c r="D10" s="14">
        <v>0</v>
      </c>
      <c r="E10" s="15">
        <v>0</v>
      </c>
      <c r="F10" s="13"/>
      <c r="G10" s="13"/>
      <c r="H10" s="13"/>
      <c r="I10" s="13"/>
      <c r="J10" s="13"/>
    </row>
    <row r="11" spans="1:10" ht="15.5" thickBot="1" x14ac:dyDescent="0.9">
      <c r="A11" s="16"/>
      <c r="B11" s="17" t="s">
        <v>6</v>
      </c>
      <c r="C11" s="18">
        <v>49684</v>
      </c>
      <c r="D11" s="18">
        <v>163547.43680057966</v>
      </c>
      <c r="E11" s="19">
        <v>162294.18333870059</v>
      </c>
      <c r="F11" s="13"/>
      <c r="G11" s="13"/>
      <c r="H11" s="13"/>
      <c r="I11" s="13"/>
      <c r="J11" s="13"/>
    </row>
    <row r="12" spans="1:10" x14ac:dyDescent="0.75">
      <c r="A12" s="4" t="s">
        <v>8</v>
      </c>
      <c r="B12" s="5" t="s">
        <v>4</v>
      </c>
      <c r="C12" s="11">
        <v>283674</v>
      </c>
      <c r="D12" s="11">
        <v>163199.20743529545</v>
      </c>
      <c r="E12" s="12">
        <v>159042.05605730522</v>
      </c>
      <c r="F12" s="13"/>
      <c r="G12" s="13"/>
      <c r="H12" s="13"/>
      <c r="I12" s="13"/>
      <c r="J12" s="13"/>
    </row>
    <row r="13" spans="1:10" x14ac:dyDescent="0.75">
      <c r="A13" s="7"/>
      <c r="B13" t="s">
        <v>5</v>
      </c>
      <c r="C13" s="14">
        <v>78725</v>
      </c>
      <c r="D13" s="14">
        <v>193213.84655446172</v>
      </c>
      <c r="E13" s="15">
        <v>191104.42521435377</v>
      </c>
      <c r="F13" s="13"/>
      <c r="G13" s="13"/>
      <c r="H13" s="13"/>
      <c r="I13" s="13"/>
      <c r="J13" s="13"/>
    </row>
    <row r="14" spans="1:10" ht="15.5" thickBot="1" x14ac:dyDescent="0.9">
      <c r="A14" s="16"/>
      <c r="B14" s="17" t="s">
        <v>6</v>
      </c>
      <c r="C14" s="18">
        <v>204949</v>
      </c>
      <c r="D14" s="18">
        <v>151669.98570376044</v>
      </c>
      <c r="E14" s="19">
        <v>146726.26036233405</v>
      </c>
      <c r="F14" s="13"/>
      <c r="G14" s="13"/>
      <c r="H14" s="13"/>
      <c r="I14" s="13"/>
      <c r="J14" s="13"/>
    </row>
    <row r="15" spans="1:10" x14ac:dyDescent="0.75">
      <c r="A15" s="4" t="s">
        <v>9</v>
      </c>
      <c r="B15" s="5" t="s">
        <v>4</v>
      </c>
      <c r="C15" s="11">
        <v>572186</v>
      </c>
      <c r="D15" s="11">
        <v>149918.50307417518</v>
      </c>
      <c r="E15" s="12">
        <v>142170.64231735835</v>
      </c>
      <c r="F15" s="13"/>
      <c r="G15" s="13"/>
      <c r="H15" s="13"/>
      <c r="I15" s="13"/>
      <c r="J15" s="13"/>
    </row>
    <row r="16" spans="1:10" x14ac:dyDescent="0.75">
      <c r="A16" s="7"/>
      <c r="B16" t="s">
        <v>5</v>
      </c>
      <c r="C16" s="14">
        <v>248303</v>
      </c>
      <c r="D16" s="14">
        <v>161742.78907222225</v>
      </c>
      <c r="E16" s="15">
        <v>158600.28451126246</v>
      </c>
      <c r="F16" s="13"/>
      <c r="G16" s="13"/>
      <c r="H16" s="13"/>
      <c r="I16" s="13"/>
      <c r="J16" s="13"/>
    </row>
    <row r="17" spans="1:10" ht="15.5" thickBot="1" x14ac:dyDescent="0.9">
      <c r="A17" s="16"/>
      <c r="B17" s="17" t="s">
        <v>6</v>
      </c>
      <c r="C17" s="18">
        <v>323883</v>
      </c>
      <c r="D17" s="18">
        <v>140853.48364996002</v>
      </c>
      <c r="E17" s="19">
        <v>129574.95360979119</v>
      </c>
      <c r="F17" s="13"/>
      <c r="G17" s="13"/>
      <c r="H17" s="13"/>
      <c r="I17" s="13"/>
      <c r="J17" s="13"/>
    </row>
    <row r="18" spans="1:10" x14ac:dyDescent="0.75">
      <c r="A18" s="4" t="s">
        <v>10</v>
      </c>
      <c r="B18" s="5" t="s">
        <v>4</v>
      </c>
      <c r="C18" s="11">
        <v>447726</v>
      </c>
      <c r="D18" s="11">
        <v>149140.53192130901</v>
      </c>
      <c r="E18" s="12">
        <v>136531.69709822527</v>
      </c>
      <c r="F18" s="13"/>
      <c r="G18" s="13"/>
      <c r="H18" s="13"/>
      <c r="I18" s="13"/>
      <c r="J18" s="13"/>
    </row>
    <row r="19" spans="1:10" x14ac:dyDescent="0.75">
      <c r="A19" s="7"/>
      <c r="B19" t="s">
        <v>5</v>
      </c>
      <c r="C19" s="14">
        <v>182069</v>
      </c>
      <c r="D19" s="14">
        <v>163699.54357963189</v>
      </c>
      <c r="E19" s="15">
        <v>158826.93706781496</v>
      </c>
      <c r="F19" s="13"/>
      <c r="G19" s="13"/>
      <c r="H19" s="13"/>
      <c r="I19" s="13"/>
      <c r="J19" s="13"/>
    </row>
    <row r="20" spans="1:10" ht="15.5" thickBot="1" x14ac:dyDescent="0.9">
      <c r="A20" s="16"/>
      <c r="B20" s="17" t="s">
        <v>6</v>
      </c>
      <c r="C20" s="18">
        <v>265657</v>
      </c>
      <c r="D20" s="18">
        <v>139162.45984483752</v>
      </c>
      <c r="E20" s="19">
        <v>121251.5725540829</v>
      </c>
      <c r="F20" s="13"/>
      <c r="G20" s="13"/>
      <c r="H20" s="13"/>
      <c r="I20" s="13"/>
      <c r="J20" s="13"/>
    </row>
    <row r="21" spans="1:10" x14ac:dyDescent="0.75">
      <c r="A21" s="4" t="s">
        <v>11</v>
      </c>
      <c r="B21" s="5" t="s">
        <v>4</v>
      </c>
      <c r="C21" s="11">
        <v>338435</v>
      </c>
      <c r="D21" s="11">
        <v>143139.67070486207</v>
      </c>
      <c r="E21" s="12">
        <v>124270.22963050511</v>
      </c>
      <c r="F21" s="13"/>
      <c r="G21" s="13"/>
      <c r="H21" s="13"/>
      <c r="I21" s="13"/>
      <c r="J21" s="13"/>
    </row>
    <row r="22" spans="1:10" x14ac:dyDescent="0.75">
      <c r="A22" s="7"/>
      <c r="B22" t="s">
        <v>5</v>
      </c>
      <c r="C22" s="14">
        <v>125865</v>
      </c>
      <c r="D22" s="14">
        <v>156703.86553052874</v>
      </c>
      <c r="E22" s="15">
        <v>149244.6588010964</v>
      </c>
      <c r="F22" s="13"/>
      <c r="G22" s="13"/>
      <c r="H22" s="13"/>
      <c r="I22" s="13"/>
      <c r="J22" s="13"/>
    </row>
    <row r="23" spans="1:10" ht="15.5" thickBot="1" x14ac:dyDescent="0.9">
      <c r="A23" s="16"/>
      <c r="B23" s="17" t="s">
        <v>6</v>
      </c>
      <c r="C23" s="18">
        <v>212570</v>
      </c>
      <c r="D23" s="18">
        <v>135108.1639930376</v>
      </c>
      <c r="E23" s="19">
        <v>109482.59954367972</v>
      </c>
      <c r="F23" s="13"/>
      <c r="G23" s="13"/>
      <c r="H23" s="13"/>
      <c r="I23" s="13"/>
      <c r="J23" s="13"/>
    </row>
    <row r="24" spans="1:10" x14ac:dyDescent="0.75">
      <c r="A24" s="4" t="s">
        <v>12</v>
      </c>
      <c r="B24" s="5" t="s">
        <v>4</v>
      </c>
      <c r="C24" s="11">
        <v>199879</v>
      </c>
      <c r="D24" s="11">
        <v>146703.60157895528</v>
      </c>
      <c r="E24" s="12">
        <v>121620.06471415206</v>
      </c>
      <c r="F24" s="13"/>
      <c r="G24" s="13"/>
      <c r="H24" s="13"/>
      <c r="I24" s="13"/>
      <c r="J24" s="13"/>
    </row>
    <row r="25" spans="1:10" x14ac:dyDescent="0.75">
      <c r="A25" s="7"/>
      <c r="B25" t="s">
        <v>5</v>
      </c>
      <c r="C25" s="14">
        <v>63982</v>
      </c>
      <c r="D25" s="14">
        <v>155437.20960582665</v>
      </c>
      <c r="E25" s="15">
        <v>145267.62495701917</v>
      </c>
      <c r="F25" s="13"/>
      <c r="G25" s="13"/>
      <c r="H25" s="13"/>
      <c r="I25" s="13"/>
      <c r="J25" s="13"/>
    </row>
    <row r="26" spans="1:10" ht="15.5" thickBot="1" x14ac:dyDescent="0.9">
      <c r="A26" s="16"/>
      <c r="B26" s="17" t="s">
        <v>6</v>
      </c>
      <c r="C26" s="18">
        <v>135897</v>
      </c>
      <c r="D26" s="18">
        <v>142591.7101554854</v>
      </c>
      <c r="E26" s="19">
        <v>110486.49885575105</v>
      </c>
      <c r="F26" s="13"/>
      <c r="G26" s="13"/>
      <c r="H26" s="13"/>
      <c r="I26" s="13"/>
      <c r="J26" s="13"/>
    </row>
    <row r="27" spans="1:10" x14ac:dyDescent="0.75">
      <c r="A27" s="4" t="s">
        <v>13</v>
      </c>
      <c r="B27" s="5" t="s">
        <v>4</v>
      </c>
      <c r="C27" s="11">
        <v>100563</v>
      </c>
      <c r="D27" s="11">
        <v>151025.53165677236</v>
      </c>
      <c r="E27" s="12">
        <v>121098.82640732675</v>
      </c>
      <c r="F27" s="13"/>
      <c r="G27" s="13"/>
      <c r="H27" s="13"/>
      <c r="I27" s="13"/>
      <c r="J27" s="13"/>
    </row>
    <row r="28" spans="1:10" x14ac:dyDescent="0.75">
      <c r="A28" s="7"/>
      <c r="B28" t="s">
        <v>5</v>
      </c>
      <c r="C28" s="14">
        <v>29782</v>
      </c>
      <c r="D28" s="14">
        <v>166377.69659525889</v>
      </c>
      <c r="E28" s="15">
        <v>151998.71684238801</v>
      </c>
      <c r="F28" s="13"/>
      <c r="G28" s="13"/>
      <c r="H28" s="13"/>
      <c r="I28" s="13"/>
      <c r="J28" s="13"/>
    </row>
    <row r="29" spans="1:10" ht="15.5" thickBot="1" x14ac:dyDescent="0.9">
      <c r="A29" s="16"/>
      <c r="B29" s="17" t="s">
        <v>6</v>
      </c>
      <c r="C29" s="18">
        <v>70781</v>
      </c>
      <c r="D29" s="18">
        <v>144565.91429903504</v>
      </c>
      <c r="E29" s="19">
        <v>108097.30711631653</v>
      </c>
      <c r="F29" s="13"/>
      <c r="G29" s="13"/>
      <c r="H29" s="13"/>
      <c r="I29" s="13"/>
      <c r="J29" s="13"/>
    </row>
    <row r="30" spans="1:10" x14ac:dyDescent="0.75">
      <c r="A30" s="4" t="s">
        <v>14</v>
      </c>
      <c r="B30" s="5" t="s">
        <v>4</v>
      </c>
      <c r="C30" s="11">
        <v>30665</v>
      </c>
      <c r="D30" s="11">
        <v>151577.26218816239</v>
      </c>
      <c r="E30" s="12">
        <v>117735.78102070764</v>
      </c>
      <c r="F30" s="13"/>
      <c r="G30" s="13"/>
      <c r="H30" s="13"/>
      <c r="I30" s="13"/>
      <c r="J30" s="13"/>
    </row>
    <row r="31" spans="1:10" x14ac:dyDescent="0.75">
      <c r="A31" s="7"/>
      <c r="B31" t="s">
        <v>5</v>
      </c>
      <c r="C31" s="14">
        <v>8157</v>
      </c>
      <c r="D31" s="14">
        <v>171365.80053941399</v>
      </c>
      <c r="E31" s="15">
        <v>150326.95353683952</v>
      </c>
      <c r="F31" s="13"/>
      <c r="G31" s="13"/>
      <c r="H31" s="13"/>
      <c r="I31" s="13"/>
      <c r="J31" s="13"/>
    </row>
    <row r="32" spans="1:10" ht="15.5" thickBot="1" x14ac:dyDescent="0.9">
      <c r="A32" s="16"/>
      <c r="B32" s="17" t="s">
        <v>6</v>
      </c>
      <c r="C32" s="18">
        <v>22508</v>
      </c>
      <c r="D32" s="18">
        <v>144405.80726852675</v>
      </c>
      <c r="E32" s="19">
        <v>105924.59414430425</v>
      </c>
      <c r="F32" s="13"/>
      <c r="G32" s="13"/>
      <c r="H32" s="13"/>
      <c r="I32" s="13"/>
      <c r="J32" s="13"/>
    </row>
    <row r="33" spans="1:10" x14ac:dyDescent="0.75">
      <c r="A33" s="24">
        <v>-1924</v>
      </c>
      <c r="B33" s="5" t="s">
        <v>4</v>
      </c>
      <c r="C33" s="11">
        <v>5404</v>
      </c>
      <c r="D33" s="11">
        <v>149981.32401924502</v>
      </c>
      <c r="E33" s="12">
        <v>112301.45077720207</v>
      </c>
      <c r="F33" s="13"/>
      <c r="G33" s="13"/>
      <c r="H33" s="13"/>
      <c r="I33" s="13"/>
      <c r="J33" s="13"/>
    </row>
    <row r="34" spans="1:10" x14ac:dyDescent="0.75">
      <c r="A34" s="7"/>
      <c r="B34" t="s">
        <v>5</v>
      </c>
      <c r="C34" s="14">
        <v>1316</v>
      </c>
      <c r="D34" s="14">
        <v>171607.2188449848</v>
      </c>
      <c r="E34" s="15">
        <v>138742.51139817628</v>
      </c>
      <c r="F34" s="13"/>
      <c r="G34" s="13"/>
      <c r="H34" s="13"/>
      <c r="I34" s="13"/>
      <c r="J34" s="13"/>
    </row>
    <row r="35" spans="1:10" ht="15.5" thickBot="1" x14ac:dyDescent="0.9">
      <c r="A35" s="16"/>
      <c r="B35" s="17" t="s">
        <v>6</v>
      </c>
      <c r="C35" s="18">
        <v>4088</v>
      </c>
      <c r="D35" s="18">
        <v>143019.56335616438</v>
      </c>
      <c r="E35" s="19">
        <v>103789.60249510763</v>
      </c>
      <c r="F35" s="13"/>
      <c r="G35" s="13"/>
      <c r="H35" s="13"/>
      <c r="I35" s="13"/>
      <c r="J35" s="13"/>
    </row>
    <row r="36" spans="1:10" x14ac:dyDescent="0.75">
      <c r="A36" s="4" t="s">
        <v>15</v>
      </c>
      <c r="B36" s="5" t="s">
        <v>4</v>
      </c>
      <c r="C36" s="11">
        <v>2028758</v>
      </c>
      <c r="D36" s="11">
        <v>150571.18031081086</v>
      </c>
      <c r="E36" s="12">
        <v>137276.68401061141</v>
      </c>
      <c r="F36" s="13"/>
      <c r="G36" s="13"/>
      <c r="H36" s="13"/>
      <c r="I36" s="13"/>
      <c r="J36" s="13"/>
    </row>
    <row r="37" spans="1:10" x14ac:dyDescent="0.75">
      <c r="A37" s="7"/>
      <c r="B37" t="s">
        <v>5</v>
      </c>
      <c r="C37" s="14">
        <v>738199</v>
      </c>
      <c r="D37" s="14">
        <v>164486.85801525062</v>
      </c>
      <c r="E37" s="15">
        <v>158978.68186627183</v>
      </c>
      <c r="F37" s="13"/>
      <c r="G37" s="13"/>
      <c r="H37" s="13"/>
      <c r="I37" s="13"/>
      <c r="J37" s="13"/>
    </row>
    <row r="38" spans="1:10" ht="15.5" thickBot="1" x14ac:dyDescent="0.9">
      <c r="A38" s="16"/>
      <c r="B38" s="17" t="s">
        <v>6</v>
      </c>
      <c r="C38" s="18">
        <v>1290559</v>
      </c>
      <c r="D38" s="18">
        <v>142611.42072931188</v>
      </c>
      <c r="E38" s="19">
        <v>124863.15381551716</v>
      </c>
      <c r="F38" s="13"/>
      <c r="G38" s="13"/>
      <c r="H38" s="13"/>
      <c r="I38" s="13"/>
      <c r="J38" s="13"/>
    </row>
    <row r="39" spans="1:10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  <c r="F39" s="13"/>
      <c r="G39" s="13"/>
      <c r="H39" s="13"/>
      <c r="I39" s="13"/>
      <c r="J39" s="13"/>
    </row>
    <row r="40" spans="1:10" x14ac:dyDescent="0.75">
      <c r="A40" s="7" t="s">
        <v>17</v>
      </c>
      <c r="B40" t="s">
        <v>5</v>
      </c>
      <c r="C40" s="14">
        <v>0</v>
      </c>
      <c r="D40" s="14">
        <v>0</v>
      </c>
      <c r="E40" s="15">
        <v>0</v>
      </c>
      <c r="F40" s="13"/>
      <c r="G40" s="13"/>
      <c r="H40" s="13"/>
      <c r="I40" s="13"/>
      <c r="J40" s="13"/>
    </row>
    <row r="41" spans="1:10" ht="15.5" thickBot="1" x14ac:dyDescent="0.9">
      <c r="A41" s="16"/>
      <c r="B41" s="17" t="s">
        <v>6</v>
      </c>
      <c r="C41" s="18">
        <v>0</v>
      </c>
      <c r="D41" s="18">
        <v>0</v>
      </c>
      <c r="E41" s="19">
        <v>0</v>
      </c>
      <c r="F41" s="13"/>
      <c r="G41" s="13"/>
      <c r="H41" s="13"/>
      <c r="I41" s="13"/>
      <c r="J41" s="13"/>
    </row>
    <row r="42" spans="1:10" x14ac:dyDescent="0.75">
      <c r="A42" s="4" t="s">
        <v>18</v>
      </c>
      <c r="B42" s="5" t="s">
        <v>4</v>
      </c>
      <c r="C42" s="11">
        <v>2028758</v>
      </c>
      <c r="D42" s="11">
        <v>150571.18031081086</v>
      </c>
      <c r="E42" s="12">
        <v>137276.68401061141</v>
      </c>
      <c r="F42" s="13"/>
      <c r="G42" s="13"/>
      <c r="H42" s="13"/>
      <c r="I42" s="13"/>
      <c r="J42" s="13"/>
    </row>
    <row r="43" spans="1:10" x14ac:dyDescent="0.75">
      <c r="A43" s="7"/>
      <c r="B43" t="s">
        <v>5</v>
      </c>
      <c r="C43" s="14">
        <v>738199</v>
      </c>
      <c r="D43" s="14">
        <v>164486.85801525062</v>
      </c>
      <c r="E43" s="15">
        <v>158978.68186627183</v>
      </c>
      <c r="F43" s="13"/>
      <c r="G43" s="13"/>
      <c r="H43" s="13"/>
      <c r="I43" s="13"/>
      <c r="J43" s="13"/>
    </row>
    <row r="44" spans="1:10" ht="15.5" thickBot="1" x14ac:dyDescent="0.9">
      <c r="A44" s="16"/>
      <c r="B44" s="17" t="s">
        <v>6</v>
      </c>
      <c r="C44" s="18">
        <v>1290559</v>
      </c>
      <c r="D44" s="18">
        <v>142611.42072931188</v>
      </c>
      <c r="E44" s="19">
        <v>124863.15381551716</v>
      </c>
      <c r="F44" s="13"/>
      <c r="G44" s="13"/>
      <c r="H44" s="13"/>
      <c r="I44" s="13"/>
      <c r="J44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0B77-7B6B-4A5B-9FC2-B3BC9B9E4C6D}">
  <dimension ref="A1:I44"/>
  <sheetViews>
    <sheetView tabSelected="1" topLeftCell="A13" workbookViewId="0">
      <selection activeCell="G4" sqref="G4"/>
    </sheetView>
  </sheetViews>
  <sheetFormatPr defaultRowHeight="14.75" x14ac:dyDescent="0.75"/>
  <cols>
    <col min="1" max="1" width="13.54296875" style="22" customWidth="1"/>
    <col min="2" max="2" width="9.1328125" style="22"/>
    <col min="3" max="3" width="11" style="23" bestFit="1" customWidth="1"/>
    <col min="4" max="4" width="14.7265625" style="23" bestFit="1" customWidth="1"/>
    <col min="5" max="5" width="13.26953125" style="23" bestFit="1" customWidth="1"/>
  </cols>
  <sheetData>
    <row r="1" spans="1:9" x14ac:dyDescent="0.75">
      <c r="A1" s="2" t="s">
        <v>22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20" t="s">
        <v>20</v>
      </c>
      <c r="E4" s="21" t="s">
        <v>21</v>
      </c>
      <c r="G4" s="25">
        <v>58</v>
      </c>
      <c r="I4">
        <f>I5-1/3*(I5-D8)</f>
        <v>150186.67212383435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H5" s="22"/>
      <c r="I5" s="26">
        <f>D11</f>
        <v>154781.91496541252</v>
      </c>
    </row>
    <row r="6" spans="1:9" x14ac:dyDescent="0.75">
      <c r="A6" s="4" t="s">
        <v>19</v>
      </c>
      <c r="B6" s="5" t="s">
        <v>4</v>
      </c>
      <c r="C6" s="11">
        <v>59</v>
      </c>
      <c r="D6" s="11">
        <v>140996.18644067796</v>
      </c>
      <c r="E6" s="12">
        <v>140996.18644067796</v>
      </c>
      <c r="G6" s="25">
        <v>60</v>
      </c>
      <c r="I6">
        <f>I$5+1/5*(I$10-I$5)</f>
        <v>151972.36711222437</v>
      </c>
    </row>
    <row r="7" spans="1:9" x14ac:dyDescent="0.75">
      <c r="A7" s="7"/>
      <c r="B7" t="s">
        <v>5</v>
      </c>
      <c r="C7" s="14">
        <v>0</v>
      </c>
      <c r="D7" s="14">
        <v>0</v>
      </c>
      <c r="E7" s="15">
        <v>0</v>
      </c>
      <c r="G7" s="25">
        <v>61</v>
      </c>
      <c r="H7" s="22"/>
      <c r="I7">
        <f>I$5+2/5*(I$10-I$5)</f>
        <v>149162.81925903622</v>
      </c>
    </row>
    <row r="8" spans="1:9" ht="15.5" thickBot="1" x14ac:dyDescent="0.9">
      <c r="A8" s="16"/>
      <c r="B8" s="17" t="s">
        <v>6</v>
      </c>
      <c r="C8" s="18">
        <v>59</v>
      </c>
      <c r="D8" s="18">
        <v>140996.18644067796</v>
      </c>
      <c r="E8" s="19">
        <v>140996.18644067796</v>
      </c>
      <c r="G8" s="25">
        <v>62</v>
      </c>
      <c r="I8">
        <f>I$5+3/5*(I$10-I$5)</f>
        <v>146353.27140584803</v>
      </c>
    </row>
    <row r="9" spans="1:9" x14ac:dyDescent="0.75">
      <c r="A9" s="4" t="s">
        <v>7</v>
      </c>
      <c r="B9" s="5" t="s">
        <v>4</v>
      </c>
      <c r="C9" s="11">
        <v>5927</v>
      </c>
      <c r="D9" s="11">
        <v>154781.91496541252</v>
      </c>
      <c r="E9" s="12">
        <v>153753.63084190991</v>
      </c>
      <c r="G9" s="25">
        <v>63</v>
      </c>
      <c r="H9" s="27"/>
      <c r="I9">
        <f>I$5+4/5*(I$10-I$5)</f>
        <v>143543.72355265988</v>
      </c>
    </row>
    <row r="10" spans="1:9" x14ac:dyDescent="0.75">
      <c r="A10" s="7"/>
      <c r="B10" t="s">
        <v>5</v>
      </c>
      <c r="C10" s="14">
        <v>0</v>
      </c>
      <c r="D10" s="14">
        <v>0</v>
      </c>
      <c r="E10" s="15">
        <v>0</v>
      </c>
      <c r="G10" s="25">
        <v>64</v>
      </c>
      <c r="H10" s="28">
        <f>D13</f>
        <v>172799.22663397153</v>
      </c>
      <c r="I10" s="29">
        <f>D14</f>
        <v>140734.17569947173</v>
      </c>
    </row>
    <row r="11" spans="1:9" ht="15.5" thickBot="1" x14ac:dyDescent="0.9">
      <c r="A11" s="16"/>
      <c r="B11" s="17" t="s">
        <v>6</v>
      </c>
      <c r="C11" s="18">
        <v>5927</v>
      </c>
      <c r="D11" s="18">
        <v>154781.91496541252</v>
      </c>
      <c r="E11" s="19">
        <v>153753.63084190991</v>
      </c>
      <c r="G11" s="25">
        <v>65</v>
      </c>
      <c r="H11">
        <f>H$10+1/5*(H$15-H$10)</f>
        <v>166947.24038047547</v>
      </c>
      <c r="I11">
        <f>I$10+1/5*(I$15-I$10)</f>
        <v>138193.33343227586</v>
      </c>
    </row>
    <row r="12" spans="1:9" x14ac:dyDescent="0.75">
      <c r="A12" s="4" t="s">
        <v>8</v>
      </c>
      <c r="B12" s="5" t="s">
        <v>4</v>
      </c>
      <c r="C12" s="11">
        <v>36158</v>
      </c>
      <c r="D12" s="11">
        <v>150136.95613695448</v>
      </c>
      <c r="E12" s="12">
        <v>146363.01122849714</v>
      </c>
      <c r="G12" s="25">
        <v>66</v>
      </c>
      <c r="H12">
        <f>H$10+2/5*(H$15-H$10)</f>
        <v>161095.25412697945</v>
      </c>
      <c r="I12">
        <f>I$10+2/5*(I$15-I$10)</f>
        <v>135652.49116507999</v>
      </c>
    </row>
    <row r="13" spans="1:9" x14ac:dyDescent="0.75">
      <c r="A13" s="7"/>
      <c r="B13" t="s">
        <v>5</v>
      </c>
      <c r="C13" s="14">
        <v>10603</v>
      </c>
      <c r="D13" s="14">
        <v>172799.22663397153</v>
      </c>
      <c r="E13" s="15">
        <v>170922.82372913326</v>
      </c>
      <c r="G13" s="25">
        <v>67</v>
      </c>
      <c r="H13">
        <f>H$10+3/5*(H$15-H$10)</f>
        <v>155243.26787348339</v>
      </c>
      <c r="I13">
        <f>I$10+3/5*(I$15-I$10)</f>
        <v>133111.64889788412</v>
      </c>
    </row>
    <row r="14" spans="1:9" ht="15.5" thickBot="1" x14ac:dyDescent="0.9">
      <c r="A14" s="16"/>
      <c r="B14" s="17" t="s">
        <v>6</v>
      </c>
      <c r="C14" s="18">
        <v>25555</v>
      </c>
      <c r="D14" s="18">
        <v>140734.17569947173</v>
      </c>
      <c r="E14" s="19">
        <v>136172.92349833692</v>
      </c>
      <c r="G14" s="25">
        <v>68</v>
      </c>
      <c r="H14">
        <f>H$10+4/5*(H$15-H$10)</f>
        <v>149391.28161998733</v>
      </c>
      <c r="I14">
        <f>I$10+4/5*(I$15-I$10)</f>
        <v>130570.80663068825</v>
      </c>
    </row>
    <row r="15" spans="1:9" x14ac:dyDescent="0.75">
      <c r="A15" s="4" t="s">
        <v>9</v>
      </c>
      <c r="B15" s="5" t="s">
        <v>4</v>
      </c>
      <c r="C15" s="11">
        <v>72155</v>
      </c>
      <c r="D15" s="11">
        <v>134853.81207123553</v>
      </c>
      <c r="E15" s="12">
        <v>127831.60647217795</v>
      </c>
      <c r="G15" s="25">
        <v>69</v>
      </c>
      <c r="H15" s="29">
        <f>D16</f>
        <v>143539.29536649131</v>
      </c>
      <c r="I15" s="29">
        <f>D17</f>
        <v>128029.96436349239</v>
      </c>
    </row>
    <row r="16" spans="1:9" x14ac:dyDescent="0.75">
      <c r="A16" s="7"/>
      <c r="B16" t="s">
        <v>5</v>
      </c>
      <c r="C16" s="14">
        <v>31747</v>
      </c>
      <c r="D16" s="14">
        <v>143539.29536649131</v>
      </c>
      <c r="E16" s="15">
        <v>140803.17935552966</v>
      </c>
      <c r="G16" s="25">
        <v>70</v>
      </c>
      <c r="H16" s="25"/>
      <c r="I16" s="25"/>
    </row>
    <row r="17" spans="1:5" ht="15.5" thickBot="1" x14ac:dyDescent="0.9">
      <c r="A17" s="16"/>
      <c r="B17" s="17" t="s">
        <v>6</v>
      </c>
      <c r="C17" s="18">
        <v>40408</v>
      </c>
      <c r="D17" s="18">
        <v>128029.96436349239</v>
      </c>
      <c r="E17" s="19">
        <v>117640.34423876461</v>
      </c>
    </row>
    <row r="18" spans="1:5" x14ac:dyDescent="0.75">
      <c r="A18" s="4" t="s">
        <v>10</v>
      </c>
      <c r="B18" s="5" t="s">
        <v>4</v>
      </c>
      <c r="C18" s="11">
        <v>58824</v>
      </c>
      <c r="D18" s="11">
        <v>133872.89745682036</v>
      </c>
      <c r="E18" s="12">
        <v>122339.11252209982</v>
      </c>
    </row>
    <row r="19" spans="1:5" x14ac:dyDescent="0.75">
      <c r="A19" s="7"/>
      <c r="B19" t="s">
        <v>5</v>
      </c>
      <c r="C19" s="14">
        <v>24058</v>
      </c>
      <c r="D19" s="14">
        <v>145145.63970404855</v>
      </c>
      <c r="E19" s="15">
        <v>140805.713068418</v>
      </c>
    </row>
    <row r="20" spans="1:5" ht="15.5" thickBot="1" x14ac:dyDescent="0.9">
      <c r="A20" s="16"/>
      <c r="B20" s="17" t="s">
        <v>6</v>
      </c>
      <c r="C20" s="18">
        <v>34766</v>
      </c>
      <c r="D20" s="18">
        <v>126072.18316746247</v>
      </c>
      <c r="E20" s="19">
        <v>109560.26318817235</v>
      </c>
    </row>
    <row r="21" spans="1:5" x14ac:dyDescent="0.75">
      <c r="A21" s="4" t="s">
        <v>11</v>
      </c>
      <c r="B21" s="5" t="s">
        <v>4</v>
      </c>
      <c r="C21" s="11">
        <v>44223</v>
      </c>
      <c r="D21" s="11">
        <v>129892.40191755422</v>
      </c>
      <c r="E21" s="12">
        <v>112611.6445062524</v>
      </c>
    </row>
    <row r="22" spans="1:5" x14ac:dyDescent="0.75">
      <c r="A22" s="7"/>
      <c r="B22" t="s">
        <v>5</v>
      </c>
      <c r="C22" s="14">
        <v>16677</v>
      </c>
      <c r="D22" s="14">
        <v>138873.60916231936</v>
      </c>
      <c r="E22" s="15">
        <v>132228.06410025785</v>
      </c>
    </row>
    <row r="23" spans="1:5" ht="15.5" thickBot="1" x14ac:dyDescent="0.9">
      <c r="A23" s="16"/>
      <c r="B23" s="17" t="s">
        <v>6</v>
      </c>
      <c r="C23" s="18">
        <v>27546</v>
      </c>
      <c r="D23" s="18">
        <v>124454.96660132143</v>
      </c>
      <c r="E23" s="19">
        <v>100735.40005808466</v>
      </c>
    </row>
    <row r="24" spans="1:5" x14ac:dyDescent="0.75">
      <c r="A24" s="4" t="s">
        <v>12</v>
      </c>
      <c r="B24" s="5" t="s">
        <v>4</v>
      </c>
      <c r="C24" s="11">
        <v>26899</v>
      </c>
      <c r="D24" s="11">
        <v>133724.29105171195</v>
      </c>
      <c r="E24" s="12">
        <v>110975.30577344882</v>
      </c>
    </row>
    <row r="25" spans="1:5" x14ac:dyDescent="0.75">
      <c r="A25" s="7"/>
      <c r="B25" t="s">
        <v>5</v>
      </c>
      <c r="C25" s="14">
        <v>8677</v>
      </c>
      <c r="D25" s="14">
        <v>137754.05958280512</v>
      </c>
      <c r="E25" s="15">
        <v>128702.10441396796</v>
      </c>
    </row>
    <row r="26" spans="1:5" ht="15.5" thickBot="1" x14ac:dyDescent="0.9">
      <c r="A26" s="16"/>
      <c r="B26" s="17" t="s">
        <v>6</v>
      </c>
      <c r="C26" s="18">
        <v>18222</v>
      </c>
      <c r="D26" s="18">
        <v>131805.38524860059</v>
      </c>
      <c r="E26" s="19">
        <v>102534.11206234222</v>
      </c>
    </row>
    <row r="27" spans="1:5" x14ac:dyDescent="0.75">
      <c r="A27" s="4" t="s">
        <v>13</v>
      </c>
      <c r="B27" s="5" t="s">
        <v>4</v>
      </c>
      <c r="C27" s="11">
        <v>13169</v>
      </c>
      <c r="D27" s="11">
        <v>138078.8021110183</v>
      </c>
      <c r="E27" s="12">
        <v>111005.34588807047</v>
      </c>
    </row>
    <row r="28" spans="1:5" x14ac:dyDescent="0.75">
      <c r="A28" s="7"/>
      <c r="B28" t="s">
        <v>5</v>
      </c>
      <c r="C28" s="14">
        <v>4066</v>
      </c>
      <c r="D28" s="14">
        <v>146468.01524840138</v>
      </c>
      <c r="E28" s="15">
        <v>133411.24938514511</v>
      </c>
    </row>
    <row r="29" spans="1:5" ht="15.5" thickBot="1" x14ac:dyDescent="0.9">
      <c r="A29" s="16"/>
      <c r="B29" s="17" t="s">
        <v>6</v>
      </c>
      <c r="C29" s="18">
        <v>9103</v>
      </c>
      <c r="D29" s="18">
        <v>134331.62638690541</v>
      </c>
      <c r="E29" s="19">
        <v>100997.39206854883</v>
      </c>
    </row>
    <row r="30" spans="1:5" x14ac:dyDescent="0.75">
      <c r="A30" s="4" t="s">
        <v>14</v>
      </c>
      <c r="B30" s="5" t="s">
        <v>4</v>
      </c>
      <c r="C30" s="11">
        <v>3967</v>
      </c>
      <c r="D30" s="11">
        <v>141140.97050668011</v>
      </c>
      <c r="E30" s="12">
        <v>109487.29518527855</v>
      </c>
    </row>
    <row r="31" spans="1:5" x14ac:dyDescent="0.75">
      <c r="A31" s="7"/>
      <c r="B31" t="s">
        <v>5</v>
      </c>
      <c r="C31" s="14">
        <v>1107</v>
      </c>
      <c r="D31" s="14">
        <v>153079.7741644083</v>
      </c>
      <c r="E31" s="15">
        <v>132219.55284552847</v>
      </c>
    </row>
    <row r="32" spans="1:5" ht="15.5" thickBot="1" x14ac:dyDescent="0.9">
      <c r="A32" s="16"/>
      <c r="B32" s="17" t="s">
        <v>6</v>
      </c>
      <c r="C32" s="18">
        <v>2860</v>
      </c>
      <c r="D32" s="18">
        <v>136519.90209790209</v>
      </c>
      <c r="E32" s="19">
        <v>100688.48076923077</v>
      </c>
    </row>
    <row r="33" spans="1:5" x14ac:dyDescent="0.75">
      <c r="A33" s="24">
        <v>-1924</v>
      </c>
      <c r="B33" s="5" t="s">
        <v>4</v>
      </c>
      <c r="C33" s="11">
        <v>711</v>
      </c>
      <c r="D33" s="11">
        <v>143029.8523206751</v>
      </c>
      <c r="E33" s="12">
        <v>106968.05203938116</v>
      </c>
    </row>
    <row r="34" spans="1:5" x14ac:dyDescent="0.75">
      <c r="A34" s="7"/>
      <c r="B34" t="s">
        <v>5</v>
      </c>
      <c r="C34" s="14">
        <v>207</v>
      </c>
      <c r="D34" s="14">
        <v>156423.35748792271</v>
      </c>
      <c r="E34" s="15">
        <v>126246.32850241546</v>
      </c>
    </row>
    <row r="35" spans="1:5" ht="15.5" thickBot="1" x14ac:dyDescent="0.9">
      <c r="A35" s="16"/>
      <c r="B35" s="17" t="s">
        <v>6</v>
      </c>
      <c r="C35" s="18">
        <v>504</v>
      </c>
      <c r="D35" s="18">
        <v>137528.9484126984</v>
      </c>
      <c r="E35" s="19">
        <v>99050.188492063491</v>
      </c>
    </row>
    <row r="36" spans="1:5" x14ac:dyDescent="0.75">
      <c r="A36" s="4" t="s">
        <v>15</v>
      </c>
      <c r="B36" s="5" t="s">
        <v>4</v>
      </c>
      <c r="C36" s="11">
        <v>262092</v>
      </c>
      <c r="D36" s="11">
        <v>136520.462165957</v>
      </c>
      <c r="E36" s="12">
        <v>124266.84185324237</v>
      </c>
    </row>
    <row r="37" spans="1:5" x14ac:dyDescent="0.75">
      <c r="A37" s="7"/>
      <c r="B37" t="s">
        <v>5</v>
      </c>
      <c r="C37" s="14">
        <v>97142</v>
      </c>
      <c r="D37" s="14">
        <v>146071.84389862264</v>
      </c>
      <c r="E37" s="15">
        <v>141100.06835354431</v>
      </c>
    </row>
    <row r="38" spans="1:5" ht="15.5" thickBot="1" x14ac:dyDescent="0.9">
      <c r="A38" s="16"/>
      <c r="B38" s="17" t="s">
        <v>6</v>
      </c>
      <c r="C38" s="18">
        <v>164950</v>
      </c>
      <c r="D38" s="18">
        <v>130895.4829342225</v>
      </c>
      <c r="E38" s="19">
        <v>114353.45422855411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4">
        <v>0</v>
      </c>
      <c r="D40" s="14">
        <v>0</v>
      </c>
      <c r="E40" s="15">
        <v>0</v>
      </c>
    </row>
    <row r="41" spans="1:5" ht="15.5" thickBot="1" x14ac:dyDescent="0.9">
      <c r="A41" s="16"/>
      <c r="B41" s="17" t="s">
        <v>6</v>
      </c>
      <c r="C41" s="18">
        <v>0</v>
      </c>
      <c r="D41" s="18">
        <v>0</v>
      </c>
      <c r="E41" s="19">
        <v>0</v>
      </c>
    </row>
    <row r="42" spans="1:5" x14ac:dyDescent="0.75">
      <c r="A42" s="4" t="s">
        <v>18</v>
      </c>
      <c r="B42" s="5" t="s">
        <v>4</v>
      </c>
      <c r="C42" s="11">
        <v>262092</v>
      </c>
      <c r="D42" s="11">
        <v>136520.462165957</v>
      </c>
      <c r="E42" s="12">
        <v>124266.84185324237</v>
      </c>
    </row>
    <row r="43" spans="1:5" x14ac:dyDescent="0.75">
      <c r="A43" s="7"/>
      <c r="B43" t="s">
        <v>5</v>
      </c>
      <c r="C43" s="14">
        <v>97142</v>
      </c>
      <c r="D43" s="14">
        <v>146071.84389862264</v>
      </c>
      <c r="E43" s="15">
        <v>141100.06835354431</v>
      </c>
    </row>
    <row r="44" spans="1:5" ht="15.5" thickBot="1" x14ac:dyDescent="0.9">
      <c r="A44" s="16"/>
      <c r="B44" s="17" t="s">
        <v>6</v>
      </c>
      <c r="C44" s="18">
        <v>164950</v>
      </c>
      <c r="D44" s="18">
        <v>130895.4829342225</v>
      </c>
      <c r="E44" s="19">
        <v>114353.45422855411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0296-A12C-4EFF-B80F-EAE523BAEBC6}">
  <dimension ref="A1:J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2" customWidth="1"/>
    <col min="2" max="2" width="9.1328125" style="22"/>
    <col min="3" max="3" width="11" style="23" bestFit="1" customWidth="1"/>
    <col min="4" max="4" width="14.7265625" style="23" bestFit="1" customWidth="1"/>
    <col min="5" max="5" width="13.26953125" style="23" bestFit="1" customWidth="1"/>
  </cols>
  <sheetData>
    <row r="1" spans="1:10" x14ac:dyDescent="0.75">
      <c r="A1" s="2" t="s">
        <v>22</v>
      </c>
      <c r="B1" s="2"/>
      <c r="C1" s="1"/>
      <c r="D1" s="1"/>
      <c r="E1" s="1"/>
    </row>
    <row r="2" spans="1:10" x14ac:dyDescent="0.75">
      <c r="A2" s="2"/>
      <c r="B2"/>
      <c r="C2" s="1"/>
      <c r="D2" s="1"/>
      <c r="E2" s="1"/>
    </row>
    <row r="3" spans="1:10" ht="15.5" thickBot="1" x14ac:dyDescent="0.9">
      <c r="A3" s="3" t="s">
        <v>0</v>
      </c>
      <c r="B3" s="3"/>
      <c r="C3" s="1"/>
      <c r="D3" s="1"/>
      <c r="E3" s="1"/>
      <c r="G3" s="25" t="s">
        <v>25</v>
      </c>
      <c r="H3" t="s">
        <v>23</v>
      </c>
      <c r="I3" t="s">
        <v>24</v>
      </c>
    </row>
    <row r="4" spans="1:10" x14ac:dyDescent="0.75">
      <c r="A4" s="4"/>
      <c r="B4" s="5"/>
      <c r="C4" s="6" t="s">
        <v>1</v>
      </c>
      <c r="D4" s="20" t="s">
        <v>20</v>
      </c>
      <c r="E4" s="21" t="s">
        <v>21</v>
      </c>
      <c r="G4" s="25">
        <v>58</v>
      </c>
      <c r="I4" s="13">
        <f>I5-1/3*(I5-D8)</f>
        <v>198325.84441714885</v>
      </c>
    </row>
    <row r="5" spans="1:10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H5" s="22"/>
      <c r="I5" s="26">
        <f>D11</f>
        <v>200999.19766020603</v>
      </c>
    </row>
    <row r="6" spans="1:10" x14ac:dyDescent="0.75">
      <c r="A6" s="4" t="s">
        <v>19</v>
      </c>
      <c r="B6" s="5" t="s">
        <v>4</v>
      </c>
      <c r="C6" s="11">
        <v>58</v>
      </c>
      <c r="D6" s="11">
        <v>192979.13793103449</v>
      </c>
      <c r="E6" s="12">
        <v>191432.24137931035</v>
      </c>
      <c r="F6" s="13"/>
      <c r="G6" s="25">
        <v>60</v>
      </c>
      <c r="I6">
        <f>I$5+1/5*(I$10-I$5)</f>
        <v>198477.60153168294</v>
      </c>
      <c r="J6" s="13"/>
    </row>
    <row r="7" spans="1:10" x14ac:dyDescent="0.75">
      <c r="A7" s="7"/>
      <c r="B7" t="s">
        <v>5</v>
      </c>
      <c r="C7" s="14">
        <v>0</v>
      </c>
      <c r="D7" s="14">
        <v>0</v>
      </c>
      <c r="E7" s="15">
        <v>0</v>
      </c>
      <c r="F7" s="13"/>
      <c r="G7" s="25">
        <v>61</v>
      </c>
      <c r="H7" s="22"/>
      <c r="I7">
        <f>I$5+2/5*(I$10-I$5)</f>
        <v>195956.00540315986</v>
      </c>
      <c r="J7" s="13"/>
    </row>
    <row r="8" spans="1:10" ht="15.5" thickBot="1" x14ac:dyDescent="0.9">
      <c r="A8" s="16"/>
      <c r="B8" s="17" t="s">
        <v>6</v>
      </c>
      <c r="C8" s="18">
        <v>58</v>
      </c>
      <c r="D8" s="18">
        <v>192979.13793103449</v>
      </c>
      <c r="E8" s="19">
        <v>191432.24137931035</v>
      </c>
      <c r="F8" s="13"/>
      <c r="G8" s="25">
        <v>62</v>
      </c>
      <c r="I8">
        <f>I$5+3/5*(I$10-I$5)</f>
        <v>193434.4092746368</v>
      </c>
      <c r="J8" s="13"/>
    </row>
    <row r="9" spans="1:10" x14ac:dyDescent="0.75">
      <c r="A9" s="4" t="s">
        <v>7</v>
      </c>
      <c r="B9" s="5" t="s">
        <v>4</v>
      </c>
      <c r="C9" s="11">
        <v>5727</v>
      </c>
      <c r="D9" s="11">
        <v>200999.19766020603</v>
      </c>
      <c r="E9" s="12">
        <v>199632.1354985158</v>
      </c>
      <c r="F9" s="13"/>
      <c r="G9" s="25">
        <v>63</v>
      </c>
      <c r="H9" s="27"/>
      <c r="I9">
        <f>I$5+4/5*(I$10-I$5)</f>
        <v>190912.81314611371</v>
      </c>
      <c r="J9" s="13"/>
    </row>
    <row r="10" spans="1:10" x14ac:dyDescent="0.75">
      <c r="A10" s="7"/>
      <c r="B10" t="s">
        <v>5</v>
      </c>
      <c r="C10" s="14">
        <v>0</v>
      </c>
      <c r="D10" s="14">
        <v>0</v>
      </c>
      <c r="E10" s="15">
        <v>0</v>
      </c>
      <c r="F10" s="13"/>
      <c r="G10" s="25">
        <v>64</v>
      </c>
      <c r="H10" s="28">
        <f>D13</f>
        <v>222211.86626081992</v>
      </c>
      <c r="I10" s="29">
        <f>D14</f>
        <v>188391.21701759062</v>
      </c>
      <c r="J10" s="13"/>
    </row>
    <row r="11" spans="1:10" ht="15.5" thickBot="1" x14ac:dyDescent="0.9">
      <c r="A11" s="16"/>
      <c r="B11" s="17" t="s">
        <v>6</v>
      </c>
      <c r="C11" s="18">
        <v>5727</v>
      </c>
      <c r="D11" s="18">
        <v>200999.19766020603</v>
      </c>
      <c r="E11" s="19">
        <v>199632.1354985158</v>
      </c>
      <c r="F11" s="13"/>
      <c r="G11" s="25">
        <v>65</v>
      </c>
      <c r="H11">
        <f>H$10+1/5*(H$15-H$10)</f>
        <v>215912.87313997769</v>
      </c>
      <c r="I11">
        <f>I$10+1/5*(I$15-I$10)</f>
        <v>185614.60688976632</v>
      </c>
      <c r="J11" s="13"/>
    </row>
    <row r="12" spans="1:10" x14ac:dyDescent="0.75">
      <c r="A12" s="4" t="s">
        <v>8</v>
      </c>
      <c r="B12" s="5" t="s">
        <v>4</v>
      </c>
      <c r="C12" s="11">
        <v>40529</v>
      </c>
      <c r="D12" s="11">
        <v>197164.10767598508</v>
      </c>
      <c r="E12" s="12">
        <v>193527.94418811222</v>
      </c>
      <c r="F12" s="13"/>
      <c r="G12" s="25">
        <v>66</v>
      </c>
      <c r="H12">
        <f>H$10+2/5*(H$15-H$10)</f>
        <v>209613.88001913542</v>
      </c>
      <c r="I12">
        <f>I$10+2/5*(I$15-I$10)</f>
        <v>182837.99676194199</v>
      </c>
      <c r="J12" s="13"/>
    </row>
    <row r="13" spans="1:10" x14ac:dyDescent="0.75">
      <c r="A13" s="7"/>
      <c r="B13" t="s">
        <v>5</v>
      </c>
      <c r="C13" s="14">
        <v>10513</v>
      </c>
      <c r="D13" s="14">
        <v>222211.86626081992</v>
      </c>
      <c r="E13" s="15">
        <v>220271.94188148007</v>
      </c>
      <c r="F13" s="13"/>
      <c r="G13" s="25">
        <v>67</v>
      </c>
      <c r="H13">
        <f>H$10+3/5*(H$15-H$10)</f>
        <v>203314.88689829319</v>
      </c>
      <c r="I13">
        <f>I$10+3/5*(I$15-I$10)</f>
        <v>180061.38663411769</v>
      </c>
      <c r="J13" s="13"/>
    </row>
    <row r="14" spans="1:10" ht="15.5" thickBot="1" x14ac:dyDescent="0.9">
      <c r="A14" s="16"/>
      <c r="B14" s="17" t="s">
        <v>6</v>
      </c>
      <c r="C14" s="18">
        <v>30016</v>
      </c>
      <c r="D14" s="18">
        <v>188391.21701759062</v>
      </c>
      <c r="E14" s="19">
        <v>184160.95165911515</v>
      </c>
      <c r="F14" s="13"/>
      <c r="G14" s="25">
        <v>68</v>
      </c>
      <c r="H14">
        <f>H$10+4/5*(H$15-H$10)</f>
        <v>197015.89377745092</v>
      </c>
      <c r="I14">
        <f>I$10+4/5*(I$15-I$10)</f>
        <v>177284.77650629336</v>
      </c>
      <c r="J14" s="13"/>
    </row>
    <row r="15" spans="1:10" x14ac:dyDescent="0.75">
      <c r="A15" s="4" t="s">
        <v>9</v>
      </c>
      <c r="B15" s="5" t="s">
        <v>4</v>
      </c>
      <c r="C15" s="11">
        <v>98311</v>
      </c>
      <c r="D15" s="11">
        <v>181086.8901750567</v>
      </c>
      <c r="E15" s="12">
        <v>173870.57546968295</v>
      </c>
      <c r="F15" s="13"/>
      <c r="G15" s="25">
        <v>69</v>
      </c>
      <c r="H15" s="29">
        <f>D16</f>
        <v>190716.90065660869</v>
      </c>
      <c r="I15" s="29">
        <f>D17</f>
        <v>174508.16637846906</v>
      </c>
      <c r="J15" s="13"/>
    </row>
    <row r="16" spans="1:10" x14ac:dyDescent="0.75">
      <c r="A16" s="7"/>
      <c r="B16" t="s">
        <v>5</v>
      </c>
      <c r="C16" s="14">
        <v>39902</v>
      </c>
      <c r="D16" s="14">
        <v>190716.90065660869</v>
      </c>
      <c r="E16" s="15">
        <v>187428.91697158036</v>
      </c>
      <c r="F16" s="13"/>
      <c r="G16" s="25">
        <v>70</v>
      </c>
      <c r="H16" s="25"/>
      <c r="I16" s="25"/>
      <c r="J16" s="13"/>
    </row>
    <row r="17" spans="1:10" ht="15.5" thickBot="1" x14ac:dyDescent="0.9">
      <c r="A17" s="16"/>
      <c r="B17" s="17" t="s">
        <v>6</v>
      </c>
      <c r="C17" s="18">
        <v>58409</v>
      </c>
      <c r="D17" s="18">
        <v>174508.16637846906</v>
      </c>
      <c r="E17" s="19">
        <v>164608.21962368814</v>
      </c>
      <c r="F17" s="13"/>
      <c r="G17" s="13"/>
      <c r="H17" s="13"/>
      <c r="I17" s="13"/>
      <c r="J17" s="13"/>
    </row>
    <row r="18" spans="1:10" x14ac:dyDescent="0.75">
      <c r="A18" s="4" t="s">
        <v>10</v>
      </c>
      <c r="B18" s="5" t="s">
        <v>4</v>
      </c>
      <c r="C18" s="11">
        <v>83182</v>
      </c>
      <c r="D18" s="11">
        <v>180302.07514846962</v>
      </c>
      <c r="E18" s="12">
        <v>167560.73711860739</v>
      </c>
      <c r="F18" s="13"/>
      <c r="G18" s="13"/>
      <c r="H18" s="13"/>
      <c r="I18" s="13"/>
      <c r="J18" s="13"/>
    </row>
    <row r="19" spans="1:10" x14ac:dyDescent="0.75">
      <c r="A19" s="7"/>
      <c r="B19" t="s">
        <v>5</v>
      </c>
      <c r="C19" s="14">
        <v>31573</v>
      </c>
      <c r="D19" s="14">
        <v>196825.91993158712</v>
      </c>
      <c r="E19" s="15">
        <v>191040.28141133246</v>
      </c>
      <c r="F19" s="13"/>
      <c r="G19" s="13"/>
      <c r="H19" s="13"/>
      <c r="I19" s="13"/>
      <c r="J19" s="13"/>
    </row>
    <row r="20" spans="1:10" ht="15.5" thickBot="1" x14ac:dyDescent="0.9">
      <c r="A20" s="16"/>
      <c r="B20" s="17" t="s">
        <v>6</v>
      </c>
      <c r="C20" s="18">
        <v>51609</v>
      </c>
      <c r="D20" s="18">
        <v>170193.23073494932</v>
      </c>
      <c r="E20" s="19">
        <v>153196.58257280706</v>
      </c>
      <c r="F20" s="13"/>
      <c r="G20" s="13"/>
      <c r="H20" s="13"/>
      <c r="I20" s="13"/>
      <c r="J20" s="13"/>
    </row>
    <row r="21" spans="1:10" x14ac:dyDescent="0.75">
      <c r="A21" s="4" t="s">
        <v>11</v>
      </c>
      <c r="B21" s="5" t="s">
        <v>4</v>
      </c>
      <c r="C21" s="11">
        <v>67735</v>
      </c>
      <c r="D21" s="11">
        <v>169679.59297261387</v>
      </c>
      <c r="E21" s="12">
        <v>150870.79995570975</v>
      </c>
      <c r="F21" s="13"/>
      <c r="G21" s="13"/>
      <c r="H21" s="13"/>
      <c r="I21" s="13"/>
      <c r="J21" s="13"/>
    </row>
    <row r="22" spans="1:10" x14ac:dyDescent="0.75">
      <c r="A22" s="7"/>
      <c r="B22" t="s">
        <v>5</v>
      </c>
      <c r="C22" s="14">
        <v>24728</v>
      </c>
      <c r="D22" s="14">
        <v>185532.0881187318</v>
      </c>
      <c r="E22" s="15">
        <v>176864.65363151082</v>
      </c>
      <c r="F22" s="13"/>
      <c r="G22" s="13"/>
      <c r="H22" s="13"/>
      <c r="I22" s="13"/>
      <c r="J22" s="13"/>
    </row>
    <row r="23" spans="1:10" ht="15.5" thickBot="1" x14ac:dyDescent="0.9">
      <c r="A23" s="16"/>
      <c r="B23" s="17" t="s">
        <v>6</v>
      </c>
      <c r="C23" s="18">
        <v>43007</v>
      </c>
      <c r="D23" s="18">
        <v>160564.78608133559</v>
      </c>
      <c r="E23" s="19">
        <v>135924.95361220266</v>
      </c>
      <c r="F23" s="13"/>
      <c r="G23" s="13"/>
      <c r="H23" s="13"/>
      <c r="I23" s="13"/>
      <c r="J23" s="13"/>
    </row>
    <row r="24" spans="1:10" x14ac:dyDescent="0.75">
      <c r="A24" s="4" t="s">
        <v>12</v>
      </c>
      <c r="B24" s="5" t="s">
        <v>4</v>
      </c>
      <c r="C24" s="11">
        <v>38623</v>
      </c>
      <c r="D24" s="11">
        <v>173671.31061802554</v>
      </c>
      <c r="E24" s="12">
        <v>147617.82733086502</v>
      </c>
      <c r="F24" s="13"/>
      <c r="G24" s="13"/>
      <c r="H24" s="13"/>
      <c r="I24" s="13"/>
      <c r="J24" s="13"/>
    </row>
    <row r="25" spans="1:10" x14ac:dyDescent="0.75">
      <c r="A25" s="7"/>
      <c r="B25" t="s">
        <v>5</v>
      </c>
      <c r="C25" s="14">
        <v>12521</v>
      </c>
      <c r="D25" s="14">
        <v>182280.93403082821</v>
      </c>
      <c r="E25" s="15">
        <v>169768.52607619201</v>
      </c>
      <c r="F25" s="13"/>
      <c r="G25" s="13"/>
      <c r="H25" s="13"/>
      <c r="I25" s="13"/>
      <c r="J25" s="13"/>
    </row>
    <row r="26" spans="1:10" ht="15.5" thickBot="1" x14ac:dyDescent="0.9">
      <c r="A26" s="16"/>
      <c r="B26" s="17" t="s">
        <v>6</v>
      </c>
      <c r="C26" s="18">
        <v>26102</v>
      </c>
      <c r="D26" s="18">
        <v>169541.31694889281</v>
      </c>
      <c r="E26" s="19">
        <v>136992.24695425638</v>
      </c>
      <c r="F26" s="13"/>
      <c r="G26" s="13"/>
      <c r="H26" s="13"/>
      <c r="I26" s="13"/>
      <c r="J26" s="13"/>
    </row>
    <row r="27" spans="1:10" x14ac:dyDescent="0.75">
      <c r="A27" s="4" t="s">
        <v>13</v>
      </c>
      <c r="B27" s="5" t="s">
        <v>4</v>
      </c>
      <c r="C27" s="11">
        <v>22076</v>
      </c>
      <c r="D27" s="11">
        <v>179282.27622757747</v>
      </c>
      <c r="E27" s="12">
        <v>146386.00629643051</v>
      </c>
      <c r="F27" s="13"/>
      <c r="G27" s="13"/>
      <c r="H27" s="13"/>
      <c r="I27" s="13"/>
      <c r="J27" s="13"/>
    </row>
    <row r="28" spans="1:10" x14ac:dyDescent="0.75">
      <c r="A28" s="7"/>
      <c r="B28" t="s">
        <v>5</v>
      </c>
      <c r="C28" s="14">
        <v>6516</v>
      </c>
      <c r="D28" s="14">
        <v>201786.85543278084</v>
      </c>
      <c r="E28" s="15">
        <v>184187.68953345611</v>
      </c>
      <c r="F28" s="13"/>
      <c r="G28" s="13"/>
      <c r="H28" s="13"/>
      <c r="I28" s="13"/>
      <c r="J28" s="13"/>
    </row>
    <row r="29" spans="1:10" ht="15.5" thickBot="1" x14ac:dyDescent="0.9">
      <c r="A29" s="16"/>
      <c r="B29" s="17" t="s">
        <v>6</v>
      </c>
      <c r="C29" s="18">
        <v>15560</v>
      </c>
      <c r="D29" s="18">
        <v>169858.12210796916</v>
      </c>
      <c r="E29" s="19">
        <v>130555.94408740359</v>
      </c>
      <c r="F29" s="13"/>
      <c r="G29" s="13"/>
      <c r="H29" s="13"/>
      <c r="I29" s="13"/>
      <c r="J29" s="13"/>
    </row>
    <row r="30" spans="1:10" x14ac:dyDescent="0.75">
      <c r="A30" s="4" t="s">
        <v>14</v>
      </c>
      <c r="B30" s="5" t="s">
        <v>4</v>
      </c>
      <c r="C30" s="11">
        <v>8102</v>
      </c>
      <c r="D30" s="11">
        <v>176219.37237719083</v>
      </c>
      <c r="E30" s="12">
        <v>138589.39397679587</v>
      </c>
      <c r="F30" s="13"/>
      <c r="G30" s="13"/>
      <c r="H30" s="13"/>
      <c r="I30" s="13"/>
      <c r="J30" s="13"/>
    </row>
    <row r="31" spans="1:10" x14ac:dyDescent="0.75">
      <c r="A31" s="7"/>
      <c r="B31" t="s">
        <v>5</v>
      </c>
      <c r="C31" s="14">
        <v>2158</v>
      </c>
      <c r="D31" s="14">
        <v>208039.12418906394</v>
      </c>
      <c r="E31" s="15">
        <v>182581.65894346617</v>
      </c>
      <c r="F31" s="13"/>
      <c r="G31" s="13"/>
      <c r="H31" s="13"/>
      <c r="I31" s="13"/>
      <c r="J31" s="13"/>
    </row>
    <row r="32" spans="1:10" ht="15.5" thickBot="1" x14ac:dyDescent="0.9">
      <c r="A32" s="16"/>
      <c r="B32" s="17" t="s">
        <v>6</v>
      </c>
      <c r="C32" s="18">
        <v>5944</v>
      </c>
      <c r="D32" s="18">
        <v>164667.04660161506</v>
      </c>
      <c r="E32" s="19">
        <v>122617.77422611037</v>
      </c>
      <c r="F32" s="13"/>
      <c r="G32" s="13"/>
      <c r="H32" s="13"/>
      <c r="I32" s="13"/>
      <c r="J32" s="13"/>
    </row>
    <row r="33" spans="1:10" x14ac:dyDescent="0.75">
      <c r="A33" s="24">
        <v>-1924</v>
      </c>
      <c r="B33" s="5" t="s">
        <v>4</v>
      </c>
      <c r="C33" s="11">
        <v>1679</v>
      </c>
      <c r="D33" s="11">
        <v>168915.79809410364</v>
      </c>
      <c r="E33" s="12">
        <v>127259.77069684336</v>
      </c>
      <c r="F33" s="13"/>
      <c r="G33" s="13"/>
      <c r="H33" s="13"/>
      <c r="I33" s="13"/>
      <c r="J33" s="13"/>
    </row>
    <row r="34" spans="1:10" x14ac:dyDescent="0.75">
      <c r="A34" s="7"/>
      <c r="B34" t="s">
        <v>5</v>
      </c>
      <c r="C34" s="14">
        <v>362</v>
      </c>
      <c r="D34" s="14">
        <v>209705.09668508288</v>
      </c>
      <c r="E34" s="15">
        <v>170604.77900552485</v>
      </c>
      <c r="F34" s="13"/>
      <c r="G34" s="13"/>
      <c r="H34" s="13"/>
      <c r="I34" s="13"/>
      <c r="J34" s="13"/>
    </row>
    <row r="35" spans="1:10" ht="15.5" thickBot="1" x14ac:dyDescent="0.9">
      <c r="A35" s="16"/>
      <c r="B35" s="17" t="s">
        <v>6</v>
      </c>
      <c r="C35" s="18">
        <v>1317</v>
      </c>
      <c r="D35" s="18">
        <v>157704.16097190583</v>
      </c>
      <c r="E35" s="19">
        <v>115345.6529992407</v>
      </c>
      <c r="F35" s="13"/>
      <c r="G35" s="13"/>
      <c r="H35" s="13"/>
      <c r="I35" s="13"/>
      <c r="J35" s="13"/>
    </row>
    <row r="36" spans="1:10" x14ac:dyDescent="0.75">
      <c r="A36" s="4" t="s">
        <v>15</v>
      </c>
      <c r="B36" s="5" t="s">
        <v>4</v>
      </c>
      <c r="C36" s="11">
        <v>366022</v>
      </c>
      <c r="D36" s="11">
        <v>179836.26273830535</v>
      </c>
      <c r="E36" s="12">
        <v>165340.15064668245</v>
      </c>
      <c r="F36" s="13"/>
      <c r="G36" s="13"/>
      <c r="H36" s="13"/>
      <c r="I36" s="13"/>
      <c r="J36" s="13"/>
    </row>
    <row r="37" spans="1:10" x14ac:dyDescent="0.75">
      <c r="A37" s="7"/>
      <c r="B37" t="s">
        <v>5</v>
      </c>
      <c r="C37" s="14">
        <v>128273</v>
      </c>
      <c r="D37" s="14">
        <v>193886.20960763373</v>
      </c>
      <c r="E37" s="15">
        <v>186955.4807325002</v>
      </c>
      <c r="F37" s="13"/>
      <c r="G37" s="13"/>
      <c r="H37" s="13"/>
      <c r="I37" s="13"/>
      <c r="J37" s="13"/>
    </row>
    <row r="38" spans="1:10" ht="15.5" thickBot="1" x14ac:dyDescent="0.9">
      <c r="A38" s="16"/>
      <c r="B38" s="17" t="s">
        <v>6</v>
      </c>
      <c r="C38" s="18">
        <v>237749</v>
      </c>
      <c r="D38" s="18">
        <v>172255.87823713245</v>
      </c>
      <c r="E38" s="19">
        <v>153678.00596427324</v>
      </c>
      <c r="F38" s="13"/>
      <c r="G38" s="13"/>
      <c r="H38" s="13"/>
      <c r="I38" s="13"/>
      <c r="J38" s="13"/>
    </row>
    <row r="39" spans="1:10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  <c r="F39" s="13"/>
      <c r="G39" s="13"/>
      <c r="H39" s="13"/>
      <c r="I39" s="13"/>
      <c r="J39" s="13"/>
    </row>
    <row r="40" spans="1:10" x14ac:dyDescent="0.75">
      <c r="A40" s="7" t="s">
        <v>17</v>
      </c>
      <c r="B40" t="s">
        <v>5</v>
      </c>
      <c r="C40" s="14">
        <v>0</v>
      </c>
      <c r="D40" s="14">
        <v>0</v>
      </c>
      <c r="E40" s="15">
        <v>0</v>
      </c>
      <c r="F40" s="13"/>
      <c r="G40" s="13"/>
      <c r="H40" s="13"/>
      <c r="I40" s="13"/>
      <c r="J40" s="13"/>
    </row>
    <row r="41" spans="1:10" ht="15.5" thickBot="1" x14ac:dyDescent="0.9">
      <c r="A41" s="16"/>
      <c r="B41" s="17" t="s">
        <v>6</v>
      </c>
      <c r="C41" s="18">
        <v>0</v>
      </c>
      <c r="D41" s="18">
        <v>0</v>
      </c>
      <c r="E41" s="19">
        <v>0</v>
      </c>
      <c r="F41" s="13"/>
      <c r="G41" s="13"/>
      <c r="H41" s="13"/>
      <c r="I41" s="13"/>
      <c r="J41" s="13"/>
    </row>
    <row r="42" spans="1:10" x14ac:dyDescent="0.75">
      <c r="A42" s="4" t="s">
        <v>18</v>
      </c>
      <c r="B42" s="5" t="s">
        <v>4</v>
      </c>
      <c r="C42" s="11">
        <v>366022</v>
      </c>
      <c r="D42" s="11">
        <v>179836.26273830535</v>
      </c>
      <c r="E42" s="12">
        <v>165340.15064668245</v>
      </c>
      <c r="F42" s="13"/>
      <c r="G42" s="13"/>
      <c r="H42" s="13"/>
      <c r="I42" s="13"/>
      <c r="J42" s="13"/>
    </row>
    <row r="43" spans="1:10" x14ac:dyDescent="0.75">
      <c r="A43" s="7"/>
      <c r="B43" t="s">
        <v>5</v>
      </c>
      <c r="C43" s="14">
        <v>128273</v>
      </c>
      <c r="D43" s="14">
        <v>193886.20960763373</v>
      </c>
      <c r="E43" s="15">
        <v>186955.4807325002</v>
      </c>
      <c r="F43" s="13"/>
      <c r="G43" s="13"/>
      <c r="H43" s="13"/>
      <c r="I43" s="13"/>
      <c r="J43" s="13"/>
    </row>
    <row r="44" spans="1:10" ht="15.5" thickBot="1" x14ac:dyDescent="0.9">
      <c r="A44" s="16"/>
      <c r="B44" s="17" t="s">
        <v>6</v>
      </c>
      <c r="C44" s="18">
        <v>237749</v>
      </c>
      <c r="D44" s="18">
        <v>172255.87823713245</v>
      </c>
      <c r="E44" s="19">
        <v>153678.00596427324</v>
      </c>
      <c r="F44" s="13"/>
      <c r="G44" s="13"/>
      <c r="H44" s="13"/>
      <c r="I44" s="13"/>
      <c r="J4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132A-7766-48B5-A5CA-D3AB77D7336F}">
  <dimension ref="A1:I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2" customWidth="1"/>
    <col min="2" max="2" width="9.1328125" style="22"/>
    <col min="3" max="3" width="11" style="23" bestFit="1" customWidth="1"/>
    <col min="4" max="4" width="14.7265625" style="23" bestFit="1" customWidth="1"/>
    <col min="5" max="5" width="13.26953125" style="23" bestFit="1" customWidth="1"/>
  </cols>
  <sheetData>
    <row r="1" spans="1:9" x14ac:dyDescent="0.75">
      <c r="A1" s="2" t="s">
        <v>22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20" t="s">
        <v>20</v>
      </c>
      <c r="E4" s="21" t="s">
        <v>21</v>
      </c>
      <c r="G4" s="25">
        <v>58</v>
      </c>
      <c r="I4">
        <f>I5-1/3*(I5-D8)</f>
        <v>172862.11342502723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H5" s="22"/>
      <c r="I5" s="26">
        <f>D11</f>
        <v>175315.72760880523</v>
      </c>
    </row>
    <row r="6" spans="1:9" x14ac:dyDescent="0.75">
      <c r="A6" s="4" t="s">
        <v>19</v>
      </c>
      <c r="B6" s="5" t="s">
        <v>4</v>
      </c>
      <c r="C6" s="11">
        <v>87</v>
      </c>
      <c r="D6" s="11">
        <v>167954.88505747126</v>
      </c>
      <c r="E6" s="12">
        <v>166776.14942528735</v>
      </c>
      <c r="G6" s="25">
        <v>60</v>
      </c>
      <c r="I6">
        <f>I$5+1/5*(I$10-I$5)</f>
        <v>172280.28838677349</v>
      </c>
    </row>
    <row r="7" spans="1:9" x14ac:dyDescent="0.75">
      <c r="A7" s="7"/>
      <c r="B7" t="s">
        <v>5</v>
      </c>
      <c r="C7" s="14">
        <v>0</v>
      </c>
      <c r="D7" s="14">
        <v>0</v>
      </c>
      <c r="E7" s="15">
        <v>0</v>
      </c>
      <c r="G7" s="25">
        <v>61</v>
      </c>
      <c r="H7" s="22"/>
      <c r="I7">
        <f>I$5+2/5*(I$10-I$5)</f>
        <v>169244.84916474175</v>
      </c>
    </row>
    <row r="8" spans="1:9" ht="15.5" thickBot="1" x14ac:dyDescent="0.9">
      <c r="A8" s="16"/>
      <c r="B8" s="17" t="s">
        <v>6</v>
      </c>
      <c r="C8" s="18">
        <v>87</v>
      </c>
      <c r="D8" s="18">
        <v>167954.88505747126</v>
      </c>
      <c r="E8" s="19">
        <v>166776.14942528735</v>
      </c>
      <c r="G8" s="25">
        <v>62</v>
      </c>
      <c r="I8">
        <f>I$5+3/5*(I$10-I$5)</f>
        <v>166209.40994271002</v>
      </c>
    </row>
    <row r="9" spans="1:9" x14ac:dyDescent="0.75">
      <c r="A9" s="4" t="s">
        <v>7</v>
      </c>
      <c r="B9" s="5" t="s">
        <v>4</v>
      </c>
      <c r="C9" s="11">
        <v>5951</v>
      </c>
      <c r="D9" s="11">
        <v>175315.72760880523</v>
      </c>
      <c r="E9" s="12">
        <v>173992.91043522098</v>
      </c>
      <c r="G9" s="25">
        <v>63</v>
      </c>
      <c r="H9" s="27"/>
      <c r="I9">
        <f>I$5+4/5*(I$10-I$5)</f>
        <v>163173.97072067828</v>
      </c>
    </row>
    <row r="10" spans="1:9" x14ac:dyDescent="0.75">
      <c r="A10" s="7"/>
      <c r="B10" t="s">
        <v>5</v>
      </c>
      <c r="C10" s="14">
        <v>0</v>
      </c>
      <c r="D10" s="14">
        <v>0</v>
      </c>
      <c r="E10" s="15">
        <v>0</v>
      </c>
      <c r="G10" s="25">
        <v>64</v>
      </c>
      <c r="H10" s="28">
        <f>D13</f>
        <v>199758.83705650459</v>
      </c>
      <c r="I10" s="29">
        <f>D14</f>
        <v>160138.53149864654</v>
      </c>
    </row>
    <row r="11" spans="1:9" ht="15.5" thickBot="1" x14ac:dyDescent="0.9">
      <c r="A11" s="16"/>
      <c r="B11" s="17" t="s">
        <v>6</v>
      </c>
      <c r="C11" s="18">
        <v>5951</v>
      </c>
      <c r="D11" s="18">
        <v>175315.72760880523</v>
      </c>
      <c r="E11" s="19">
        <v>173992.91043522098</v>
      </c>
      <c r="G11" s="25">
        <v>65</v>
      </c>
      <c r="H11">
        <f>H$10+1/5*(H$15-H$10)</f>
        <v>193744.04400334682</v>
      </c>
      <c r="I11">
        <f>I$10+1/5*(I$15-I$10)</f>
        <v>157771.97427161661</v>
      </c>
    </row>
    <row r="12" spans="1:9" x14ac:dyDescent="0.75">
      <c r="A12" s="4" t="s">
        <v>8</v>
      </c>
      <c r="B12" s="5" t="s">
        <v>4</v>
      </c>
      <c r="C12" s="11">
        <v>33514</v>
      </c>
      <c r="D12" s="11">
        <v>170934.39681923972</v>
      </c>
      <c r="E12" s="12">
        <v>166879.53646237394</v>
      </c>
      <c r="G12" s="25">
        <v>66</v>
      </c>
      <c r="H12">
        <f>H$10+2/5*(H$15-H$10)</f>
        <v>187729.25095018905</v>
      </c>
      <c r="I12">
        <f>I$10+2/5*(I$15-I$10)</f>
        <v>155405.41704458665</v>
      </c>
    </row>
    <row r="13" spans="1:9" x14ac:dyDescent="0.75">
      <c r="A13" s="7"/>
      <c r="B13" t="s">
        <v>5</v>
      </c>
      <c r="C13" s="14">
        <v>9132</v>
      </c>
      <c r="D13" s="14">
        <v>199758.83705650459</v>
      </c>
      <c r="E13" s="15">
        <v>197777.19229084539</v>
      </c>
      <c r="G13" s="25">
        <v>67</v>
      </c>
      <c r="H13">
        <f>H$10+3/5*(H$15-H$10)</f>
        <v>181714.4578970313</v>
      </c>
      <c r="I13">
        <f>I$10+3/5*(I$15-I$10)</f>
        <v>153038.85981755672</v>
      </c>
    </row>
    <row r="14" spans="1:9" ht="15.5" thickBot="1" x14ac:dyDescent="0.9">
      <c r="A14" s="16"/>
      <c r="B14" s="17" t="s">
        <v>6</v>
      </c>
      <c r="C14" s="18">
        <v>24382</v>
      </c>
      <c r="D14" s="18">
        <v>160138.53149864654</v>
      </c>
      <c r="E14" s="19">
        <v>155307.17188909851</v>
      </c>
      <c r="G14" s="25">
        <v>68</v>
      </c>
      <c r="H14">
        <f>H$10+4/5*(H$15-H$10)</f>
        <v>175699.66484387353</v>
      </c>
      <c r="I14">
        <f>I$10+4/5*(I$15-I$10)</f>
        <v>150672.30259052676</v>
      </c>
    </row>
    <row r="15" spans="1:9" x14ac:dyDescent="0.75">
      <c r="A15" s="4" t="s">
        <v>9</v>
      </c>
      <c r="B15" s="5" t="s">
        <v>4</v>
      </c>
      <c r="C15" s="11">
        <v>70587</v>
      </c>
      <c r="D15" s="11">
        <v>157648.87217192969</v>
      </c>
      <c r="E15" s="12">
        <v>150114.68783203707</v>
      </c>
      <c r="G15" s="25">
        <v>69</v>
      </c>
      <c r="H15" s="29">
        <f>D16</f>
        <v>169684.87179071576</v>
      </c>
      <c r="I15" s="29">
        <f>D17</f>
        <v>148305.74536349683</v>
      </c>
    </row>
    <row r="16" spans="1:9" x14ac:dyDescent="0.75">
      <c r="A16" s="7"/>
      <c r="B16" t="s">
        <v>5</v>
      </c>
      <c r="C16" s="14">
        <v>30848</v>
      </c>
      <c r="D16" s="14">
        <v>169684.87179071576</v>
      </c>
      <c r="E16" s="15">
        <v>166730.26987162864</v>
      </c>
      <c r="G16" s="25">
        <v>70</v>
      </c>
      <c r="H16" s="25"/>
      <c r="I16" s="25"/>
    </row>
    <row r="17" spans="1:5" ht="15.5" thickBot="1" x14ac:dyDescent="0.9">
      <c r="A17" s="16"/>
      <c r="B17" s="17" t="s">
        <v>6</v>
      </c>
      <c r="C17" s="18">
        <v>39739</v>
      </c>
      <c r="D17" s="18">
        <v>148305.74536349683</v>
      </c>
      <c r="E17" s="19">
        <v>137216.59088049523</v>
      </c>
    </row>
    <row r="18" spans="1:5" x14ac:dyDescent="0.75">
      <c r="A18" s="4" t="s">
        <v>10</v>
      </c>
      <c r="B18" s="5" t="s">
        <v>4</v>
      </c>
      <c r="C18" s="11">
        <v>55011</v>
      </c>
      <c r="D18" s="11">
        <v>155707.64301685119</v>
      </c>
      <c r="E18" s="12">
        <v>143247.39788405955</v>
      </c>
    </row>
    <row r="19" spans="1:5" x14ac:dyDescent="0.75">
      <c r="A19" s="7"/>
      <c r="B19" t="s">
        <v>5</v>
      </c>
      <c r="C19" s="14">
        <v>22823</v>
      </c>
      <c r="D19" s="14">
        <v>170453.80734346932</v>
      </c>
      <c r="E19" s="15">
        <v>165525.58712702099</v>
      </c>
    </row>
    <row r="20" spans="1:5" ht="15.5" thickBot="1" x14ac:dyDescent="0.9">
      <c r="A20" s="16"/>
      <c r="B20" s="17" t="s">
        <v>6</v>
      </c>
      <c r="C20" s="18">
        <v>32188</v>
      </c>
      <c r="D20" s="18">
        <v>145251.83002982478</v>
      </c>
      <c r="E20" s="19">
        <v>127450.9795575991</v>
      </c>
    </row>
    <row r="21" spans="1:5" x14ac:dyDescent="0.75">
      <c r="A21" s="4" t="s">
        <v>11</v>
      </c>
      <c r="B21" s="5" t="s">
        <v>4</v>
      </c>
      <c r="C21" s="11">
        <v>40559</v>
      </c>
      <c r="D21" s="11">
        <v>146350.33235533419</v>
      </c>
      <c r="E21" s="12">
        <v>127908.9155304618</v>
      </c>
    </row>
    <row r="22" spans="1:5" x14ac:dyDescent="0.75">
      <c r="A22" s="7"/>
      <c r="B22" t="s">
        <v>5</v>
      </c>
      <c r="C22" s="14">
        <v>15381</v>
      </c>
      <c r="D22" s="14">
        <v>160642.90683310578</v>
      </c>
      <c r="E22" s="15">
        <v>153305.33840452507</v>
      </c>
    </row>
    <row r="23" spans="1:5" ht="15.5" thickBot="1" x14ac:dyDescent="0.9">
      <c r="A23" s="16"/>
      <c r="B23" s="17" t="s">
        <v>6</v>
      </c>
      <c r="C23" s="18">
        <v>25178</v>
      </c>
      <c r="D23" s="18">
        <v>137619.13495909126</v>
      </c>
      <c r="E23" s="19">
        <v>112394.48308046708</v>
      </c>
    </row>
    <row r="24" spans="1:5" x14ac:dyDescent="0.75">
      <c r="A24" s="4" t="s">
        <v>12</v>
      </c>
      <c r="B24" s="5" t="s">
        <v>4</v>
      </c>
      <c r="C24" s="11">
        <v>21867</v>
      </c>
      <c r="D24" s="11">
        <v>148903.4785292907</v>
      </c>
      <c r="E24" s="12">
        <v>124166.50752275118</v>
      </c>
    </row>
    <row r="25" spans="1:5" x14ac:dyDescent="0.75">
      <c r="A25" s="7"/>
      <c r="B25" t="s">
        <v>5</v>
      </c>
      <c r="C25" s="14">
        <v>7041</v>
      </c>
      <c r="D25" s="14">
        <v>158629.02144581734</v>
      </c>
      <c r="E25" s="15">
        <v>148531.38971736969</v>
      </c>
    </row>
    <row r="26" spans="1:5" ht="15.5" thickBot="1" x14ac:dyDescent="0.9">
      <c r="A26" s="16"/>
      <c r="B26" s="17" t="s">
        <v>6</v>
      </c>
      <c r="C26" s="18">
        <v>14826</v>
      </c>
      <c r="D26" s="18">
        <v>144284.73121543234</v>
      </c>
      <c r="E26" s="19">
        <v>112595.40705517335</v>
      </c>
    </row>
    <row r="27" spans="1:5" x14ac:dyDescent="0.75">
      <c r="A27" s="4" t="s">
        <v>13</v>
      </c>
      <c r="B27" s="5" t="s">
        <v>4</v>
      </c>
      <c r="C27" s="11">
        <v>10694</v>
      </c>
      <c r="D27" s="11">
        <v>152381.36525154291</v>
      </c>
      <c r="E27" s="12">
        <v>122498.26444735365</v>
      </c>
    </row>
    <row r="28" spans="1:5" x14ac:dyDescent="0.75">
      <c r="A28" s="7"/>
      <c r="B28" t="s">
        <v>5</v>
      </c>
      <c r="C28" s="14">
        <v>3047</v>
      </c>
      <c r="D28" s="14">
        <v>171137.22185756481</v>
      </c>
      <c r="E28" s="15">
        <v>155915.65310141121</v>
      </c>
    </row>
    <row r="29" spans="1:5" ht="15.5" thickBot="1" x14ac:dyDescent="0.9">
      <c r="A29" s="16"/>
      <c r="B29" s="17" t="s">
        <v>6</v>
      </c>
      <c r="C29" s="18">
        <v>7647</v>
      </c>
      <c r="D29" s="18">
        <v>144907.96456126586</v>
      </c>
      <c r="E29" s="19">
        <v>109182.87498365372</v>
      </c>
    </row>
    <row r="30" spans="1:5" x14ac:dyDescent="0.75">
      <c r="A30" s="4" t="s">
        <v>14</v>
      </c>
      <c r="B30" s="5" t="s">
        <v>4</v>
      </c>
      <c r="C30" s="11">
        <v>3172</v>
      </c>
      <c r="D30" s="11">
        <v>149366.67087011351</v>
      </c>
      <c r="E30" s="12">
        <v>115886.93411097099</v>
      </c>
    </row>
    <row r="31" spans="1:5" x14ac:dyDescent="0.75">
      <c r="A31" s="7"/>
      <c r="B31" t="s">
        <v>5</v>
      </c>
      <c r="C31" s="14">
        <v>721</v>
      </c>
      <c r="D31" s="14">
        <v>174726.31761442442</v>
      </c>
      <c r="E31" s="15">
        <v>153247.0665742025</v>
      </c>
    </row>
    <row r="32" spans="1:5" ht="15.5" thickBot="1" x14ac:dyDescent="0.9">
      <c r="A32" s="16"/>
      <c r="B32" s="17" t="s">
        <v>6</v>
      </c>
      <c r="C32" s="18">
        <v>2451</v>
      </c>
      <c r="D32" s="18">
        <v>141906.73398612812</v>
      </c>
      <c r="E32" s="19">
        <v>104896.86658506731</v>
      </c>
    </row>
    <row r="33" spans="1:5" x14ac:dyDescent="0.75">
      <c r="A33" s="24">
        <v>-1924</v>
      </c>
      <c r="B33" s="5" t="s">
        <v>4</v>
      </c>
      <c r="C33" s="11">
        <v>516</v>
      </c>
      <c r="D33" s="11">
        <v>146155.08720930232</v>
      </c>
      <c r="E33" s="12">
        <v>108224.60271317829</v>
      </c>
    </row>
    <row r="34" spans="1:5" x14ac:dyDescent="0.75">
      <c r="A34" s="7"/>
      <c r="B34" t="s">
        <v>5</v>
      </c>
      <c r="C34" s="14">
        <v>95</v>
      </c>
      <c r="D34" s="14">
        <v>168307.84210526315</v>
      </c>
      <c r="E34" s="15">
        <v>132207.94736842104</v>
      </c>
    </row>
    <row r="35" spans="1:5" ht="15.5" thickBot="1" x14ac:dyDescent="0.9">
      <c r="A35" s="16"/>
      <c r="B35" s="17" t="s">
        <v>6</v>
      </c>
      <c r="C35" s="18">
        <v>421</v>
      </c>
      <c r="D35" s="18">
        <v>141156.24703087885</v>
      </c>
      <c r="E35" s="19">
        <v>102812.68408551069</v>
      </c>
    </row>
    <row r="36" spans="1:5" x14ac:dyDescent="0.75">
      <c r="A36" s="4" t="s">
        <v>15</v>
      </c>
      <c r="B36" s="5" t="s">
        <v>4</v>
      </c>
      <c r="C36" s="11">
        <v>241958</v>
      </c>
      <c r="D36" s="11">
        <v>156435.72171616563</v>
      </c>
      <c r="E36" s="12">
        <v>143642.74217012871</v>
      </c>
    </row>
    <row r="37" spans="1:5" x14ac:dyDescent="0.75">
      <c r="A37" s="7"/>
      <c r="B37" t="s">
        <v>5</v>
      </c>
      <c r="C37" s="14">
        <v>89088</v>
      </c>
      <c r="D37" s="14">
        <v>170618.72973913435</v>
      </c>
      <c r="E37" s="15">
        <v>165332.16561153016</v>
      </c>
    </row>
    <row r="38" spans="1:5" ht="15.5" thickBot="1" x14ac:dyDescent="0.9">
      <c r="A38" s="16"/>
      <c r="B38" s="17" t="s">
        <v>6</v>
      </c>
      <c r="C38" s="18">
        <v>152870</v>
      </c>
      <c r="D38" s="18">
        <v>148170.2947602538</v>
      </c>
      <c r="E38" s="19">
        <v>131002.80395106954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4">
        <v>0</v>
      </c>
      <c r="D40" s="14">
        <v>0</v>
      </c>
      <c r="E40" s="15">
        <v>0</v>
      </c>
    </row>
    <row r="41" spans="1:5" ht="15.5" thickBot="1" x14ac:dyDescent="0.9">
      <c r="A41" s="16"/>
      <c r="B41" s="17" t="s">
        <v>6</v>
      </c>
      <c r="C41" s="18">
        <v>0</v>
      </c>
      <c r="D41" s="18">
        <v>0</v>
      </c>
      <c r="E41" s="19">
        <v>0</v>
      </c>
    </row>
    <row r="42" spans="1:5" x14ac:dyDescent="0.75">
      <c r="A42" s="4" t="s">
        <v>18</v>
      </c>
      <c r="B42" s="5" t="s">
        <v>4</v>
      </c>
      <c r="C42" s="11">
        <v>241958</v>
      </c>
      <c r="D42" s="11">
        <v>156435.72171616563</v>
      </c>
      <c r="E42" s="12">
        <v>143642.74217012871</v>
      </c>
    </row>
    <row r="43" spans="1:5" x14ac:dyDescent="0.75">
      <c r="A43" s="7"/>
      <c r="B43" t="s">
        <v>5</v>
      </c>
      <c r="C43" s="14">
        <v>89088</v>
      </c>
      <c r="D43" s="14">
        <v>170618.72973913435</v>
      </c>
      <c r="E43" s="15">
        <v>165332.16561153016</v>
      </c>
    </row>
    <row r="44" spans="1:5" ht="15.5" thickBot="1" x14ac:dyDescent="0.9">
      <c r="A44" s="16"/>
      <c r="B44" s="17" t="s">
        <v>6</v>
      </c>
      <c r="C44" s="18">
        <v>152870</v>
      </c>
      <c r="D44" s="18">
        <v>148170.2947602538</v>
      </c>
      <c r="E44" s="19">
        <v>131002.80395106954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6CFD-EEC5-4C82-8E56-49AAD7E2416E}">
  <dimension ref="A1:I44"/>
  <sheetViews>
    <sheetView tabSelected="1" workbookViewId="0">
      <selection activeCell="G4" sqref="G4"/>
    </sheetView>
  </sheetViews>
  <sheetFormatPr defaultRowHeight="14.75" x14ac:dyDescent="0.75"/>
  <sheetData>
    <row r="1" spans="1:9" x14ac:dyDescent="0.75">
      <c r="A1" s="2" t="s">
        <v>22</v>
      </c>
      <c r="B1" s="2"/>
      <c r="C1" s="1"/>
      <c r="D1" s="1"/>
      <c r="E1" s="1"/>
    </row>
    <row r="2" spans="1:9" x14ac:dyDescent="0.75">
      <c r="A2" s="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t="s">
        <v>25</v>
      </c>
      <c r="H3" t="s">
        <v>23</v>
      </c>
      <c r="I3" t="s">
        <v>24</v>
      </c>
    </row>
    <row r="4" spans="1:9" x14ac:dyDescent="0.75">
      <c r="A4" s="4"/>
      <c r="B4" s="5"/>
      <c r="C4" s="6" t="s">
        <v>1</v>
      </c>
      <c r="D4" s="20" t="s">
        <v>20</v>
      </c>
      <c r="E4" s="21" t="s">
        <v>21</v>
      </c>
      <c r="G4">
        <v>58</v>
      </c>
      <c r="I4">
        <f>I5-1/3*(I5-D8)</f>
        <v>184595.62247314432</v>
      </c>
    </row>
    <row r="5" spans="1:9" ht="15.5" thickBot="1" x14ac:dyDescent="0.9">
      <c r="A5" s="7" t="s">
        <v>2</v>
      </c>
      <c r="C5" s="8"/>
      <c r="D5" s="9" t="s">
        <v>3</v>
      </c>
      <c r="E5" s="10" t="s">
        <v>3</v>
      </c>
      <c r="G5">
        <v>59</v>
      </c>
      <c r="H5" s="27"/>
      <c r="I5" s="30">
        <f>D11</f>
        <v>187911.14060626819</v>
      </c>
    </row>
    <row r="6" spans="1:9" x14ac:dyDescent="0.75">
      <c r="A6" s="4" t="s">
        <v>19</v>
      </c>
      <c r="B6" s="5" t="s">
        <v>4</v>
      </c>
      <c r="C6" s="11">
        <f>SUM(Budapest!C6+Pest!C6)</f>
        <v>145</v>
      </c>
      <c r="D6" s="11">
        <f>IFERROR((Budapest!C6*Budapest!D6+Pest!C6*Pest!D6)/'Közép-Magyarország'!C6,"")</f>
        <v>177964.58620689655</v>
      </c>
      <c r="E6" s="12">
        <f>IFERROR((Budapest!C6*Budapest!E6+Pest!C6*Pest!E6)/'Közép-Magyarország'!C6,"")</f>
        <v>176638.58620689655</v>
      </c>
      <c r="G6">
        <v>60</v>
      </c>
      <c r="I6">
        <f>I$5+1/5*(I$10-I$5)</f>
        <v>185474.50035589217</v>
      </c>
    </row>
    <row r="7" spans="1:9" x14ac:dyDescent="0.75">
      <c r="A7" s="7"/>
      <c r="B7" t="s">
        <v>5</v>
      </c>
      <c r="C7" s="14">
        <f>SUM(Budapest!C7+Pest!C7)</f>
        <v>0</v>
      </c>
      <c r="D7" s="14" t="str">
        <f>IFERROR((Budapest!C7*Budapest!D7+Pest!C7*Pest!D7)/'Közép-Magyarország'!C7,"")</f>
        <v/>
      </c>
      <c r="E7" s="15" t="str">
        <f>IFERROR((Budapest!C7*Budapest!E7+Pest!C7*Pest!E7)/'Közép-Magyarország'!C7,"")</f>
        <v/>
      </c>
      <c r="G7">
        <v>61</v>
      </c>
      <c r="H7" s="27"/>
      <c r="I7">
        <f>I$5+2/5*(I$10-I$5)</f>
        <v>183037.86010551613</v>
      </c>
    </row>
    <row r="8" spans="1:9" ht="15.5" thickBot="1" x14ac:dyDescent="0.9">
      <c r="A8" s="16"/>
      <c r="B8" s="17" t="s">
        <v>6</v>
      </c>
      <c r="C8" s="18">
        <f>SUM(Budapest!C8+Pest!C8)</f>
        <v>145</v>
      </c>
      <c r="D8" s="18">
        <f>IFERROR((Budapest!C8*Budapest!D8+Pest!C8*Pest!D8)/'Közép-Magyarország'!C8,"")</f>
        <v>177964.58620689655</v>
      </c>
      <c r="E8" s="19">
        <f>IFERROR((Budapest!C8*Budapest!E8+Pest!C8*Pest!E8)/'Közép-Magyarország'!C8,"")</f>
        <v>176638.58620689655</v>
      </c>
      <c r="G8">
        <v>62</v>
      </c>
      <c r="I8">
        <f>I$5+3/5*(I$10-I$5)</f>
        <v>180601.21985514011</v>
      </c>
    </row>
    <row r="9" spans="1:9" x14ac:dyDescent="0.75">
      <c r="A9" s="4" t="s">
        <v>7</v>
      </c>
      <c r="B9" s="5" t="s">
        <v>4</v>
      </c>
      <c r="C9" s="11">
        <f>SUM(Budapest!C9+Pest!C9)</f>
        <v>11678</v>
      </c>
      <c r="D9" s="11">
        <f>IFERROR((Budapest!C9*Budapest!D9+Pest!C9*Pest!D9)/'Közép-Magyarország'!C9,"")</f>
        <v>187911.14060626819</v>
      </c>
      <c r="E9" s="12">
        <f>IFERROR((Budapest!C9*Budapest!E9+Pest!C9*Pest!E9)/'Közép-Magyarország'!C9,"")</f>
        <v>186566.62527830107</v>
      </c>
      <c r="G9">
        <v>63</v>
      </c>
      <c r="H9" s="27"/>
      <c r="I9">
        <f>I$5+4/5*(I$10-I$5)</f>
        <v>178164.57960476406</v>
      </c>
    </row>
    <row r="10" spans="1:9" x14ac:dyDescent="0.75">
      <c r="A10" s="7"/>
      <c r="B10" t="s">
        <v>5</v>
      </c>
      <c r="C10" s="14">
        <f>SUM(Budapest!C10+Pest!C10)</f>
        <v>0</v>
      </c>
      <c r="D10" s="14" t="str">
        <f>IFERROR((Budapest!C10*Budapest!D10+Pest!C10*Pest!D10)/'Közép-Magyarország'!C10,"")</f>
        <v/>
      </c>
      <c r="E10" s="15" t="str">
        <f>IFERROR((Budapest!C10*Budapest!E10+Pest!C10*Pest!E10)/'Közép-Magyarország'!C10,"")</f>
        <v/>
      </c>
      <c r="G10">
        <v>64</v>
      </c>
      <c r="H10" s="31">
        <f>D13</f>
        <v>211774.55077627895</v>
      </c>
      <c r="I10" s="32">
        <f>D14</f>
        <v>175727.93935438804</v>
      </c>
    </row>
    <row r="11" spans="1:9" ht="15.5" thickBot="1" x14ac:dyDescent="0.9">
      <c r="A11" s="16"/>
      <c r="B11" s="17" t="s">
        <v>6</v>
      </c>
      <c r="C11" s="18">
        <f>SUM(Budapest!C11+Pest!C11)</f>
        <v>11678</v>
      </c>
      <c r="D11" s="18">
        <f>IFERROR((Budapest!C11*Budapest!D11+Pest!C11*Pest!D11)/'Közép-Magyarország'!C11,"")</f>
        <v>187911.14060626819</v>
      </c>
      <c r="E11" s="19">
        <f>IFERROR((Budapest!C11*Budapest!E11+Pest!C11*Pest!E11)/'Közép-Magyarország'!C11,"")</f>
        <v>186566.62527830107</v>
      </c>
      <c r="G11">
        <v>65</v>
      </c>
      <c r="H11">
        <f>H$10+1/5*(H$15-H$10)</f>
        <v>205728.96838074047</v>
      </c>
      <c r="I11">
        <f>I$10+1/5*(I$15-I$10)</f>
        <v>173362.17278399543</v>
      </c>
    </row>
    <row r="12" spans="1:9" x14ac:dyDescent="0.75">
      <c r="A12" s="4" t="s">
        <v>8</v>
      </c>
      <c r="B12" s="5" t="s">
        <v>4</v>
      </c>
      <c r="C12" s="11">
        <f>SUM(Budapest!C12+Pest!C12)</f>
        <v>74043</v>
      </c>
      <c r="D12" s="11">
        <f>IFERROR((Budapest!C12*Budapest!D12+Pest!C12*Pest!D12)/'Közép-Magyarország'!C12,"")</f>
        <v>185291.78308550437</v>
      </c>
      <c r="E12" s="12">
        <f>IFERROR((Budapest!C12*Budapest!E12+Pest!C12*Pest!E12)/'Közép-Magyarország'!C12,"")</f>
        <v>181466.10530367488</v>
      </c>
      <c r="G12">
        <v>66</v>
      </c>
      <c r="H12">
        <f>H$10+2/5*(H$15-H$10)</f>
        <v>199683.38598520198</v>
      </c>
      <c r="I12">
        <f>I$10+2/5*(I$15-I$10)</f>
        <v>170996.40621360278</v>
      </c>
    </row>
    <row r="13" spans="1:9" x14ac:dyDescent="0.75">
      <c r="A13" s="7"/>
      <c r="B13" t="s">
        <v>5</v>
      </c>
      <c r="C13" s="14">
        <f>SUM(Budapest!C13+Pest!C13)</f>
        <v>19645</v>
      </c>
      <c r="D13" s="14">
        <f>IFERROR((Budapest!C13*Budapest!D13+Pest!C13*Pest!D13)/'Közép-Magyarország'!C13,"")</f>
        <v>211774.55077627895</v>
      </c>
      <c r="E13" s="15">
        <f>IFERROR((Budapest!C13*Budapest!E13+Pest!C13*Pest!E13)/'Közép-Magyarország'!C13,"")</f>
        <v>209815.23262916773</v>
      </c>
      <c r="G13">
        <v>67</v>
      </c>
      <c r="H13">
        <f>H$10+3/5*(H$15-H$10)</f>
        <v>193637.80358966353</v>
      </c>
      <c r="I13">
        <f>I$10+3/5*(I$15-I$10)</f>
        <v>168630.63964321016</v>
      </c>
    </row>
    <row r="14" spans="1:9" ht="15.5" thickBot="1" x14ac:dyDescent="0.9">
      <c r="A14" s="16"/>
      <c r="B14" s="17" t="s">
        <v>6</v>
      </c>
      <c r="C14" s="18">
        <f>SUM(Budapest!C14+Pest!C14)</f>
        <v>54398</v>
      </c>
      <c r="D14" s="18">
        <f>IFERROR((Budapest!C14*Budapest!D14+Pest!C14*Pest!D14)/'Közép-Magyarország'!C14,"")</f>
        <v>175727.93935438804</v>
      </c>
      <c r="E14" s="19">
        <f>IFERROR((Budapest!C14*Budapest!E14+Pest!C14*Pest!E14)/'Közép-Magyarország'!C14,"")</f>
        <v>171228.25453141661</v>
      </c>
      <c r="G14">
        <v>68</v>
      </c>
      <c r="H14">
        <f>H$10+4/5*(H$15-H$10)</f>
        <v>187592.22119412504</v>
      </c>
      <c r="I14">
        <f>I$10+4/5*(I$15-I$10)</f>
        <v>166264.87307281751</v>
      </c>
    </row>
    <row r="15" spans="1:9" x14ac:dyDescent="0.75">
      <c r="A15" s="4" t="s">
        <v>9</v>
      </c>
      <c r="B15" s="5" t="s">
        <v>4</v>
      </c>
      <c r="C15" s="11">
        <f>SUM(Budapest!C15+Pest!C15)</f>
        <v>168898</v>
      </c>
      <c r="D15" s="11">
        <f>IFERROR((Budapest!C15*Budapest!D15+Pest!C15*Pest!D15)/'Közép-Magyarország'!C15,"")</f>
        <v>171291.51440514394</v>
      </c>
      <c r="E15" s="12">
        <f>IFERROR((Budapest!C15*Budapest!E15+Pest!C15*Pest!E15)/'Közép-Magyarország'!C15,"")</f>
        <v>163942.3534618527</v>
      </c>
      <c r="G15">
        <v>69</v>
      </c>
      <c r="H15" s="32">
        <f>D16</f>
        <v>181546.63879858656</v>
      </c>
      <c r="I15" s="32">
        <f>D17</f>
        <v>163899.1065024249</v>
      </c>
    </row>
    <row r="16" spans="1:9" x14ac:dyDescent="0.75">
      <c r="A16" s="7"/>
      <c r="B16" t="s">
        <v>5</v>
      </c>
      <c r="C16" s="14">
        <f>SUM(Budapest!C16+Pest!C16)</f>
        <v>70750</v>
      </c>
      <c r="D16" s="14">
        <f>IFERROR((Budapest!C16*Budapest!D16+Pest!C16*Pest!D16)/'Közép-Magyarország'!C16,"")</f>
        <v>181546.63879858656</v>
      </c>
      <c r="E16" s="15">
        <f>IFERROR((Budapest!C16*Budapest!E16+Pest!C16*Pest!E16)/'Közép-Magyarország'!C16,"")</f>
        <v>178404.01427561836</v>
      </c>
      <c r="G16">
        <v>70</v>
      </c>
    </row>
    <row r="17" spans="1:5" ht="15.5" thickBot="1" x14ac:dyDescent="0.9">
      <c r="A17" s="16"/>
      <c r="B17" s="17" t="s">
        <v>6</v>
      </c>
      <c r="C17" s="18">
        <f>SUM(Budapest!C17+Pest!C17)</f>
        <v>98148</v>
      </c>
      <c r="D17" s="18">
        <f>IFERROR((Budapest!C17*Budapest!D17+Pest!C17*Pest!D17)/'Közép-Magyarország'!C17,"")</f>
        <v>163899.1065024249</v>
      </c>
      <c r="E17" s="19">
        <f>IFERROR((Budapest!C17*Budapest!E17+Pest!C17*Pest!E17)/'Közép-Magyarország'!C17,"")</f>
        <v>153517.66317194441</v>
      </c>
    </row>
    <row r="18" spans="1:5" x14ac:dyDescent="0.75">
      <c r="A18" s="4" t="s">
        <v>10</v>
      </c>
      <c r="B18" s="5" t="s">
        <v>4</v>
      </c>
      <c r="C18" s="11">
        <f>SUM(Budapest!C18+Pest!C18)</f>
        <v>138193</v>
      </c>
      <c r="D18" s="11">
        <f>IFERROR((Budapest!C18*Budapest!D18+Pest!C18*Pest!D18)/'Közép-Magyarország'!C18,"")</f>
        <v>170511.67834116056</v>
      </c>
      <c r="E18" s="12">
        <f>IFERROR((Budapest!C18*Budapest!E18+Pest!C18*Pest!E18)/'Közép-Magyarország'!C18,"")</f>
        <v>157882.23600327078</v>
      </c>
    </row>
    <row r="19" spans="1:5" x14ac:dyDescent="0.75">
      <c r="A19" s="7"/>
      <c r="B19" t="s">
        <v>5</v>
      </c>
      <c r="C19" s="14">
        <f>SUM(Budapest!C19+Pest!C19)</f>
        <v>54396</v>
      </c>
      <c r="D19" s="14">
        <f>IFERROR((Budapest!C19*Budapest!D19+Pest!C19*Pest!D19)/'Közép-Magyarország'!C19,"")</f>
        <v>185760.93858004265</v>
      </c>
      <c r="E19" s="15">
        <f>IFERROR((Budapest!C19*Budapest!E19+Pest!C19*Pest!E19)/'Közép-Magyarország'!C19,"")</f>
        <v>180335.04816530627</v>
      </c>
    </row>
    <row r="20" spans="1:5" ht="15.5" thickBot="1" x14ac:dyDescent="0.9">
      <c r="A20" s="16"/>
      <c r="B20" s="17" t="s">
        <v>6</v>
      </c>
      <c r="C20" s="18">
        <f>SUM(Budapest!C20+Pest!C20)</f>
        <v>83797</v>
      </c>
      <c r="D20" s="18">
        <f>IFERROR((Budapest!C20*Budapest!D20+Pest!C20*Pest!D20)/'Közép-Magyarország'!C20,"")</f>
        <v>160612.77074358272</v>
      </c>
      <c r="E20" s="19">
        <f>IFERROR((Budapest!C20*Budapest!E20+Pest!C20*Pest!E20)/'Közép-Magyarország'!C20,"")</f>
        <v>143307.21338472737</v>
      </c>
    </row>
    <row r="21" spans="1:5" x14ac:dyDescent="0.75">
      <c r="A21" s="4" t="s">
        <v>11</v>
      </c>
      <c r="B21" s="5" t="s">
        <v>4</v>
      </c>
      <c r="C21" s="11">
        <f>SUM(Budapest!C21+Pest!C21)</f>
        <v>108294</v>
      </c>
      <c r="D21" s="11">
        <f>IFERROR((Budapest!C21*Budapest!D21+Pest!C21*Pest!D21)/'Közép-Magyarország'!C21,"")</f>
        <v>160942.16078453101</v>
      </c>
      <c r="E21" s="12">
        <f>IFERROR((Budapest!C21*Budapest!E21+Pest!C21*Pest!E21)/'Közép-Magyarország'!C21,"")</f>
        <v>142270.95997931558</v>
      </c>
    </row>
    <row r="22" spans="1:5" x14ac:dyDescent="0.75">
      <c r="A22" s="7"/>
      <c r="B22" t="s">
        <v>5</v>
      </c>
      <c r="C22" s="14">
        <f>SUM(Budapest!C22+Pest!C22)</f>
        <v>40109</v>
      </c>
      <c r="D22" s="14">
        <f>IFERROR((Budapest!C22*Budapest!D22+Pest!C22*Pest!D22)/'Közép-Magyarország'!C22,"")</f>
        <v>175987.58445735372</v>
      </c>
      <c r="E22" s="15">
        <f>IFERROR((Budapest!C22*Budapest!E22+Pest!C22*Pest!E22)/'Közép-Magyarország'!C22,"")</f>
        <v>167830.12702884639</v>
      </c>
    </row>
    <row r="23" spans="1:5" ht="15.5" thickBot="1" x14ac:dyDescent="0.9">
      <c r="A23" s="16"/>
      <c r="B23" s="17" t="s">
        <v>6</v>
      </c>
      <c r="C23" s="18">
        <f>SUM(Budapest!C23+Pest!C23)</f>
        <v>68185</v>
      </c>
      <c r="D23" s="18">
        <f>IFERROR((Budapest!C23*Budapest!D23+Pest!C23*Pest!D23)/'Közép-Magyarország'!C23,"")</f>
        <v>152091.87262594412</v>
      </c>
      <c r="E23" s="19">
        <f>IFERROR((Budapest!C23*Budapest!E23+Pest!C23*Pest!E23)/'Közép-Magyarország'!C23,"")</f>
        <v>127236.08968248148</v>
      </c>
    </row>
    <row r="24" spans="1:5" x14ac:dyDescent="0.75">
      <c r="A24" s="4" t="s">
        <v>12</v>
      </c>
      <c r="B24" s="5" t="s">
        <v>4</v>
      </c>
      <c r="C24" s="11">
        <f>SUM(Budapest!C24+Pest!C24)</f>
        <v>60490</v>
      </c>
      <c r="D24" s="11">
        <f>IFERROR((Budapest!C24*Budapest!D24+Pest!C24*Pest!D24)/'Közép-Magyarország'!C24,"")</f>
        <v>164717.7945941478</v>
      </c>
      <c r="E24" s="12">
        <f>IFERROR((Budapest!C24*Budapest!E24+Pest!C24*Pest!E24)/'Közép-Magyarország'!C24,"")</f>
        <v>139140.22755827408</v>
      </c>
    </row>
    <row r="25" spans="1:5" x14ac:dyDescent="0.75">
      <c r="A25" s="7"/>
      <c r="B25" t="s">
        <v>5</v>
      </c>
      <c r="C25" s="14">
        <f>SUM(Budapest!C25+Pest!C25)</f>
        <v>19562</v>
      </c>
      <c r="D25" s="14">
        <f>IFERROR((Budapest!C25*Budapest!D25+Pest!C25*Pest!D25)/'Közép-Magyarország'!C25,"")</f>
        <v>173767.84147837645</v>
      </c>
      <c r="E25" s="15">
        <f>IFERROR((Budapest!C25*Budapest!E25+Pest!C25*Pest!E25)/'Közép-Magyarország'!C25,"")</f>
        <v>162124.59002147018</v>
      </c>
    </row>
    <row r="26" spans="1:5" ht="15.5" thickBot="1" x14ac:dyDescent="0.9">
      <c r="A26" s="16"/>
      <c r="B26" s="17" t="s">
        <v>6</v>
      </c>
      <c r="C26" s="18">
        <f>SUM(Budapest!C26+Pest!C26)</f>
        <v>40928</v>
      </c>
      <c r="D26" s="18">
        <f>IFERROR((Budapest!C26*Budapest!D26+Pest!C26*Pest!D26)/'Közép-Magyarország'!C26,"")</f>
        <v>160392.2224394058</v>
      </c>
      <c r="E26" s="19">
        <f>IFERROR((Budapest!C26*Budapest!E26+Pest!C26*Pest!E26)/'Közép-Magyarország'!C26,"")</f>
        <v>128154.59184421423</v>
      </c>
    </row>
    <row r="27" spans="1:5" x14ac:dyDescent="0.75">
      <c r="A27" s="4" t="s">
        <v>13</v>
      </c>
      <c r="B27" s="5" t="s">
        <v>4</v>
      </c>
      <c r="C27" s="11">
        <f>SUM(Budapest!C27+Pest!C27)</f>
        <v>32770</v>
      </c>
      <c r="D27" s="11">
        <f>IFERROR((Budapest!C27*Budapest!D27+Pest!C27*Pest!D27)/'Közép-Magyarország'!C27,"")</f>
        <v>170503.56576136709</v>
      </c>
      <c r="E27" s="12">
        <f>IFERROR((Budapest!C27*Budapest!E27+Pest!C27*Pest!E27)/'Közép-Magyarország'!C27,"")</f>
        <v>138590.59856576138</v>
      </c>
    </row>
    <row r="28" spans="1:5" x14ac:dyDescent="0.75">
      <c r="A28" s="7"/>
      <c r="B28" t="s">
        <v>5</v>
      </c>
      <c r="C28" s="14">
        <f>SUM(Budapest!C28+Pest!C28)</f>
        <v>9563</v>
      </c>
      <c r="D28" s="14">
        <f>IFERROR((Budapest!C28*Budapest!D28+Pest!C28*Pest!D28)/'Közép-Magyarország'!C28,"")</f>
        <v>192021.1507895012</v>
      </c>
      <c r="E28" s="15">
        <f>IFERROR((Budapest!C28*Budapest!E28+Pest!C28*Pest!E28)/'Közép-Magyarország'!C28,"")</f>
        <v>175179.54407612674</v>
      </c>
    </row>
    <row r="29" spans="1:5" ht="15.5" thickBot="1" x14ac:dyDescent="0.9">
      <c r="A29" s="16"/>
      <c r="B29" s="17" t="s">
        <v>6</v>
      </c>
      <c r="C29" s="18">
        <f>SUM(Budapest!C29+Pest!C29)</f>
        <v>23207</v>
      </c>
      <c r="D29" s="18">
        <f>IFERROR((Budapest!C29*Budapest!D29+Pest!C29*Pest!D29)/'Közép-Magyarország'!C29,"")</f>
        <v>161636.72965053646</v>
      </c>
      <c r="E29" s="19">
        <f>IFERROR((Budapest!C29*Budapest!E29+Pest!C29*Pest!E29)/'Közép-Magyarország'!C29,"")</f>
        <v>123513.2475115267</v>
      </c>
    </row>
    <row r="30" spans="1:5" x14ac:dyDescent="0.75">
      <c r="A30" s="4" t="s">
        <v>14</v>
      </c>
      <c r="B30" s="5" t="s">
        <v>4</v>
      </c>
      <c r="C30" s="11">
        <f>SUM(Budapest!C30+Pest!C30)</f>
        <v>11274</v>
      </c>
      <c r="D30" s="11">
        <f>IFERROR((Budapest!C30*Budapest!D30+Pest!C30*Pest!D30)/'Közép-Magyarország'!C30,"")</f>
        <v>168664.2216604577</v>
      </c>
      <c r="E30" s="12">
        <f>IFERROR((Budapest!C30*Budapest!E30+Pest!C30*Pest!E30)/'Közép-Magyarország'!C30,"")</f>
        <v>132201.9358701437</v>
      </c>
    </row>
    <row r="31" spans="1:5" x14ac:dyDescent="0.75">
      <c r="A31" s="7"/>
      <c r="B31" t="s">
        <v>5</v>
      </c>
      <c r="C31" s="14">
        <f>SUM(Budapest!C31+Pest!C31)</f>
        <v>2879</v>
      </c>
      <c r="D31" s="14">
        <f>IFERROR((Budapest!C31*Budapest!D31+Pest!C31*Pest!D31)/'Közép-Magyarország'!C31,"")</f>
        <v>199696.45883987495</v>
      </c>
      <c r="E31" s="15">
        <f>IFERROR((Budapest!C31*Budapest!E31+Pest!C31*Pest!E31)/'Közép-Magyarország'!C31,"")</f>
        <v>175235.27440083362</v>
      </c>
    </row>
    <row r="32" spans="1:5" ht="15.5" thickBot="1" x14ac:dyDescent="0.9">
      <c r="A32" s="16"/>
      <c r="B32" s="17" t="s">
        <v>6</v>
      </c>
      <c r="C32" s="18">
        <f>SUM(Budapest!C32+Pest!C32)</f>
        <v>8395</v>
      </c>
      <c r="D32" s="18">
        <f>IFERROR((Budapest!C32*Budapest!D32+Pest!C32*Pest!D32)/'Közép-Magyarország'!C32,"")</f>
        <v>158021.95711733174</v>
      </c>
      <c r="E32" s="19">
        <f>IFERROR((Budapest!C32*Budapest!E32+Pest!C32*Pest!E32)/'Közép-Magyarország'!C32,"")</f>
        <v>117443.98689696248</v>
      </c>
    </row>
    <row r="33" spans="1:5" x14ac:dyDescent="0.75">
      <c r="A33" s="24">
        <v>-1924</v>
      </c>
      <c r="B33" s="5" t="s">
        <v>4</v>
      </c>
      <c r="C33" s="11">
        <f>SUM(Budapest!C33+Pest!C33)</f>
        <v>2195</v>
      </c>
      <c r="D33" s="11">
        <f>IFERROR((Budapest!C33*Budapest!D33+Pest!C33*Pest!D33)/'Közép-Magyarország'!C33,"")</f>
        <v>163565.21640091116</v>
      </c>
      <c r="E33" s="12">
        <f>IFERROR((Budapest!C33*Budapest!E33+Pest!C33*Pest!E33)/'Közép-Magyarország'!C33,"")</f>
        <v>122784.98861047837</v>
      </c>
    </row>
    <row r="34" spans="1:5" x14ac:dyDescent="0.75">
      <c r="A34" s="7"/>
      <c r="B34" t="s">
        <v>5</v>
      </c>
      <c r="C34" s="14">
        <f>SUM(Budapest!C34+Pest!C34)</f>
        <v>457</v>
      </c>
      <c r="D34" s="14">
        <f>IFERROR((Budapest!C34*Budapest!D34+Pest!C34*Pest!D34)/'Közép-Magyarország'!C34,"")</f>
        <v>201099.54048140044</v>
      </c>
      <c r="E34" s="15">
        <f>IFERROR((Budapest!C34*Budapest!E34+Pest!C34*Pest!E34)/'Közép-Magyarország'!C34,"")</f>
        <v>162622.94310722098</v>
      </c>
    </row>
    <row r="35" spans="1:5" ht="15.5" thickBot="1" x14ac:dyDescent="0.9">
      <c r="A35" s="16"/>
      <c r="B35" s="17" t="s">
        <v>6</v>
      </c>
      <c r="C35" s="18">
        <f>SUM(Budapest!C35+Pest!C35)</f>
        <v>1738</v>
      </c>
      <c r="D35" s="18">
        <f>IFERROR((Budapest!C35*Budapest!D35+Pest!C35*Pest!D35)/'Közép-Magyarország'!C35,"")</f>
        <v>153695.71921749137</v>
      </c>
      <c r="E35" s="19">
        <f>IFERROR((Budapest!C35*Budapest!E35+Pest!C35*Pest!E35)/'Közép-Magyarország'!C35,"")</f>
        <v>112309.76121979287</v>
      </c>
    </row>
    <row r="36" spans="1:5" x14ac:dyDescent="0.75">
      <c r="A36" s="4" t="s">
        <v>15</v>
      </c>
      <c r="B36" s="5" t="s">
        <v>4</v>
      </c>
      <c r="C36" s="11">
        <f>SUM(Budapest!C36+Pest!C36)</f>
        <v>607980</v>
      </c>
      <c r="D36" s="11">
        <f>IFERROR((Budapest!C36*Budapest!D36+Pest!C36*Pest!D36)/'Közép-Magyarország'!C36,"")</f>
        <v>170523.54175301819</v>
      </c>
      <c r="E36" s="12">
        <f>IFERROR((Budapest!C36*Budapest!E36+Pest!C36*Pest!E36)/'Közép-Magyarország'!C36,"")</f>
        <v>156705.22587914075</v>
      </c>
    </row>
    <row r="37" spans="1:5" x14ac:dyDescent="0.75">
      <c r="A37" s="7"/>
      <c r="B37" t="s">
        <v>5</v>
      </c>
      <c r="C37" s="14">
        <f>SUM(Budapest!C37+Pest!C37)</f>
        <v>217361</v>
      </c>
      <c r="D37" s="14">
        <f>IFERROR((Budapest!C37*Budapest!D37+Pest!C37*Pest!D37)/'Közép-Magyarország'!C37,"")</f>
        <v>184349.75529188768</v>
      </c>
      <c r="E37" s="15">
        <f>IFERROR((Budapest!C37*Budapest!E37+Pest!C37*Pest!E37)/'Közép-Magyarország'!C37,"")</f>
        <v>178092.90696123039</v>
      </c>
    </row>
    <row r="38" spans="1:5" ht="15.5" thickBot="1" x14ac:dyDescent="0.9">
      <c r="A38" s="16"/>
      <c r="B38" s="17" t="s">
        <v>6</v>
      </c>
      <c r="C38" s="18">
        <f>SUM(Budapest!C38+Pest!C38)</f>
        <v>390619</v>
      </c>
      <c r="D38" s="18">
        <f>IFERROR((Budapest!C38*Budapest!D38+Pest!C38*Pest!D38)/'Közép-Magyarország'!C38,"")</f>
        <v>162829.90780018381</v>
      </c>
      <c r="E38" s="19">
        <f>IFERROR((Budapest!C38*Budapest!E38+Pest!C38*Pest!E38)/'Közép-Magyarország'!C38,"")</f>
        <v>144803.99284213004</v>
      </c>
    </row>
    <row r="39" spans="1:5" x14ac:dyDescent="0.75">
      <c r="A39" s="4" t="s">
        <v>16</v>
      </c>
      <c r="B39" s="5" t="s">
        <v>4</v>
      </c>
      <c r="C39" s="11">
        <f>SUM(Budapest!C39+Pest!C39)</f>
        <v>0</v>
      </c>
      <c r="D39" s="11" t="str">
        <f>IFERROR((Budapest!C39*Budapest!D39+Pest!C39*Pest!D39)/'Közép-Magyarország'!C39,"")</f>
        <v/>
      </c>
      <c r="E39" s="12" t="str">
        <f>IFERROR((Budapest!C39*Budapest!E39+Pest!C39*Pest!E39)/'Közép-Magyarország'!C39,"")</f>
        <v/>
      </c>
    </row>
    <row r="40" spans="1:5" x14ac:dyDescent="0.75">
      <c r="A40" s="7" t="s">
        <v>17</v>
      </c>
      <c r="B40" t="s">
        <v>5</v>
      </c>
      <c r="C40" s="14">
        <f>SUM(Budapest!C40+Pest!C40)</f>
        <v>0</v>
      </c>
      <c r="D40" s="14" t="str">
        <f>IFERROR((Budapest!C40*Budapest!D40+Pest!C40*Pest!D40)/'Közép-Magyarország'!C40,"")</f>
        <v/>
      </c>
      <c r="E40" s="15" t="str">
        <f>IFERROR((Budapest!C40*Budapest!E40+Pest!C40*Pest!E40)/'Közép-Magyarország'!C40,"")</f>
        <v/>
      </c>
    </row>
    <row r="41" spans="1:5" ht="15.5" thickBot="1" x14ac:dyDescent="0.9">
      <c r="A41" s="16"/>
      <c r="B41" s="17" t="s">
        <v>6</v>
      </c>
      <c r="C41" s="18">
        <f>SUM(Budapest!C41+Pest!C41)</f>
        <v>0</v>
      </c>
      <c r="D41" s="18" t="str">
        <f>IFERROR((Budapest!C41*Budapest!D41+Pest!C41*Pest!D41)/'Közép-Magyarország'!C41,"")</f>
        <v/>
      </c>
      <c r="E41" s="19" t="str">
        <f>IFERROR((Budapest!C41*Budapest!E41+Pest!C41*Pest!E41)/'Közép-Magyarország'!C41,"")</f>
        <v/>
      </c>
    </row>
    <row r="42" spans="1:5" x14ac:dyDescent="0.75">
      <c r="A42" s="4" t="s">
        <v>18</v>
      </c>
      <c r="B42" s="5" t="s">
        <v>4</v>
      </c>
      <c r="C42" s="11">
        <f>SUM(Budapest!C42+Pest!C42)</f>
        <v>607980</v>
      </c>
      <c r="D42" s="11">
        <f>IFERROR((Budapest!C42*Budapest!D42+Pest!C42*Pest!D42)/'Közép-Magyarország'!C42,"")</f>
        <v>170523.54175301819</v>
      </c>
      <c r="E42" s="12">
        <f>IFERROR((Budapest!C42*Budapest!E42+Pest!C42*Pest!E42)/'Közép-Magyarország'!C42,"")</f>
        <v>156705.22587914075</v>
      </c>
    </row>
    <row r="43" spans="1:5" x14ac:dyDescent="0.75">
      <c r="A43" s="7"/>
      <c r="B43" t="s">
        <v>5</v>
      </c>
      <c r="C43" s="14">
        <f>SUM(Budapest!C43+Pest!C43)</f>
        <v>217361</v>
      </c>
      <c r="D43" s="14">
        <f>IFERROR((Budapest!C43*Budapest!D43+Pest!C43*Pest!D43)/'Közép-Magyarország'!C43,"")</f>
        <v>184349.75529188768</v>
      </c>
      <c r="E43" s="15">
        <f>IFERROR((Budapest!C43*Budapest!E43+Pest!C43*Pest!E43)/'Közép-Magyarország'!C43,"")</f>
        <v>178092.90696123039</v>
      </c>
    </row>
    <row r="44" spans="1:5" ht="15.5" thickBot="1" x14ac:dyDescent="0.9">
      <c r="A44" s="16"/>
      <c r="B44" s="17" t="s">
        <v>6</v>
      </c>
      <c r="C44" s="18">
        <f>SUM(Budapest!C44+Pest!C44)</f>
        <v>390619</v>
      </c>
      <c r="D44" s="18">
        <f>IFERROR((Budapest!C44*Budapest!D44+Pest!C44*Pest!D44)/'Közép-Magyarország'!C44,"")</f>
        <v>162829.90780018381</v>
      </c>
      <c r="E44" s="19">
        <f>IFERROR((Budapest!C44*Budapest!E44+Pest!C44*Pest!E44)/'Közép-Magyarország'!C44,"")</f>
        <v>144803.99284213004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B608-7844-48BC-A8D1-0F559FBA9818}">
  <dimension ref="A1:I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2" customWidth="1"/>
    <col min="2" max="2" width="9.1328125" style="22"/>
    <col min="3" max="3" width="11" style="23" bestFit="1" customWidth="1"/>
    <col min="4" max="4" width="14.7265625" style="23" bestFit="1" customWidth="1"/>
    <col min="5" max="5" width="13.26953125" style="23" bestFit="1" customWidth="1"/>
  </cols>
  <sheetData>
    <row r="1" spans="1:9" x14ac:dyDescent="0.75">
      <c r="A1" s="2" t="s">
        <v>22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20" t="s">
        <v>20</v>
      </c>
      <c r="E4" s="21" t="s">
        <v>21</v>
      </c>
      <c r="G4" s="25">
        <v>58</v>
      </c>
      <c r="I4">
        <f>I5-1/3*(I5-D8)</f>
        <v>159739.83789273034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H5" s="22"/>
      <c r="I5" s="26">
        <f>D11</f>
        <v>161300.41340475209</v>
      </c>
    </row>
    <row r="6" spans="1:9" x14ac:dyDescent="0.75">
      <c r="A6" s="4" t="s">
        <v>19</v>
      </c>
      <c r="B6" s="5" t="s">
        <v>4</v>
      </c>
      <c r="C6" s="11">
        <v>99</v>
      </c>
      <c r="D6" s="11">
        <v>156618.68686868687</v>
      </c>
      <c r="E6" s="12">
        <v>154528.08080808082</v>
      </c>
      <c r="G6" s="25">
        <v>60</v>
      </c>
      <c r="I6">
        <f>I$5+1/5*(I$10-I$5)</f>
        <v>158799.11343435122</v>
      </c>
    </row>
    <row r="7" spans="1:9" x14ac:dyDescent="0.75">
      <c r="A7" s="7"/>
      <c r="B7" t="s">
        <v>5</v>
      </c>
      <c r="C7" s="14">
        <v>0</v>
      </c>
      <c r="D7" s="14">
        <v>0</v>
      </c>
      <c r="E7" s="15">
        <v>0</v>
      </c>
      <c r="G7" s="25">
        <v>61</v>
      </c>
      <c r="H7" s="22"/>
      <c r="I7">
        <f>I$5+2/5*(I$10-I$5)</f>
        <v>156297.81346395038</v>
      </c>
    </row>
    <row r="8" spans="1:9" ht="15.5" thickBot="1" x14ac:dyDescent="0.9">
      <c r="A8" s="16"/>
      <c r="B8" s="17" t="s">
        <v>6</v>
      </c>
      <c r="C8" s="18">
        <v>99</v>
      </c>
      <c r="D8" s="18">
        <v>156618.68686868687</v>
      </c>
      <c r="E8" s="19">
        <v>154528.08080808082</v>
      </c>
      <c r="G8" s="25">
        <v>62</v>
      </c>
      <c r="I8">
        <f>I$5+3/5*(I$10-I$5)</f>
        <v>153796.51349354952</v>
      </c>
    </row>
    <row r="9" spans="1:9" x14ac:dyDescent="0.75">
      <c r="A9" s="4" t="s">
        <v>7</v>
      </c>
      <c r="B9" s="5" t="s">
        <v>4</v>
      </c>
      <c r="C9" s="11">
        <v>7281</v>
      </c>
      <c r="D9" s="11">
        <v>161300.41340475209</v>
      </c>
      <c r="E9" s="12">
        <v>160034.91278670513</v>
      </c>
      <c r="G9" s="25">
        <v>63</v>
      </c>
      <c r="H9" s="27"/>
      <c r="I9">
        <f>I$5+4/5*(I$10-I$5)</f>
        <v>151295.21352314868</v>
      </c>
    </row>
    <row r="10" spans="1:9" x14ac:dyDescent="0.75">
      <c r="A10" s="7"/>
      <c r="B10" t="s">
        <v>5</v>
      </c>
      <c r="C10" s="14">
        <v>0</v>
      </c>
      <c r="D10" s="14">
        <v>0</v>
      </c>
      <c r="E10" s="15">
        <v>0</v>
      </c>
      <c r="G10" s="25">
        <v>64</v>
      </c>
      <c r="H10" s="28">
        <f>D13</f>
        <v>211526.83781240197</v>
      </c>
      <c r="I10" s="29">
        <f>D14</f>
        <v>148793.91355274781</v>
      </c>
    </row>
    <row r="11" spans="1:9" ht="15.5" thickBot="1" x14ac:dyDescent="0.9">
      <c r="A11" s="16"/>
      <c r="B11" s="17" t="s">
        <v>6</v>
      </c>
      <c r="C11" s="18">
        <v>7281</v>
      </c>
      <c r="D11" s="18">
        <v>161300.41340475209</v>
      </c>
      <c r="E11" s="19">
        <v>160034.91278670513</v>
      </c>
      <c r="G11" s="25">
        <v>65</v>
      </c>
      <c r="H11">
        <f>H$10+1/5*(H$15-H$10)</f>
        <v>203980.90109775466</v>
      </c>
      <c r="I11">
        <f>I$10+1/5*(I$15-I$10)</f>
        <v>147368.28186226325</v>
      </c>
    </row>
    <row r="12" spans="1:9" x14ac:dyDescent="0.75">
      <c r="A12" s="4" t="s">
        <v>8</v>
      </c>
      <c r="B12" s="5" t="s">
        <v>4</v>
      </c>
      <c r="C12" s="11">
        <v>35602</v>
      </c>
      <c r="D12" s="11">
        <v>165644.51056120443</v>
      </c>
      <c r="E12" s="12">
        <v>161442.71417336105</v>
      </c>
      <c r="G12" s="25">
        <v>66</v>
      </c>
      <c r="H12">
        <f>H$10+2/5*(H$15-H$10)</f>
        <v>196434.96438310735</v>
      </c>
      <c r="I12">
        <f>I$10+2/5*(I$15-I$10)</f>
        <v>145942.65017177872</v>
      </c>
    </row>
    <row r="13" spans="1:9" x14ac:dyDescent="0.75">
      <c r="A13" s="7"/>
      <c r="B13" t="s">
        <v>5</v>
      </c>
      <c r="C13" s="14">
        <v>9563</v>
      </c>
      <c r="D13" s="14">
        <v>211526.83781240197</v>
      </c>
      <c r="E13" s="15">
        <v>209327.73606608805</v>
      </c>
      <c r="G13" s="25">
        <v>67</v>
      </c>
      <c r="H13">
        <f>H$10+3/5*(H$15-H$10)</f>
        <v>188889.02766846001</v>
      </c>
      <c r="I13">
        <f>I$10+3/5*(I$15-I$10)</f>
        <v>144517.01848129416</v>
      </c>
    </row>
    <row r="14" spans="1:9" ht="15.5" thickBot="1" x14ac:dyDescent="0.9">
      <c r="A14" s="16"/>
      <c r="B14" s="17" t="s">
        <v>6</v>
      </c>
      <c r="C14" s="18">
        <v>26039</v>
      </c>
      <c r="D14" s="18">
        <v>148793.91355274781</v>
      </c>
      <c r="E14" s="19">
        <v>143856.61392526593</v>
      </c>
      <c r="G14" s="25">
        <v>68</v>
      </c>
      <c r="H14">
        <f>H$10+4/5*(H$15-H$10)</f>
        <v>181343.0909538127</v>
      </c>
      <c r="I14">
        <f>I$10+4/5*(I$15-I$10)</f>
        <v>143091.38679080963</v>
      </c>
    </row>
    <row r="15" spans="1:9" x14ac:dyDescent="0.75">
      <c r="A15" s="4" t="s">
        <v>9</v>
      </c>
      <c r="B15" s="5" t="s">
        <v>4</v>
      </c>
      <c r="C15" s="11">
        <v>63673</v>
      </c>
      <c r="D15" s="11">
        <v>155789.88511614027</v>
      </c>
      <c r="E15" s="12">
        <v>147419.00507279381</v>
      </c>
      <c r="G15" s="25">
        <v>69</v>
      </c>
      <c r="H15" s="29">
        <f>D16</f>
        <v>173797.15423916539</v>
      </c>
      <c r="I15" s="29">
        <f>D17</f>
        <v>141665.75510032507</v>
      </c>
    </row>
    <row r="16" spans="1:9" x14ac:dyDescent="0.75">
      <c r="A16" s="7"/>
      <c r="B16" t="s">
        <v>5</v>
      </c>
      <c r="C16" s="14">
        <v>27989</v>
      </c>
      <c r="D16" s="14">
        <v>173797.15423916539</v>
      </c>
      <c r="E16" s="15">
        <v>170460.68759155381</v>
      </c>
      <c r="G16" s="25">
        <v>70</v>
      </c>
      <c r="H16" s="25"/>
      <c r="I16" s="25"/>
    </row>
    <row r="17" spans="1:5" ht="15.5" thickBot="1" x14ac:dyDescent="0.9">
      <c r="A17" s="16"/>
      <c r="B17" s="17" t="s">
        <v>6</v>
      </c>
      <c r="C17" s="18">
        <v>35684</v>
      </c>
      <c r="D17" s="18">
        <v>141665.75510032507</v>
      </c>
      <c r="E17" s="19">
        <v>129346.09699024774</v>
      </c>
    </row>
    <row r="18" spans="1:5" x14ac:dyDescent="0.75">
      <c r="A18" s="4" t="s">
        <v>10</v>
      </c>
      <c r="B18" s="5" t="s">
        <v>4</v>
      </c>
      <c r="C18" s="11">
        <v>47662</v>
      </c>
      <c r="D18" s="11">
        <v>152603.49985313247</v>
      </c>
      <c r="E18" s="12">
        <v>139318.47110905964</v>
      </c>
    </row>
    <row r="19" spans="1:5" x14ac:dyDescent="0.75">
      <c r="A19" s="7"/>
      <c r="B19" t="s">
        <v>5</v>
      </c>
      <c r="C19" s="14">
        <v>19728</v>
      </c>
      <c r="D19" s="14">
        <v>171932.18851378752</v>
      </c>
      <c r="E19" s="15">
        <v>167038.67624695864</v>
      </c>
    </row>
    <row r="20" spans="1:5" ht="15.5" thickBot="1" x14ac:dyDescent="0.9">
      <c r="A20" s="16"/>
      <c r="B20" s="17" t="s">
        <v>6</v>
      </c>
      <c r="C20" s="18">
        <v>27934</v>
      </c>
      <c r="D20" s="18">
        <v>138952.88161380397</v>
      </c>
      <c r="E20" s="19">
        <v>119741.46076465955</v>
      </c>
    </row>
    <row r="21" spans="1:5" x14ac:dyDescent="0.75">
      <c r="A21" s="4" t="s">
        <v>11</v>
      </c>
      <c r="B21" s="5" t="s">
        <v>4</v>
      </c>
      <c r="C21" s="11">
        <v>36044</v>
      </c>
      <c r="D21" s="11">
        <v>145707.25377316613</v>
      </c>
      <c r="E21" s="12">
        <v>125346.15997114638</v>
      </c>
    </row>
    <row r="22" spans="1:5" x14ac:dyDescent="0.75">
      <c r="A22" s="7"/>
      <c r="B22" t="s">
        <v>5</v>
      </c>
      <c r="C22" s="14">
        <v>13441</v>
      </c>
      <c r="D22" s="14">
        <v>163974.06480172605</v>
      </c>
      <c r="E22" s="15">
        <v>156197.40197901943</v>
      </c>
    </row>
    <row r="23" spans="1:5" ht="15.5" thickBot="1" x14ac:dyDescent="0.9">
      <c r="A23" s="16"/>
      <c r="B23" s="17" t="s">
        <v>6</v>
      </c>
      <c r="C23" s="18">
        <v>22603</v>
      </c>
      <c r="D23" s="18">
        <v>134844.79272662921</v>
      </c>
      <c r="E23" s="19">
        <v>107000.29686324824</v>
      </c>
    </row>
    <row r="24" spans="1:5" x14ac:dyDescent="0.75">
      <c r="A24" s="4" t="s">
        <v>12</v>
      </c>
      <c r="B24" s="5" t="s">
        <v>4</v>
      </c>
      <c r="C24" s="11">
        <v>21589</v>
      </c>
      <c r="D24" s="11">
        <v>149793.24030756403</v>
      </c>
      <c r="E24" s="12">
        <v>122659.63106211496</v>
      </c>
    </row>
    <row r="25" spans="1:5" x14ac:dyDescent="0.75">
      <c r="A25" s="7"/>
      <c r="B25" t="s">
        <v>5</v>
      </c>
      <c r="C25" s="14">
        <v>6797</v>
      </c>
      <c r="D25" s="14">
        <v>165388.36471972929</v>
      </c>
      <c r="E25" s="15">
        <v>155023.02707076652</v>
      </c>
    </row>
    <row r="26" spans="1:5" ht="15.5" thickBot="1" x14ac:dyDescent="0.9">
      <c r="A26" s="16"/>
      <c r="B26" s="17" t="s">
        <v>6</v>
      </c>
      <c r="C26" s="18">
        <v>14792</v>
      </c>
      <c r="D26" s="18">
        <v>142627.20051379123</v>
      </c>
      <c r="E26" s="19">
        <v>107788.48431584641</v>
      </c>
    </row>
    <row r="27" spans="1:5" x14ac:dyDescent="0.75">
      <c r="A27" s="4" t="s">
        <v>13</v>
      </c>
      <c r="B27" s="5" t="s">
        <v>4</v>
      </c>
      <c r="C27" s="11">
        <v>10297</v>
      </c>
      <c r="D27" s="11">
        <v>152027.28998737497</v>
      </c>
      <c r="E27" s="12">
        <v>120707.95134505196</v>
      </c>
    </row>
    <row r="28" spans="1:5" x14ac:dyDescent="0.75">
      <c r="A28" s="7"/>
      <c r="B28" t="s">
        <v>5</v>
      </c>
      <c r="C28" s="14">
        <v>3018</v>
      </c>
      <c r="D28" s="14">
        <v>173119.27601060306</v>
      </c>
      <c r="E28" s="15">
        <v>159084.37541418159</v>
      </c>
    </row>
    <row r="29" spans="1:5" ht="15.5" thickBot="1" x14ac:dyDescent="0.9">
      <c r="A29" s="16"/>
      <c r="B29" s="17" t="s">
        <v>6</v>
      </c>
      <c r="C29" s="18">
        <v>7279</v>
      </c>
      <c r="D29" s="18">
        <v>143282.18573979943</v>
      </c>
      <c r="E29" s="19">
        <v>104796.41846407474</v>
      </c>
    </row>
    <row r="30" spans="1:5" x14ac:dyDescent="0.75">
      <c r="A30" s="4" t="s">
        <v>14</v>
      </c>
      <c r="B30" s="5" t="s">
        <v>4</v>
      </c>
      <c r="C30" s="11">
        <v>2801</v>
      </c>
      <c r="D30" s="11">
        <v>149685.82113530883</v>
      </c>
      <c r="E30" s="12">
        <v>114891.78864691182</v>
      </c>
    </row>
    <row r="31" spans="1:5" x14ac:dyDescent="0.75">
      <c r="A31" s="7"/>
      <c r="B31" t="s">
        <v>5</v>
      </c>
      <c r="C31" s="14">
        <v>715</v>
      </c>
      <c r="D31" s="14">
        <v>176155.02097902098</v>
      </c>
      <c r="E31" s="15">
        <v>153780.86013986013</v>
      </c>
    </row>
    <row r="32" spans="1:5" ht="15.5" thickBot="1" x14ac:dyDescent="0.9">
      <c r="A32" s="16"/>
      <c r="B32" s="17" t="s">
        <v>6</v>
      </c>
      <c r="C32" s="18">
        <v>2086</v>
      </c>
      <c r="D32" s="18">
        <v>140613.20469798657</v>
      </c>
      <c r="E32" s="19">
        <v>101562.12128475551</v>
      </c>
    </row>
    <row r="33" spans="1:5" x14ac:dyDescent="0.75">
      <c r="A33" s="24">
        <v>-1924</v>
      </c>
      <c r="B33" s="5" t="s">
        <v>4</v>
      </c>
      <c r="C33" s="11">
        <v>433</v>
      </c>
      <c r="D33" s="11">
        <v>145740.60046189377</v>
      </c>
      <c r="E33" s="12">
        <v>108872.18244803695</v>
      </c>
    </row>
    <row r="34" spans="1:5" x14ac:dyDescent="0.75">
      <c r="A34" s="7"/>
      <c r="B34" t="s">
        <v>5</v>
      </c>
      <c r="C34" s="14">
        <v>101</v>
      </c>
      <c r="D34" s="14">
        <v>168317.52475247523</v>
      </c>
      <c r="E34" s="15">
        <v>135466.43564356439</v>
      </c>
    </row>
    <row r="35" spans="1:5" ht="15.5" thickBot="1" x14ac:dyDescent="0.9">
      <c r="A35" s="16"/>
      <c r="B35" s="17" t="s">
        <v>6</v>
      </c>
      <c r="C35" s="18">
        <v>332</v>
      </c>
      <c r="D35" s="18">
        <v>138872.31927710844</v>
      </c>
      <c r="E35" s="19">
        <v>100781.76204819277</v>
      </c>
    </row>
    <row r="36" spans="1:5" x14ac:dyDescent="0.75">
      <c r="A36" s="4" t="s">
        <v>15</v>
      </c>
      <c r="B36" s="5" t="s">
        <v>4</v>
      </c>
      <c r="C36" s="11">
        <v>225481</v>
      </c>
      <c r="D36" s="11">
        <v>154397.78065557629</v>
      </c>
      <c r="E36" s="12">
        <v>140734.52913992753</v>
      </c>
    </row>
    <row r="37" spans="1:5" x14ac:dyDescent="0.75">
      <c r="A37" s="7"/>
      <c r="B37" t="s">
        <v>5</v>
      </c>
      <c r="C37" s="14">
        <v>81352</v>
      </c>
      <c r="D37" s="14">
        <v>175443.29481758285</v>
      </c>
      <c r="E37" s="15">
        <v>169941.20851361981</v>
      </c>
    </row>
    <row r="38" spans="1:5" ht="15.5" thickBot="1" x14ac:dyDescent="0.9">
      <c r="A38" s="16"/>
      <c r="B38" s="17" t="s">
        <v>6</v>
      </c>
      <c r="C38" s="18">
        <v>144129</v>
      </c>
      <c r="D38" s="18">
        <v>142518.8758681459</v>
      </c>
      <c r="E38" s="19">
        <v>124249.14604278113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4">
        <v>0</v>
      </c>
      <c r="D40" s="14">
        <v>0</v>
      </c>
      <c r="E40" s="15">
        <v>0</v>
      </c>
    </row>
    <row r="41" spans="1:5" ht="15.5" thickBot="1" x14ac:dyDescent="0.9">
      <c r="A41" s="16"/>
      <c r="B41" s="17" t="s">
        <v>6</v>
      </c>
      <c r="C41" s="18">
        <v>0</v>
      </c>
      <c r="D41" s="18">
        <v>0</v>
      </c>
      <c r="E41" s="19">
        <v>0</v>
      </c>
    </row>
    <row r="42" spans="1:5" x14ac:dyDescent="0.75">
      <c r="A42" s="4" t="s">
        <v>18</v>
      </c>
      <c r="B42" s="5" t="s">
        <v>4</v>
      </c>
      <c r="C42" s="11">
        <v>225481</v>
      </c>
      <c r="D42" s="11">
        <v>154397.78065557629</v>
      </c>
      <c r="E42" s="12">
        <v>140734.52913992753</v>
      </c>
    </row>
    <row r="43" spans="1:5" x14ac:dyDescent="0.75">
      <c r="A43" s="7"/>
      <c r="B43" t="s">
        <v>5</v>
      </c>
      <c r="C43" s="14">
        <v>81352</v>
      </c>
      <c r="D43" s="14">
        <v>175443.29481758285</v>
      </c>
      <c r="E43" s="15">
        <v>169941.20851361981</v>
      </c>
    </row>
    <row r="44" spans="1:5" ht="15.5" thickBot="1" x14ac:dyDescent="0.9">
      <c r="A44" s="16"/>
      <c r="B44" s="17" t="s">
        <v>6</v>
      </c>
      <c r="C44" s="18">
        <v>144129</v>
      </c>
      <c r="D44" s="18">
        <v>142518.8758681459</v>
      </c>
      <c r="E44" s="19">
        <v>124249.14604278113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CDFE-F492-4C06-8950-1E1910079996}">
  <dimension ref="A1:I44"/>
  <sheetViews>
    <sheetView tabSelected="1" topLeftCell="A7" workbookViewId="0">
      <selection activeCell="G4" sqref="G4"/>
    </sheetView>
  </sheetViews>
  <sheetFormatPr defaultRowHeight="14.75" x14ac:dyDescent="0.75"/>
  <cols>
    <col min="1" max="1" width="13.54296875" style="22" customWidth="1"/>
    <col min="2" max="2" width="9.1328125" style="22"/>
    <col min="3" max="3" width="11" style="23" bestFit="1" customWidth="1"/>
    <col min="4" max="4" width="14.7265625" style="23" bestFit="1" customWidth="1"/>
    <col min="5" max="5" width="13.26953125" style="23" bestFit="1" customWidth="1"/>
  </cols>
  <sheetData>
    <row r="1" spans="1:9" x14ac:dyDescent="0.75">
      <c r="A1" s="2" t="s">
        <v>22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20" t="s">
        <v>20</v>
      </c>
      <c r="E4" s="21" t="s">
        <v>21</v>
      </c>
      <c r="G4" s="25">
        <v>58</v>
      </c>
      <c r="I4">
        <f>I5-1/3*(I5-D8)</f>
        <v>150475.10559168382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H5" s="22"/>
      <c r="I5" s="26">
        <f>D11</f>
        <v>153420.38827258319</v>
      </c>
    </row>
    <row r="6" spans="1:9" x14ac:dyDescent="0.75">
      <c r="A6" s="4" t="s">
        <v>19</v>
      </c>
      <c r="B6" s="5" t="s">
        <v>4</v>
      </c>
      <c r="C6" s="11">
        <v>87</v>
      </c>
      <c r="D6" s="11">
        <v>144584.54022988505</v>
      </c>
      <c r="E6" s="12">
        <v>144584.54022988505</v>
      </c>
      <c r="G6" s="25">
        <v>60</v>
      </c>
      <c r="I6">
        <f>I$5+1/5*(I$10-I$5)</f>
        <v>151266.55089904027</v>
      </c>
    </row>
    <row r="7" spans="1:9" x14ac:dyDescent="0.75">
      <c r="A7" s="7"/>
      <c r="B7" t="s">
        <v>5</v>
      </c>
      <c r="C7" s="14">
        <v>0</v>
      </c>
      <c r="D7" s="14">
        <v>0</v>
      </c>
      <c r="E7" s="15">
        <v>0</v>
      </c>
      <c r="G7" s="25">
        <v>61</v>
      </c>
      <c r="H7" s="22"/>
      <c r="I7">
        <f>I$5+2/5*(I$10-I$5)</f>
        <v>149112.71352549735</v>
      </c>
    </row>
    <row r="8" spans="1:9" ht="15.5" thickBot="1" x14ac:dyDescent="0.9">
      <c r="A8" s="16"/>
      <c r="B8" s="17" t="s">
        <v>6</v>
      </c>
      <c r="C8" s="18">
        <v>87</v>
      </c>
      <c r="D8" s="18">
        <v>144584.54022988505</v>
      </c>
      <c r="E8" s="19">
        <v>144584.54022988505</v>
      </c>
      <c r="G8" s="25">
        <v>62</v>
      </c>
      <c r="I8">
        <f>I$5+3/5*(I$10-I$5)</f>
        <v>146958.87615195444</v>
      </c>
    </row>
    <row r="9" spans="1:9" x14ac:dyDescent="0.75">
      <c r="A9" s="4" t="s">
        <v>7</v>
      </c>
      <c r="B9" s="5" t="s">
        <v>4</v>
      </c>
      <c r="C9" s="11">
        <v>6941</v>
      </c>
      <c r="D9" s="11">
        <v>153420.38827258319</v>
      </c>
      <c r="E9" s="12">
        <v>152218.24809105316</v>
      </c>
      <c r="G9" s="25">
        <v>63</v>
      </c>
      <c r="H9" s="27"/>
      <c r="I9">
        <f>I$5+4/5*(I$10-I$5)</f>
        <v>144805.03877841152</v>
      </c>
    </row>
    <row r="10" spans="1:9" x14ac:dyDescent="0.75">
      <c r="A10" s="7"/>
      <c r="B10" t="s">
        <v>5</v>
      </c>
      <c r="C10" s="14">
        <v>0</v>
      </c>
      <c r="D10" s="14">
        <v>0</v>
      </c>
      <c r="E10" s="15">
        <v>0</v>
      </c>
      <c r="G10" s="25">
        <v>64</v>
      </c>
      <c r="H10" s="28">
        <f>D13</f>
        <v>201281.76870748299</v>
      </c>
      <c r="I10" s="29">
        <f>D14</f>
        <v>142651.2014048686</v>
      </c>
    </row>
    <row r="11" spans="1:9" ht="15.5" thickBot="1" x14ac:dyDescent="0.9">
      <c r="A11" s="16"/>
      <c r="B11" s="17" t="s">
        <v>6</v>
      </c>
      <c r="C11" s="18">
        <v>6941</v>
      </c>
      <c r="D11" s="18">
        <v>153420.38827258319</v>
      </c>
      <c r="E11" s="19">
        <v>152218.24809105316</v>
      </c>
      <c r="G11" s="25">
        <v>65</v>
      </c>
      <c r="H11">
        <f>H$10+1/5*(H$15-H$10)</f>
        <v>193954.54003339261</v>
      </c>
      <c r="I11">
        <f>I$10+1/5*(I$15-I$10)</f>
        <v>141486.15315431313</v>
      </c>
    </row>
    <row r="12" spans="1:9" x14ac:dyDescent="0.75">
      <c r="A12" s="4" t="s">
        <v>8</v>
      </c>
      <c r="B12" s="5" t="s">
        <v>4</v>
      </c>
      <c r="C12" s="11">
        <v>33591</v>
      </c>
      <c r="D12" s="11">
        <v>158045.84888809503</v>
      </c>
      <c r="E12" s="12">
        <v>154064.81349170909</v>
      </c>
      <c r="G12" s="25">
        <v>66</v>
      </c>
      <c r="H12">
        <f>H$10+2/5*(H$15-H$10)</f>
        <v>186627.31135930223</v>
      </c>
      <c r="I12">
        <f>I$10+2/5*(I$15-I$10)</f>
        <v>140321.10490375766</v>
      </c>
    </row>
    <row r="13" spans="1:9" x14ac:dyDescent="0.75">
      <c r="A13" s="7"/>
      <c r="B13" t="s">
        <v>5</v>
      </c>
      <c r="C13" s="14">
        <v>8820</v>
      </c>
      <c r="D13" s="14">
        <v>201281.76870748299</v>
      </c>
      <c r="E13" s="15">
        <v>199577.17233560092</v>
      </c>
      <c r="G13" s="25">
        <v>67</v>
      </c>
      <c r="H13">
        <f>H$10+3/5*(H$15-H$10)</f>
        <v>179300.08268521182</v>
      </c>
      <c r="I13">
        <f>I$10+3/5*(I$15-I$10)</f>
        <v>139156.05665320219</v>
      </c>
    </row>
    <row r="14" spans="1:9" ht="15.5" thickBot="1" x14ac:dyDescent="0.9">
      <c r="A14" s="16"/>
      <c r="B14" s="17" t="s">
        <v>6</v>
      </c>
      <c r="C14" s="18">
        <v>24771</v>
      </c>
      <c r="D14" s="18">
        <v>142651.2014048686</v>
      </c>
      <c r="E14" s="19">
        <v>137859.61366113601</v>
      </c>
      <c r="G14" s="25">
        <v>68</v>
      </c>
      <c r="H14">
        <f>H$10+4/5*(H$15-H$10)</f>
        <v>171972.85401112144</v>
      </c>
      <c r="I14">
        <f>I$10+4/5*(I$15-I$10)</f>
        <v>137991.00840264672</v>
      </c>
    </row>
    <row r="15" spans="1:9" x14ac:dyDescent="0.75">
      <c r="A15" s="4" t="s">
        <v>9</v>
      </c>
      <c r="B15" s="5" t="s">
        <v>4</v>
      </c>
      <c r="C15" s="11">
        <v>58837</v>
      </c>
      <c r="D15" s="11">
        <v>149101.46956846883</v>
      </c>
      <c r="E15" s="12">
        <v>141516.58973095161</v>
      </c>
      <c r="G15" s="25">
        <v>69</v>
      </c>
      <c r="H15" s="29">
        <f>D16</f>
        <v>164645.62533703106</v>
      </c>
      <c r="I15" s="29">
        <f>D17</f>
        <v>136825.96015209125</v>
      </c>
    </row>
    <row r="16" spans="1:9" x14ac:dyDescent="0.75">
      <c r="A16" s="7"/>
      <c r="B16" t="s">
        <v>5</v>
      </c>
      <c r="C16" s="14">
        <v>25962</v>
      </c>
      <c r="D16" s="14">
        <v>164645.62533703106</v>
      </c>
      <c r="E16" s="15">
        <v>161855.66809182652</v>
      </c>
      <c r="G16" s="25">
        <v>70</v>
      </c>
      <c r="H16" s="25"/>
      <c r="I16" s="25"/>
    </row>
    <row r="17" spans="1:5" ht="15.5" thickBot="1" x14ac:dyDescent="0.9">
      <c r="A17" s="16"/>
      <c r="B17" s="17" t="s">
        <v>6</v>
      </c>
      <c r="C17" s="18">
        <v>32875</v>
      </c>
      <c r="D17" s="18">
        <v>136825.96015209125</v>
      </c>
      <c r="E17" s="19">
        <v>125454.44060836502</v>
      </c>
    </row>
    <row r="18" spans="1:5" x14ac:dyDescent="0.75">
      <c r="A18" s="4" t="s">
        <v>10</v>
      </c>
      <c r="B18" s="5" t="s">
        <v>4</v>
      </c>
      <c r="C18" s="11">
        <v>44908</v>
      </c>
      <c r="D18" s="11">
        <v>147128.07484189898</v>
      </c>
      <c r="E18" s="12">
        <v>134758.24619221519</v>
      </c>
    </row>
    <row r="19" spans="1:5" x14ac:dyDescent="0.75">
      <c r="A19" s="7"/>
      <c r="B19" t="s">
        <v>5</v>
      </c>
      <c r="C19" s="14">
        <v>18632</v>
      </c>
      <c r="D19" s="14">
        <v>165115.85176041219</v>
      </c>
      <c r="E19" s="15">
        <v>160686.9461142121</v>
      </c>
    </row>
    <row r="20" spans="1:5" ht="15.5" thickBot="1" x14ac:dyDescent="0.9">
      <c r="A20" s="16"/>
      <c r="B20" s="17" t="s">
        <v>6</v>
      </c>
      <c r="C20" s="18">
        <v>26276</v>
      </c>
      <c r="D20" s="18">
        <v>134373.15554117828</v>
      </c>
      <c r="E20" s="19">
        <v>116372.5125589892</v>
      </c>
    </row>
    <row r="21" spans="1:5" x14ac:dyDescent="0.75">
      <c r="A21" s="4" t="s">
        <v>11</v>
      </c>
      <c r="B21" s="5" t="s">
        <v>4</v>
      </c>
      <c r="C21" s="11">
        <v>32978</v>
      </c>
      <c r="D21" s="11">
        <v>137936.33285826916</v>
      </c>
      <c r="E21" s="12">
        <v>119399.64264054825</v>
      </c>
    </row>
    <row r="22" spans="1:5" x14ac:dyDescent="0.75">
      <c r="A22" s="7"/>
      <c r="B22" t="s">
        <v>5</v>
      </c>
      <c r="C22" s="14">
        <v>12475</v>
      </c>
      <c r="D22" s="14">
        <v>152637.77595190381</v>
      </c>
      <c r="E22" s="15">
        <v>145917.25651302605</v>
      </c>
    </row>
    <row r="23" spans="1:5" ht="15.5" thickBot="1" x14ac:dyDescent="0.9">
      <c r="A23" s="16"/>
      <c r="B23" s="17" t="s">
        <v>6</v>
      </c>
      <c r="C23" s="18">
        <v>20503</v>
      </c>
      <c r="D23" s="18">
        <v>128991.27591084232</v>
      </c>
      <c r="E23" s="19">
        <v>103265.06560015607</v>
      </c>
    </row>
    <row r="24" spans="1:5" x14ac:dyDescent="0.75">
      <c r="A24" s="4" t="s">
        <v>12</v>
      </c>
      <c r="B24" s="5" t="s">
        <v>4</v>
      </c>
      <c r="C24" s="11">
        <v>19487</v>
      </c>
      <c r="D24" s="11">
        <v>141251.22107045722</v>
      </c>
      <c r="E24" s="12">
        <v>116363.22368758659</v>
      </c>
    </row>
    <row r="25" spans="1:5" x14ac:dyDescent="0.75">
      <c r="A25" s="7"/>
      <c r="B25" t="s">
        <v>5</v>
      </c>
      <c r="C25" s="14">
        <v>6099</v>
      </c>
      <c r="D25" s="14">
        <v>150204.22938186588</v>
      </c>
      <c r="E25" s="15">
        <v>140838.46696179701</v>
      </c>
    </row>
    <row r="26" spans="1:5" ht="15.5" thickBot="1" x14ac:dyDescent="0.9">
      <c r="A26" s="16"/>
      <c r="B26" s="17" t="s">
        <v>6</v>
      </c>
      <c r="C26" s="18">
        <v>13388</v>
      </c>
      <c r="D26" s="18">
        <v>137172.61353450851</v>
      </c>
      <c r="E26" s="19">
        <v>105213.35001493875</v>
      </c>
    </row>
    <row r="27" spans="1:5" x14ac:dyDescent="0.75">
      <c r="A27" s="4" t="s">
        <v>13</v>
      </c>
      <c r="B27" s="5" t="s">
        <v>4</v>
      </c>
      <c r="C27" s="11">
        <v>9855</v>
      </c>
      <c r="D27" s="11">
        <v>143602.51141552511</v>
      </c>
      <c r="E27" s="12">
        <v>113834.07559614409</v>
      </c>
    </row>
    <row r="28" spans="1:5" x14ac:dyDescent="0.75">
      <c r="A28" s="7"/>
      <c r="B28" t="s">
        <v>5</v>
      </c>
      <c r="C28" s="14">
        <v>2842</v>
      </c>
      <c r="D28" s="14">
        <v>156573.40077410275</v>
      </c>
      <c r="E28" s="15">
        <v>143131.82617874737</v>
      </c>
    </row>
    <row r="29" spans="1:5" ht="15.5" thickBot="1" x14ac:dyDescent="0.9">
      <c r="A29" s="16"/>
      <c r="B29" s="17" t="s">
        <v>6</v>
      </c>
      <c r="C29" s="18">
        <v>7013</v>
      </c>
      <c r="D29" s="18">
        <v>138346.09225723657</v>
      </c>
      <c r="E29" s="19">
        <v>101961.23841437331</v>
      </c>
    </row>
    <row r="30" spans="1:5" x14ac:dyDescent="0.75">
      <c r="A30" s="4" t="s">
        <v>14</v>
      </c>
      <c r="B30" s="5" t="s">
        <v>4</v>
      </c>
      <c r="C30" s="11">
        <v>2818</v>
      </c>
      <c r="D30" s="11">
        <v>145131.75656493969</v>
      </c>
      <c r="E30" s="12">
        <v>112234.25479063165</v>
      </c>
    </row>
    <row r="31" spans="1:5" x14ac:dyDescent="0.75">
      <c r="A31" s="7"/>
      <c r="B31" t="s">
        <v>5</v>
      </c>
      <c r="C31" s="14">
        <v>749</v>
      </c>
      <c r="D31" s="14">
        <v>161739.42590120161</v>
      </c>
      <c r="E31" s="15">
        <v>142097.48998664887</v>
      </c>
    </row>
    <row r="32" spans="1:5" ht="15.5" thickBot="1" x14ac:dyDescent="0.9">
      <c r="A32" s="16"/>
      <c r="B32" s="17" t="s">
        <v>6</v>
      </c>
      <c r="C32" s="18">
        <v>2069</v>
      </c>
      <c r="D32" s="18">
        <v>139119.60367327213</v>
      </c>
      <c r="E32" s="19">
        <v>101423.44610923152</v>
      </c>
    </row>
    <row r="33" spans="1:5" x14ac:dyDescent="0.75">
      <c r="A33" s="24">
        <v>-1924</v>
      </c>
      <c r="B33" s="5" t="s">
        <v>4</v>
      </c>
      <c r="C33" s="11">
        <v>438</v>
      </c>
      <c r="D33" s="11">
        <v>144955.17123287672</v>
      </c>
      <c r="E33" s="12">
        <v>107656.4497716895</v>
      </c>
    </row>
    <row r="34" spans="1:5" x14ac:dyDescent="0.75">
      <c r="A34" s="7"/>
      <c r="B34" t="s">
        <v>5</v>
      </c>
      <c r="C34" s="14">
        <v>112</v>
      </c>
      <c r="D34" s="14">
        <v>170261.96428571429</v>
      </c>
      <c r="E34" s="15">
        <v>134432.58928571429</v>
      </c>
    </row>
    <row r="35" spans="1:5" ht="15.5" thickBot="1" x14ac:dyDescent="0.9">
      <c r="A35" s="16"/>
      <c r="B35" s="17" t="s">
        <v>6</v>
      </c>
      <c r="C35" s="18">
        <v>326</v>
      </c>
      <c r="D35" s="18">
        <v>136260.81288343557</v>
      </c>
      <c r="E35" s="19">
        <v>98457.285276073613</v>
      </c>
    </row>
    <row r="36" spans="1:5" x14ac:dyDescent="0.75">
      <c r="A36" s="4" t="s">
        <v>15</v>
      </c>
      <c r="B36" s="5" t="s">
        <v>4</v>
      </c>
      <c r="C36" s="11">
        <v>209940</v>
      </c>
      <c r="D36" s="11">
        <v>147448.79472706487</v>
      </c>
      <c r="E36" s="12">
        <v>134861.61665237686</v>
      </c>
    </row>
    <row r="37" spans="1:5" x14ac:dyDescent="0.75">
      <c r="A37" s="7"/>
      <c r="B37" t="s">
        <v>5</v>
      </c>
      <c r="C37" s="14">
        <v>75691</v>
      </c>
      <c r="D37" s="14">
        <v>165564.18993011059</v>
      </c>
      <c r="E37" s="15">
        <v>160703.99915445695</v>
      </c>
    </row>
    <row r="38" spans="1:5" ht="15.5" thickBot="1" x14ac:dyDescent="0.9">
      <c r="A38" s="16"/>
      <c r="B38" s="17" t="s">
        <v>6</v>
      </c>
      <c r="C38" s="18">
        <v>134249</v>
      </c>
      <c r="D38" s="18">
        <v>137235.14413515184</v>
      </c>
      <c r="E38" s="19">
        <v>120291.40924699625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4">
        <v>0</v>
      </c>
      <c r="D40" s="14">
        <v>0</v>
      </c>
      <c r="E40" s="15">
        <v>0</v>
      </c>
    </row>
    <row r="41" spans="1:5" ht="15.5" thickBot="1" x14ac:dyDescent="0.9">
      <c r="A41" s="16"/>
      <c r="B41" s="17" t="s">
        <v>6</v>
      </c>
      <c r="C41" s="18">
        <v>0</v>
      </c>
      <c r="D41" s="18">
        <v>0</v>
      </c>
      <c r="E41" s="19">
        <v>0</v>
      </c>
    </row>
    <row r="42" spans="1:5" x14ac:dyDescent="0.75">
      <c r="A42" s="4" t="s">
        <v>18</v>
      </c>
      <c r="B42" s="5" t="s">
        <v>4</v>
      </c>
      <c r="C42" s="11">
        <v>209940</v>
      </c>
      <c r="D42" s="11">
        <v>147448.79472706487</v>
      </c>
      <c r="E42" s="12">
        <v>134861.61665237686</v>
      </c>
    </row>
    <row r="43" spans="1:5" x14ac:dyDescent="0.75">
      <c r="A43" s="7"/>
      <c r="B43" t="s">
        <v>5</v>
      </c>
      <c r="C43" s="14">
        <v>75691</v>
      </c>
      <c r="D43" s="14">
        <v>165564.18993011059</v>
      </c>
      <c r="E43" s="15">
        <v>160703.99915445695</v>
      </c>
    </row>
    <row r="44" spans="1:5" ht="15.5" thickBot="1" x14ac:dyDescent="0.9">
      <c r="A44" s="16"/>
      <c r="B44" s="17" t="s">
        <v>6</v>
      </c>
      <c r="C44" s="18">
        <v>134249</v>
      </c>
      <c r="D44" s="18">
        <v>137235.14413515184</v>
      </c>
      <c r="E44" s="19">
        <v>120291.40924699625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0E71-2A47-4305-A508-25B3D40C24F2}">
  <dimension ref="A1:I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2" customWidth="1"/>
    <col min="2" max="2" width="9.1328125" style="22"/>
    <col min="3" max="3" width="11" style="23" bestFit="1" customWidth="1"/>
    <col min="4" max="4" width="14.7265625" style="23" bestFit="1" customWidth="1"/>
    <col min="5" max="5" width="13.26953125" style="23" bestFit="1" customWidth="1"/>
  </cols>
  <sheetData>
    <row r="1" spans="1:9" x14ac:dyDescent="0.75">
      <c r="A1" s="2" t="s">
        <v>22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20" t="s">
        <v>20</v>
      </c>
      <c r="E4" s="21" t="s">
        <v>21</v>
      </c>
      <c r="G4" s="25">
        <v>58</v>
      </c>
      <c r="I4">
        <f>I5-1/3*(I5-D8)</f>
        <v>148203.39585403414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H5" s="22"/>
      <c r="I5" s="26">
        <f>D11</f>
        <v>153741.49622007561</v>
      </c>
    </row>
    <row r="6" spans="1:9" x14ac:dyDescent="0.75">
      <c r="A6" s="4" t="s">
        <v>19</v>
      </c>
      <c r="B6" s="5" t="s">
        <v>4</v>
      </c>
      <c r="C6" s="11">
        <v>41</v>
      </c>
      <c r="D6" s="11">
        <v>137127.19512195123</v>
      </c>
      <c r="E6" s="12">
        <v>135254.0243902439</v>
      </c>
      <c r="G6" s="25">
        <v>60</v>
      </c>
      <c r="I6">
        <f>I$5+1/5*(I$10-I$5)</f>
        <v>151332.04495588344</v>
      </c>
    </row>
    <row r="7" spans="1:9" x14ac:dyDescent="0.75">
      <c r="A7" s="7"/>
      <c r="B7" t="s">
        <v>5</v>
      </c>
      <c r="C7" s="14">
        <v>0</v>
      </c>
      <c r="D7" s="14">
        <v>0</v>
      </c>
      <c r="E7" s="15">
        <v>0</v>
      </c>
      <c r="G7" s="25">
        <v>61</v>
      </c>
      <c r="H7" s="22"/>
      <c r="I7">
        <f>I$5+2/5*(I$10-I$5)</f>
        <v>148922.59369169129</v>
      </c>
    </row>
    <row r="8" spans="1:9" ht="15.5" thickBot="1" x14ac:dyDescent="0.9">
      <c r="A8" s="16"/>
      <c r="B8" s="17" t="s">
        <v>6</v>
      </c>
      <c r="C8" s="18">
        <v>41</v>
      </c>
      <c r="D8" s="18">
        <v>137127.19512195123</v>
      </c>
      <c r="E8" s="19">
        <v>135254.0243902439</v>
      </c>
      <c r="G8" s="25">
        <v>62</v>
      </c>
      <c r="I8">
        <f>I$5+3/5*(I$10-I$5)</f>
        <v>146513.14242749912</v>
      </c>
    </row>
    <row r="9" spans="1:9" x14ac:dyDescent="0.75">
      <c r="A9" s="4" t="s">
        <v>7</v>
      </c>
      <c r="B9" s="5" t="s">
        <v>4</v>
      </c>
      <c r="C9" s="11">
        <v>4762</v>
      </c>
      <c r="D9" s="11">
        <v>153741.49622007561</v>
      </c>
      <c r="E9" s="12">
        <v>152711.45107097857</v>
      </c>
      <c r="G9" s="25">
        <v>63</v>
      </c>
      <c r="H9" s="27"/>
      <c r="I9">
        <f>I$5+4/5*(I$10-I$5)</f>
        <v>144103.69116330697</v>
      </c>
    </row>
    <row r="10" spans="1:9" x14ac:dyDescent="0.75">
      <c r="A10" s="7"/>
      <c r="B10" t="s">
        <v>5</v>
      </c>
      <c r="C10" s="14">
        <v>0</v>
      </c>
      <c r="D10" s="14">
        <v>0</v>
      </c>
      <c r="E10" s="15">
        <v>0</v>
      </c>
      <c r="G10" s="25">
        <v>64</v>
      </c>
      <c r="H10" s="28">
        <f>D13</f>
        <v>185355.16590250965</v>
      </c>
      <c r="I10" s="29">
        <f>D14</f>
        <v>141694.23989911479</v>
      </c>
    </row>
    <row r="11" spans="1:9" ht="15.5" thickBot="1" x14ac:dyDescent="0.9">
      <c r="A11" s="16"/>
      <c r="B11" s="17" t="s">
        <v>6</v>
      </c>
      <c r="C11" s="18">
        <v>4762</v>
      </c>
      <c r="D11" s="18">
        <v>153741.49622007561</v>
      </c>
      <c r="E11" s="19">
        <v>152711.45107097857</v>
      </c>
      <c r="G11" s="25">
        <v>65</v>
      </c>
      <c r="H11">
        <f>H$10+1/5*(H$15-H$10)</f>
        <v>179359.13129828175</v>
      </c>
      <c r="I11">
        <f>I$10+1/5*(I$15-I$10)</f>
        <v>139641.27642374911</v>
      </c>
    </row>
    <row r="12" spans="1:9" x14ac:dyDescent="0.75">
      <c r="A12" s="4" t="s">
        <v>8</v>
      </c>
      <c r="B12" s="5" t="s">
        <v>4</v>
      </c>
      <c r="C12" s="11">
        <v>28509</v>
      </c>
      <c r="D12" s="11">
        <v>154387.13529060999</v>
      </c>
      <c r="E12" s="12">
        <v>150272.28156020906</v>
      </c>
      <c r="G12" s="25">
        <v>66</v>
      </c>
      <c r="H12">
        <f>H$10+2/5*(H$15-H$10)</f>
        <v>173363.09669405385</v>
      </c>
      <c r="I12">
        <f>I$10+2/5*(I$15-I$10)</f>
        <v>137588.31294838339</v>
      </c>
    </row>
    <row r="13" spans="1:9" x14ac:dyDescent="0.75">
      <c r="A13" s="7"/>
      <c r="B13" t="s">
        <v>5</v>
      </c>
      <c r="C13" s="14">
        <v>8288</v>
      </c>
      <c r="D13" s="14">
        <v>185355.16590250965</v>
      </c>
      <c r="E13" s="15">
        <v>182754.6446669884</v>
      </c>
      <c r="G13" s="25">
        <v>67</v>
      </c>
      <c r="H13">
        <f>H$10+3/5*(H$15-H$10)</f>
        <v>167367.06208982592</v>
      </c>
      <c r="I13">
        <f>I$10+3/5*(I$15-I$10)</f>
        <v>135535.3494730177</v>
      </c>
    </row>
    <row r="14" spans="1:9" ht="15.5" thickBot="1" x14ac:dyDescent="0.9">
      <c r="A14" s="16"/>
      <c r="B14" s="17" t="s">
        <v>6</v>
      </c>
      <c r="C14" s="18">
        <v>20221</v>
      </c>
      <c r="D14" s="18">
        <v>141694.23989911479</v>
      </c>
      <c r="E14" s="19">
        <v>136958.70530636466</v>
      </c>
      <c r="G14" s="25">
        <v>68</v>
      </c>
      <c r="H14">
        <f>H$10+4/5*(H$15-H$10)</f>
        <v>161371.02748559802</v>
      </c>
      <c r="I14">
        <f>I$10+4/5*(I$15-I$10)</f>
        <v>133482.38599765199</v>
      </c>
    </row>
    <row r="15" spans="1:9" x14ac:dyDescent="0.75">
      <c r="A15" s="4" t="s">
        <v>9</v>
      </c>
      <c r="B15" s="5" t="s">
        <v>4</v>
      </c>
      <c r="C15" s="11">
        <v>54393</v>
      </c>
      <c r="D15" s="11">
        <v>141942.61660507787</v>
      </c>
      <c r="E15" s="12">
        <v>134112.62368319454</v>
      </c>
      <c r="G15" s="25">
        <v>69</v>
      </c>
      <c r="H15" s="29">
        <f>D16</f>
        <v>155374.99288137013</v>
      </c>
      <c r="I15" s="29">
        <f>D17</f>
        <v>131429.4225222863</v>
      </c>
    </row>
    <row r="16" spans="1:9" x14ac:dyDescent="0.75">
      <c r="A16" s="7"/>
      <c r="B16" t="s">
        <v>5</v>
      </c>
      <c r="C16" s="14">
        <v>23881</v>
      </c>
      <c r="D16" s="14">
        <v>155374.99288137013</v>
      </c>
      <c r="E16" s="15">
        <v>152022.28110213141</v>
      </c>
      <c r="G16" s="25">
        <v>70</v>
      </c>
      <c r="H16" s="25"/>
      <c r="I16" s="25"/>
    </row>
    <row r="17" spans="1:5" ht="15.5" thickBot="1" x14ac:dyDescent="0.9">
      <c r="A17" s="16"/>
      <c r="B17" s="17" t="s">
        <v>6</v>
      </c>
      <c r="C17" s="18">
        <v>30512</v>
      </c>
      <c r="D17" s="18">
        <v>131429.4225222863</v>
      </c>
      <c r="E17" s="19">
        <v>120095.17058862087</v>
      </c>
    </row>
    <row r="18" spans="1:5" x14ac:dyDescent="0.75">
      <c r="A18" s="4" t="s">
        <v>10</v>
      </c>
      <c r="B18" s="5" t="s">
        <v>4</v>
      </c>
      <c r="C18" s="11">
        <v>41706</v>
      </c>
      <c r="D18" s="11">
        <v>142331.77528413179</v>
      </c>
      <c r="E18" s="12">
        <v>129300.9444684218</v>
      </c>
    </row>
    <row r="19" spans="1:5" x14ac:dyDescent="0.75">
      <c r="A19" s="7"/>
      <c r="B19" t="s">
        <v>5</v>
      </c>
      <c r="C19" s="14">
        <v>17163</v>
      </c>
      <c r="D19" s="14">
        <v>158231.46128299247</v>
      </c>
      <c r="E19" s="15">
        <v>152969.03746431277</v>
      </c>
    </row>
    <row r="20" spans="1:5" ht="15.5" thickBot="1" x14ac:dyDescent="0.9">
      <c r="A20" s="16"/>
      <c r="B20" s="17" t="s">
        <v>6</v>
      </c>
      <c r="C20" s="18">
        <v>24543</v>
      </c>
      <c r="D20" s="18">
        <v>131213.07297396407</v>
      </c>
      <c r="E20" s="19">
        <v>112749.76979179399</v>
      </c>
    </row>
    <row r="21" spans="1:5" x14ac:dyDescent="0.75">
      <c r="A21" s="4" t="s">
        <v>11</v>
      </c>
      <c r="B21" s="5" t="s">
        <v>4</v>
      </c>
      <c r="C21" s="11">
        <v>30985</v>
      </c>
      <c r="D21" s="11">
        <v>138018.69097950621</v>
      </c>
      <c r="E21" s="12">
        <v>118223.22510892367</v>
      </c>
    </row>
    <row r="22" spans="1:5" x14ac:dyDescent="0.75">
      <c r="A22" s="7"/>
      <c r="B22" t="s">
        <v>5</v>
      </c>
      <c r="C22" s="14">
        <v>11414</v>
      </c>
      <c r="D22" s="14">
        <v>153039.66795163834</v>
      </c>
      <c r="E22" s="15">
        <v>144709.05685999649</v>
      </c>
    </row>
    <row r="23" spans="1:5" ht="15.5" thickBot="1" x14ac:dyDescent="0.9">
      <c r="A23" s="16"/>
      <c r="B23" s="17" t="s">
        <v>6</v>
      </c>
      <c r="C23" s="18">
        <v>19571</v>
      </c>
      <c r="D23" s="18">
        <v>129258.3092330489</v>
      </c>
      <c r="E23" s="19">
        <v>102776.42711154259</v>
      </c>
    </row>
    <row r="24" spans="1:5" x14ac:dyDescent="0.75">
      <c r="A24" s="4" t="s">
        <v>12</v>
      </c>
      <c r="B24" s="5" t="s">
        <v>4</v>
      </c>
      <c r="C24" s="11">
        <v>19463</v>
      </c>
      <c r="D24" s="11">
        <v>142672.69768278272</v>
      </c>
      <c r="E24" s="12">
        <v>116491.12701022453</v>
      </c>
    </row>
    <row r="25" spans="1:5" x14ac:dyDescent="0.75">
      <c r="A25" s="7"/>
      <c r="B25" t="s">
        <v>5</v>
      </c>
      <c r="C25" s="14">
        <v>6140</v>
      </c>
      <c r="D25" s="14">
        <v>156777.96091205211</v>
      </c>
      <c r="E25" s="15">
        <v>145573.14087947883</v>
      </c>
    </row>
    <row r="26" spans="1:5" ht="15.5" thickBot="1" x14ac:dyDescent="0.9">
      <c r="A26" s="16"/>
      <c r="B26" s="17" t="s">
        <v>6</v>
      </c>
      <c r="C26" s="18">
        <v>13323</v>
      </c>
      <c r="D26" s="18">
        <v>136172.18606920363</v>
      </c>
      <c r="E26" s="19">
        <v>103088.47256623884</v>
      </c>
    </row>
    <row r="27" spans="1:5" x14ac:dyDescent="0.75">
      <c r="A27" s="4" t="s">
        <v>13</v>
      </c>
      <c r="B27" s="5" t="s">
        <v>4</v>
      </c>
      <c r="C27" s="11">
        <v>9632</v>
      </c>
      <c r="D27" s="11">
        <v>145035.26214700995</v>
      </c>
      <c r="E27" s="12">
        <v>114192.27159468438</v>
      </c>
    </row>
    <row r="28" spans="1:5" x14ac:dyDescent="0.75">
      <c r="A28" s="7"/>
      <c r="B28" t="s">
        <v>5</v>
      </c>
      <c r="C28" s="14">
        <v>2735</v>
      </c>
      <c r="D28" s="14">
        <v>164212.02376599633</v>
      </c>
      <c r="E28" s="15">
        <v>148836.00182815356</v>
      </c>
    </row>
    <row r="29" spans="1:5" ht="15.5" thickBot="1" x14ac:dyDescent="0.9">
      <c r="A29" s="16"/>
      <c r="B29" s="17" t="s">
        <v>6</v>
      </c>
      <c r="C29" s="18">
        <v>6897</v>
      </c>
      <c r="D29" s="18">
        <v>137430.73220240686</v>
      </c>
      <c r="E29" s="19">
        <v>100454.32724372916</v>
      </c>
    </row>
    <row r="30" spans="1:5" x14ac:dyDescent="0.75">
      <c r="A30" s="4" t="s">
        <v>14</v>
      </c>
      <c r="B30" s="5" t="s">
        <v>4</v>
      </c>
      <c r="C30" s="11">
        <v>2892</v>
      </c>
      <c r="D30" s="11">
        <v>145482.58817427387</v>
      </c>
      <c r="E30" s="12">
        <v>110193.26763485477</v>
      </c>
    </row>
    <row r="31" spans="1:5" x14ac:dyDescent="0.75">
      <c r="A31" s="7"/>
      <c r="B31" t="s">
        <v>5</v>
      </c>
      <c r="C31" s="14">
        <v>723</v>
      </c>
      <c r="D31" s="14">
        <v>167272.918395574</v>
      </c>
      <c r="E31" s="15">
        <v>144379.30152143846</v>
      </c>
    </row>
    <row r="32" spans="1:5" ht="15.5" thickBot="1" x14ac:dyDescent="0.9">
      <c r="A32" s="16"/>
      <c r="B32" s="17" t="s">
        <v>6</v>
      </c>
      <c r="C32" s="18">
        <v>2169</v>
      </c>
      <c r="D32" s="18">
        <v>138219.1447671738</v>
      </c>
      <c r="E32" s="19">
        <v>98797.923005993551</v>
      </c>
    </row>
    <row r="33" spans="1:5" x14ac:dyDescent="0.75">
      <c r="A33" s="24">
        <v>-1924</v>
      </c>
      <c r="B33" s="5" t="s">
        <v>4</v>
      </c>
      <c r="C33" s="11">
        <v>450</v>
      </c>
      <c r="D33" s="11">
        <v>144800.95555555559</v>
      </c>
      <c r="E33" s="12">
        <v>106314.96666666666</v>
      </c>
    </row>
    <row r="34" spans="1:5" x14ac:dyDescent="0.75">
      <c r="A34" s="7"/>
      <c r="B34" t="s">
        <v>5</v>
      </c>
      <c r="C34" s="14">
        <v>95</v>
      </c>
      <c r="D34" s="14">
        <v>170682.42105263157</v>
      </c>
      <c r="E34" s="15">
        <v>133432.42105263157</v>
      </c>
    </row>
    <row r="35" spans="1:5" ht="15.5" thickBot="1" x14ac:dyDescent="0.9">
      <c r="A35" s="16"/>
      <c r="B35" s="17" t="s">
        <v>6</v>
      </c>
      <c r="C35" s="18">
        <v>355</v>
      </c>
      <c r="D35" s="18">
        <v>137874.92957746479</v>
      </c>
      <c r="E35" s="19">
        <v>99058.183098591544</v>
      </c>
    </row>
    <row r="36" spans="1:5" x14ac:dyDescent="0.75">
      <c r="A36" s="4" t="s">
        <v>15</v>
      </c>
      <c r="B36" s="5" t="s">
        <v>4</v>
      </c>
      <c r="C36" s="11">
        <v>192833</v>
      </c>
      <c r="D36" s="11">
        <v>143814.38550455574</v>
      </c>
      <c r="E36" s="12">
        <v>130170.23543688061</v>
      </c>
    </row>
    <row r="37" spans="1:5" x14ac:dyDescent="0.75">
      <c r="A37" s="7"/>
      <c r="B37" t="s">
        <v>5</v>
      </c>
      <c r="C37" s="14">
        <v>70439</v>
      </c>
      <c r="D37" s="14">
        <v>159828.28937094507</v>
      </c>
      <c r="E37" s="15">
        <v>153894.56437484917</v>
      </c>
    </row>
    <row r="38" spans="1:5" ht="15.5" thickBot="1" x14ac:dyDescent="0.9">
      <c r="A38" s="16"/>
      <c r="B38" s="17" t="s">
        <v>6</v>
      </c>
      <c r="C38" s="18">
        <v>122394</v>
      </c>
      <c r="D38" s="18">
        <v>134598.21988822983</v>
      </c>
      <c r="E38" s="19">
        <v>116516.64125692435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4">
        <v>0</v>
      </c>
      <c r="D40" s="14">
        <v>0</v>
      </c>
      <c r="E40" s="15">
        <v>0</v>
      </c>
    </row>
    <row r="41" spans="1:5" ht="15.5" thickBot="1" x14ac:dyDescent="0.9">
      <c r="A41" s="16"/>
      <c r="B41" s="17" t="s">
        <v>6</v>
      </c>
      <c r="C41" s="18">
        <v>0</v>
      </c>
      <c r="D41" s="18">
        <v>0</v>
      </c>
      <c r="E41" s="19">
        <v>0</v>
      </c>
    </row>
    <row r="42" spans="1:5" x14ac:dyDescent="0.75">
      <c r="A42" s="4" t="s">
        <v>18</v>
      </c>
      <c r="B42" s="5" t="s">
        <v>4</v>
      </c>
      <c r="C42" s="11">
        <v>192833</v>
      </c>
      <c r="D42" s="11">
        <v>143814.38550455574</v>
      </c>
      <c r="E42" s="12">
        <v>130170.23543688061</v>
      </c>
    </row>
    <row r="43" spans="1:5" x14ac:dyDescent="0.75">
      <c r="A43" s="7"/>
      <c r="B43" t="s">
        <v>5</v>
      </c>
      <c r="C43" s="14">
        <v>70439</v>
      </c>
      <c r="D43" s="14">
        <v>159828.28937094507</v>
      </c>
      <c r="E43" s="15">
        <v>153894.56437484917</v>
      </c>
    </row>
    <row r="44" spans="1:5" ht="15.5" thickBot="1" x14ac:dyDescent="0.9">
      <c r="A44" s="16"/>
      <c r="B44" s="17" t="s">
        <v>6</v>
      </c>
      <c r="C44" s="18">
        <v>122394</v>
      </c>
      <c r="D44" s="18">
        <v>134598.21988822983</v>
      </c>
      <c r="E44" s="19">
        <v>116516.64125692435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08A0-FA23-41A6-9AFC-16343C959C71}">
  <dimension ref="A1:I44"/>
  <sheetViews>
    <sheetView tabSelected="1" workbookViewId="0">
      <selection activeCell="G4" sqref="G4"/>
    </sheetView>
  </sheetViews>
  <sheetFormatPr defaultRowHeight="14.75" x14ac:dyDescent="0.75"/>
  <cols>
    <col min="1" max="1" width="13.54296875" style="22" customWidth="1"/>
    <col min="2" max="2" width="9.1328125" style="22"/>
    <col min="3" max="3" width="11" style="23" bestFit="1" customWidth="1"/>
    <col min="4" max="4" width="14.7265625" style="23" bestFit="1" customWidth="1"/>
    <col min="5" max="5" width="13.26953125" style="23" bestFit="1" customWidth="1"/>
  </cols>
  <sheetData>
    <row r="1" spans="1:9" x14ac:dyDescent="0.75">
      <c r="A1" s="2" t="s">
        <v>22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20" t="s">
        <v>20</v>
      </c>
      <c r="E4" s="21" t="s">
        <v>21</v>
      </c>
      <c r="G4" s="25">
        <v>58</v>
      </c>
      <c r="I4">
        <f>I5-1/3*(I5-D8)</f>
        <v>153606.75179731572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H5" s="22"/>
      <c r="I5" s="26">
        <f>D11</f>
        <v>159215.51231135821</v>
      </c>
    </row>
    <row r="6" spans="1:9" x14ac:dyDescent="0.75">
      <c r="A6" s="4" t="s">
        <v>19</v>
      </c>
      <c r="B6" s="5" t="s">
        <v>4</v>
      </c>
      <c r="C6" s="11">
        <v>39</v>
      </c>
      <c r="D6" s="11">
        <v>142389.23076923078</v>
      </c>
      <c r="E6" s="12">
        <v>141820.51282051281</v>
      </c>
      <c r="G6" s="25">
        <v>60</v>
      </c>
      <c r="I6">
        <f>I$5+1/5*(I$10-I$5)</f>
        <v>156562.38241746332</v>
      </c>
    </row>
    <row r="7" spans="1:9" x14ac:dyDescent="0.75">
      <c r="A7" s="7"/>
      <c r="B7" t="s">
        <v>5</v>
      </c>
      <c r="C7" s="14">
        <v>0</v>
      </c>
      <c r="D7" s="14">
        <v>0</v>
      </c>
      <c r="E7" s="15">
        <v>0</v>
      </c>
      <c r="G7" s="25">
        <v>61</v>
      </c>
      <c r="H7" s="22"/>
      <c r="I7">
        <f>I$5+2/5*(I$10-I$5)</f>
        <v>153909.25252356843</v>
      </c>
    </row>
    <row r="8" spans="1:9" ht="15.5" thickBot="1" x14ac:dyDescent="0.9">
      <c r="A8" s="16"/>
      <c r="B8" s="17" t="s">
        <v>6</v>
      </c>
      <c r="C8" s="18">
        <v>39</v>
      </c>
      <c r="D8" s="18">
        <v>142389.23076923078</v>
      </c>
      <c r="E8" s="19">
        <v>141820.51282051281</v>
      </c>
      <c r="G8" s="25">
        <v>62</v>
      </c>
      <c r="I8">
        <f>I$5+3/5*(I$10-I$5)</f>
        <v>151256.12262967357</v>
      </c>
    </row>
    <row r="9" spans="1:9" x14ac:dyDescent="0.75">
      <c r="A9" s="4" t="s">
        <v>7</v>
      </c>
      <c r="B9" s="5" t="s">
        <v>4</v>
      </c>
      <c r="C9" s="11">
        <v>6295</v>
      </c>
      <c r="D9" s="11">
        <v>159215.51231135821</v>
      </c>
      <c r="E9" s="12">
        <v>157812.6918189039</v>
      </c>
      <c r="G9" s="25">
        <v>63</v>
      </c>
      <c r="H9" s="27"/>
      <c r="I9">
        <f>I$5+4/5*(I$10-I$5)</f>
        <v>148602.99273577868</v>
      </c>
    </row>
    <row r="10" spans="1:9" x14ac:dyDescent="0.75">
      <c r="A10" s="7"/>
      <c r="B10" t="s">
        <v>5</v>
      </c>
      <c r="C10" s="14">
        <v>0</v>
      </c>
      <c r="D10" s="14">
        <v>0</v>
      </c>
      <c r="E10" s="15">
        <v>0</v>
      </c>
      <c r="G10" s="25">
        <v>64</v>
      </c>
      <c r="H10" s="28">
        <f>D13</f>
        <v>191770.84054194894</v>
      </c>
      <c r="I10" s="29">
        <f>D14</f>
        <v>145949.86284188379</v>
      </c>
    </row>
    <row r="11" spans="1:9" ht="15.5" thickBot="1" x14ac:dyDescent="0.9">
      <c r="A11" s="16"/>
      <c r="B11" s="17" t="s">
        <v>6</v>
      </c>
      <c r="C11" s="18">
        <v>6295</v>
      </c>
      <c r="D11" s="18">
        <v>159215.51231135821</v>
      </c>
      <c r="E11" s="19">
        <v>157812.6918189039</v>
      </c>
      <c r="G11" s="25">
        <v>65</v>
      </c>
      <c r="H11">
        <f>H$10+1/5*(H$15-H$10)</f>
        <v>185980.74131851492</v>
      </c>
      <c r="I11">
        <f>I$10+1/5*(I$15-I$10)</f>
        <v>143489.55856827309</v>
      </c>
    </row>
    <row r="12" spans="1:9" x14ac:dyDescent="0.75">
      <c r="A12" s="4" t="s">
        <v>8</v>
      </c>
      <c r="B12" s="5" t="s">
        <v>4</v>
      </c>
      <c r="C12" s="11">
        <v>34311</v>
      </c>
      <c r="D12" s="11">
        <v>158763.60423770803</v>
      </c>
      <c r="E12" s="12">
        <v>153176.02561860628</v>
      </c>
      <c r="G12" s="25">
        <v>66</v>
      </c>
      <c r="H12">
        <f>H$10+2/5*(H$15-H$10)</f>
        <v>180190.64209508087</v>
      </c>
      <c r="I12">
        <f>I$10+2/5*(I$15-I$10)</f>
        <v>141029.25429466239</v>
      </c>
    </row>
    <row r="13" spans="1:9" x14ac:dyDescent="0.75">
      <c r="A13" s="7"/>
      <c r="B13" t="s">
        <v>5</v>
      </c>
      <c r="C13" s="14">
        <v>9595</v>
      </c>
      <c r="D13" s="14">
        <v>191770.84054194894</v>
      </c>
      <c r="E13" s="15">
        <v>188999.5169359041</v>
      </c>
      <c r="G13" s="25">
        <v>67</v>
      </c>
      <c r="H13">
        <f>H$10+3/5*(H$15-H$10)</f>
        <v>174400.54287164685</v>
      </c>
      <c r="I13">
        <f>I$10+3/5*(I$15-I$10)</f>
        <v>138568.95002105171</v>
      </c>
    </row>
    <row r="14" spans="1:9" ht="15.5" thickBot="1" x14ac:dyDescent="0.9">
      <c r="A14" s="16"/>
      <c r="B14" s="17" t="s">
        <v>6</v>
      </c>
      <c r="C14" s="18">
        <v>24716</v>
      </c>
      <c r="D14" s="18">
        <v>145949.86284188379</v>
      </c>
      <c r="E14" s="19">
        <v>139268.98567729405</v>
      </c>
      <c r="G14" s="25">
        <v>68</v>
      </c>
      <c r="H14">
        <f>H$10+4/5*(H$15-H$10)</f>
        <v>168610.44364821279</v>
      </c>
      <c r="I14">
        <f>I$10+4/5*(I$15-I$10)</f>
        <v>136108.64574744101</v>
      </c>
    </row>
    <row r="15" spans="1:9" x14ac:dyDescent="0.75">
      <c r="A15" s="4" t="s">
        <v>9</v>
      </c>
      <c r="B15" s="5" t="s">
        <v>4</v>
      </c>
      <c r="C15" s="11">
        <v>65717</v>
      </c>
      <c r="D15" s="11">
        <v>146188.61390507783</v>
      </c>
      <c r="E15" s="12">
        <v>136060.20390462133</v>
      </c>
      <c r="G15" s="25">
        <v>69</v>
      </c>
      <c r="H15" s="29">
        <f>D16</f>
        <v>162820.34442477877</v>
      </c>
      <c r="I15" s="29">
        <f>D17</f>
        <v>133648.34147383031</v>
      </c>
    </row>
    <row r="16" spans="1:9" x14ac:dyDescent="0.75">
      <c r="A16" s="7"/>
      <c r="B16" t="s">
        <v>5</v>
      </c>
      <c r="C16" s="14">
        <v>28250</v>
      </c>
      <c r="D16" s="14">
        <v>162820.34442477877</v>
      </c>
      <c r="E16" s="15">
        <v>158566.25026548671</v>
      </c>
      <c r="G16" s="25">
        <v>70</v>
      </c>
      <c r="H16" s="25"/>
      <c r="I16" s="25"/>
    </row>
    <row r="17" spans="1:5" ht="15.5" thickBot="1" x14ac:dyDescent="0.9">
      <c r="A17" s="16"/>
      <c r="B17" s="17" t="s">
        <v>6</v>
      </c>
      <c r="C17" s="18">
        <v>37467</v>
      </c>
      <c r="D17" s="18">
        <v>133648.34147383031</v>
      </c>
      <c r="E17" s="19">
        <v>119090.71582993034</v>
      </c>
    </row>
    <row r="18" spans="1:5" x14ac:dyDescent="0.75">
      <c r="A18" s="4" t="s">
        <v>10</v>
      </c>
      <c r="B18" s="5" t="s">
        <v>4</v>
      </c>
      <c r="C18" s="11">
        <v>49195</v>
      </c>
      <c r="D18" s="11">
        <v>144000.84195548328</v>
      </c>
      <c r="E18" s="12">
        <v>128689.97560727716</v>
      </c>
    </row>
    <row r="19" spans="1:5" x14ac:dyDescent="0.75">
      <c r="A19" s="7"/>
      <c r="B19" t="s">
        <v>5</v>
      </c>
      <c r="C19" s="14">
        <v>19567</v>
      </c>
      <c r="D19" s="14">
        <v>161789.86635662083</v>
      </c>
      <c r="E19" s="15">
        <v>156219.41048704452</v>
      </c>
    </row>
    <row r="20" spans="1:5" ht="15.5" thickBot="1" x14ac:dyDescent="0.9">
      <c r="A20" s="16"/>
      <c r="B20" s="17" t="s">
        <v>6</v>
      </c>
      <c r="C20" s="18">
        <v>29628</v>
      </c>
      <c r="D20" s="18">
        <v>132252.56868502768</v>
      </c>
      <c r="E20" s="19">
        <v>110508.91538409612</v>
      </c>
    </row>
    <row r="21" spans="1:5" x14ac:dyDescent="0.75">
      <c r="A21" s="4" t="s">
        <v>11</v>
      </c>
      <c r="B21" s="5" t="s">
        <v>4</v>
      </c>
      <c r="C21" s="11">
        <v>38427</v>
      </c>
      <c r="D21" s="11">
        <v>138927.84916855337</v>
      </c>
      <c r="E21" s="12">
        <v>116665.23590183986</v>
      </c>
    </row>
    <row r="22" spans="1:5" x14ac:dyDescent="0.75">
      <c r="A22" s="7"/>
      <c r="B22" t="s">
        <v>5</v>
      </c>
      <c r="C22" s="14">
        <v>13583</v>
      </c>
      <c r="D22" s="14">
        <v>155258.19921961275</v>
      </c>
      <c r="E22" s="15">
        <v>146981.65648236766</v>
      </c>
    </row>
    <row r="23" spans="1:5" ht="15.5" thickBot="1" x14ac:dyDescent="0.9">
      <c r="A23" s="16"/>
      <c r="B23" s="17" t="s">
        <v>6</v>
      </c>
      <c r="C23" s="18">
        <v>24844</v>
      </c>
      <c r="D23" s="18">
        <v>129999.53067138947</v>
      </c>
      <c r="E23" s="19">
        <v>100090.29061342779</v>
      </c>
    </row>
    <row r="24" spans="1:5" x14ac:dyDescent="0.75">
      <c r="A24" s="4" t="s">
        <v>12</v>
      </c>
      <c r="B24" s="5" t="s">
        <v>4</v>
      </c>
      <c r="C24" s="11">
        <v>23760</v>
      </c>
      <c r="D24" s="11">
        <v>142702.85984848486</v>
      </c>
      <c r="E24" s="12">
        <v>114795.2015993266</v>
      </c>
    </row>
    <row r="25" spans="1:5" x14ac:dyDescent="0.75">
      <c r="A25" s="7"/>
      <c r="B25" t="s">
        <v>5</v>
      </c>
      <c r="C25" s="14">
        <v>7120</v>
      </c>
      <c r="D25" s="14">
        <v>157382.77738764044</v>
      </c>
      <c r="E25" s="15">
        <v>146767.88693820225</v>
      </c>
    </row>
    <row r="26" spans="1:5" ht="15.5" thickBot="1" x14ac:dyDescent="0.9">
      <c r="A26" s="16"/>
      <c r="B26" s="17" t="s">
        <v>6</v>
      </c>
      <c r="C26" s="18">
        <v>16640</v>
      </c>
      <c r="D26" s="18">
        <v>136421.54897836538</v>
      </c>
      <c r="E26" s="19">
        <v>101114.58143028847</v>
      </c>
    </row>
    <row r="27" spans="1:5" x14ac:dyDescent="0.75">
      <c r="A27" s="4" t="s">
        <v>13</v>
      </c>
      <c r="B27" s="5" t="s">
        <v>4</v>
      </c>
      <c r="C27" s="11">
        <v>11112</v>
      </c>
      <c r="D27" s="11">
        <v>144875.50170986322</v>
      </c>
      <c r="E27" s="12">
        <v>113334.62158027358</v>
      </c>
    </row>
    <row r="28" spans="1:5" x14ac:dyDescent="0.75">
      <c r="A28" s="7"/>
      <c r="B28" t="s">
        <v>5</v>
      </c>
      <c r="C28" s="14">
        <v>3085</v>
      </c>
      <c r="D28" s="14">
        <v>164876.4230145867</v>
      </c>
      <c r="E28" s="15">
        <v>150330.06158833063</v>
      </c>
    </row>
    <row r="29" spans="1:5" ht="15.5" thickBot="1" x14ac:dyDescent="0.9">
      <c r="A29" s="16"/>
      <c r="B29" s="17" t="s">
        <v>6</v>
      </c>
      <c r="C29" s="18">
        <v>8027</v>
      </c>
      <c r="D29" s="18">
        <v>137188.58975956147</v>
      </c>
      <c r="E29" s="19">
        <v>99116.242058054064</v>
      </c>
    </row>
    <row r="30" spans="1:5" x14ac:dyDescent="0.75">
      <c r="A30" s="4" t="s">
        <v>14</v>
      </c>
      <c r="B30" s="5" t="s">
        <v>4</v>
      </c>
      <c r="C30" s="11">
        <v>2870</v>
      </c>
      <c r="D30" s="11">
        <v>145398.73867595819</v>
      </c>
      <c r="E30" s="12">
        <v>110547.77874564459</v>
      </c>
    </row>
    <row r="31" spans="1:5" x14ac:dyDescent="0.75">
      <c r="A31" s="7"/>
      <c r="B31" t="s">
        <v>5</v>
      </c>
      <c r="C31" s="14">
        <v>727</v>
      </c>
      <c r="D31" s="14">
        <v>166567.26272352133</v>
      </c>
      <c r="E31" s="15">
        <v>147596.51306740029</v>
      </c>
    </row>
    <row r="32" spans="1:5" ht="15.5" thickBot="1" x14ac:dyDescent="0.9">
      <c r="A32" s="16"/>
      <c r="B32" s="17" t="s">
        <v>6</v>
      </c>
      <c r="C32" s="18">
        <v>2143</v>
      </c>
      <c r="D32" s="18">
        <v>138217.44283714419</v>
      </c>
      <c r="E32" s="19">
        <v>97979.216052263189</v>
      </c>
    </row>
    <row r="33" spans="1:5" x14ac:dyDescent="0.75">
      <c r="A33" s="24">
        <v>-1924</v>
      </c>
      <c r="B33" s="5" t="s">
        <v>4</v>
      </c>
      <c r="C33" s="11">
        <v>457</v>
      </c>
      <c r="D33" s="11">
        <v>143704.50765864333</v>
      </c>
      <c r="E33" s="12">
        <v>104826.88183807441</v>
      </c>
    </row>
    <row r="34" spans="1:5" x14ac:dyDescent="0.75">
      <c r="A34" s="7"/>
      <c r="B34" t="s">
        <v>5</v>
      </c>
      <c r="C34" s="14">
        <v>97</v>
      </c>
      <c r="D34" s="14">
        <v>168961.39175257733</v>
      </c>
      <c r="E34" s="15">
        <v>137419.89690721649</v>
      </c>
    </row>
    <row r="35" spans="1:5" ht="15.5" thickBot="1" x14ac:dyDescent="0.9">
      <c r="A35" s="16"/>
      <c r="B35" s="17" t="s">
        <v>6</v>
      </c>
      <c r="C35" s="18">
        <v>360</v>
      </c>
      <c r="D35" s="18">
        <v>136899.18055555553</v>
      </c>
      <c r="E35" s="19">
        <v>96044.875</v>
      </c>
    </row>
    <row r="36" spans="1:5" x14ac:dyDescent="0.75">
      <c r="A36" s="4" t="s">
        <v>15</v>
      </c>
      <c r="B36" s="5" t="s">
        <v>4</v>
      </c>
      <c r="C36" s="11">
        <v>232183</v>
      </c>
      <c r="D36" s="11">
        <v>146300.012231731</v>
      </c>
      <c r="E36" s="12">
        <v>130768.13382116692</v>
      </c>
    </row>
    <row r="37" spans="1:5" x14ac:dyDescent="0.75">
      <c r="A37" s="7"/>
      <c r="B37" t="s">
        <v>5</v>
      </c>
      <c r="C37" s="14">
        <v>82024</v>
      </c>
      <c r="D37" s="14">
        <v>164354.61785574953</v>
      </c>
      <c r="E37" s="15">
        <v>158191.89468935921</v>
      </c>
    </row>
    <row r="38" spans="1:5" ht="15.5" thickBot="1" x14ac:dyDescent="0.9">
      <c r="A38" s="16"/>
      <c r="B38" s="17" t="s">
        <v>6</v>
      </c>
      <c r="C38" s="18">
        <v>150159</v>
      </c>
      <c r="D38" s="18">
        <v>136437.72644330343</v>
      </c>
      <c r="E38" s="19">
        <v>115787.96905280402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4">
        <v>0</v>
      </c>
      <c r="D40" s="14">
        <v>0</v>
      </c>
      <c r="E40" s="15">
        <v>0</v>
      </c>
    </row>
    <row r="41" spans="1:5" ht="15.5" thickBot="1" x14ac:dyDescent="0.9">
      <c r="A41" s="16"/>
      <c r="B41" s="17" t="s">
        <v>6</v>
      </c>
      <c r="C41" s="18">
        <v>0</v>
      </c>
      <c r="D41" s="18">
        <v>0</v>
      </c>
      <c r="E41" s="19">
        <v>0</v>
      </c>
    </row>
    <row r="42" spans="1:5" x14ac:dyDescent="0.75">
      <c r="A42" s="4" t="s">
        <v>18</v>
      </c>
      <c r="B42" s="5" t="s">
        <v>4</v>
      </c>
      <c r="C42" s="11">
        <v>232183</v>
      </c>
      <c r="D42" s="11">
        <v>146300.012231731</v>
      </c>
      <c r="E42" s="12">
        <v>130768.13382116692</v>
      </c>
    </row>
    <row r="43" spans="1:5" x14ac:dyDescent="0.75">
      <c r="A43" s="7"/>
      <c r="B43" t="s">
        <v>5</v>
      </c>
      <c r="C43" s="14">
        <v>82024</v>
      </c>
      <c r="D43" s="14">
        <v>164354.61785574953</v>
      </c>
      <c r="E43" s="15">
        <v>158191.89468935921</v>
      </c>
    </row>
    <row r="44" spans="1:5" ht="15.5" thickBot="1" x14ac:dyDescent="0.9">
      <c r="A44" s="16"/>
      <c r="B44" s="17" t="s">
        <v>6</v>
      </c>
      <c r="C44" s="18">
        <v>150159</v>
      </c>
      <c r="D44" s="18">
        <v>136437.72644330343</v>
      </c>
      <c r="E44" s="19">
        <v>115787.96905280402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E1B3-EDB1-44CD-8A9A-4F6E402AC254}">
  <dimension ref="A1:I44"/>
  <sheetViews>
    <sheetView tabSelected="1" topLeftCell="A16" workbookViewId="0">
      <selection activeCell="G4" sqref="G4"/>
    </sheetView>
  </sheetViews>
  <sheetFormatPr defaultRowHeight="14.75" x14ac:dyDescent="0.75"/>
  <cols>
    <col min="1" max="1" width="13.54296875" style="22" customWidth="1"/>
    <col min="2" max="2" width="9.1328125" style="22"/>
    <col min="3" max="3" width="11" style="23" bestFit="1" customWidth="1"/>
    <col min="4" max="4" width="14.7265625" style="23" bestFit="1" customWidth="1"/>
    <col min="5" max="5" width="13.26953125" style="23" bestFit="1" customWidth="1"/>
  </cols>
  <sheetData>
    <row r="1" spans="1:9" x14ac:dyDescent="0.75">
      <c r="A1" s="2" t="s">
        <v>22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0</v>
      </c>
      <c r="B3" s="3"/>
      <c r="C3" s="1"/>
      <c r="D3" s="1"/>
      <c r="E3" s="1"/>
      <c r="G3" s="25" t="s">
        <v>25</v>
      </c>
      <c r="H3" s="25" t="s">
        <v>23</v>
      </c>
      <c r="I3" s="25" t="s">
        <v>24</v>
      </c>
    </row>
    <row r="4" spans="1:9" x14ac:dyDescent="0.75">
      <c r="A4" s="4"/>
      <c r="B4" s="5"/>
      <c r="C4" s="6" t="s">
        <v>1</v>
      </c>
      <c r="D4" s="20" t="s">
        <v>20</v>
      </c>
      <c r="E4" s="21" t="s">
        <v>21</v>
      </c>
      <c r="G4" s="25">
        <v>58</v>
      </c>
      <c r="I4">
        <f>I5-1/3*(I5-D8)</f>
        <v>148612.91653987445</v>
      </c>
    </row>
    <row r="5" spans="1:9" ht="15.5" thickBot="1" x14ac:dyDescent="0.9">
      <c r="A5" s="7" t="s">
        <v>2</v>
      </c>
      <c r="B5"/>
      <c r="C5" s="8"/>
      <c r="D5" s="9" t="s">
        <v>3</v>
      </c>
      <c r="E5" s="10" t="s">
        <v>3</v>
      </c>
      <c r="G5" s="25">
        <v>59</v>
      </c>
      <c r="H5" s="22"/>
      <c r="I5" s="26">
        <f>D11</f>
        <v>153209.13175425612</v>
      </c>
    </row>
    <row r="6" spans="1:9" x14ac:dyDescent="0.75">
      <c r="A6" s="4" t="s">
        <v>19</v>
      </c>
      <c r="B6" s="5" t="s">
        <v>4</v>
      </c>
      <c r="C6" s="11">
        <v>72</v>
      </c>
      <c r="D6" s="11">
        <v>139420.48611111112</v>
      </c>
      <c r="E6" s="12">
        <v>137856.66666666666</v>
      </c>
      <c r="G6" s="25">
        <v>60</v>
      </c>
      <c r="I6">
        <f>I$5+1/5*(I$10-I$5)</f>
        <v>150919.97830093518</v>
      </c>
    </row>
    <row r="7" spans="1:9" x14ac:dyDescent="0.75">
      <c r="A7" s="7"/>
      <c r="B7" t="s">
        <v>5</v>
      </c>
      <c r="C7" s="14">
        <v>0</v>
      </c>
      <c r="D7" s="14">
        <v>0</v>
      </c>
      <c r="E7" s="15">
        <v>0</v>
      </c>
      <c r="G7" s="25">
        <v>61</v>
      </c>
      <c r="H7" s="22"/>
      <c r="I7">
        <f>I$5+2/5*(I$10-I$5)</f>
        <v>148630.82484761425</v>
      </c>
    </row>
    <row r="8" spans="1:9" ht="15.5" thickBot="1" x14ac:dyDescent="0.9">
      <c r="A8" s="16"/>
      <c r="B8" s="17" t="s">
        <v>6</v>
      </c>
      <c r="C8" s="18">
        <v>72</v>
      </c>
      <c r="D8" s="18">
        <v>139420.48611111112</v>
      </c>
      <c r="E8" s="19">
        <v>137856.66666666666</v>
      </c>
      <c r="G8" s="25">
        <v>62</v>
      </c>
      <c r="I8">
        <f>I$5+3/5*(I$10-I$5)</f>
        <v>146341.67139429331</v>
      </c>
    </row>
    <row r="9" spans="1:9" x14ac:dyDescent="0.75">
      <c r="A9" s="4" t="s">
        <v>7</v>
      </c>
      <c r="B9" s="5" t="s">
        <v>4</v>
      </c>
      <c r="C9" s="11">
        <v>6755</v>
      </c>
      <c r="D9" s="11">
        <v>153209.13175425612</v>
      </c>
      <c r="E9" s="12">
        <v>151850.61806069579</v>
      </c>
      <c r="G9" s="25">
        <v>63</v>
      </c>
      <c r="H9" s="27"/>
      <c r="I9">
        <f>I$5+4/5*(I$10-I$5)</f>
        <v>144052.51794097238</v>
      </c>
    </row>
    <row r="10" spans="1:9" x14ac:dyDescent="0.75">
      <c r="A10" s="7"/>
      <c r="B10" t="s">
        <v>5</v>
      </c>
      <c r="C10" s="14">
        <v>0</v>
      </c>
      <c r="D10" s="14">
        <v>0</v>
      </c>
      <c r="E10" s="15">
        <v>0</v>
      </c>
      <c r="G10" s="25">
        <v>64</v>
      </c>
      <c r="H10" s="28">
        <f>D13</f>
        <v>173945.60928433269</v>
      </c>
      <c r="I10" s="29">
        <f>D14</f>
        <v>141763.36448765144</v>
      </c>
    </row>
    <row r="11" spans="1:9" ht="15.5" thickBot="1" x14ac:dyDescent="0.9">
      <c r="A11" s="16"/>
      <c r="B11" s="17" t="s">
        <v>6</v>
      </c>
      <c r="C11" s="18">
        <v>6755</v>
      </c>
      <c r="D11" s="18">
        <v>153209.13175425612</v>
      </c>
      <c r="E11" s="19">
        <v>151850.61806069579</v>
      </c>
      <c r="G11" s="25">
        <v>65</v>
      </c>
      <c r="H11">
        <f>H$10+1/5*(H$15-H$10)</f>
        <v>168483.9818170598</v>
      </c>
      <c r="I11">
        <f>I$10+1/5*(I$15-I$10)</f>
        <v>139066.57706589086</v>
      </c>
    </row>
    <row r="12" spans="1:9" x14ac:dyDescent="0.75">
      <c r="A12" s="4" t="s">
        <v>8</v>
      </c>
      <c r="B12" s="5" t="s">
        <v>4</v>
      </c>
      <c r="C12" s="11">
        <v>39353</v>
      </c>
      <c r="D12" s="11">
        <v>151064.83711534063</v>
      </c>
      <c r="E12" s="12">
        <v>146856.98993723479</v>
      </c>
      <c r="G12" s="25">
        <v>66</v>
      </c>
      <c r="H12">
        <f>H$10+2/5*(H$15-H$10)</f>
        <v>163022.35434978691</v>
      </c>
      <c r="I12">
        <f>I$10+2/5*(I$15-I$10)</f>
        <v>136369.78964413027</v>
      </c>
    </row>
    <row r="13" spans="1:9" x14ac:dyDescent="0.75">
      <c r="A13" s="7"/>
      <c r="B13" t="s">
        <v>5</v>
      </c>
      <c r="C13" s="14">
        <v>11374</v>
      </c>
      <c r="D13" s="14">
        <v>173945.60928433269</v>
      </c>
      <c r="E13" s="15">
        <v>171923.48777914542</v>
      </c>
      <c r="G13" s="25">
        <v>67</v>
      </c>
      <c r="H13">
        <f>H$10+3/5*(H$15-H$10)</f>
        <v>157560.72688251402</v>
      </c>
      <c r="I13">
        <f>I$10+3/5*(I$15-I$10)</f>
        <v>133673.00222236966</v>
      </c>
    </row>
    <row r="14" spans="1:9" ht="15.5" thickBot="1" x14ac:dyDescent="0.9">
      <c r="A14" s="16"/>
      <c r="B14" s="17" t="s">
        <v>6</v>
      </c>
      <c r="C14" s="18">
        <v>27979</v>
      </c>
      <c r="D14" s="18">
        <v>141763.36448765144</v>
      </c>
      <c r="E14" s="19">
        <v>136666.97791200544</v>
      </c>
      <c r="G14" s="25">
        <v>68</v>
      </c>
      <c r="H14">
        <f>H$10+4/5*(H$15-H$10)</f>
        <v>152099.09941524113</v>
      </c>
      <c r="I14">
        <f>I$10+4/5*(I$15-I$10)</f>
        <v>130976.21480060907</v>
      </c>
    </row>
    <row r="15" spans="1:9" x14ac:dyDescent="0.75">
      <c r="A15" s="4" t="s">
        <v>9</v>
      </c>
      <c r="B15" s="5" t="s">
        <v>4</v>
      </c>
      <c r="C15" s="11">
        <v>77137</v>
      </c>
      <c r="D15" s="11">
        <v>136402.83294657557</v>
      </c>
      <c r="E15" s="12">
        <v>128568.98518220829</v>
      </c>
      <c r="G15" s="25">
        <v>69</v>
      </c>
      <c r="H15" s="29">
        <f>D16</f>
        <v>146637.47194796824</v>
      </c>
      <c r="I15" s="29">
        <f>D17</f>
        <v>128279.42737884849</v>
      </c>
    </row>
    <row r="16" spans="1:9" x14ac:dyDescent="0.75">
      <c r="A16" s="7"/>
      <c r="B16" t="s">
        <v>5</v>
      </c>
      <c r="C16" s="14">
        <v>34133</v>
      </c>
      <c r="D16" s="14">
        <v>146637.47194796824</v>
      </c>
      <c r="E16" s="15">
        <v>143608.25945565876</v>
      </c>
      <c r="G16" s="25">
        <v>70</v>
      </c>
      <c r="H16" s="25"/>
      <c r="I16" s="25"/>
    </row>
    <row r="17" spans="1:5" ht="15.5" thickBot="1" x14ac:dyDescent="0.9">
      <c r="A17" s="16"/>
      <c r="B17" s="17" t="s">
        <v>6</v>
      </c>
      <c r="C17" s="18">
        <v>43004</v>
      </c>
      <c r="D17" s="18">
        <v>128279.42737884849</v>
      </c>
      <c r="E17" s="19">
        <v>116632.0595758534</v>
      </c>
    </row>
    <row r="18" spans="1:5" x14ac:dyDescent="0.75">
      <c r="A18" s="4" t="s">
        <v>10</v>
      </c>
      <c r="B18" s="5" t="s">
        <v>4</v>
      </c>
      <c r="C18" s="11">
        <v>58415</v>
      </c>
      <c r="D18" s="11">
        <v>136851.34777026449</v>
      </c>
      <c r="E18" s="12">
        <v>124500.48968586835</v>
      </c>
    </row>
    <row r="19" spans="1:5" x14ac:dyDescent="0.75">
      <c r="A19" s="7"/>
      <c r="B19" t="s">
        <v>5</v>
      </c>
      <c r="C19" s="14">
        <v>24505</v>
      </c>
      <c r="D19" s="14">
        <v>148335.91756784331</v>
      </c>
      <c r="E19" s="15">
        <v>143998.6574168537</v>
      </c>
    </row>
    <row r="20" spans="1:5" ht="15.5" thickBot="1" x14ac:dyDescent="0.9">
      <c r="A20" s="16"/>
      <c r="B20" s="17" t="s">
        <v>6</v>
      </c>
      <c r="C20" s="18">
        <v>33910</v>
      </c>
      <c r="D20" s="18">
        <v>128552.04423473902</v>
      </c>
      <c r="E20" s="19">
        <v>110410.17413742258</v>
      </c>
    </row>
    <row r="21" spans="1:5" x14ac:dyDescent="0.75">
      <c r="A21" s="4" t="s">
        <v>11</v>
      </c>
      <c r="B21" s="5" t="s">
        <v>4</v>
      </c>
      <c r="C21" s="11">
        <v>42016</v>
      </c>
      <c r="D21" s="11">
        <v>132496.44492574257</v>
      </c>
      <c r="E21" s="12">
        <v>114110.97843678598</v>
      </c>
    </row>
    <row r="22" spans="1:5" x14ac:dyDescent="0.75">
      <c r="A22" s="7"/>
      <c r="B22" t="s">
        <v>5</v>
      </c>
      <c r="C22" s="14">
        <v>15801</v>
      </c>
      <c r="D22" s="14">
        <v>142700.37624201001</v>
      </c>
      <c r="E22" s="15">
        <v>136205.1452439719</v>
      </c>
    </row>
    <row r="23" spans="1:5" ht="15.5" thickBot="1" x14ac:dyDescent="0.9">
      <c r="A23" s="16"/>
      <c r="B23" s="17" t="s">
        <v>6</v>
      </c>
      <c r="C23" s="18">
        <v>26215</v>
      </c>
      <c r="D23" s="18">
        <v>126346.0608430288</v>
      </c>
      <c r="E23" s="19">
        <v>100793.79629982835</v>
      </c>
    </row>
    <row r="24" spans="1:5" x14ac:dyDescent="0.75">
      <c r="A24" s="4" t="s">
        <v>12</v>
      </c>
      <c r="B24" s="5" t="s">
        <v>4</v>
      </c>
      <c r="C24" s="11">
        <v>25674</v>
      </c>
      <c r="D24" s="11">
        <v>135095.37508763731</v>
      </c>
      <c r="E24" s="12">
        <v>111671.24386538911</v>
      </c>
    </row>
    <row r="25" spans="1:5" x14ac:dyDescent="0.75">
      <c r="A25" s="7"/>
      <c r="B25" t="s">
        <v>5</v>
      </c>
      <c r="C25" s="14">
        <v>8422</v>
      </c>
      <c r="D25" s="14">
        <v>139791.00629304204</v>
      </c>
      <c r="E25" s="15">
        <v>131365.99204464498</v>
      </c>
    </row>
    <row r="26" spans="1:5" ht="15.5" thickBot="1" x14ac:dyDescent="0.9">
      <c r="A26" s="16"/>
      <c r="B26" s="17" t="s">
        <v>6</v>
      </c>
      <c r="C26" s="18">
        <v>17252</v>
      </c>
      <c r="D26" s="18">
        <v>132803.08399026201</v>
      </c>
      <c r="E26" s="19">
        <v>102056.75457917922</v>
      </c>
    </row>
    <row r="27" spans="1:5" x14ac:dyDescent="0.75">
      <c r="A27" s="4" t="s">
        <v>13</v>
      </c>
      <c r="B27" s="5" t="s">
        <v>4</v>
      </c>
      <c r="C27" s="11">
        <v>12375</v>
      </c>
      <c r="D27" s="11">
        <v>137836.48363636364</v>
      </c>
      <c r="E27" s="12">
        <v>110811.55919191919</v>
      </c>
    </row>
    <row r="28" spans="1:5" x14ac:dyDescent="0.75">
      <c r="A28" s="7"/>
      <c r="B28" t="s">
        <v>5</v>
      </c>
      <c r="C28" s="14">
        <v>3862</v>
      </c>
      <c r="D28" s="14">
        <v>146983.09813568101</v>
      </c>
      <c r="E28" s="15">
        <v>135220.54246504401</v>
      </c>
    </row>
    <row r="29" spans="1:5" ht="15.5" thickBot="1" x14ac:dyDescent="0.9">
      <c r="A29" s="16"/>
      <c r="B29" s="17" t="s">
        <v>6</v>
      </c>
      <c r="C29" s="18">
        <v>8513</v>
      </c>
      <c r="D29" s="18">
        <v>133687.03864677553</v>
      </c>
      <c r="E29" s="19">
        <v>99738.20157406319</v>
      </c>
    </row>
    <row r="30" spans="1:5" x14ac:dyDescent="0.75">
      <c r="A30" s="4" t="s">
        <v>14</v>
      </c>
      <c r="B30" s="5" t="s">
        <v>4</v>
      </c>
      <c r="C30" s="11">
        <v>3363</v>
      </c>
      <c r="D30" s="11">
        <v>139761.6250371692</v>
      </c>
      <c r="E30" s="12">
        <v>109282.60927743086</v>
      </c>
    </row>
    <row r="31" spans="1:5" x14ac:dyDescent="0.75">
      <c r="A31" s="7"/>
      <c r="B31" t="s">
        <v>5</v>
      </c>
      <c r="C31" s="14">
        <v>963</v>
      </c>
      <c r="D31" s="14">
        <v>151224.03946002078</v>
      </c>
      <c r="E31" s="15">
        <v>134617.60124610591</v>
      </c>
    </row>
    <row r="32" spans="1:5" ht="15.5" thickBot="1" x14ac:dyDescent="0.9">
      <c r="A32" s="16"/>
      <c r="B32" s="17" t="s">
        <v>6</v>
      </c>
      <c r="C32" s="18">
        <v>2400</v>
      </c>
      <c r="D32" s="18">
        <v>135162.33124999999</v>
      </c>
      <c r="E32" s="19">
        <v>99116.943750000006</v>
      </c>
    </row>
    <row r="33" spans="1:5" x14ac:dyDescent="0.75">
      <c r="A33" s="24">
        <v>-1924</v>
      </c>
      <c r="B33" s="5" t="s">
        <v>4</v>
      </c>
      <c r="C33" s="11">
        <v>552</v>
      </c>
      <c r="D33" s="11">
        <v>140032.74456521738</v>
      </c>
      <c r="E33" s="12">
        <v>105463.94021739131</v>
      </c>
    </row>
    <row r="34" spans="1:5" x14ac:dyDescent="0.75">
      <c r="A34" s="7"/>
      <c r="B34" t="s">
        <v>5</v>
      </c>
      <c r="C34" s="14">
        <v>168</v>
      </c>
      <c r="D34" s="14">
        <v>156395.23809523811</v>
      </c>
      <c r="E34" s="15">
        <v>127076.69642857143</v>
      </c>
    </row>
    <row r="35" spans="1:5" ht="15.5" thickBot="1" x14ac:dyDescent="0.9">
      <c r="A35" s="16"/>
      <c r="B35" s="17" t="s">
        <v>6</v>
      </c>
      <c r="C35" s="18">
        <v>384</v>
      </c>
      <c r="D35" s="18">
        <v>132874.15364583334</v>
      </c>
      <c r="E35" s="19">
        <v>96008.359375</v>
      </c>
    </row>
    <row r="36" spans="1:5" x14ac:dyDescent="0.75">
      <c r="A36" s="4" t="s">
        <v>15</v>
      </c>
      <c r="B36" s="5" t="s">
        <v>4</v>
      </c>
      <c r="C36" s="11">
        <v>265712</v>
      </c>
      <c r="D36" s="11">
        <v>138473.79679878967</v>
      </c>
      <c r="E36" s="12">
        <v>125939.44791729392</v>
      </c>
    </row>
    <row r="37" spans="1:5" x14ac:dyDescent="0.75">
      <c r="A37" s="7"/>
      <c r="B37" t="s">
        <v>5</v>
      </c>
      <c r="C37" s="14">
        <v>99228</v>
      </c>
      <c r="D37" s="14">
        <v>149053.55570000404</v>
      </c>
      <c r="E37" s="15">
        <v>144290.67223969041</v>
      </c>
    </row>
    <row r="38" spans="1:5" ht="15.5" thickBot="1" x14ac:dyDescent="0.9">
      <c r="A38" s="16"/>
      <c r="B38" s="17" t="s">
        <v>6</v>
      </c>
      <c r="C38" s="18">
        <v>166484</v>
      </c>
      <c r="D38" s="18">
        <v>132168.03578722279</v>
      </c>
      <c r="E38" s="19">
        <v>115001.728454386</v>
      </c>
    </row>
    <row r="39" spans="1:5" x14ac:dyDescent="0.75">
      <c r="A39" s="4" t="s">
        <v>16</v>
      </c>
      <c r="B39" s="5" t="s">
        <v>4</v>
      </c>
      <c r="C39" s="11">
        <v>0</v>
      </c>
      <c r="D39" s="11">
        <v>0</v>
      </c>
      <c r="E39" s="12">
        <v>0</v>
      </c>
    </row>
    <row r="40" spans="1:5" x14ac:dyDescent="0.75">
      <c r="A40" s="7" t="s">
        <v>17</v>
      </c>
      <c r="B40" t="s">
        <v>5</v>
      </c>
      <c r="C40" s="14">
        <v>0</v>
      </c>
      <c r="D40" s="14">
        <v>0</v>
      </c>
      <c r="E40" s="15">
        <v>0</v>
      </c>
    </row>
    <row r="41" spans="1:5" ht="15.5" thickBot="1" x14ac:dyDescent="0.9">
      <c r="A41" s="16"/>
      <c r="B41" s="17" t="s">
        <v>6</v>
      </c>
      <c r="C41" s="18">
        <v>0</v>
      </c>
      <c r="D41" s="18">
        <v>0</v>
      </c>
      <c r="E41" s="19">
        <v>0</v>
      </c>
    </row>
    <row r="42" spans="1:5" x14ac:dyDescent="0.75">
      <c r="A42" s="4" t="s">
        <v>18</v>
      </c>
      <c r="B42" s="5" t="s">
        <v>4</v>
      </c>
      <c r="C42" s="11">
        <v>265712</v>
      </c>
      <c r="D42" s="11">
        <v>138473.79679878967</v>
      </c>
      <c r="E42" s="12">
        <v>125939.44791729392</v>
      </c>
    </row>
    <row r="43" spans="1:5" x14ac:dyDescent="0.75">
      <c r="A43" s="7"/>
      <c r="B43" t="s">
        <v>5</v>
      </c>
      <c r="C43" s="14">
        <v>99228</v>
      </c>
      <c r="D43" s="14">
        <v>149053.55570000404</v>
      </c>
      <c r="E43" s="15">
        <v>144290.67223969041</v>
      </c>
    </row>
    <row r="44" spans="1:5" ht="15.5" thickBot="1" x14ac:dyDescent="0.9">
      <c r="A44" s="16"/>
      <c r="B44" s="17" t="s">
        <v>6</v>
      </c>
      <c r="C44" s="18">
        <v>166484</v>
      </c>
      <c r="D44" s="18">
        <v>132168.03578722279</v>
      </c>
      <c r="E44" s="19">
        <v>115001.728454386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2024-02-13T11:04:46Z</dcterms:created>
  <dcterms:modified xsi:type="dcterms:W3CDTF">2024-04-29T18:23:30Z</dcterms:modified>
</cp:coreProperties>
</file>