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di\BPM\Szakdoga\adatok\KSH\"/>
    </mc:Choice>
  </mc:AlternateContent>
  <xr:revisionPtr revIDLastSave="0" documentId="13_ncr:1_{06DACE24-73D5-4DAD-938B-D18A1089CBD1}" xr6:coauthVersionLast="47" xr6:coauthVersionMax="47" xr10:uidLastSave="{00000000-0000-0000-0000-000000000000}"/>
  <bookViews>
    <workbookView xWindow="-90" yWindow="-90" windowWidth="19380" windowHeight="10380" firstSheet="5" activeTab="1" xr2:uid="{73D0A96E-C66D-4BCE-82D0-63113FC405C6}"/>
  </bookViews>
  <sheets>
    <sheet name="Országos" sheetId="1" r:id="rId1"/>
    <sheet name="Budapest" sheetId="2" r:id="rId2"/>
    <sheet name="Pest" sheetId="3" r:id="rId3"/>
    <sheet name="Közép-Magyarország" sheetId="10" r:id="rId4"/>
    <sheet name="Közép-Dunántúl" sheetId="4" r:id="rId5"/>
    <sheet name="Nyugat-Dunántúl" sheetId="5" r:id="rId6"/>
    <sheet name="Dél-Dunántúl" sheetId="6" r:id="rId7"/>
    <sheet name="Észak-Magyarország" sheetId="7" r:id="rId8"/>
    <sheet name="Észak-Alföld" sheetId="8" r:id="rId9"/>
    <sheet name="Dél-Alföld" sheetId="9" r:id="rId10"/>
  </sheets>
  <externalReferences>
    <externalReference r:id="rId11"/>
  </externalReferences>
  <definedNames>
    <definedName name="_AMO_UniqueIdentifier" hidden="1">"'f0eba241-540f-4510-820c-87f5133f6bb5'"</definedName>
    <definedName name="adat">#REF!</definedName>
    <definedName name="B__cs">[1]Bács!#REF!</definedName>
    <definedName name="B__k__s">[1]Békés!#REF!</definedName>
    <definedName name="Baranya">[1]Baranya!#REF!</definedName>
    <definedName name="Belf__ld">[1]Belföld!#REF!</definedName>
    <definedName name="Borsod">[1]Borsod!#REF!</definedName>
    <definedName name="Bp__I_ker_">'[1]Bp. I.ker.'!#REF!</definedName>
    <definedName name="Bp__II_ker_">'[1]Bp. II.ker.'!#REF!</definedName>
    <definedName name="Bp__III_ker_">'[1]Bp. III.ker.'!#REF!</definedName>
    <definedName name="Bp__IV_ker_">'[1]Bp. IV.ker.'!#REF!</definedName>
    <definedName name="Bp__IX_ker_">'[1]Bp. IX.ker.'!#REF!</definedName>
    <definedName name="Bp__V_ker_">'[1]Bp. V.ker.'!#REF!</definedName>
    <definedName name="Bp__VI_ker_">'[1]Bp. VI.ker.'!#REF!</definedName>
    <definedName name="Bp__VII_ker_">'[1]Bp. VII.ker.'!#REF!</definedName>
    <definedName name="Bp__VIII_ker_">'[1]Bp. VIII.ker.'!#REF!</definedName>
    <definedName name="Bp__X_ker_">'[1]Bp. X.ker.'!#REF!</definedName>
    <definedName name="Bp__XI_ker_">'[1]Bp. XI.ker.'!#REF!</definedName>
    <definedName name="Bp__XII_ker_">'[1]Bp. XII.ker.'!#REF!</definedName>
    <definedName name="Bp__XIII_ker_">'[1]Bp. XIII.ker.'!#REF!</definedName>
    <definedName name="Bp__XIV_ker_">'[1]Bp. XIV.ker.'!#REF!</definedName>
    <definedName name="Bp__XIX_ker_">'[1]Bp. XIX.ker.'!#REF!</definedName>
    <definedName name="Bp__XV_ker_">'[1]Bp. XV.ker.'!#REF!</definedName>
    <definedName name="Bp__XVI_ker_">'[1]Bp. XVI.ker.'!#REF!</definedName>
    <definedName name="Bp__XVII_ker_">'[1]Bp. XVII.ker.'!#REF!</definedName>
    <definedName name="Bp__XVIII_ker_">'[1]Bp. XVIII.ker.'!#REF!</definedName>
    <definedName name="Bp__XX_ker_">'[1]Bp. XX.ker.'!#REF!</definedName>
    <definedName name="Bp__XXI_ker_">'[1]Bp. XXI.ker.'!#REF!</definedName>
    <definedName name="Bp__XXII_ker_">'[1]Bp. XXII.ker.'!#REF!</definedName>
    <definedName name="Bp__XXIII_ker_">'[1]Bp. XXIII.ker.'!#REF!</definedName>
    <definedName name="Budapest">[1]Budapest!#REF!</definedName>
    <definedName name="Csongr__d">[1]Csongrád!#REF!</definedName>
    <definedName name="Fej__r">[1]Fejér!#REF!</definedName>
    <definedName name="Gy__r">[1]Győr!#REF!</definedName>
    <definedName name="Hajd__">[1]Hajdú!#REF!</definedName>
    <definedName name="Heves">[1]Heves!#REF!</definedName>
    <definedName name="J__sz">[1]Jász!#REF!</definedName>
    <definedName name="K__lf__ldre">[1]Külföldre!#REF!</definedName>
    <definedName name="K__z__p_Dun__nt__l">'[1]Közép-Dunántúl'!#REF!</definedName>
    <definedName name="Kom__rom">[1]Komárom!#REF!</definedName>
    <definedName name="N__gr__d">[1]Nógrád!#REF!</definedName>
    <definedName name="Nyugat_Dun__nt__l">'[1]Nyugat-Dunántúl'!#REF!</definedName>
    <definedName name="Orsz__gos">#REF!</definedName>
    <definedName name="Pest">[1]Pest!#REF!</definedName>
    <definedName name="Pest_megye_Budapesttel">'[1]Pest megye Budapesttel'!#REF!</definedName>
    <definedName name="Somogy">[1]Somogy!#REF!</definedName>
    <definedName name="Szabolcs">[1]Szabolcs!#REF!</definedName>
    <definedName name="Tolna">[1]Tolna!#REF!</definedName>
    <definedName name="Vas">[1]Vas!#REF!</definedName>
    <definedName name="Veszpr__m">[1]Veszprém!#REF!</definedName>
    <definedName name="Zala">[1]Zala!#REF!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4" i="4"/>
  <c r="I4" i="5"/>
  <c r="I4" i="6"/>
  <c r="I4" i="7"/>
  <c r="I4" i="8"/>
  <c r="I4" i="9"/>
  <c r="I4" i="2"/>
  <c r="H11" i="3"/>
  <c r="H11" i="4"/>
  <c r="H11" i="5"/>
  <c r="H11" i="6"/>
  <c r="H11" i="7"/>
  <c r="H11" i="8"/>
  <c r="H11" i="9"/>
  <c r="H11" i="2"/>
  <c r="I6" i="3"/>
  <c r="I7" i="3" s="1"/>
  <c r="I6" i="4"/>
  <c r="I6" i="5"/>
  <c r="I6" i="6"/>
  <c r="I6" i="7"/>
  <c r="I9" i="7" s="1"/>
  <c r="I6" i="8"/>
  <c r="I6" i="9"/>
  <c r="I10" i="9" s="1"/>
  <c r="I6" i="2"/>
  <c r="I16" i="3"/>
  <c r="H16" i="3"/>
  <c r="I11" i="3"/>
  <c r="H15" i="3"/>
  <c r="I9" i="3"/>
  <c r="I10" i="3"/>
  <c r="I16" i="4"/>
  <c r="H16" i="4"/>
  <c r="I11" i="4"/>
  <c r="I14" i="4" s="1"/>
  <c r="I5" i="4"/>
  <c r="I16" i="5"/>
  <c r="H16" i="5"/>
  <c r="H12" i="5" s="1"/>
  <c r="I11" i="5"/>
  <c r="I15" i="5" s="1"/>
  <c r="I5" i="5"/>
  <c r="I16" i="6"/>
  <c r="I12" i="6" s="1"/>
  <c r="H16" i="6"/>
  <c r="I14" i="6"/>
  <c r="I11" i="6"/>
  <c r="I10" i="6" s="1"/>
  <c r="H15" i="6"/>
  <c r="I9" i="6"/>
  <c r="I7" i="6"/>
  <c r="I5" i="6"/>
  <c r="I16" i="7"/>
  <c r="H16" i="7"/>
  <c r="I11" i="7"/>
  <c r="I13" i="7" s="1"/>
  <c r="H13" i="7"/>
  <c r="I16" i="8"/>
  <c r="H16" i="8"/>
  <c r="I13" i="8"/>
  <c r="I11" i="8"/>
  <c r="I12" i="8" s="1"/>
  <c r="I7" i="8"/>
  <c r="I5" i="8"/>
  <c r="I16" i="9"/>
  <c r="H16" i="9"/>
  <c r="H13" i="9" s="1"/>
  <c r="I11" i="9"/>
  <c r="I16" i="2"/>
  <c r="I14" i="2" s="1"/>
  <c r="H16" i="2"/>
  <c r="I11" i="2"/>
  <c r="H15" i="2"/>
  <c r="I10" i="2"/>
  <c r="I9" i="2"/>
  <c r="I7" i="2"/>
  <c r="I8" i="2"/>
  <c r="I5" i="2"/>
  <c r="E42" i="10"/>
  <c r="E10" i="10"/>
  <c r="D17" i="10"/>
  <c r="I16" i="10" s="1"/>
  <c r="C44" i="10"/>
  <c r="D44" i="10" s="1"/>
  <c r="C43" i="10"/>
  <c r="E43" i="10" s="1"/>
  <c r="C42" i="10"/>
  <c r="D42" i="10" s="1"/>
  <c r="C41" i="10"/>
  <c r="E41" i="10" s="1"/>
  <c r="C40" i="10"/>
  <c r="D40" i="10" s="1"/>
  <c r="C39" i="10"/>
  <c r="D39" i="10" s="1"/>
  <c r="C38" i="10"/>
  <c r="D38" i="10" s="1"/>
  <c r="C37" i="10"/>
  <c r="D37" i="10" s="1"/>
  <c r="C36" i="10"/>
  <c r="D36" i="10" s="1"/>
  <c r="C35" i="10"/>
  <c r="E35" i="10" s="1"/>
  <c r="C34" i="10"/>
  <c r="D34" i="10" s="1"/>
  <c r="C33" i="10"/>
  <c r="E33" i="10" s="1"/>
  <c r="C32" i="10"/>
  <c r="D32" i="10" s="1"/>
  <c r="C31" i="10"/>
  <c r="D31" i="10" s="1"/>
  <c r="C30" i="10"/>
  <c r="D30" i="10" s="1"/>
  <c r="C29" i="10"/>
  <c r="D29" i="10" s="1"/>
  <c r="C28" i="10"/>
  <c r="D28" i="10" s="1"/>
  <c r="C27" i="10"/>
  <c r="E27" i="10" s="1"/>
  <c r="C26" i="10"/>
  <c r="D26" i="10" s="1"/>
  <c r="C25" i="10"/>
  <c r="E25" i="10" s="1"/>
  <c r="C24" i="10"/>
  <c r="D24" i="10" s="1"/>
  <c r="C23" i="10"/>
  <c r="D23" i="10" s="1"/>
  <c r="C22" i="10"/>
  <c r="D22" i="10" s="1"/>
  <c r="C21" i="10"/>
  <c r="D21" i="10" s="1"/>
  <c r="C20" i="10"/>
  <c r="D20" i="10" s="1"/>
  <c r="C19" i="10"/>
  <c r="E19" i="10" s="1"/>
  <c r="C18" i="10"/>
  <c r="D18" i="10" s="1"/>
  <c r="C17" i="10"/>
  <c r="E17" i="10" s="1"/>
  <c r="C16" i="10"/>
  <c r="D16" i="10" s="1"/>
  <c r="H16" i="10" s="1"/>
  <c r="C15" i="10"/>
  <c r="D15" i="10" s="1"/>
  <c r="C14" i="10"/>
  <c r="D14" i="10" s="1"/>
  <c r="I11" i="10" s="1"/>
  <c r="C13" i="10"/>
  <c r="D13" i="10" s="1"/>
  <c r="H11" i="10" s="1"/>
  <c r="C12" i="10"/>
  <c r="D12" i="10" s="1"/>
  <c r="C11" i="10"/>
  <c r="E11" i="10" s="1"/>
  <c r="C10" i="10"/>
  <c r="D10" i="10" s="1"/>
  <c r="C9" i="10"/>
  <c r="E9" i="10" s="1"/>
  <c r="C8" i="10"/>
  <c r="D8" i="10" s="1"/>
  <c r="C7" i="10"/>
  <c r="D7" i="10" s="1"/>
  <c r="C6" i="10"/>
  <c r="D6" i="10" s="1"/>
  <c r="D19" i="10" l="1"/>
  <c r="E12" i="10"/>
  <c r="E44" i="10"/>
  <c r="D25" i="10"/>
  <c r="E18" i="10"/>
  <c r="D27" i="10"/>
  <c r="E20" i="10"/>
  <c r="D33" i="10"/>
  <c r="E26" i="10"/>
  <c r="D35" i="10"/>
  <c r="E28" i="10"/>
  <c r="D9" i="10"/>
  <c r="D41" i="10"/>
  <c r="E34" i="10"/>
  <c r="D11" i="10"/>
  <c r="I6" i="10" s="1"/>
  <c r="I4" i="10" s="1"/>
  <c r="D43" i="10"/>
  <c r="E36" i="10"/>
  <c r="H13" i="10"/>
  <c r="H14" i="10"/>
  <c r="I13" i="10"/>
  <c r="I9" i="10"/>
  <c r="I7" i="10"/>
  <c r="I8" i="10"/>
  <c r="I15" i="2"/>
  <c r="I5" i="9"/>
  <c r="I14" i="8"/>
  <c r="I13" i="5"/>
  <c r="I12" i="4"/>
  <c r="I12" i="3"/>
  <c r="E13" i="10"/>
  <c r="E21" i="10"/>
  <c r="E29" i="10"/>
  <c r="E37" i="10"/>
  <c r="I12" i="2"/>
  <c r="I7" i="9"/>
  <c r="I8" i="8"/>
  <c r="I15" i="6"/>
  <c r="H13" i="3"/>
  <c r="H12" i="3"/>
  <c r="E6" i="10"/>
  <c r="E14" i="10"/>
  <c r="E22" i="10"/>
  <c r="E30" i="10"/>
  <c r="E38" i="10"/>
  <c r="H13" i="2"/>
  <c r="H15" i="9"/>
  <c r="I9" i="8"/>
  <c r="I5" i="7"/>
  <c r="H12" i="6"/>
  <c r="I10" i="5"/>
  <c r="I5" i="3"/>
  <c r="H14" i="3"/>
  <c r="H12" i="2"/>
  <c r="H14" i="7"/>
  <c r="E7" i="10"/>
  <c r="E15" i="10"/>
  <c r="E23" i="10"/>
  <c r="E31" i="10"/>
  <c r="E39" i="10"/>
  <c r="H14" i="2"/>
  <c r="I15" i="9"/>
  <c r="I10" i="8"/>
  <c r="I10" i="7"/>
  <c r="I7" i="5"/>
  <c r="I10" i="4"/>
  <c r="E8" i="10"/>
  <c r="E16" i="10"/>
  <c r="E24" i="10"/>
  <c r="E32" i="10"/>
  <c r="E40" i="10"/>
  <c r="H12" i="9"/>
  <c r="H14" i="8"/>
  <c r="I7" i="7"/>
  <c r="I8" i="6"/>
  <c r="H13" i="6"/>
  <c r="I8" i="5"/>
  <c r="I9" i="4"/>
  <c r="H14" i="6"/>
  <c r="H15" i="5"/>
  <c r="H14" i="4"/>
  <c r="I13" i="2"/>
  <c r="I12" i="9"/>
  <c r="I15" i="8"/>
  <c r="I14" i="7"/>
  <c r="I13" i="6"/>
  <c r="I12" i="5"/>
  <c r="I15" i="4"/>
  <c r="I10" i="10"/>
  <c r="I14" i="10"/>
  <c r="I8" i="3"/>
  <c r="I13" i="3"/>
  <c r="H12" i="8"/>
  <c r="H15" i="7"/>
  <c r="H13" i="5"/>
  <c r="H12" i="4"/>
  <c r="H15" i="10"/>
  <c r="I8" i="9"/>
  <c r="I13" i="9"/>
  <c r="I15" i="7"/>
  <c r="I15" i="10"/>
  <c r="I14" i="3"/>
  <c r="I9" i="9"/>
  <c r="H14" i="9"/>
  <c r="H13" i="8"/>
  <c r="H12" i="7"/>
  <c r="I9" i="5"/>
  <c r="H14" i="5"/>
  <c r="I7" i="4"/>
  <c r="H13" i="4"/>
  <c r="I5" i="10"/>
  <c r="H12" i="10"/>
  <c r="H15" i="8"/>
  <c r="H15" i="4"/>
  <c r="I14" i="9"/>
  <c r="I12" i="7"/>
  <c r="I14" i="5"/>
  <c r="I8" i="4"/>
  <c r="I13" i="4"/>
  <c r="I12" i="10"/>
  <c r="I15" i="3"/>
  <c r="I8" i="7"/>
</calcChain>
</file>

<file path=xl/sharedStrings.xml><?xml version="1.0" encoding="utf-8"?>
<sst xmlns="http://schemas.openxmlformats.org/spreadsheetml/2006/main" count="627" uniqueCount="26">
  <si>
    <t>MINDÖSSZESEN FOLYÓSÍTOTT</t>
  </si>
  <si>
    <t>Létszám</t>
  </si>
  <si>
    <t>Születési év</t>
  </si>
  <si>
    <t>átlaga</t>
  </si>
  <si>
    <t>Együtt:</t>
  </si>
  <si>
    <t>Férfi:</t>
  </si>
  <si>
    <t>Nő:</t>
  </si>
  <si>
    <t xml:space="preserve">1960 - 64 </t>
  </si>
  <si>
    <t xml:space="preserve">1955 - 59 </t>
  </si>
  <si>
    <t xml:space="preserve">1950 - 54 </t>
  </si>
  <si>
    <t xml:space="preserve">1945 - 49 </t>
  </si>
  <si>
    <t xml:space="preserve">1940 - 44 </t>
  </si>
  <si>
    <t xml:space="preserve">1935 - 39 </t>
  </si>
  <si>
    <t xml:space="preserve">1930 - 34 </t>
  </si>
  <si>
    <t xml:space="preserve">1925 - 29 </t>
  </si>
  <si>
    <t>Összesen</t>
  </si>
  <si>
    <t>Bes.-ból</t>
  </si>
  <si>
    <t>kimaradt</t>
  </si>
  <si>
    <t>Mindösszesen</t>
  </si>
  <si>
    <t>Öregségi nyugdíjak, 2022. január, emelés után</t>
  </si>
  <si>
    <t xml:space="preserve">1965 - </t>
  </si>
  <si>
    <t>teljes ellátás</t>
  </si>
  <si>
    <t>főellátás</t>
  </si>
  <si>
    <t>M</t>
  </si>
  <si>
    <t>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</si>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</sst>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"/>
    <numFmt numFmtId="165" formatCode="#,##0;\-\ #,##0;&quot;-&quot;;"/>
    <numFmt numFmtId="166" formatCode="* #,##0\ ;\-* #,##0\ ;* &quot; - &quot;"/>
    <numFmt numFmtId="167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i/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164" fontId="0" fillId="0" borderId="3" xfId="0" applyNumberFormat="1" applyBorder="1" applyAlignment="1">
      <alignment horizontal="center"/>
    </xf>
    <xf numFmtId="0" fontId="0" fillId="0" borderId="6" xfId="0" applyBorder="1"/>
    <xf numFmtId="165" fontId="0" fillId="0" borderId="7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6" fontId="0" fillId="0" borderId="10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66" fontId="0" fillId="0" borderId="13" xfId="0" applyNumberFormat="1" applyBorder="1"/>
    <xf numFmtId="0" fontId="0" fillId="0" borderId="14" xfId="0" applyBorder="1"/>
    <xf numFmtId="0" fontId="0" fillId="0" borderId="15" xfId="0" applyBorder="1"/>
    <xf numFmtId="166" fontId="0" fillId="0" borderId="16" xfId="0" applyNumberFormat="1" applyBorder="1"/>
    <xf numFmtId="166" fontId="0" fillId="0" borderId="17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4" fillId="0" borderId="0" xfId="0" applyFont="1" applyProtection="1">
      <protection locked="0"/>
    </xf>
    <xf numFmtId="164" fontId="4" fillId="0" borderId="0" xfId="0" applyNumberFormat="1" applyFont="1" applyProtection="1">
      <protection locked="0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left"/>
    </xf>
    <xf numFmtId="0" fontId="4" fillId="0" borderId="0" xfId="0" applyFont="1"/>
    <xf numFmtId="166" fontId="0" fillId="0" borderId="0" xfId="0" applyNumberFormat="1"/>
    <xf numFmtId="167" fontId="4" fillId="0" borderId="0" xfId="0" applyNumberFormat="1" applyFont="1" applyProtection="1">
      <protection locked="0"/>
    </xf>
    <xf numFmtId="0" fontId="0" fillId="0" borderId="0" xfId="0" applyProtection="1">
      <protection locked="0"/>
    </xf>
    <xf numFmtId="167" fontId="4" fillId="0" borderId="0" xfId="0" applyNumberFormat="1" applyFont="1"/>
    <xf numFmtId="165" fontId="4" fillId="0" borderId="0" xfId="0" applyNumberFormat="1" applyFont="1"/>
    <xf numFmtId="167" fontId="0" fillId="0" borderId="0" xfId="0" applyNumberFormat="1" applyProtection="1">
      <protection locked="0"/>
    </xf>
    <xf numFmtId="167" fontId="0" fillId="0" borderId="0" xfId="0" applyNumberFormat="1"/>
    <xf numFmtId="165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.onyflocal.hu\data\OSAP_2062\2020\2T_t&#225;bla\T2_202001_vegleges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szágos"/>
      <sheetName val="Külföldre"/>
      <sheetName val="Belföld"/>
      <sheetName val="Budapest"/>
      <sheetName val="Pest megye Budapesttel"/>
      <sheetName val="Bács"/>
      <sheetName val="Baranya"/>
      <sheetName val="Békés"/>
      <sheetName val="Borsod"/>
      <sheetName val="Csongrád"/>
      <sheetName val="Fejér"/>
      <sheetName val="Győr"/>
      <sheetName val="Hajdú"/>
      <sheetName val="Heves"/>
      <sheetName val="Jász"/>
      <sheetName val="Komárom"/>
      <sheetName val="Nógrád"/>
      <sheetName val="Pest"/>
      <sheetName val="Somogy"/>
      <sheetName val="Szabolcs"/>
      <sheetName val="Tolna"/>
      <sheetName val="Vas"/>
      <sheetName val="Veszprém"/>
      <sheetName val="Zala"/>
      <sheetName val="Bp. I.ker."/>
      <sheetName val="Bp. II.ker."/>
      <sheetName val="Bp. III.ker."/>
      <sheetName val="Bp. IV.ker."/>
      <sheetName val="Bp. V.ker."/>
      <sheetName val="Bp. VI.ker."/>
      <sheetName val="Bp. VII.ker."/>
      <sheetName val="Bp. VIII.ker."/>
      <sheetName val="Bp. IX.ker."/>
      <sheetName val="Bp. X.ker."/>
      <sheetName val="Bp. XI.ker."/>
      <sheetName val="Bp. XII.ker."/>
      <sheetName val="Bp. XIII.ker."/>
      <sheetName val="Bp. XIV.ker."/>
      <sheetName val="Bp. XV.ker."/>
      <sheetName val="Bp. XVI.ker."/>
      <sheetName val="Bp. XVII.ker."/>
      <sheetName val="Bp. XVIII.ker."/>
      <sheetName val="Bp. XIX.ker."/>
      <sheetName val="Bp. XX.ker."/>
      <sheetName val="Bp. XXI.ker."/>
      <sheetName val="Bp. XXII.ker."/>
      <sheetName val="Bp. XXIII.ker."/>
      <sheetName val="Közép-Dunántúl"/>
      <sheetName val="Nyugat-Dunántúl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8CFF-DF35-4B7B-8715-B77B757404D1}">
  <dimension ref="A1:E44"/>
  <sheetViews>
    <sheetView workbookViewId="0">
      <selection activeCell="F11" sqref="F11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5" x14ac:dyDescent="0.75">
      <c r="A1" s="2" t="s">
        <v>19</v>
      </c>
      <c r="B1" s="2"/>
      <c r="C1" s="1"/>
      <c r="D1" s="1"/>
      <c r="E1" s="1"/>
    </row>
    <row r="2" spans="1:5" x14ac:dyDescent="0.75">
      <c r="A2" s="2"/>
      <c r="B2"/>
      <c r="C2" s="1"/>
      <c r="D2" s="1"/>
      <c r="E2" s="1"/>
    </row>
    <row r="3" spans="1:5" ht="15.5" thickBot="1" x14ac:dyDescent="0.9">
      <c r="A3" s="3" t="s">
        <v>0</v>
      </c>
      <c r="B3" s="3"/>
      <c r="C3" s="1"/>
      <c r="D3" s="1"/>
      <c r="E3" s="1"/>
    </row>
    <row r="4" spans="1:5" x14ac:dyDescent="0.75">
      <c r="A4" s="4"/>
      <c r="B4" s="5"/>
      <c r="C4" s="6" t="s">
        <v>1</v>
      </c>
      <c r="D4" s="19" t="s">
        <v>21</v>
      </c>
      <c r="E4" s="20" t="s">
        <v>22</v>
      </c>
    </row>
    <row r="5" spans="1:5" ht="15.5" thickBot="1" x14ac:dyDescent="0.9">
      <c r="A5" s="7" t="s">
        <v>2</v>
      </c>
      <c r="B5"/>
      <c r="C5" s="8"/>
      <c r="D5" s="9" t="s">
        <v>3</v>
      </c>
      <c r="E5" s="10" t="s">
        <v>3</v>
      </c>
    </row>
    <row r="6" spans="1:5" x14ac:dyDescent="0.75">
      <c r="A6" s="4" t="s">
        <v>20</v>
      </c>
      <c r="B6" s="5" t="s">
        <v>4</v>
      </c>
      <c r="C6" s="11">
        <v>1644</v>
      </c>
      <c r="D6" s="11">
        <v>173705.47445255474</v>
      </c>
      <c r="E6" s="12">
        <v>172501.94647201945</v>
      </c>
    </row>
    <row r="7" spans="1:5" x14ac:dyDescent="0.75">
      <c r="A7" s="7"/>
      <c r="B7" t="s">
        <v>5</v>
      </c>
      <c r="C7" s="13">
        <v>0</v>
      </c>
      <c r="D7" s="13">
        <v>0</v>
      </c>
      <c r="E7" s="14">
        <v>0</v>
      </c>
    </row>
    <row r="8" spans="1:5" ht="15.5" thickBot="1" x14ac:dyDescent="0.9">
      <c r="A8" s="15"/>
      <c r="B8" s="16" t="s">
        <v>6</v>
      </c>
      <c r="C8" s="17">
        <v>1644</v>
      </c>
      <c r="D8" s="17">
        <v>173705.47445255474</v>
      </c>
      <c r="E8" s="18">
        <v>172501.94647201945</v>
      </c>
    </row>
    <row r="9" spans="1:5" x14ac:dyDescent="0.75">
      <c r="A9" s="4" t="s">
        <v>7</v>
      </c>
      <c r="B9" s="5" t="s">
        <v>4</v>
      </c>
      <c r="C9" s="11">
        <v>67485</v>
      </c>
      <c r="D9" s="11">
        <v>183607.65081129139</v>
      </c>
      <c r="E9" s="12">
        <v>181926.3484478032</v>
      </c>
    </row>
    <row r="10" spans="1:5" x14ac:dyDescent="0.75">
      <c r="A10" s="7"/>
      <c r="B10" t="s">
        <v>5</v>
      </c>
      <c r="C10" s="13">
        <v>0</v>
      </c>
      <c r="D10" s="13">
        <v>0</v>
      </c>
      <c r="E10" s="14">
        <v>0</v>
      </c>
    </row>
    <row r="11" spans="1:5" ht="15.5" thickBot="1" x14ac:dyDescent="0.9">
      <c r="A11" s="15"/>
      <c r="B11" s="16" t="s">
        <v>6</v>
      </c>
      <c r="C11" s="17">
        <v>67485</v>
      </c>
      <c r="D11" s="17">
        <v>183607.65081129139</v>
      </c>
      <c r="E11" s="18">
        <v>181926.3484478032</v>
      </c>
    </row>
    <row r="12" spans="1:5" x14ac:dyDescent="0.75">
      <c r="A12" s="4" t="s">
        <v>8</v>
      </c>
      <c r="B12" s="5" t="s">
        <v>4</v>
      </c>
      <c r="C12" s="11">
        <v>338397</v>
      </c>
      <c r="D12" s="11">
        <v>180483.77135435597</v>
      </c>
      <c r="E12" s="12">
        <v>175164.11323090925</v>
      </c>
    </row>
    <row r="13" spans="1:5" x14ac:dyDescent="0.75">
      <c r="A13" s="7"/>
      <c r="B13" t="s">
        <v>5</v>
      </c>
      <c r="C13" s="13">
        <v>109895</v>
      </c>
      <c r="D13" s="13">
        <v>211891.8723326812</v>
      </c>
      <c r="E13" s="14">
        <v>209376.45675417443</v>
      </c>
    </row>
    <row r="14" spans="1:5" ht="15.5" thickBot="1" x14ac:dyDescent="0.9">
      <c r="A14" s="15"/>
      <c r="B14" s="16" t="s">
        <v>6</v>
      </c>
      <c r="C14" s="17">
        <v>228502</v>
      </c>
      <c r="D14" s="17">
        <v>165378.46261739504</v>
      </c>
      <c r="E14" s="18">
        <v>158710.14131167342</v>
      </c>
    </row>
    <row r="15" spans="1:5" x14ac:dyDescent="0.75">
      <c r="A15" s="4" t="s">
        <v>9</v>
      </c>
      <c r="B15" s="5" t="s">
        <v>4</v>
      </c>
      <c r="C15" s="11">
        <v>558221</v>
      </c>
      <c r="D15" s="11">
        <v>161735.51336298705</v>
      </c>
      <c r="E15" s="12">
        <v>152553.76554267932</v>
      </c>
    </row>
    <row r="16" spans="1:5" x14ac:dyDescent="0.75">
      <c r="A16" s="7"/>
      <c r="B16" t="s">
        <v>5</v>
      </c>
      <c r="C16" s="13">
        <v>239334</v>
      </c>
      <c r="D16" s="13">
        <v>174487.3437330258</v>
      </c>
      <c r="E16" s="14">
        <v>170766.57562235201</v>
      </c>
    </row>
    <row r="17" spans="1:5" ht="15.5" thickBot="1" x14ac:dyDescent="0.9">
      <c r="A17" s="15"/>
      <c r="B17" s="16" t="s">
        <v>6</v>
      </c>
      <c r="C17" s="17">
        <v>318887</v>
      </c>
      <c r="D17" s="17">
        <v>152164.89251678495</v>
      </c>
      <c r="E17" s="18">
        <v>138884.5200494219</v>
      </c>
    </row>
    <row r="18" spans="1:5" x14ac:dyDescent="0.75">
      <c r="A18" s="4" t="s">
        <v>10</v>
      </c>
      <c r="B18" s="5" t="s">
        <v>4</v>
      </c>
      <c r="C18" s="11">
        <v>428233</v>
      </c>
      <c r="D18" s="11">
        <v>160913.01130459353</v>
      </c>
      <c r="E18" s="12">
        <v>146284.20504725233</v>
      </c>
    </row>
    <row r="19" spans="1:5" x14ac:dyDescent="0.75">
      <c r="A19" s="7"/>
      <c r="B19" t="s">
        <v>5</v>
      </c>
      <c r="C19" s="13">
        <v>171064</v>
      </c>
      <c r="D19" s="13">
        <v>176408.76481901511</v>
      </c>
      <c r="E19" s="14">
        <v>170699.85832787727</v>
      </c>
    </row>
    <row r="20" spans="1:5" ht="15.5" thickBot="1" x14ac:dyDescent="0.9">
      <c r="A20" s="15"/>
      <c r="B20" s="16" t="s">
        <v>6</v>
      </c>
      <c r="C20" s="17">
        <v>257169</v>
      </c>
      <c r="D20" s="17">
        <v>150605.52642425799</v>
      </c>
      <c r="E20" s="18">
        <v>130043.36998238512</v>
      </c>
    </row>
    <row r="21" spans="1:5" x14ac:dyDescent="0.75">
      <c r="A21" s="4" t="s">
        <v>11</v>
      </c>
      <c r="B21" s="5" t="s">
        <v>4</v>
      </c>
      <c r="C21" s="11">
        <v>315998</v>
      </c>
      <c r="D21" s="11">
        <v>154452.15028259673</v>
      </c>
      <c r="E21" s="12">
        <v>133018.86417002638</v>
      </c>
    </row>
    <row r="22" spans="1:5" x14ac:dyDescent="0.75">
      <c r="A22" s="7"/>
      <c r="B22" t="s">
        <v>5</v>
      </c>
      <c r="C22" s="13">
        <v>114739</v>
      </c>
      <c r="D22" s="13">
        <v>169107.31813071406</v>
      </c>
      <c r="E22" s="14">
        <v>160470.74360069374</v>
      </c>
    </row>
    <row r="23" spans="1:5" ht="15.5" thickBot="1" x14ac:dyDescent="0.9">
      <c r="A23" s="15"/>
      <c r="B23" s="16" t="s">
        <v>6</v>
      </c>
      <c r="C23" s="17">
        <v>201259</v>
      </c>
      <c r="D23" s="17">
        <v>146097.14850019131</v>
      </c>
      <c r="E23" s="18">
        <v>117368.37801042438</v>
      </c>
    </row>
    <row r="24" spans="1:5" x14ac:dyDescent="0.75">
      <c r="A24" s="4" t="s">
        <v>12</v>
      </c>
      <c r="B24" s="5" t="s">
        <v>4</v>
      </c>
      <c r="C24" s="11">
        <v>178012</v>
      </c>
      <c r="D24" s="11">
        <v>158493.82749477564</v>
      </c>
      <c r="E24" s="12">
        <v>130341.3087319956</v>
      </c>
    </row>
    <row r="25" spans="1:5" x14ac:dyDescent="0.75">
      <c r="A25" s="7"/>
      <c r="B25" t="s">
        <v>5</v>
      </c>
      <c r="C25" s="13">
        <v>55390</v>
      </c>
      <c r="D25" s="13">
        <v>168137.50541614011</v>
      </c>
      <c r="E25" s="14">
        <v>156209.77441776494</v>
      </c>
    </row>
    <row r="26" spans="1:5" ht="15.5" thickBot="1" x14ac:dyDescent="0.9">
      <c r="A26" s="15"/>
      <c r="B26" s="16" t="s">
        <v>6</v>
      </c>
      <c r="C26" s="17">
        <v>122622</v>
      </c>
      <c r="D26" s="17">
        <v>154137.6489944708</v>
      </c>
      <c r="E26" s="18">
        <v>118656.17625711537</v>
      </c>
    </row>
    <row r="27" spans="1:5" x14ac:dyDescent="0.75">
      <c r="A27" s="4" t="s">
        <v>13</v>
      </c>
      <c r="B27" s="5" t="s">
        <v>4</v>
      </c>
      <c r="C27" s="11">
        <v>82891</v>
      </c>
      <c r="D27" s="11">
        <v>162831.68908566673</v>
      </c>
      <c r="E27" s="12">
        <v>129780.25050970551</v>
      </c>
    </row>
    <row r="28" spans="1:5" x14ac:dyDescent="0.75">
      <c r="A28" s="7"/>
      <c r="B28" t="s">
        <v>5</v>
      </c>
      <c r="C28" s="13">
        <v>23640</v>
      </c>
      <c r="D28" s="13">
        <v>180218.10215736041</v>
      </c>
      <c r="E28" s="14">
        <v>163889.15143824028</v>
      </c>
    </row>
    <row r="29" spans="1:5" ht="15.5" thickBot="1" x14ac:dyDescent="0.9">
      <c r="A29" s="15"/>
      <c r="B29" s="16" t="s">
        <v>6</v>
      </c>
      <c r="C29" s="17">
        <v>59251</v>
      </c>
      <c r="D29" s="17">
        <v>155894.84742873537</v>
      </c>
      <c r="E29" s="18">
        <v>116171.46048167963</v>
      </c>
    </row>
    <row r="30" spans="1:5" x14ac:dyDescent="0.75">
      <c r="A30" s="4" t="s">
        <v>14</v>
      </c>
      <c r="B30" s="5" t="s">
        <v>4</v>
      </c>
      <c r="C30" s="11">
        <v>22625</v>
      </c>
      <c r="D30" s="11">
        <v>163070.01060773482</v>
      </c>
      <c r="E30" s="12">
        <v>126076.69082872928</v>
      </c>
    </row>
    <row r="31" spans="1:5" x14ac:dyDescent="0.75">
      <c r="A31" s="7"/>
      <c r="B31" t="s">
        <v>5</v>
      </c>
      <c r="C31" s="13">
        <v>5832</v>
      </c>
      <c r="D31" s="13">
        <v>185618.02897805211</v>
      </c>
      <c r="E31" s="14">
        <v>162077.39711934156</v>
      </c>
    </row>
    <row r="32" spans="1:5" ht="15.5" thickBot="1" x14ac:dyDescent="0.9">
      <c r="A32" s="15"/>
      <c r="B32" s="16" t="s">
        <v>6</v>
      </c>
      <c r="C32" s="17">
        <v>16793</v>
      </c>
      <c r="D32" s="17">
        <v>155239.36431846602</v>
      </c>
      <c r="E32" s="18">
        <v>113574.09337223844</v>
      </c>
    </row>
    <row r="33" spans="1:5" x14ac:dyDescent="0.75">
      <c r="A33" s="24">
        <v>-1924</v>
      </c>
      <c r="B33" s="5" t="s">
        <v>4</v>
      </c>
      <c r="C33" s="11">
        <v>3422</v>
      </c>
      <c r="D33" s="11">
        <v>160508.77703097602</v>
      </c>
      <c r="E33" s="12">
        <v>119459.47106954997</v>
      </c>
    </row>
    <row r="34" spans="1:5" x14ac:dyDescent="0.75">
      <c r="A34" s="7"/>
      <c r="B34" t="s">
        <v>5</v>
      </c>
      <c r="C34" s="13">
        <v>785</v>
      </c>
      <c r="D34" s="13">
        <v>184111.32484076434</v>
      </c>
      <c r="E34" s="14">
        <v>147860.92356687898</v>
      </c>
    </row>
    <row r="35" spans="1:5" ht="15.5" thickBot="1" x14ac:dyDescent="0.9">
      <c r="A35" s="15"/>
      <c r="B35" s="16" t="s">
        <v>6</v>
      </c>
      <c r="C35" s="17">
        <v>2637</v>
      </c>
      <c r="D35" s="17">
        <v>153482.61092150171</v>
      </c>
      <c r="E35" s="18">
        <v>111004.73454683353</v>
      </c>
    </row>
    <row r="36" spans="1:5" x14ac:dyDescent="0.75">
      <c r="A36" s="4" t="s">
        <v>15</v>
      </c>
      <c r="B36" s="5" t="s">
        <v>4</v>
      </c>
      <c r="C36" s="11">
        <v>1996928</v>
      </c>
      <c r="D36" s="11">
        <v>164102.20991192473</v>
      </c>
      <c r="E36" s="12">
        <v>149676.5256734344</v>
      </c>
    </row>
    <row r="37" spans="1:5" x14ac:dyDescent="0.75">
      <c r="A37" s="7"/>
      <c r="B37" t="s">
        <v>5</v>
      </c>
      <c r="C37" s="13">
        <v>720679</v>
      </c>
      <c r="D37" s="13">
        <v>179591.12011034039</v>
      </c>
      <c r="E37" s="14">
        <v>173559.42339099656</v>
      </c>
    </row>
    <row r="38" spans="1:5" ht="15.5" thickBot="1" x14ac:dyDescent="0.9">
      <c r="A38" s="15"/>
      <c r="B38" s="16" t="s">
        <v>6</v>
      </c>
      <c r="C38" s="17">
        <v>1276249</v>
      </c>
      <c r="D38" s="17">
        <v>155355.85060987316</v>
      </c>
      <c r="E38" s="18">
        <v>136190.20533610604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1996928</v>
      </c>
      <c r="D42" s="11">
        <v>164102.20991192473</v>
      </c>
      <c r="E42" s="12">
        <v>149676.5256734344</v>
      </c>
    </row>
    <row r="43" spans="1:5" x14ac:dyDescent="0.75">
      <c r="A43" s="7"/>
      <c r="B43" t="s">
        <v>5</v>
      </c>
      <c r="C43" s="13">
        <v>720679</v>
      </c>
      <c r="D43" s="13">
        <v>179591.12011034039</v>
      </c>
      <c r="E43" s="14">
        <v>173559.42339099656</v>
      </c>
    </row>
    <row r="44" spans="1:5" ht="15.5" thickBot="1" x14ac:dyDescent="0.9">
      <c r="A44" s="15"/>
      <c r="B44" s="16" t="s">
        <v>6</v>
      </c>
      <c r="C44" s="17">
        <v>1276249</v>
      </c>
      <c r="D44" s="17">
        <v>155355.85060987316</v>
      </c>
      <c r="E44" s="18">
        <v>136190.20533610604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90EC-3B6D-41A0-A84F-50250D1AB030}">
  <dimension ref="A1:I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9" x14ac:dyDescent="0.75">
      <c r="A1" s="2" t="s">
        <v>19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0</v>
      </c>
      <c r="B3" s="3"/>
      <c r="C3" s="1"/>
      <c r="D3" s="1"/>
      <c r="E3" s="1"/>
      <c r="G3" s="25" t="s">
        <v>25</v>
      </c>
      <c r="H3" s="25" t="s">
        <v>23</v>
      </c>
      <c r="I3" s="25" t="s">
        <v>24</v>
      </c>
    </row>
    <row r="4" spans="1:9" x14ac:dyDescent="0.75">
      <c r="A4" s="4"/>
      <c r="B4" s="5"/>
      <c r="C4" s="6" t="s">
        <v>1</v>
      </c>
      <c r="D4" s="19" t="s">
        <v>21</v>
      </c>
      <c r="E4" s="20" t="s">
        <v>22</v>
      </c>
      <c r="G4" s="25">
        <v>58</v>
      </c>
      <c r="I4">
        <f>I6-2/3*(I6-D8)</f>
        <v>163291.49876094123</v>
      </c>
    </row>
    <row r="5" spans="1:9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I5">
        <f>I6-1/3*(I6-D8)</f>
        <v>168841.35817762013</v>
      </c>
    </row>
    <row r="6" spans="1:9" x14ac:dyDescent="0.75">
      <c r="A6" s="4" t="s">
        <v>20</v>
      </c>
      <c r="B6" s="5" t="s">
        <v>4</v>
      </c>
      <c r="C6" s="11">
        <v>183</v>
      </c>
      <c r="D6" s="11">
        <v>157741.63934426231</v>
      </c>
      <c r="E6" s="12">
        <v>157169.5355191257</v>
      </c>
      <c r="G6" s="25">
        <v>60</v>
      </c>
      <c r="H6" s="21"/>
      <c r="I6" s="27">
        <f>D11</f>
        <v>174391.21759429906</v>
      </c>
    </row>
    <row r="7" spans="1:9" x14ac:dyDescent="0.75">
      <c r="A7" s="7"/>
      <c r="B7" t="s">
        <v>5</v>
      </c>
      <c r="C7" s="13">
        <v>0</v>
      </c>
      <c r="D7" s="13">
        <v>0</v>
      </c>
      <c r="E7" s="14">
        <v>0</v>
      </c>
      <c r="G7" s="25">
        <v>61</v>
      </c>
      <c r="I7">
        <f>I$6+1/5*(I$11-I$6)</f>
        <v>170104.35038110169</v>
      </c>
    </row>
    <row r="8" spans="1:9" ht="15.5" thickBot="1" x14ac:dyDescent="0.9">
      <c r="A8" s="15"/>
      <c r="B8" s="16" t="s">
        <v>6</v>
      </c>
      <c r="C8" s="17">
        <v>183</v>
      </c>
      <c r="D8" s="17">
        <v>157741.63934426231</v>
      </c>
      <c r="E8" s="18">
        <v>157169.5355191257</v>
      </c>
      <c r="G8" s="25">
        <v>62</v>
      </c>
      <c r="H8" s="21"/>
      <c r="I8">
        <f>I$6+2/5*(I$11-I$6)</f>
        <v>165817.48316790434</v>
      </c>
    </row>
    <row r="9" spans="1:9" x14ac:dyDescent="0.75">
      <c r="A9" s="4" t="s">
        <v>7</v>
      </c>
      <c r="B9" s="5" t="s">
        <v>4</v>
      </c>
      <c r="C9" s="11">
        <v>8139</v>
      </c>
      <c r="D9" s="11">
        <v>174391.21759429906</v>
      </c>
      <c r="E9" s="12">
        <v>172749.30642585084</v>
      </c>
      <c r="G9" s="25">
        <v>63</v>
      </c>
      <c r="I9">
        <f>I$6+3/5*(I$11-I$6)</f>
        <v>161530.61595470697</v>
      </c>
    </row>
    <row r="10" spans="1:9" x14ac:dyDescent="0.75">
      <c r="A10" s="7"/>
      <c r="B10" t="s">
        <v>5</v>
      </c>
      <c r="C10" s="13">
        <v>0</v>
      </c>
      <c r="D10" s="13">
        <v>0</v>
      </c>
      <c r="E10" s="14">
        <v>0</v>
      </c>
      <c r="G10" s="25">
        <v>64</v>
      </c>
      <c r="H10" s="28"/>
      <c r="I10">
        <f>I$6+4/5*(I$11-I$6)</f>
        <v>157243.74874150963</v>
      </c>
    </row>
    <row r="11" spans="1:9" ht="15.5" thickBot="1" x14ac:dyDescent="0.9">
      <c r="A11" s="15"/>
      <c r="B11" s="16" t="s">
        <v>6</v>
      </c>
      <c r="C11" s="17">
        <v>8139</v>
      </c>
      <c r="D11" s="17">
        <v>174391.21759429906</v>
      </c>
      <c r="E11" s="18">
        <v>172749.30642585084</v>
      </c>
      <c r="G11" s="25">
        <v>65</v>
      </c>
      <c r="H11" s="29">
        <f>D13</f>
        <v>189239.74837716657</v>
      </c>
      <c r="I11" s="30">
        <f>D14</f>
        <v>152956.88152831225</v>
      </c>
    </row>
    <row r="12" spans="1:9" x14ac:dyDescent="0.75">
      <c r="A12" s="4" t="s">
        <v>8</v>
      </c>
      <c r="B12" s="5" t="s">
        <v>4</v>
      </c>
      <c r="C12" s="11">
        <v>44047</v>
      </c>
      <c r="D12" s="11">
        <v>165265.88961790813</v>
      </c>
      <c r="E12" s="12">
        <v>160399.8641224147</v>
      </c>
      <c r="G12" s="25">
        <v>66</v>
      </c>
      <c r="H12">
        <f>H$11+1/5*(H$16-H$11)</f>
        <v>182320.37166640299</v>
      </c>
      <c r="I12">
        <f>I$11+1/5*(I$16-I$11)</f>
        <v>150064.90492618229</v>
      </c>
    </row>
    <row r="13" spans="1:9" x14ac:dyDescent="0.75">
      <c r="A13" s="7"/>
      <c r="B13" t="s">
        <v>5</v>
      </c>
      <c r="C13" s="13">
        <v>14943</v>
      </c>
      <c r="D13" s="13">
        <v>189239.74837716657</v>
      </c>
      <c r="E13" s="14">
        <v>186970.8478886435</v>
      </c>
      <c r="G13" s="25">
        <v>67</v>
      </c>
      <c r="H13">
        <f>H$11+2/5*(H$16-H$11)</f>
        <v>175400.99495563941</v>
      </c>
      <c r="I13">
        <f>I$11+2/5*(I$16-I$11)</f>
        <v>147172.92832405234</v>
      </c>
    </row>
    <row r="14" spans="1:9" ht="15.5" thickBot="1" x14ac:dyDescent="0.9">
      <c r="A14" s="15"/>
      <c r="B14" s="16" t="s">
        <v>6</v>
      </c>
      <c r="C14" s="17">
        <v>29104</v>
      </c>
      <c r="D14" s="17">
        <v>152956.88152831225</v>
      </c>
      <c r="E14" s="18">
        <v>146757.40224711379</v>
      </c>
      <c r="G14" s="25">
        <v>68</v>
      </c>
      <c r="H14">
        <f>H$11+3/5*(H$16-H$11)</f>
        <v>168481.61824487586</v>
      </c>
      <c r="I14">
        <f>I$11+3/5*(I$16-I$11)</f>
        <v>144280.95172192235</v>
      </c>
    </row>
    <row r="15" spans="1:9" x14ac:dyDescent="0.75">
      <c r="A15" s="4" t="s">
        <v>9</v>
      </c>
      <c r="B15" s="5" t="s">
        <v>4</v>
      </c>
      <c r="C15" s="11">
        <v>70399</v>
      </c>
      <c r="D15" s="11">
        <v>145514.35773235414</v>
      </c>
      <c r="E15" s="12">
        <v>137126.99882100598</v>
      </c>
      <c r="G15" s="25">
        <v>69</v>
      </c>
      <c r="H15">
        <f>H$11+4/5*(H$16-H$11)</f>
        <v>161562.24153411228</v>
      </c>
      <c r="I15">
        <f>I$11+4/5*(I$16-I$11)</f>
        <v>141388.97511979239</v>
      </c>
    </row>
    <row r="16" spans="1:9" x14ac:dyDescent="0.75">
      <c r="A16" s="7"/>
      <c r="B16" t="s">
        <v>5</v>
      </c>
      <c r="C16" s="13">
        <v>30597</v>
      </c>
      <c r="D16" s="13">
        <v>154642.8648233487</v>
      </c>
      <c r="E16" s="14">
        <v>151355.58257345491</v>
      </c>
      <c r="G16" s="25">
        <v>70</v>
      </c>
      <c r="H16" s="30">
        <f>D16</f>
        <v>154642.8648233487</v>
      </c>
      <c r="I16" s="30">
        <f>D17</f>
        <v>138496.99851766243</v>
      </c>
    </row>
    <row r="17" spans="1:5" ht="15.5" thickBot="1" x14ac:dyDescent="0.9">
      <c r="A17" s="15"/>
      <c r="B17" s="16" t="s">
        <v>6</v>
      </c>
      <c r="C17" s="17">
        <v>39802</v>
      </c>
      <c r="D17" s="17">
        <v>138496.99851766243</v>
      </c>
      <c r="E17" s="18">
        <v>126189.05658007135</v>
      </c>
    </row>
    <row r="18" spans="1:5" x14ac:dyDescent="0.75">
      <c r="A18" s="4" t="s">
        <v>10</v>
      </c>
      <c r="B18" s="5" t="s">
        <v>4</v>
      </c>
      <c r="C18" s="11">
        <v>56227</v>
      </c>
      <c r="D18" s="11">
        <v>144562.79260853326</v>
      </c>
      <c r="E18" s="12">
        <v>131152.24820815623</v>
      </c>
    </row>
    <row r="19" spans="1:5" x14ac:dyDescent="0.75">
      <c r="A19" s="7"/>
      <c r="B19" t="s">
        <v>5</v>
      </c>
      <c r="C19" s="13">
        <v>22595</v>
      </c>
      <c r="D19" s="13">
        <v>156504.83005089621</v>
      </c>
      <c r="E19" s="14">
        <v>151400.55012170834</v>
      </c>
    </row>
    <row r="20" spans="1:5" ht="15.5" thickBot="1" x14ac:dyDescent="0.9">
      <c r="A20" s="15"/>
      <c r="B20" s="16" t="s">
        <v>6</v>
      </c>
      <c r="C20" s="17">
        <v>33632</v>
      </c>
      <c r="D20" s="17">
        <v>136539.7688213606</v>
      </c>
      <c r="E20" s="18">
        <v>117548.82344196003</v>
      </c>
    </row>
    <row r="21" spans="1:5" x14ac:dyDescent="0.75">
      <c r="A21" s="4" t="s">
        <v>11</v>
      </c>
      <c r="B21" s="5" t="s">
        <v>4</v>
      </c>
      <c r="C21" s="11">
        <v>41204</v>
      </c>
      <c r="D21" s="11">
        <v>140140.05703329775</v>
      </c>
      <c r="E21" s="12">
        <v>120583.0585622755</v>
      </c>
    </row>
    <row r="22" spans="1:5" x14ac:dyDescent="0.75">
      <c r="A22" s="7"/>
      <c r="B22" t="s">
        <v>5</v>
      </c>
      <c r="C22" s="13">
        <v>15181</v>
      </c>
      <c r="D22" s="13">
        <v>149758.40853698703</v>
      </c>
      <c r="E22" s="14">
        <v>142146.68763586061</v>
      </c>
    </row>
    <row r="23" spans="1:5" ht="15.5" thickBot="1" x14ac:dyDescent="0.9">
      <c r="A23" s="15"/>
      <c r="B23" s="16" t="s">
        <v>6</v>
      </c>
      <c r="C23" s="17">
        <v>26023</v>
      </c>
      <c r="D23" s="17">
        <v>134529.01318064789</v>
      </c>
      <c r="E23" s="18">
        <v>108003.51535180418</v>
      </c>
    </row>
    <row r="24" spans="1:5" x14ac:dyDescent="0.75">
      <c r="A24" s="4" t="s">
        <v>12</v>
      </c>
      <c r="B24" s="5" t="s">
        <v>4</v>
      </c>
      <c r="C24" s="11">
        <v>23887</v>
      </c>
      <c r="D24" s="11">
        <v>144359.88613053126</v>
      </c>
      <c r="E24" s="12">
        <v>118904.32180684054</v>
      </c>
    </row>
    <row r="25" spans="1:5" x14ac:dyDescent="0.75">
      <c r="A25" s="7"/>
      <c r="B25" t="s">
        <v>5</v>
      </c>
      <c r="C25" s="13">
        <v>7510</v>
      </c>
      <c r="D25" s="13">
        <v>148689.58721704394</v>
      </c>
      <c r="E25" s="14">
        <v>138211.74766977364</v>
      </c>
    </row>
    <row r="26" spans="1:5" ht="15.5" thickBot="1" x14ac:dyDescent="0.9">
      <c r="A26" s="15"/>
      <c r="B26" s="16" t="s">
        <v>6</v>
      </c>
      <c r="C26" s="17">
        <v>16377</v>
      </c>
      <c r="D26" s="17">
        <v>142374.4153385846</v>
      </c>
      <c r="E26" s="18">
        <v>110050.51657812786</v>
      </c>
    </row>
    <row r="27" spans="1:5" x14ac:dyDescent="0.75">
      <c r="A27" s="4" t="s">
        <v>13</v>
      </c>
      <c r="B27" s="5" t="s">
        <v>4</v>
      </c>
      <c r="C27" s="11">
        <v>10695</v>
      </c>
      <c r="D27" s="11">
        <v>149003.28751753157</v>
      </c>
      <c r="E27" s="12">
        <v>119043.36512388967</v>
      </c>
    </row>
    <row r="28" spans="1:5" x14ac:dyDescent="0.75">
      <c r="A28" s="7"/>
      <c r="B28" t="s">
        <v>5</v>
      </c>
      <c r="C28" s="13">
        <v>3168</v>
      </c>
      <c r="D28" s="13">
        <v>159096.81818181818</v>
      </c>
      <c r="E28" s="14">
        <v>144229.48232323231</v>
      </c>
    </row>
    <row r="29" spans="1:5" ht="15.5" thickBot="1" x14ac:dyDescent="0.9">
      <c r="A29" s="15"/>
      <c r="B29" s="16" t="s">
        <v>6</v>
      </c>
      <c r="C29" s="17">
        <v>7527</v>
      </c>
      <c r="D29" s="17">
        <v>144755.0737345556</v>
      </c>
      <c r="E29" s="18">
        <v>108442.91085425801</v>
      </c>
    </row>
    <row r="30" spans="1:5" x14ac:dyDescent="0.75">
      <c r="A30" s="4" t="s">
        <v>14</v>
      </c>
      <c r="B30" s="5" t="s">
        <v>4</v>
      </c>
      <c r="C30" s="11">
        <v>2883</v>
      </c>
      <c r="D30" s="11">
        <v>151603.1148109608</v>
      </c>
      <c r="E30" s="12">
        <v>117119.47103711411</v>
      </c>
    </row>
    <row r="31" spans="1:5" x14ac:dyDescent="0.75">
      <c r="A31" s="7"/>
      <c r="B31" t="s">
        <v>5</v>
      </c>
      <c r="C31" s="13">
        <v>783</v>
      </c>
      <c r="D31" s="13">
        <v>165211.77522349937</v>
      </c>
      <c r="E31" s="14">
        <v>142122.19029374202</v>
      </c>
    </row>
    <row r="32" spans="1:5" ht="15.5" thickBot="1" x14ac:dyDescent="0.9">
      <c r="A32" s="15"/>
      <c r="B32" s="16" t="s">
        <v>6</v>
      </c>
      <c r="C32" s="17">
        <v>2100</v>
      </c>
      <c r="D32" s="17">
        <v>146529.02857142859</v>
      </c>
      <c r="E32" s="18">
        <v>107797.02857142857</v>
      </c>
    </row>
    <row r="33" spans="1:5" x14ac:dyDescent="0.75">
      <c r="A33" s="24">
        <v>-1924</v>
      </c>
      <c r="B33" s="5" t="s">
        <v>4</v>
      </c>
      <c r="C33" s="11">
        <v>463</v>
      </c>
      <c r="D33" s="11">
        <v>154263.88768898489</v>
      </c>
      <c r="E33" s="12">
        <v>114721.65226781857</v>
      </c>
    </row>
    <row r="34" spans="1:5" x14ac:dyDescent="0.75">
      <c r="A34" s="7"/>
      <c r="B34" t="s">
        <v>5</v>
      </c>
      <c r="C34" s="13">
        <v>123</v>
      </c>
      <c r="D34" s="13">
        <v>172404.87804878049</v>
      </c>
      <c r="E34" s="14">
        <v>138032.43902439025</v>
      </c>
    </row>
    <row r="35" spans="1:5" ht="15.5" thickBot="1" x14ac:dyDescent="0.9">
      <c r="A35" s="15"/>
      <c r="B35" s="16" t="s">
        <v>6</v>
      </c>
      <c r="C35" s="17">
        <v>340</v>
      </c>
      <c r="D35" s="17">
        <v>147701.11764705883</v>
      </c>
      <c r="E35" s="18">
        <v>106288.63235294117</v>
      </c>
    </row>
    <row r="36" spans="1:5" x14ac:dyDescent="0.75">
      <c r="A36" s="4" t="s">
        <v>15</v>
      </c>
      <c r="B36" s="5" t="s">
        <v>4</v>
      </c>
      <c r="C36" s="11">
        <v>258127</v>
      </c>
      <c r="D36" s="11">
        <v>148860.22198375218</v>
      </c>
      <c r="E36" s="12">
        <v>135594.16382245949</v>
      </c>
    </row>
    <row r="37" spans="1:5" x14ac:dyDescent="0.75">
      <c r="A37" s="7"/>
      <c r="B37" t="s">
        <v>5</v>
      </c>
      <c r="C37" s="13">
        <v>94900</v>
      </c>
      <c r="D37" s="13">
        <v>159540.2578503688</v>
      </c>
      <c r="E37" s="14">
        <v>154129.66622760802</v>
      </c>
    </row>
    <row r="38" spans="1:5" ht="15.5" thickBot="1" x14ac:dyDescent="0.9">
      <c r="A38" s="15"/>
      <c r="B38" s="16" t="s">
        <v>6</v>
      </c>
      <c r="C38" s="17">
        <v>163227</v>
      </c>
      <c r="D38" s="17">
        <v>142650.86076445685</v>
      </c>
      <c r="E38" s="18">
        <v>124817.6429144688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258127</v>
      </c>
      <c r="D42" s="11">
        <v>148860.22198375218</v>
      </c>
      <c r="E42" s="12">
        <v>135594.16382245949</v>
      </c>
    </row>
    <row r="43" spans="1:5" x14ac:dyDescent="0.75">
      <c r="A43" s="7"/>
      <c r="B43" t="s">
        <v>5</v>
      </c>
      <c r="C43" s="13">
        <v>94900</v>
      </c>
      <c r="D43" s="13">
        <v>159540.2578503688</v>
      </c>
      <c r="E43" s="14">
        <v>154129.66622760802</v>
      </c>
    </row>
    <row r="44" spans="1:5" ht="15.5" thickBot="1" x14ac:dyDescent="0.9">
      <c r="A44" s="15"/>
      <c r="B44" s="16" t="s">
        <v>6</v>
      </c>
      <c r="C44" s="17">
        <v>163227</v>
      </c>
      <c r="D44" s="17">
        <v>142650.86076445685</v>
      </c>
      <c r="E44" s="18">
        <v>124817.6429144688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84A8-74B2-4B6D-80C0-BDFED9F00B0C}">
  <dimension ref="A1:L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12" x14ac:dyDescent="0.75">
      <c r="A1" s="2" t="s">
        <v>19</v>
      </c>
      <c r="B1" s="2"/>
      <c r="C1" s="1"/>
      <c r="D1" s="1"/>
      <c r="E1" s="1"/>
      <c r="F1" s="23"/>
      <c r="G1" s="23"/>
      <c r="H1" s="23"/>
      <c r="I1" s="23"/>
      <c r="J1" s="23"/>
      <c r="K1" s="23"/>
      <c r="L1" s="23"/>
    </row>
    <row r="2" spans="1:12" x14ac:dyDescent="0.75">
      <c r="A2" s="2"/>
      <c r="B2"/>
      <c r="C2" s="1"/>
      <c r="D2" s="1"/>
      <c r="E2" s="1"/>
      <c r="F2" s="23"/>
      <c r="G2" s="23"/>
      <c r="H2" s="23"/>
      <c r="I2" s="23"/>
      <c r="J2" s="23"/>
      <c r="K2" s="23"/>
      <c r="L2" s="23"/>
    </row>
    <row r="3" spans="1:12" ht="15.5" thickBot="1" x14ac:dyDescent="0.9">
      <c r="A3" s="3" t="s">
        <v>0</v>
      </c>
      <c r="B3" s="3"/>
      <c r="C3" s="1"/>
      <c r="D3" s="1"/>
      <c r="E3" s="1"/>
      <c r="F3" s="23"/>
      <c r="G3" s="25" t="s">
        <v>25</v>
      </c>
      <c r="H3" t="s">
        <v>23</v>
      </c>
      <c r="I3" t="s">
        <v>24</v>
      </c>
      <c r="J3" s="23"/>
      <c r="K3" s="23"/>
      <c r="L3" s="23"/>
    </row>
    <row r="4" spans="1:12" x14ac:dyDescent="0.75">
      <c r="A4" s="4"/>
      <c r="B4" s="5"/>
      <c r="C4" s="6" t="s">
        <v>1</v>
      </c>
      <c r="D4" s="19" t="s">
        <v>21</v>
      </c>
      <c r="E4" s="20" t="s">
        <v>22</v>
      </c>
      <c r="F4" s="23"/>
      <c r="G4" s="25">
        <v>58</v>
      </c>
      <c r="I4" s="26">
        <f>I6-2/3*(I6-D8)</f>
        <v>215452.50931575926</v>
      </c>
      <c r="J4" s="23"/>
      <c r="K4" s="23"/>
      <c r="L4" s="23"/>
    </row>
    <row r="5" spans="1:12" ht="15.5" thickBot="1" x14ac:dyDescent="0.9">
      <c r="A5" s="7" t="s">
        <v>2</v>
      </c>
      <c r="B5"/>
      <c r="C5" s="8"/>
      <c r="D5" s="9" t="s">
        <v>3</v>
      </c>
      <c r="E5" s="10" t="s">
        <v>3</v>
      </c>
      <c r="F5" s="23"/>
      <c r="G5" s="25">
        <v>59</v>
      </c>
      <c r="I5" s="26">
        <f>I6-1/3*(I6-D8)</f>
        <v>220334.41169510235</v>
      </c>
      <c r="J5" s="23"/>
      <c r="K5" s="23"/>
      <c r="L5" s="23"/>
    </row>
    <row r="6" spans="1:12" x14ac:dyDescent="0.75">
      <c r="A6" s="4" t="s">
        <v>20</v>
      </c>
      <c r="B6" s="5" t="s">
        <v>4</v>
      </c>
      <c r="C6" s="11">
        <v>173</v>
      </c>
      <c r="D6" s="11">
        <v>210570.60693641618</v>
      </c>
      <c r="E6" s="12">
        <v>209369.04624277458</v>
      </c>
      <c r="F6" s="23"/>
      <c r="G6" s="25">
        <v>60</v>
      </c>
      <c r="H6" s="21"/>
      <c r="I6" s="27">
        <f>D11</f>
        <v>225216.31407444543</v>
      </c>
      <c r="J6" s="23"/>
      <c r="K6" s="23"/>
      <c r="L6" s="23"/>
    </row>
    <row r="7" spans="1:12" x14ac:dyDescent="0.75">
      <c r="A7" s="7"/>
      <c r="B7" t="s">
        <v>5</v>
      </c>
      <c r="C7" s="13">
        <v>0</v>
      </c>
      <c r="D7" s="13">
        <v>0</v>
      </c>
      <c r="E7" s="14">
        <v>0</v>
      </c>
      <c r="F7" s="23"/>
      <c r="G7" s="25">
        <v>61</v>
      </c>
      <c r="I7">
        <f>I$6+1/5*(I$11-I$6)</f>
        <v>221603.26415949338</v>
      </c>
      <c r="J7" s="23"/>
      <c r="K7" s="23"/>
      <c r="L7" s="23"/>
    </row>
    <row r="8" spans="1:12" ht="15.5" thickBot="1" x14ac:dyDescent="0.9">
      <c r="A8" s="15"/>
      <c r="B8" s="16" t="s">
        <v>6</v>
      </c>
      <c r="C8" s="17">
        <v>173</v>
      </c>
      <c r="D8" s="17">
        <v>210570.60693641618</v>
      </c>
      <c r="E8" s="18">
        <v>209369.04624277458</v>
      </c>
      <c r="F8" s="23"/>
      <c r="G8" s="25">
        <v>62</v>
      </c>
      <c r="H8" s="21"/>
      <c r="I8">
        <f>I$6+2/5*(I$11-I$6)</f>
        <v>217990.21424454133</v>
      </c>
      <c r="J8" s="23"/>
      <c r="K8" s="23"/>
      <c r="L8" s="23"/>
    </row>
    <row r="9" spans="1:12" x14ac:dyDescent="0.75">
      <c r="A9" s="4" t="s">
        <v>7</v>
      </c>
      <c r="B9" s="5" t="s">
        <v>4</v>
      </c>
      <c r="C9" s="11">
        <v>7979</v>
      </c>
      <c r="D9" s="11">
        <v>225216.31407444543</v>
      </c>
      <c r="E9" s="12">
        <v>223753.57688933451</v>
      </c>
      <c r="F9" s="23"/>
      <c r="G9" s="25">
        <v>63</v>
      </c>
      <c r="I9">
        <f>I$6+3/5*(I$11-I$6)</f>
        <v>214377.16432958926</v>
      </c>
      <c r="J9" s="23"/>
      <c r="K9" s="23"/>
      <c r="L9" s="23"/>
    </row>
    <row r="10" spans="1:12" x14ac:dyDescent="0.75">
      <c r="A10" s="7"/>
      <c r="B10" t="s">
        <v>5</v>
      </c>
      <c r="C10" s="13">
        <v>0</v>
      </c>
      <c r="D10" s="13">
        <v>0</v>
      </c>
      <c r="E10" s="14">
        <v>0</v>
      </c>
      <c r="F10" s="23"/>
      <c r="G10" s="25">
        <v>64</v>
      </c>
      <c r="H10" s="28"/>
      <c r="I10">
        <f>I$6+4/5*(I$11-I$6)</f>
        <v>210764.11441463721</v>
      </c>
      <c r="J10" s="23"/>
      <c r="K10" s="23"/>
      <c r="L10" s="23"/>
    </row>
    <row r="11" spans="1:12" ht="15.5" thickBot="1" x14ac:dyDescent="0.9">
      <c r="A11" s="15"/>
      <c r="B11" s="16" t="s">
        <v>6</v>
      </c>
      <c r="C11" s="17">
        <v>7979</v>
      </c>
      <c r="D11" s="17">
        <v>225216.31407444543</v>
      </c>
      <c r="E11" s="18">
        <v>223753.57688933451</v>
      </c>
      <c r="F11" s="23"/>
      <c r="G11" s="25">
        <v>65</v>
      </c>
      <c r="H11" s="29">
        <f>D13</f>
        <v>245681.21218429087</v>
      </c>
      <c r="I11" s="30">
        <f>D14</f>
        <v>207151.06449968516</v>
      </c>
      <c r="J11" s="23"/>
      <c r="K11" s="23"/>
      <c r="L11" s="23"/>
    </row>
    <row r="12" spans="1:12" x14ac:dyDescent="0.75">
      <c r="A12" s="4" t="s">
        <v>8</v>
      </c>
      <c r="B12" s="5" t="s">
        <v>4</v>
      </c>
      <c r="C12" s="11">
        <v>47761</v>
      </c>
      <c r="D12" s="11">
        <v>218777.63195912982</v>
      </c>
      <c r="E12" s="12">
        <v>213997.79077071251</v>
      </c>
      <c r="F12" s="23"/>
      <c r="G12" s="25">
        <v>66</v>
      </c>
      <c r="H12">
        <f>H$11+1/5*(H$16-H$11)</f>
        <v>237967.90726687686</v>
      </c>
      <c r="I12">
        <f>I$11+1/5*(I$16-I$11)</f>
        <v>203394.09815405917</v>
      </c>
      <c r="J12" s="23"/>
      <c r="K12" s="23"/>
      <c r="L12" s="23"/>
    </row>
    <row r="13" spans="1:12" x14ac:dyDescent="0.75">
      <c r="A13" s="7"/>
      <c r="B13" t="s">
        <v>5</v>
      </c>
      <c r="C13" s="13">
        <v>14412</v>
      </c>
      <c r="D13" s="13">
        <v>245681.21218429087</v>
      </c>
      <c r="E13" s="14">
        <v>243329.41576464058</v>
      </c>
      <c r="F13" s="23"/>
      <c r="G13" s="25">
        <v>67</v>
      </c>
      <c r="H13">
        <f>H$11+2/5*(H$16-H$11)</f>
        <v>230254.60234946283</v>
      </c>
      <c r="I13">
        <f>I$11+2/5*(I$16-I$11)</f>
        <v>199637.13180843319</v>
      </c>
      <c r="J13" s="23"/>
      <c r="K13" s="23"/>
      <c r="L13" s="23"/>
    </row>
    <row r="14" spans="1:12" ht="15.5" thickBot="1" x14ac:dyDescent="0.9">
      <c r="A14" s="15"/>
      <c r="B14" s="16" t="s">
        <v>6</v>
      </c>
      <c r="C14" s="17">
        <v>33349</v>
      </c>
      <c r="D14" s="17">
        <v>207151.06449968516</v>
      </c>
      <c r="E14" s="18">
        <v>201321.92704428919</v>
      </c>
      <c r="F14" s="23"/>
      <c r="G14" s="25">
        <v>68</v>
      </c>
      <c r="H14">
        <f>H$11+3/5*(H$16-H$11)</f>
        <v>222541.29743204883</v>
      </c>
      <c r="I14">
        <f>I$11+3/5*(I$16-I$11)</f>
        <v>195880.16546280717</v>
      </c>
      <c r="J14" s="23"/>
      <c r="K14" s="23"/>
      <c r="L14" s="23"/>
    </row>
    <row r="15" spans="1:12" x14ac:dyDescent="0.75">
      <c r="A15" s="4" t="s">
        <v>9</v>
      </c>
      <c r="B15" s="5" t="s">
        <v>4</v>
      </c>
      <c r="C15" s="11">
        <v>95890</v>
      </c>
      <c r="D15" s="11">
        <v>195907.84711648765</v>
      </c>
      <c r="E15" s="12">
        <v>187383.02914798207</v>
      </c>
      <c r="F15" s="23"/>
      <c r="G15" s="25">
        <v>69</v>
      </c>
      <c r="H15">
        <f>H$11+4/5*(H$16-H$11)</f>
        <v>214827.9925146348</v>
      </c>
      <c r="I15">
        <f>I$11+4/5*(I$16-I$11)</f>
        <v>192123.19911718118</v>
      </c>
      <c r="J15" s="23"/>
      <c r="K15" s="23"/>
      <c r="L15" s="23"/>
    </row>
    <row r="16" spans="1:12" x14ac:dyDescent="0.75">
      <c r="A16" s="7"/>
      <c r="B16" t="s">
        <v>5</v>
      </c>
      <c r="C16" s="13">
        <v>38572</v>
      </c>
      <c r="D16" s="13">
        <v>207114.68759722079</v>
      </c>
      <c r="E16" s="14">
        <v>203198.57176189983</v>
      </c>
      <c r="F16" s="23"/>
      <c r="G16" s="25">
        <v>70</v>
      </c>
      <c r="H16" s="30">
        <f>D16</f>
        <v>207114.68759722079</v>
      </c>
      <c r="I16" s="30">
        <f>D17</f>
        <v>188366.23277155519</v>
      </c>
      <c r="J16" s="23"/>
      <c r="K16" s="23"/>
      <c r="L16" s="23"/>
    </row>
    <row r="17" spans="1:12" ht="15.5" thickBot="1" x14ac:dyDescent="0.9">
      <c r="A17" s="15"/>
      <c r="B17" s="16" t="s">
        <v>6</v>
      </c>
      <c r="C17" s="17">
        <v>57318</v>
      </c>
      <c r="D17" s="17">
        <v>188366.23277155519</v>
      </c>
      <c r="E17" s="18">
        <v>176740.00061062843</v>
      </c>
      <c r="F17" s="23"/>
      <c r="G17" s="23"/>
      <c r="H17" s="23"/>
      <c r="I17" s="23"/>
      <c r="J17" s="23"/>
      <c r="K17" s="23"/>
      <c r="L17" s="23"/>
    </row>
    <row r="18" spans="1:12" x14ac:dyDescent="0.75">
      <c r="A18" s="4" t="s">
        <v>10</v>
      </c>
      <c r="B18" s="5" t="s">
        <v>4</v>
      </c>
      <c r="C18" s="11">
        <v>79696</v>
      </c>
      <c r="D18" s="11">
        <v>194615.49462959246</v>
      </c>
      <c r="E18" s="12">
        <v>179783.63926671352</v>
      </c>
      <c r="F18" s="23"/>
      <c r="G18" s="23"/>
      <c r="H18" s="23"/>
      <c r="I18" s="23"/>
      <c r="J18" s="23"/>
      <c r="K18" s="23"/>
      <c r="L18" s="23"/>
    </row>
    <row r="19" spans="1:12" x14ac:dyDescent="0.75">
      <c r="A19" s="7"/>
      <c r="B19" t="s">
        <v>5</v>
      </c>
      <c r="C19" s="13">
        <v>29780</v>
      </c>
      <c r="D19" s="13">
        <v>212432.98656816655</v>
      </c>
      <c r="E19" s="14">
        <v>205667.96205507053</v>
      </c>
      <c r="F19" s="23"/>
      <c r="G19" s="23"/>
      <c r="H19" s="23"/>
      <c r="I19" s="23"/>
      <c r="J19" s="23"/>
      <c r="K19" s="23"/>
      <c r="L19" s="23"/>
    </row>
    <row r="20" spans="1:12" ht="15.5" thickBot="1" x14ac:dyDescent="0.9">
      <c r="A20" s="15"/>
      <c r="B20" s="16" t="s">
        <v>6</v>
      </c>
      <c r="C20" s="17">
        <v>49916</v>
      </c>
      <c r="D20" s="17">
        <v>183985.53810401473</v>
      </c>
      <c r="E20" s="18">
        <v>164340.99296818656</v>
      </c>
      <c r="F20" s="23"/>
      <c r="G20" s="23"/>
      <c r="H20" s="23"/>
      <c r="I20" s="23"/>
      <c r="J20" s="23"/>
      <c r="K20" s="23"/>
      <c r="L20" s="23"/>
    </row>
    <row r="21" spans="1:12" x14ac:dyDescent="0.75">
      <c r="A21" s="4" t="s">
        <v>11</v>
      </c>
      <c r="B21" s="5" t="s">
        <v>4</v>
      </c>
      <c r="C21" s="11">
        <v>63730</v>
      </c>
      <c r="D21" s="11">
        <v>183112.87996234113</v>
      </c>
      <c r="E21" s="12">
        <v>161538.85987760866</v>
      </c>
      <c r="F21" s="23"/>
      <c r="G21" s="23"/>
      <c r="H21" s="23"/>
      <c r="I21" s="23"/>
      <c r="J21" s="23"/>
      <c r="K21" s="23"/>
      <c r="L21" s="23"/>
    </row>
    <row r="22" spans="1:12" x14ac:dyDescent="0.75">
      <c r="A22" s="7"/>
      <c r="B22" t="s">
        <v>5</v>
      </c>
      <c r="C22" s="13">
        <v>22789</v>
      </c>
      <c r="D22" s="13">
        <v>200276.44214313923</v>
      </c>
      <c r="E22" s="14">
        <v>190243.57628680504</v>
      </c>
      <c r="F22" s="23"/>
      <c r="G22" s="23"/>
      <c r="H22" s="23"/>
      <c r="I22" s="23"/>
      <c r="J22" s="23"/>
      <c r="K22" s="23"/>
      <c r="L22" s="23"/>
    </row>
    <row r="23" spans="1:12" ht="15.5" thickBot="1" x14ac:dyDescent="0.9">
      <c r="A23" s="15"/>
      <c r="B23" s="16" t="s">
        <v>6</v>
      </c>
      <c r="C23" s="17">
        <v>40941</v>
      </c>
      <c r="D23" s="17">
        <v>173559.12166288073</v>
      </c>
      <c r="E23" s="18">
        <v>145560.94575120296</v>
      </c>
      <c r="F23" s="23"/>
      <c r="G23" s="23"/>
      <c r="H23" s="23"/>
      <c r="I23" s="23"/>
      <c r="J23" s="23"/>
      <c r="K23" s="23"/>
      <c r="L23" s="23"/>
    </row>
    <row r="24" spans="1:12" x14ac:dyDescent="0.75">
      <c r="A24" s="4" t="s">
        <v>12</v>
      </c>
      <c r="B24" s="5" t="s">
        <v>4</v>
      </c>
      <c r="C24" s="11">
        <v>34848</v>
      </c>
      <c r="D24" s="11">
        <v>187804.86268939395</v>
      </c>
      <c r="E24" s="12">
        <v>158350.79301538109</v>
      </c>
      <c r="F24" s="23"/>
      <c r="G24" s="23"/>
      <c r="H24" s="23"/>
      <c r="I24" s="23"/>
      <c r="J24" s="23"/>
      <c r="K24" s="23"/>
      <c r="L24" s="23"/>
    </row>
    <row r="25" spans="1:12" x14ac:dyDescent="0.75">
      <c r="A25" s="7"/>
      <c r="B25" t="s">
        <v>5</v>
      </c>
      <c r="C25" s="13">
        <v>11003</v>
      </c>
      <c r="D25" s="13">
        <v>197336.50458965736</v>
      </c>
      <c r="E25" s="14">
        <v>182733.13323639007</v>
      </c>
      <c r="F25" s="23"/>
      <c r="G25" s="23"/>
      <c r="H25" s="23"/>
      <c r="I25" s="23"/>
      <c r="J25" s="23"/>
      <c r="K25" s="23"/>
      <c r="L25" s="23"/>
    </row>
    <row r="26" spans="1:12" ht="15.5" thickBot="1" x14ac:dyDescent="0.9">
      <c r="A26" s="15"/>
      <c r="B26" s="16" t="s">
        <v>6</v>
      </c>
      <c r="C26" s="17">
        <v>23845</v>
      </c>
      <c r="D26" s="17">
        <v>183406.59656112394</v>
      </c>
      <c r="E26" s="18">
        <v>147099.84357307613</v>
      </c>
      <c r="F26" s="23"/>
      <c r="G26" s="23"/>
      <c r="H26" s="23"/>
      <c r="I26" s="23"/>
      <c r="J26" s="23"/>
      <c r="K26" s="23"/>
      <c r="L26" s="23"/>
    </row>
    <row r="27" spans="1:12" x14ac:dyDescent="0.75">
      <c r="A27" s="4" t="s">
        <v>13</v>
      </c>
      <c r="B27" s="5" t="s">
        <v>4</v>
      </c>
      <c r="C27" s="11">
        <v>18647</v>
      </c>
      <c r="D27" s="11">
        <v>193403.0616184909</v>
      </c>
      <c r="E27" s="12">
        <v>156927.49503941654</v>
      </c>
      <c r="F27" s="23"/>
      <c r="G27" s="23"/>
      <c r="H27" s="23"/>
      <c r="I27" s="23"/>
      <c r="J27" s="23"/>
      <c r="K27" s="23"/>
      <c r="L27" s="23"/>
    </row>
    <row r="28" spans="1:12" x14ac:dyDescent="0.75">
      <c r="A28" s="7"/>
      <c r="B28" t="s">
        <v>5</v>
      </c>
      <c r="C28" s="13">
        <v>5340</v>
      </c>
      <c r="D28" s="13">
        <v>218468.13108614233</v>
      </c>
      <c r="E28" s="14">
        <v>198280.0936329588</v>
      </c>
      <c r="F28" s="23"/>
      <c r="G28" s="23"/>
      <c r="H28" s="23"/>
      <c r="I28" s="23"/>
      <c r="J28" s="23"/>
      <c r="K28" s="23"/>
      <c r="L28" s="23"/>
    </row>
    <row r="29" spans="1:12" ht="15.5" thickBot="1" x14ac:dyDescent="0.9">
      <c r="A29" s="15"/>
      <c r="B29" s="16" t="s">
        <v>6</v>
      </c>
      <c r="C29" s="17">
        <v>13307</v>
      </c>
      <c r="D29" s="17">
        <v>183344.63590591418</v>
      </c>
      <c r="E29" s="18">
        <v>140333.00518524085</v>
      </c>
      <c r="F29" s="23"/>
      <c r="G29" s="23"/>
      <c r="H29" s="23"/>
      <c r="I29" s="23"/>
      <c r="J29" s="23"/>
      <c r="K29" s="23"/>
      <c r="L29" s="23"/>
    </row>
    <row r="30" spans="1:12" x14ac:dyDescent="0.75">
      <c r="A30" s="4" t="s">
        <v>14</v>
      </c>
      <c r="B30" s="5" t="s">
        <v>4</v>
      </c>
      <c r="C30" s="11">
        <v>6155</v>
      </c>
      <c r="D30" s="11">
        <v>189625.53696181966</v>
      </c>
      <c r="E30" s="12">
        <v>148470.72948822097</v>
      </c>
      <c r="F30" s="23"/>
      <c r="G30" s="23"/>
      <c r="H30" s="23"/>
      <c r="I30" s="23"/>
      <c r="J30" s="23"/>
      <c r="K30" s="23"/>
      <c r="L30" s="23"/>
    </row>
    <row r="31" spans="1:12" x14ac:dyDescent="0.75">
      <c r="A31" s="7"/>
      <c r="B31" t="s">
        <v>5</v>
      </c>
      <c r="C31" s="13">
        <v>1611</v>
      </c>
      <c r="D31" s="13">
        <v>225208.01986343885</v>
      </c>
      <c r="E31" s="14">
        <v>196854.23649906891</v>
      </c>
      <c r="F31" s="23"/>
      <c r="G31" s="23"/>
      <c r="H31" s="23"/>
      <c r="I31" s="23"/>
      <c r="J31" s="23"/>
      <c r="K31" s="23"/>
      <c r="L31" s="23"/>
    </row>
    <row r="32" spans="1:12" ht="15.5" thickBot="1" x14ac:dyDescent="0.9">
      <c r="A32" s="15"/>
      <c r="B32" s="16" t="s">
        <v>6</v>
      </c>
      <c r="C32" s="17">
        <v>4544</v>
      </c>
      <c r="D32" s="17">
        <v>177010.3565140845</v>
      </c>
      <c r="E32" s="18">
        <v>131317.15779049296</v>
      </c>
      <c r="F32" s="23"/>
      <c r="G32" s="23"/>
      <c r="H32" s="23"/>
      <c r="I32" s="23"/>
      <c r="J32" s="23"/>
      <c r="K32" s="23"/>
      <c r="L32" s="23"/>
    </row>
    <row r="33" spans="1:12" x14ac:dyDescent="0.75">
      <c r="A33" s="24">
        <v>-1924</v>
      </c>
      <c r="B33" s="5" t="s">
        <v>4</v>
      </c>
      <c r="C33" s="11">
        <v>1075</v>
      </c>
      <c r="D33" s="11">
        <v>181317.54418604652</v>
      </c>
      <c r="E33" s="12">
        <v>135651.77674418603</v>
      </c>
      <c r="F33" s="23"/>
      <c r="G33" s="23"/>
      <c r="H33" s="23"/>
      <c r="I33" s="23"/>
      <c r="J33" s="23"/>
      <c r="K33" s="23"/>
      <c r="L33" s="23"/>
    </row>
    <row r="34" spans="1:12" x14ac:dyDescent="0.75">
      <c r="A34" s="7"/>
      <c r="B34" t="s">
        <v>5</v>
      </c>
      <c r="C34" s="13">
        <v>221</v>
      </c>
      <c r="D34" s="13">
        <v>224879.18552036199</v>
      </c>
      <c r="E34" s="14">
        <v>181365.95022624434</v>
      </c>
      <c r="F34" s="23"/>
      <c r="G34" s="23"/>
      <c r="H34" s="23"/>
      <c r="I34" s="23"/>
      <c r="J34" s="23"/>
      <c r="K34" s="23"/>
      <c r="L34" s="23"/>
    </row>
    <row r="35" spans="1:12" ht="15.5" thickBot="1" x14ac:dyDescent="0.9">
      <c r="A35" s="15"/>
      <c r="B35" s="16" t="s">
        <v>6</v>
      </c>
      <c r="C35" s="17">
        <v>854</v>
      </c>
      <c r="D35" s="17">
        <v>170044.56674473069</v>
      </c>
      <c r="E35" s="18">
        <v>123821.76229508196</v>
      </c>
      <c r="F35" s="23"/>
      <c r="G35" s="23"/>
      <c r="H35" s="23"/>
      <c r="I35" s="23"/>
      <c r="J35" s="23"/>
      <c r="K35" s="23"/>
      <c r="L35" s="23"/>
    </row>
    <row r="36" spans="1:12" x14ac:dyDescent="0.75">
      <c r="A36" s="4" t="s">
        <v>15</v>
      </c>
      <c r="B36" s="5" t="s">
        <v>4</v>
      </c>
      <c r="C36" s="11">
        <v>355954</v>
      </c>
      <c r="D36" s="11">
        <v>195983.20066637825</v>
      </c>
      <c r="E36" s="12">
        <v>180184.69991909066</v>
      </c>
      <c r="F36" s="23"/>
      <c r="G36" s="23"/>
      <c r="H36" s="23"/>
      <c r="I36" s="23"/>
      <c r="J36" s="23"/>
      <c r="K36" s="23"/>
      <c r="L36" s="23"/>
    </row>
    <row r="37" spans="1:12" x14ac:dyDescent="0.75">
      <c r="A37" s="7"/>
      <c r="B37" t="s">
        <v>5</v>
      </c>
      <c r="C37" s="13">
        <v>123728</v>
      </c>
      <c r="D37" s="13">
        <v>211515.27010862538</v>
      </c>
      <c r="E37" s="14">
        <v>203927.43788794774</v>
      </c>
      <c r="F37" s="23"/>
      <c r="G37" s="23"/>
      <c r="H37" s="23"/>
      <c r="I37" s="23"/>
      <c r="J37" s="23"/>
      <c r="K37" s="23"/>
      <c r="L37" s="23"/>
    </row>
    <row r="38" spans="1:12" ht="15.5" thickBot="1" x14ac:dyDescent="0.9">
      <c r="A38" s="15"/>
      <c r="B38" s="16" t="s">
        <v>6</v>
      </c>
      <c r="C38" s="17">
        <v>232226</v>
      </c>
      <c r="D38" s="17">
        <v>187707.84869049978</v>
      </c>
      <c r="E38" s="18">
        <v>167534.77491753723</v>
      </c>
      <c r="F38" s="23"/>
      <c r="G38" s="23"/>
      <c r="H38" s="23"/>
      <c r="I38" s="23"/>
      <c r="J38" s="23"/>
      <c r="K38" s="23"/>
      <c r="L38" s="23"/>
    </row>
    <row r="39" spans="1:12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  <c r="F39" s="23"/>
      <c r="G39" s="23"/>
      <c r="H39" s="23"/>
      <c r="I39" s="23"/>
      <c r="J39" s="23"/>
      <c r="K39" s="23"/>
      <c r="L39" s="23"/>
    </row>
    <row r="40" spans="1:12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  <c r="F40" s="23"/>
      <c r="G40" s="23"/>
      <c r="H40" s="23"/>
      <c r="I40" s="23"/>
      <c r="J40" s="23"/>
      <c r="K40" s="23"/>
      <c r="L40" s="23"/>
    </row>
    <row r="41" spans="1:12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  <c r="F41" s="23"/>
      <c r="G41" s="23"/>
      <c r="H41" s="23"/>
      <c r="I41" s="23"/>
      <c r="J41" s="23"/>
      <c r="K41" s="23"/>
      <c r="L41" s="23"/>
    </row>
    <row r="42" spans="1:12" x14ac:dyDescent="0.75">
      <c r="A42" s="4" t="s">
        <v>18</v>
      </c>
      <c r="B42" s="5" t="s">
        <v>4</v>
      </c>
      <c r="C42" s="11">
        <v>355954</v>
      </c>
      <c r="D42" s="11">
        <v>195983.20066637825</v>
      </c>
      <c r="E42" s="12">
        <v>180184.69991909066</v>
      </c>
      <c r="F42" s="23"/>
      <c r="G42" s="23"/>
      <c r="H42" s="23"/>
      <c r="I42" s="23"/>
      <c r="J42" s="23"/>
      <c r="K42" s="23"/>
      <c r="L42" s="23"/>
    </row>
    <row r="43" spans="1:12" x14ac:dyDescent="0.75">
      <c r="A43" s="7"/>
      <c r="B43" t="s">
        <v>5</v>
      </c>
      <c r="C43" s="13">
        <v>123728</v>
      </c>
      <c r="D43" s="13">
        <v>211515.27010862538</v>
      </c>
      <c r="E43" s="14">
        <v>203927.43788794774</v>
      </c>
      <c r="F43" s="23"/>
      <c r="G43" s="23"/>
      <c r="H43" s="23"/>
      <c r="I43" s="23"/>
      <c r="J43" s="23"/>
      <c r="K43" s="23"/>
      <c r="L43" s="23"/>
    </row>
    <row r="44" spans="1:12" ht="15.5" thickBot="1" x14ac:dyDescent="0.9">
      <c r="A44" s="15"/>
      <c r="B44" s="16" t="s">
        <v>6</v>
      </c>
      <c r="C44" s="17">
        <v>232226</v>
      </c>
      <c r="D44" s="17">
        <v>187707.84869049978</v>
      </c>
      <c r="E44" s="18">
        <v>167534.77491753723</v>
      </c>
      <c r="F44" s="23"/>
      <c r="G44" s="23"/>
      <c r="H44" s="23"/>
      <c r="I44" s="23"/>
      <c r="J44" s="23"/>
      <c r="K44" s="23"/>
      <c r="L44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79CB-06A2-4D24-9F23-491591DD0CCF}">
  <dimension ref="A1:I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9" x14ac:dyDescent="0.75">
      <c r="A1" s="2" t="s">
        <v>19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0</v>
      </c>
      <c r="B3" s="3"/>
      <c r="C3" s="1"/>
      <c r="D3" s="1"/>
      <c r="E3" s="1"/>
      <c r="G3" s="25" t="s">
        <v>25</v>
      </c>
      <c r="H3" s="25" t="s">
        <v>23</v>
      </c>
      <c r="I3" s="25" t="s">
        <v>24</v>
      </c>
    </row>
    <row r="4" spans="1:9" x14ac:dyDescent="0.75">
      <c r="A4" s="4"/>
      <c r="B4" s="5"/>
      <c r="C4" s="6" t="s">
        <v>1</v>
      </c>
      <c r="D4" s="19" t="s">
        <v>21</v>
      </c>
      <c r="E4" s="20" t="s">
        <v>22</v>
      </c>
      <c r="G4" s="25">
        <v>58</v>
      </c>
      <c r="I4">
        <f>I6-2/3*(I6-D8)</f>
        <v>190876.92375438951</v>
      </c>
    </row>
    <row r="5" spans="1:9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I5">
        <f>I6-1/3*(I6-D8)</f>
        <v>193808.99902393052</v>
      </c>
    </row>
    <row r="6" spans="1:9" x14ac:dyDescent="0.75">
      <c r="A6" s="4" t="s">
        <v>20</v>
      </c>
      <c r="B6" s="5" t="s">
        <v>4</v>
      </c>
      <c r="C6" s="11">
        <v>231</v>
      </c>
      <c r="D6" s="11">
        <v>187944.84848484848</v>
      </c>
      <c r="E6" s="12">
        <v>187371.12554112554</v>
      </c>
      <c r="G6" s="25">
        <v>60</v>
      </c>
      <c r="H6" s="21"/>
      <c r="I6" s="27">
        <f>D11</f>
        <v>196741.07429347155</v>
      </c>
    </row>
    <row r="7" spans="1:9" x14ac:dyDescent="0.75">
      <c r="A7" s="7"/>
      <c r="B7" t="s">
        <v>5</v>
      </c>
      <c r="C7" s="13">
        <v>0</v>
      </c>
      <c r="D7" s="13">
        <v>0</v>
      </c>
      <c r="E7" s="14">
        <v>0</v>
      </c>
      <c r="G7" s="25">
        <v>61</v>
      </c>
      <c r="I7">
        <f>I$6+1/5*(I$11-I$6)</f>
        <v>192402.41993841712</v>
      </c>
    </row>
    <row r="8" spans="1:9" ht="15.5" thickBot="1" x14ac:dyDescent="0.9">
      <c r="A8" s="15"/>
      <c r="B8" s="16" t="s">
        <v>6</v>
      </c>
      <c r="C8" s="17">
        <v>231</v>
      </c>
      <c r="D8" s="17">
        <v>187944.84848484848</v>
      </c>
      <c r="E8" s="18">
        <v>187371.12554112554</v>
      </c>
      <c r="G8" s="25">
        <v>62</v>
      </c>
      <c r="H8" s="21"/>
      <c r="I8">
        <f>I$6+2/5*(I$11-I$6)</f>
        <v>188063.76558336269</v>
      </c>
    </row>
    <row r="9" spans="1:9" x14ac:dyDescent="0.75">
      <c r="A9" s="4" t="s">
        <v>7</v>
      </c>
      <c r="B9" s="5" t="s">
        <v>4</v>
      </c>
      <c r="C9" s="11">
        <v>8103</v>
      </c>
      <c r="D9" s="11">
        <v>196741.07429347155</v>
      </c>
      <c r="E9" s="12">
        <v>195162.82302850796</v>
      </c>
      <c r="G9" s="25">
        <v>63</v>
      </c>
      <c r="I9">
        <f>I$6+3/5*(I$11-I$6)</f>
        <v>183725.11122830823</v>
      </c>
    </row>
    <row r="10" spans="1:9" x14ac:dyDescent="0.75">
      <c r="A10" s="7"/>
      <c r="B10" t="s">
        <v>5</v>
      </c>
      <c r="C10" s="13">
        <v>0</v>
      </c>
      <c r="D10" s="13">
        <v>0</v>
      </c>
      <c r="E10" s="14">
        <v>0</v>
      </c>
      <c r="G10" s="25">
        <v>64</v>
      </c>
      <c r="H10" s="28"/>
      <c r="I10">
        <f>I$6+4/5*(I$11-I$6)</f>
        <v>179386.4568732538</v>
      </c>
    </row>
    <row r="11" spans="1:9" ht="15.5" thickBot="1" x14ac:dyDescent="0.9">
      <c r="A11" s="15"/>
      <c r="B11" s="16" t="s">
        <v>6</v>
      </c>
      <c r="C11" s="17">
        <v>8103</v>
      </c>
      <c r="D11" s="17">
        <v>196741.07429347155</v>
      </c>
      <c r="E11" s="18">
        <v>195162.82302850796</v>
      </c>
      <c r="G11" s="25">
        <v>65</v>
      </c>
      <c r="H11" s="29">
        <f>D13</f>
        <v>221997.44658370508</v>
      </c>
      <c r="I11" s="30">
        <f>D14</f>
        <v>175047.80251819937</v>
      </c>
    </row>
    <row r="12" spans="1:9" x14ac:dyDescent="0.75">
      <c r="A12" s="4" t="s">
        <v>8</v>
      </c>
      <c r="B12" s="5" t="s">
        <v>4</v>
      </c>
      <c r="C12" s="11">
        <v>39701</v>
      </c>
      <c r="D12" s="11">
        <v>190157.63859852398</v>
      </c>
      <c r="E12" s="12">
        <v>184928.54109468276</v>
      </c>
      <c r="G12" s="25">
        <v>66</v>
      </c>
      <c r="H12">
        <f>H$11+1/5*(H$16-H$11)</f>
        <v>214268.85319259166</v>
      </c>
      <c r="I12">
        <f>I$11+1/5*(I$16-I$11)</f>
        <v>172098.07148679026</v>
      </c>
    </row>
    <row r="13" spans="1:9" x14ac:dyDescent="0.75">
      <c r="A13" s="7"/>
      <c r="B13" t="s">
        <v>5</v>
      </c>
      <c r="C13" s="13">
        <v>12777</v>
      </c>
      <c r="D13" s="13">
        <v>221997.44658370508</v>
      </c>
      <c r="E13" s="14">
        <v>219681.71871331299</v>
      </c>
      <c r="G13" s="25">
        <v>67</v>
      </c>
      <c r="H13">
        <f>H$11+2/5*(H$16-H$11)</f>
        <v>206540.25980147824</v>
      </c>
      <c r="I13">
        <f>I$11+2/5*(I$16-I$11)</f>
        <v>169148.34045538111</v>
      </c>
    </row>
    <row r="14" spans="1:9" ht="15.5" thickBot="1" x14ac:dyDescent="0.9">
      <c r="A14" s="15"/>
      <c r="B14" s="16" t="s">
        <v>6</v>
      </c>
      <c r="C14" s="17">
        <v>26924</v>
      </c>
      <c r="D14" s="17">
        <v>175047.80251819937</v>
      </c>
      <c r="E14" s="18">
        <v>168436.1421036993</v>
      </c>
      <c r="G14" s="25">
        <v>68</v>
      </c>
      <c r="H14">
        <f>H$11+3/5*(H$16-H$11)</f>
        <v>198811.66641036485</v>
      </c>
      <c r="I14">
        <f>I$11+3/5*(I$16-I$11)</f>
        <v>166198.609423972</v>
      </c>
    </row>
    <row r="15" spans="1:9" x14ac:dyDescent="0.75">
      <c r="A15" s="4" t="s">
        <v>9</v>
      </c>
      <c r="B15" s="5" t="s">
        <v>4</v>
      </c>
      <c r="C15" s="11">
        <v>68904</v>
      </c>
      <c r="D15" s="11">
        <v>170268.91225473123</v>
      </c>
      <c r="E15" s="12">
        <v>161271.8226808313</v>
      </c>
      <c r="G15" s="25">
        <v>69</v>
      </c>
      <c r="H15">
        <f>H$11+4/5*(H$16-H$11)</f>
        <v>191083.07301925143</v>
      </c>
      <c r="I15">
        <f>I$11+4/5*(I$16-I$11)</f>
        <v>163248.87839256285</v>
      </c>
    </row>
    <row r="16" spans="1:9" x14ac:dyDescent="0.75">
      <c r="A16" s="7"/>
      <c r="B16" t="s">
        <v>5</v>
      </c>
      <c r="C16" s="13">
        <v>29796</v>
      </c>
      <c r="D16" s="13">
        <v>183354.47962813801</v>
      </c>
      <c r="E16" s="14">
        <v>179801.77339240166</v>
      </c>
      <c r="G16" s="25">
        <v>70</v>
      </c>
      <c r="H16" s="30">
        <f>D16</f>
        <v>183354.47962813801</v>
      </c>
      <c r="I16" s="30">
        <f>D17</f>
        <v>160299.14736115374</v>
      </c>
    </row>
    <row r="17" spans="1:5" ht="15.5" thickBot="1" x14ac:dyDescent="0.9">
      <c r="A17" s="15"/>
      <c r="B17" s="16" t="s">
        <v>6</v>
      </c>
      <c r="C17" s="17">
        <v>39108</v>
      </c>
      <c r="D17" s="17">
        <v>160299.14736115374</v>
      </c>
      <c r="E17" s="18">
        <v>147154.03574716172</v>
      </c>
    </row>
    <row r="18" spans="1:5" x14ac:dyDescent="0.75">
      <c r="A18" s="4" t="s">
        <v>10</v>
      </c>
      <c r="B18" s="5" t="s">
        <v>4</v>
      </c>
      <c r="C18" s="11">
        <v>52794</v>
      </c>
      <c r="D18" s="11">
        <v>167926.30109482139</v>
      </c>
      <c r="E18" s="12">
        <v>153501.9683107929</v>
      </c>
    </row>
    <row r="19" spans="1:5" x14ac:dyDescent="0.75">
      <c r="A19" s="7"/>
      <c r="B19" t="s">
        <v>5</v>
      </c>
      <c r="C19" s="13">
        <v>21555</v>
      </c>
      <c r="D19" s="13">
        <v>183570.37091162143</v>
      </c>
      <c r="E19" s="14">
        <v>177870.16144745998</v>
      </c>
    </row>
    <row r="20" spans="1:5" ht="15.5" thickBot="1" x14ac:dyDescent="0.9">
      <c r="A20" s="15"/>
      <c r="B20" s="16" t="s">
        <v>6</v>
      </c>
      <c r="C20" s="17">
        <v>31239</v>
      </c>
      <c r="D20" s="17">
        <v>157131.84785044336</v>
      </c>
      <c r="E20" s="18">
        <v>136687.84484138415</v>
      </c>
    </row>
    <row r="21" spans="1:5" x14ac:dyDescent="0.75">
      <c r="A21" s="4" t="s">
        <v>11</v>
      </c>
      <c r="B21" s="5" t="s">
        <v>4</v>
      </c>
      <c r="C21" s="11">
        <v>37926</v>
      </c>
      <c r="D21" s="11">
        <v>157931.51294626377</v>
      </c>
      <c r="E21" s="12">
        <v>137015.84730791542</v>
      </c>
    </row>
    <row r="22" spans="1:5" x14ac:dyDescent="0.75">
      <c r="A22" s="7"/>
      <c r="B22" t="s">
        <v>5</v>
      </c>
      <c r="C22" s="13">
        <v>14075</v>
      </c>
      <c r="D22" s="13">
        <v>173684.49626998225</v>
      </c>
      <c r="E22" s="14">
        <v>165037.63126110125</v>
      </c>
    </row>
    <row r="23" spans="1:5" ht="15.5" thickBot="1" x14ac:dyDescent="0.9">
      <c r="A23" s="15"/>
      <c r="B23" s="16" t="s">
        <v>6</v>
      </c>
      <c r="C23" s="17">
        <v>23851</v>
      </c>
      <c r="D23" s="17">
        <v>148635.3308037399</v>
      </c>
      <c r="E23" s="18">
        <v>120479.57590876693</v>
      </c>
    </row>
    <row r="24" spans="1:5" x14ac:dyDescent="0.75">
      <c r="A24" s="4" t="s">
        <v>12</v>
      </c>
      <c r="B24" s="5" t="s">
        <v>4</v>
      </c>
      <c r="C24" s="11">
        <v>19600</v>
      </c>
      <c r="D24" s="11">
        <v>160845.03188775509</v>
      </c>
      <c r="E24" s="12">
        <v>133172.07270408163</v>
      </c>
    </row>
    <row r="25" spans="1:5" x14ac:dyDescent="0.75">
      <c r="A25" s="7"/>
      <c r="B25" t="s">
        <v>5</v>
      </c>
      <c r="C25" s="13">
        <v>6168</v>
      </c>
      <c r="D25" s="13">
        <v>171761.43401426717</v>
      </c>
      <c r="E25" s="14">
        <v>159887.58916990922</v>
      </c>
    </row>
    <row r="26" spans="1:5" ht="15.5" thickBot="1" x14ac:dyDescent="0.9">
      <c r="A26" s="15"/>
      <c r="B26" s="16" t="s">
        <v>6</v>
      </c>
      <c r="C26" s="17">
        <v>13432</v>
      </c>
      <c r="D26" s="17">
        <v>155832.19922572959</v>
      </c>
      <c r="E26" s="18">
        <v>120904.25662596784</v>
      </c>
    </row>
    <row r="27" spans="1:5" x14ac:dyDescent="0.75">
      <c r="A27" s="4" t="s">
        <v>13</v>
      </c>
      <c r="B27" s="5" t="s">
        <v>4</v>
      </c>
      <c r="C27" s="11">
        <v>8912</v>
      </c>
      <c r="D27" s="11">
        <v>164205.03758976661</v>
      </c>
      <c r="E27" s="12">
        <v>131243.65630610412</v>
      </c>
    </row>
    <row r="28" spans="1:5" x14ac:dyDescent="0.75">
      <c r="A28" s="7"/>
      <c r="B28" t="s">
        <v>5</v>
      </c>
      <c r="C28" s="13">
        <v>2455</v>
      </c>
      <c r="D28" s="13">
        <v>184981.83910386966</v>
      </c>
      <c r="E28" s="14">
        <v>167941.42973523421</v>
      </c>
    </row>
    <row r="29" spans="1:5" ht="15.5" thickBot="1" x14ac:dyDescent="0.9">
      <c r="A29" s="15"/>
      <c r="B29" s="16" t="s">
        <v>6</v>
      </c>
      <c r="C29" s="17">
        <v>6457</v>
      </c>
      <c r="D29" s="17">
        <v>156305.541273037</v>
      </c>
      <c r="E29" s="18">
        <v>117290.88663466006</v>
      </c>
    </row>
    <row r="30" spans="1:5" x14ac:dyDescent="0.75">
      <c r="A30" s="4" t="s">
        <v>14</v>
      </c>
      <c r="B30" s="5" t="s">
        <v>4</v>
      </c>
      <c r="C30" s="11">
        <v>2343</v>
      </c>
      <c r="D30" s="11">
        <v>160876.47460520701</v>
      </c>
      <c r="E30" s="12">
        <v>124078.65130174989</v>
      </c>
    </row>
    <row r="31" spans="1:5" x14ac:dyDescent="0.75">
      <c r="A31" s="7"/>
      <c r="B31" t="s">
        <v>5</v>
      </c>
      <c r="C31" s="13">
        <v>520</v>
      </c>
      <c r="D31" s="13">
        <v>189392.77884615384</v>
      </c>
      <c r="E31" s="14">
        <v>165247.28846153847</v>
      </c>
    </row>
    <row r="32" spans="1:5" ht="15.5" thickBot="1" x14ac:dyDescent="0.9">
      <c r="A32" s="15"/>
      <c r="B32" s="16" t="s">
        <v>6</v>
      </c>
      <c r="C32" s="17">
        <v>1823</v>
      </c>
      <c r="D32" s="17">
        <v>152742.36697750961</v>
      </c>
      <c r="E32" s="18">
        <v>112335.54031815688</v>
      </c>
    </row>
    <row r="33" spans="1:5" x14ac:dyDescent="0.75">
      <c r="A33" s="24">
        <v>-1924</v>
      </c>
      <c r="B33" s="5" t="s">
        <v>4</v>
      </c>
      <c r="C33" s="11">
        <v>311</v>
      </c>
      <c r="D33" s="11">
        <v>155331.4308681672</v>
      </c>
      <c r="E33" s="12">
        <v>114140.36977491961</v>
      </c>
    </row>
    <row r="34" spans="1:5" x14ac:dyDescent="0.75">
      <c r="A34" s="7"/>
      <c r="B34" t="s">
        <v>5</v>
      </c>
      <c r="C34" s="13">
        <v>50</v>
      </c>
      <c r="D34" s="13">
        <v>179747.1</v>
      </c>
      <c r="E34" s="14">
        <v>142705.49999999997</v>
      </c>
    </row>
    <row r="35" spans="1:5" ht="15.5" thickBot="1" x14ac:dyDescent="0.9">
      <c r="A35" s="15"/>
      <c r="B35" s="16" t="s">
        <v>6</v>
      </c>
      <c r="C35" s="17">
        <v>261</v>
      </c>
      <c r="D35" s="17">
        <v>150654.09961685824</v>
      </c>
      <c r="E35" s="18">
        <v>108668.12260536398</v>
      </c>
    </row>
    <row r="36" spans="1:5" x14ac:dyDescent="0.75">
      <c r="A36" s="4" t="s">
        <v>15</v>
      </c>
      <c r="B36" s="5" t="s">
        <v>4</v>
      </c>
      <c r="C36" s="11">
        <v>238825</v>
      </c>
      <c r="D36" s="11">
        <v>170902.02868208938</v>
      </c>
      <c r="E36" s="12">
        <v>156957.12228619281</v>
      </c>
    </row>
    <row r="37" spans="1:5" x14ac:dyDescent="0.75">
      <c r="A37" s="7"/>
      <c r="B37" t="s">
        <v>5</v>
      </c>
      <c r="C37" s="13">
        <v>87396</v>
      </c>
      <c r="D37" s="13">
        <v>186761.25474850109</v>
      </c>
      <c r="E37" s="14">
        <v>180931.50344409354</v>
      </c>
    </row>
    <row r="38" spans="1:5" ht="15.5" thickBot="1" x14ac:dyDescent="0.9">
      <c r="A38" s="15"/>
      <c r="B38" s="16" t="s">
        <v>6</v>
      </c>
      <c r="C38" s="17">
        <v>151429</v>
      </c>
      <c r="D38" s="17">
        <v>161749.00699337645</v>
      </c>
      <c r="E38" s="18">
        <v>143120.50568253107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238825</v>
      </c>
      <c r="D42" s="11">
        <v>170902.02868208938</v>
      </c>
      <c r="E42" s="12">
        <v>156957.12228619281</v>
      </c>
    </row>
    <row r="43" spans="1:5" x14ac:dyDescent="0.75">
      <c r="A43" s="7"/>
      <c r="B43" t="s">
        <v>5</v>
      </c>
      <c r="C43" s="13">
        <v>87396</v>
      </c>
      <c r="D43" s="13">
        <v>186761.25474850109</v>
      </c>
      <c r="E43" s="14">
        <v>180931.50344409354</v>
      </c>
    </row>
    <row r="44" spans="1:5" ht="15.5" thickBot="1" x14ac:dyDescent="0.9">
      <c r="A44" s="15"/>
      <c r="B44" s="16" t="s">
        <v>6</v>
      </c>
      <c r="C44" s="17">
        <v>151429</v>
      </c>
      <c r="D44" s="17">
        <v>161749.00699337645</v>
      </c>
      <c r="E44" s="18">
        <v>143120.50568253107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B233-6DFF-4640-A302-03A287E0683D}">
  <dimension ref="A1:I44"/>
  <sheetViews>
    <sheetView tabSelected="1" workbookViewId="0">
      <selection activeCell="G4" sqref="G4"/>
    </sheetView>
  </sheetViews>
  <sheetFormatPr defaultRowHeight="14.75" x14ac:dyDescent="0.75"/>
  <sheetData>
    <row r="1" spans="1:9" x14ac:dyDescent="0.75">
      <c r="A1" s="2" t="s">
        <v>19</v>
      </c>
      <c r="B1" s="2"/>
      <c r="C1" s="1"/>
      <c r="D1" s="1"/>
      <c r="E1" s="1"/>
    </row>
    <row r="2" spans="1:9" x14ac:dyDescent="0.75">
      <c r="A2" s="2"/>
      <c r="C2" s="1"/>
      <c r="D2" s="1"/>
      <c r="E2" s="1"/>
    </row>
    <row r="3" spans="1:9" ht="15.5" thickBot="1" x14ac:dyDescent="0.9">
      <c r="A3" s="3" t="s">
        <v>0</v>
      </c>
      <c r="B3" s="3"/>
      <c r="C3" s="1"/>
      <c r="D3" s="1"/>
      <c r="E3" s="1"/>
      <c r="G3" t="s">
        <v>25</v>
      </c>
      <c r="H3" t="s">
        <v>23</v>
      </c>
      <c r="I3" t="s">
        <v>24</v>
      </c>
    </row>
    <row r="4" spans="1:9" x14ac:dyDescent="0.75">
      <c r="A4" s="4"/>
      <c r="B4" s="5"/>
      <c r="C4" s="6" t="s">
        <v>1</v>
      </c>
      <c r="D4" s="19" t="s">
        <v>21</v>
      </c>
      <c r="E4" s="20" t="s">
        <v>22</v>
      </c>
      <c r="G4">
        <v>58</v>
      </c>
      <c r="I4">
        <f>I6-2/3*(I6-D8)</f>
        <v>202045.37273905228</v>
      </c>
    </row>
    <row r="5" spans="1:9" ht="15.5" thickBot="1" x14ac:dyDescent="0.9">
      <c r="A5" s="7" t="s">
        <v>2</v>
      </c>
      <c r="C5" s="8"/>
      <c r="D5" s="9" t="s">
        <v>3</v>
      </c>
      <c r="E5" s="10" t="s">
        <v>3</v>
      </c>
      <c r="G5">
        <v>59</v>
      </c>
      <c r="I5">
        <f>I6-1/3*(I6-D8)</f>
        <v>206457.14399295606</v>
      </c>
    </row>
    <row r="6" spans="1:9" x14ac:dyDescent="0.75">
      <c r="A6" s="4" t="s">
        <v>20</v>
      </c>
      <c r="B6" s="5" t="s">
        <v>4</v>
      </c>
      <c r="C6" s="11">
        <f>SUM(Budapest:Pest!C6)</f>
        <v>404</v>
      </c>
      <c r="D6" s="11">
        <f>IFERROR((Budapest!C6*Budapest!D6+Pest!C6*Pest!D6)/'Közép-Magyarország'!C6,"")</f>
        <v>197633.60148514851</v>
      </c>
      <c r="E6" s="12">
        <f>IFERROR((Budapest!C6*Budapest!E6+Pest!C6*Pest!E6)/'Közép-Magyarország'!C6,"")</f>
        <v>196791.02722772278</v>
      </c>
      <c r="G6">
        <v>60</v>
      </c>
      <c r="H6" s="28"/>
      <c r="I6" s="31">
        <f>D11</f>
        <v>210868.91524685983</v>
      </c>
    </row>
    <row r="7" spans="1:9" x14ac:dyDescent="0.75">
      <c r="A7" s="7"/>
      <c r="B7" t="s">
        <v>5</v>
      </c>
      <c r="C7" s="13">
        <f>SUM(Budapest:Pest!C7)</f>
        <v>0</v>
      </c>
      <c r="D7" s="13" t="str">
        <f>IFERROR((Budapest!C7*Budapest!D7+Pest!C7*Pest!D7)/'Közép-Magyarország'!C7,"")</f>
        <v/>
      </c>
      <c r="E7" s="14" t="str">
        <f>IFERROR((Budapest!C7*Budapest!E7+Pest!C7*Pest!E7)/'Közép-Magyarország'!C7,"")</f>
        <v/>
      </c>
      <c r="G7">
        <v>61</v>
      </c>
      <c r="I7">
        <f>I$6+1/5*(I$11-I$6)</f>
        <v>207257.23424981645</v>
      </c>
    </row>
    <row r="8" spans="1:9" ht="15.5" thickBot="1" x14ac:dyDescent="0.9">
      <c r="A8" s="15"/>
      <c r="B8" s="16" t="s">
        <v>6</v>
      </c>
      <c r="C8" s="17">
        <f>SUM(Budapest:Pest!C8)</f>
        <v>404</v>
      </c>
      <c r="D8" s="17">
        <f>IFERROR((Budapest!C8*Budapest!D8+Pest!C8*Pest!D8)/'Közép-Magyarország'!C8,"")</f>
        <v>197633.60148514851</v>
      </c>
      <c r="E8" s="18">
        <f>IFERROR((Budapest!C8*Budapest!E8+Pest!C8*Pest!E8)/'Közép-Magyarország'!C8,"")</f>
        <v>196791.02722772278</v>
      </c>
      <c r="G8">
        <v>62</v>
      </c>
      <c r="H8" s="28"/>
      <c r="I8">
        <f>I$6+2/5*(I$11-I$6)</f>
        <v>203645.55325277304</v>
      </c>
    </row>
    <row r="9" spans="1:9" x14ac:dyDescent="0.75">
      <c r="A9" s="4" t="s">
        <v>7</v>
      </c>
      <c r="B9" s="5" t="s">
        <v>4</v>
      </c>
      <c r="C9" s="11">
        <f>SUM(Budapest:Pest!C9)</f>
        <v>16082</v>
      </c>
      <c r="D9" s="11">
        <f>IFERROR((Budapest!C9*Budapest!D9+Pest!C9*Pest!D9)/'Közép-Magyarország'!C9,"")</f>
        <v>210868.91524685983</v>
      </c>
      <c r="E9" s="12">
        <f>IFERROR((Budapest!C9*Budapest!E9+Pest!C9*Pest!E9)/'Közép-Magyarország'!C9,"")</f>
        <v>209347.97568710361</v>
      </c>
      <c r="G9">
        <v>63</v>
      </c>
      <c r="I9">
        <f>I$6+3/5*(I$11-I$6)</f>
        <v>200033.87225572966</v>
      </c>
    </row>
    <row r="10" spans="1:9" x14ac:dyDescent="0.75">
      <c r="A10" s="7"/>
      <c r="B10" t="s">
        <v>5</v>
      </c>
      <c r="C10" s="13">
        <f>SUM(Budapest:Pest!C10)</f>
        <v>0</v>
      </c>
      <c r="D10" s="13" t="str">
        <f>IFERROR((Budapest!C10*Budapest!D10+Pest!C10*Pest!D10)/'Közép-Magyarország'!C10,"")</f>
        <v/>
      </c>
      <c r="E10" s="14" t="str">
        <f>IFERROR((Budapest!C10*Budapest!E10+Pest!C10*Pest!E10)/'Közép-Magyarország'!C10,"")</f>
        <v/>
      </c>
      <c r="G10">
        <v>64</v>
      </c>
      <c r="H10" s="28"/>
      <c r="I10">
        <f>I$6+4/5*(I$11-I$6)</f>
        <v>196422.19125868625</v>
      </c>
    </row>
    <row r="11" spans="1:9" ht="15.5" thickBot="1" x14ac:dyDescent="0.9">
      <c r="A11" s="15"/>
      <c r="B11" s="16" t="s">
        <v>6</v>
      </c>
      <c r="C11" s="17">
        <f>SUM(Budapest:Pest!C11)</f>
        <v>16082</v>
      </c>
      <c r="D11" s="17">
        <f>IFERROR((Budapest!C11*Budapest!D11+Pest!C11*Pest!D11)/'Közép-Magyarország'!C11,"")</f>
        <v>210868.91524685983</v>
      </c>
      <c r="E11" s="18">
        <f>IFERROR((Budapest!C11*Budapest!E11+Pest!C11*Pest!E11)/'Közép-Magyarország'!C11,"")</f>
        <v>209347.97568710361</v>
      </c>
      <c r="G11">
        <v>65</v>
      </c>
      <c r="H11" s="32">
        <f>D13</f>
        <v>234551.43642649602</v>
      </c>
      <c r="I11" s="33">
        <f>D14</f>
        <v>192810.51026164286</v>
      </c>
    </row>
    <row r="12" spans="1:9" x14ac:dyDescent="0.75">
      <c r="A12" s="4" t="s">
        <v>8</v>
      </c>
      <c r="B12" s="5" t="s">
        <v>4</v>
      </c>
      <c r="C12" s="11">
        <f>SUM(Budapest:Pest!C12)</f>
        <v>87462</v>
      </c>
      <c r="D12" s="11">
        <f>IFERROR((Budapest!C12*Budapest!D12+Pest!C12*Pest!D12)/'Közép-Magyarország'!C12,"")</f>
        <v>205786.36310626328</v>
      </c>
      <c r="E12" s="12">
        <f>IFERROR((Budapest!C12*Budapest!E12+Pest!C12*Pest!E12)/'Közép-Magyarország'!C12,"")</f>
        <v>200802.59421234365</v>
      </c>
      <c r="G12">
        <v>66</v>
      </c>
      <c r="H12">
        <f>H$11+1/5*(H$16-H$11)</f>
        <v>226993.06174650925</v>
      </c>
      <c r="I12">
        <f>I$11+1/5*(I$16-I$11)</f>
        <v>189644.99167228071</v>
      </c>
    </row>
    <row r="13" spans="1:9" x14ac:dyDescent="0.75">
      <c r="A13" s="7"/>
      <c r="B13" t="s">
        <v>5</v>
      </c>
      <c r="C13" s="13">
        <f>SUM(Budapest:Pest!C13)</f>
        <v>27189</v>
      </c>
      <c r="D13" s="13">
        <f>IFERROR((Budapest!C13*Budapest!D13+Pest!C13*Pest!D13)/'Közép-Magyarország'!C13,"")</f>
        <v>234551.43642649602</v>
      </c>
      <c r="E13" s="14">
        <f>IFERROR((Budapest!C13*Budapest!E13+Pest!C13*Pest!E13)/'Közép-Magyarország'!C13,"")</f>
        <v>232216.58979734452</v>
      </c>
      <c r="G13">
        <v>67</v>
      </c>
      <c r="H13">
        <f>H$11+2/5*(H$16-H$11)</f>
        <v>219434.68706652246</v>
      </c>
      <c r="I13">
        <f>I$11+2/5*(I$16-I$11)</f>
        <v>186479.47308291856</v>
      </c>
    </row>
    <row r="14" spans="1:9" ht="15.5" thickBot="1" x14ac:dyDescent="0.9">
      <c r="A14" s="15"/>
      <c r="B14" s="16" t="s">
        <v>6</v>
      </c>
      <c r="C14" s="17">
        <f>SUM(Budapest:Pest!C14)</f>
        <v>60273</v>
      </c>
      <c r="D14" s="17">
        <f>IFERROR((Budapest!C14*Budapest!D14+Pest!C14*Pest!D14)/'Közép-Magyarország'!C14,"")</f>
        <v>192810.51026164286</v>
      </c>
      <c r="E14" s="18">
        <f>IFERROR((Budapest!C14*Budapest!E14+Pest!C14*Pest!E14)/'Közép-Magyarország'!C14,"")</f>
        <v>186631.81913958158</v>
      </c>
      <c r="G14">
        <v>68</v>
      </c>
      <c r="H14">
        <f>H$11+3/5*(H$16-H$11)</f>
        <v>211876.31238653569</v>
      </c>
      <c r="I14">
        <f>I$11+3/5*(I$16-I$11)</f>
        <v>183313.9544935564</v>
      </c>
    </row>
    <row r="15" spans="1:9" x14ac:dyDescent="0.75">
      <c r="A15" s="4" t="s">
        <v>9</v>
      </c>
      <c r="B15" s="5" t="s">
        <v>4</v>
      </c>
      <c r="C15" s="11">
        <f>SUM(Budapest:Pest!C15)</f>
        <v>164794</v>
      </c>
      <c r="D15" s="11">
        <f>IFERROR((Budapest!C15*Budapest!D15+Pest!C15*Pest!D15)/'Közép-Magyarország'!C15,"")</f>
        <v>185187.64390693835</v>
      </c>
      <c r="E15" s="12">
        <f>IFERROR((Budapest!C15*Budapest!E15+Pest!C15*Pest!E15)/'Közép-Magyarország'!C15,"")</f>
        <v>176465.35878126632</v>
      </c>
      <c r="G15">
        <v>69</v>
      </c>
      <c r="H15">
        <f>H$11+4/5*(H$16-H$11)</f>
        <v>204317.9377065489</v>
      </c>
      <c r="I15">
        <f>I$11+4/5*(I$16-I$11)</f>
        <v>180148.43590419425</v>
      </c>
    </row>
    <row r="16" spans="1:9" x14ac:dyDescent="0.75">
      <c r="A16" s="7"/>
      <c r="B16" t="s">
        <v>5</v>
      </c>
      <c r="C16" s="13">
        <f>SUM(Budapest:Pest!C16)</f>
        <v>68368</v>
      </c>
      <c r="D16" s="13">
        <f>IFERROR((Budapest!C16*Budapest!D16+Pest!C16*Pest!D16)/'Közép-Magyarország'!C16,"")</f>
        <v>196759.56302656213</v>
      </c>
      <c r="E16" s="14">
        <f>IFERROR((Budapest!C16*Budapest!E16+Pest!C16*Pest!E16)/'Közép-Magyarország'!C16,"")</f>
        <v>193001.82760940792</v>
      </c>
      <c r="G16">
        <v>70</v>
      </c>
      <c r="H16" s="33">
        <f>D16</f>
        <v>196759.56302656213</v>
      </c>
      <c r="I16" s="33">
        <f>D17</f>
        <v>176982.9173148321</v>
      </c>
    </row>
    <row r="17" spans="1:5" ht="15.5" thickBot="1" x14ac:dyDescent="0.9">
      <c r="A17" s="15"/>
      <c r="B17" s="16" t="s">
        <v>6</v>
      </c>
      <c r="C17" s="17">
        <f>SUM(Budapest:Pest!C17)</f>
        <v>96426</v>
      </c>
      <c r="D17" s="17">
        <f>IFERROR((Budapest!C17*Budapest!D17+Pest!C17*Pest!D17)/'Közép-Magyarország'!C17,"")</f>
        <v>176982.9173148321</v>
      </c>
      <c r="E17" s="18">
        <f>IFERROR((Budapest!C17*Budapest!E17+Pest!C17*Pest!E17)/'Közép-Magyarország'!C17,"")</f>
        <v>164740.66522514675</v>
      </c>
    </row>
    <row r="18" spans="1:5" x14ac:dyDescent="0.75">
      <c r="A18" s="4" t="s">
        <v>10</v>
      </c>
      <c r="B18" s="5" t="s">
        <v>4</v>
      </c>
      <c r="C18" s="11">
        <f>SUM(Budapest:Pest!C18)</f>
        <v>132490</v>
      </c>
      <c r="D18" s="11">
        <f>IFERROR((Budapest!C18*Budapest!D18+Pest!C18*Pest!D18)/'Közép-Magyarország'!C18,"")</f>
        <v>183980.50871763908</v>
      </c>
      <c r="E18" s="12">
        <f>IFERROR((Budapest!C18*Budapest!E18+Pest!C18*Pest!E18)/'Közép-Magyarország'!C18,"")</f>
        <v>169311.04105970261</v>
      </c>
    </row>
    <row r="19" spans="1:5" x14ac:dyDescent="0.75">
      <c r="A19" s="7"/>
      <c r="B19" t="s">
        <v>5</v>
      </c>
      <c r="C19" s="13">
        <f>SUM(Budapest:Pest!C19)</f>
        <v>51335</v>
      </c>
      <c r="D19" s="13">
        <f>IFERROR((Budapest!C19*Budapest!D19+Pest!C19*Pest!D19)/'Közép-Magyarország'!C19,"")</f>
        <v>200313.89276322199</v>
      </c>
      <c r="E19" s="14">
        <f>IFERROR((Budapest!C19*Budapest!E19+Pest!C19*Pest!E19)/'Közép-Magyarország'!C19,"")</f>
        <v>193995.97233856044</v>
      </c>
    </row>
    <row r="20" spans="1:5" ht="15.5" thickBot="1" x14ac:dyDescent="0.9">
      <c r="A20" s="15"/>
      <c r="B20" s="16" t="s">
        <v>6</v>
      </c>
      <c r="C20" s="17">
        <f>SUM(Budapest:Pest!C20)</f>
        <v>81155</v>
      </c>
      <c r="D20" s="17">
        <f>IFERROR((Budapest!C20*Budapest!D20+Pest!C20*Pest!D20)/'Közép-Magyarország'!C20,"")</f>
        <v>173648.74517897851</v>
      </c>
      <c r="E20" s="18">
        <f>IFERROR((Budapest!C20*Budapest!E20+Pest!C20*Pest!E20)/'Közép-Magyarország'!C20,"")</f>
        <v>153696.46466637915</v>
      </c>
    </row>
    <row r="21" spans="1:5" x14ac:dyDescent="0.75">
      <c r="A21" s="4" t="s">
        <v>11</v>
      </c>
      <c r="B21" s="5" t="s">
        <v>4</v>
      </c>
      <c r="C21" s="11">
        <f>SUM(Budapest:Pest!C21)</f>
        <v>101656</v>
      </c>
      <c r="D21" s="11">
        <f>IFERROR((Budapest!C21*Budapest!D21+Pest!C21*Pest!D21)/'Közép-Magyarország'!C21,"")</f>
        <v>173718.17108680255</v>
      </c>
      <c r="E21" s="12">
        <f>IFERROR((Budapest!C21*Budapest!E21+Pest!C21*Pest!E21)/'Közép-Magyarország'!C21,"")</f>
        <v>152389.7710415519</v>
      </c>
    </row>
    <row r="22" spans="1:5" x14ac:dyDescent="0.75">
      <c r="A22" s="7"/>
      <c r="B22" t="s">
        <v>5</v>
      </c>
      <c r="C22" s="13">
        <f>SUM(Budapest:Pest!C22)</f>
        <v>36864</v>
      </c>
      <c r="D22" s="13">
        <f>IFERROR((Budapest!C22*Budapest!D22+Pest!C22*Pest!D22)/'Közép-Magyarország'!C22,"")</f>
        <v>190123.40291341147</v>
      </c>
      <c r="E22" s="14">
        <f>IFERROR((Budapest!C22*Budapest!E22+Pest!C22*Pest!E22)/'Közép-Magyarország'!C22,"")</f>
        <v>180619.72439236112</v>
      </c>
    </row>
    <row r="23" spans="1:5" ht="15.5" thickBot="1" x14ac:dyDescent="0.9">
      <c r="A23" s="15"/>
      <c r="B23" s="16" t="s">
        <v>6</v>
      </c>
      <c r="C23" s="17">
        <f>SUM(Budapest:Pest!C23)</f>
        <v>64792</v>
      </c>
      <c r="D23" s="17">
        <f>IFERROR((Budapest!C23*Budapest!D23+Pest!C23*Pest!D23)/'Közép-Magyarország'!C23,"")</f>
        <v>164384.26464687</v>
      </c>
      <c r="E23" s="18">
        <f>IFERROR((Budapest!C23*Budapest!E23+Pest!C23*Pest!E23)/'Közép-Magyarország'!C23,"")</f>
        <v>136328.08132176811</v>
      </c>
    </row>
    <row r="24" spans="1:5" x14ac:dyDescent="0.75">
      <c r="A24" s="4" t="s">
        <v>12</v>
      </c>
      <c r="B24" s="5" t="s">
        <v>4</v>
      </c>
      <c r="C24" s="11">
        <f>SUM(Budapest:Pest!C24)</f>
        <v>54448</v>
      </c>
      <c r="D24" s="11">
        <f>IFERROR((Budapest!C24*Budapest!D24+Pest!C24*Pest!D24)/'Közép-Magyarország'!C24,"")</f>
        <v>178099.95739053775</v>
      </c>
      <c r="E24" s="12">
        <f>IFERROR((Budapest!C24*Budapest!E24+Pest!C24*Pest!E24)/'Közép-Magyarország'!C24,"")</f>
        <v>149287.04562151042</v>
      </c>
    </row>
    <row r="25" spans="1:5" x14ac:dyDescent="0.75">
      <c r="A25" s="7"/>
      <c r="B25" t="s">
        <v>5</v>
      </c>
      <c r="C25" s="13">
        <f>SUM(Budapest:Pest!C25)</f>
        <v>17171</v>
      </c>
      <c r="D25" s="13">
        <f>IFERROR((Budapest!C25*Budapest!D25+Pest!C25*Pest!D25)/'Közép-Magyarország'!C25,"")</f>
        <v>188149.67590705259</v>
      </c>
      <c r="E25" s="14">
        <f>IFERROR((Budapest!C25*Budapest!E25+Pest!C25*Pest!E25)/'Közép-Magyarország'!C25,"")</f>
        <v>174526.77858016422</v>
      </c>
    </row>
    <row r="26" spans="1:5" ht="15.5" thickBot="1" x14ac:dyDescent="0.9">
      <c r="A26" s="15"/>
      <c r="B26" s="16" t="s">
        <v>6</v>
      </c>
      <c r="C26" s="17">
        <f>SUM(Budapest:Pest!C26)</f>
        <v>37277</v>
      </c>
      <c r="D26" s="17">
        <f>IFERROR((Budapest!C26*Budapest!D26+Pest!C26*Pest!D26)/'Közép-Magyarország'!C26,"")</f>
        <v>173470.72980658314</v>
      </c>
      <c r="E26" s="18">
        <f>IFERROR((Budapest!C26*Budapest!E26+Pest!C26*Pest!E26)/'Közép-Magyarország'!C26,"")</f>
        <v>137660.80277382836</v>
      </c>
    </row>
    <row r="27" spans="1:5" x14ac:dyDescent="0.75">
      <c r="A27" s="4" t="s">
        <v>13</v>
      </c>
      <c r="B27" s="5" t="s">
        <v>4</v>
      </c>
      <c r="C27" s="11">
        <f>SUM(Budapest:Pest!C27)</f>
        <v>27559</v>
      </c>
      <c r="D27" s="11">
        <f>IFERROR((Budapest!C27*Budapest!D27+Pest!C27*Pest!D27)/'Közép-Magyarország'!C27,"")</f>
        <v>183961.03577778584</v>
      </c>
      <c r="E27" s="12">
        <f>IFERROR((Budapest!C27*Budapest!E27+Pest!C27*Pest!E27)/'Közép-Magyarország'!C27,"")</f>
        <v>148621.88268805109</v>
      </c>
    </row>
    <row r="28" spans="1:5" x14ac:dyDescent="0.75">
      <c r="A28" s="7"/>
      <c r="B28" t="s">
        <v>5</v>
      </c>
      <c r="C28" s="13">
        <f>SUM(Budapest:Pest!C28)</f>
        <v>7795</v>
      </c>
      <c r="D28" s="13">
        <f>IFERROR((Budapest!C28*Budapest!D28+Pest!C28*Pest!D28)/'Közép-Magyarország'!C28,"")</f>
        <v>207921.77485567672</v>
      </c>
      <c r="E28" s="14">
        <f>IFERROR((Budapest!C28*Budapest!E28+Pest!C28*Pest!E28)/'Közép-Magyarország'!C28,"")</f>
        <v>188725.06863373957</v>
      </c>
    </row>
    <row r="29" spans="1:5" ht="15.5" thickBot="1" x14ac:dyDescent="0.9">
      <c r="A29" s="15"/>
      <c r="B29" s="16" t="s">
        <v>6</v>
      </c>
      <c r="C29" s="17">
        <f>SUM(Budapest:Pest!C29)</f>
        <v>19764</v>
      </c>
      <c r="D29" s="17">
        <f>IFERROR((Budapest!C29*Budapest!D29+Pest!C29*Pest!D29)/'Közép-Magyarország'!C29,"")</f>
        <v>174510.8252378061</v>
      </c>
      <c r="E29" s="18">
        <f>IFERROR((Budapest!C29*Budapest!E29+Pest!C29*Pest!E29)/'Közép-Magyarország'!C29,"")</f>
        <v>132805.02706941916</v>
      </c>
    </row>
    <row r="30" spans="1:5" x14ac:dyDescent="0.75">
      <c r="A30" s="4" t="s">
        <v>14</v>
      </c>
      <c r="B30" s="5" t="s">
        <v>4</v>
      </c>
      <c r="C30" s="11">
        <f>SUM(Budapest:Pest!C30)</f>
        <v>8498</v>
      </c>
      <c r="D30" s="11">
        <f>IFERROR((Budapest!C30*Budapest!D30+Pest!C30*Pest!D30)/'Közép-Magyarország'!C30,"")</f>
        <v>181699.07742998353</v>
      </c>
      <c r="E30" s="12">
        <f>IFERROR((Budapest!C30*Budapest!E30+Pest!C30*Pest!E30)/'Közép-Magyarország'!C30,"")</f>
        <v>141745.54248058368</v>
      </c>
    </row>
    <row r="31" spans="1:5" x14ac:dyDescent="0.75">
      <c r="A31" s="7"/>
      <c r="B31" t="s">
        <v>5</v>
      </c>
      <c r="C31" s="13">
        <f>SUM(Budapest:Pest!C31)</f>
        <v>2131</v>
      </c>
      <c r="D31" s="13">
        <f>IFERROR((Budapest!C31*Budapest!D31+Pest!C31*Pest!D31)/'Közép-Magyarország'!C31,"")</f>
        <v>216468.49601126232</v>
      </c>
      <c r="E31" s="14">
        <f>IFERROR((Budapest!C31*Budapest!E31+Pest!C31*Pest!E31)/'Közép-Magyarország'!C31,"")</f>
        <v>189141.60722665416</v>
      </c>
    </row>
    <row r="32" spans="1:5" ht="15.5" thickBot="1" x14ac:dyDescent="0.9">
      <c r="A32" s="15"/>
      <c r="B32" s="16" t="s">
        <v>6</v>
      </c>
      <c r="C32" s="17">
        <f>SUM(Budapest:Pest!C32)</f>
        <v>6367</v>
      </c>
      <c r="D32" s="17">
        <f>IFERROR((Budapest!C32*Budapest!D32+Pest!C32*Pest!D32)/'Közép-Magyarország'!C32,"")</f>
        <v>170061.94361551752</v>
      </c>
      <c r="E32" s="18">
        <f>IFERROR((Budapest!C32*Budapest!E32+Pest!C32*Pest!E32)/'Közép-Magyarország'!C32,"")</f>
        <v>125882.33940631381</v>
      </c>
    </row>
    <row r="33" spans="1:5" x14ac:dyDescent="0.75">
      <c r="A33" s="24">
        <v>-1924</v>
      </c>
      <c r="B33" s="5" t="s">
        <v>4</v>
      </c>
      <c r="C33" s="11">
        <f>SUM(Budapest:Pest!C33)</f>
        <v>1386</v>
      </c>
      <c r="D33" s="11">
        <f>IFERROR((Budapest!C33*Budapest!D33+Pest!C33*Pest!D33)/'Közép-Magyarország'!C33,"")</f>
        <v>175486.60533910533</v>
      </c>
      <c r="E33" s="12">
        <f>IFERROR((Budapest!C33*Budapest!E33+Pest!C33*Pest!E33)/'Közép-Magyarország'!C33,"")</f>
        <v>130824.9025974026</v>
      </c>
    </row>
    <row r="34" spans="1:5" x14ac:dyDescent="0.75">
      <c r="A34" s="7"/>
      <c r="B34" t="s">
        <v>5</v>
      </c>
      <c r="C34" s="13">
        <f>SUM(Budapest:Pest!C34)</f>
        <v>271</v>
      </c>
      <c r="D34" s="13">
        <f>IFERROR((Budapest!C34*Budapest!D34+Pest!C34*Pest!D34)/'Közép-Magyarország'!C34,"")</f>
        <v>216552.23247232471</v>
      </c>
      <c r="E34" s="14">
        <f>IFERROR((Budapest!C34*Budapest!E34+Pest!C34*Pest!E34)/'Közép-Magyarország'!C34,"")</f>
        <v>174233.0258302583</v>
      </c>
    </row>
    <row r="35" spans="1:5" ht="15.5" thickBot="1" x14ac:dyDescent="0.9">
      <c r="A35" s="15"/>
      <c r="B35" s="16" t="s">
        <v>6</v>
      </c>
      <c r="C35" s="17">
        <f>SUM(Budapest:Pest!C35)</f>
        <v>1115</v>
      </c>
      <c r="D35" s="17">
        <f>IFERROR((Budapest!C35*Budapest!D35+Pest!C35*Pest!D35)/'Közép-Magyarország'!C35,"")</f>
        <v>165505.6322869955</v>
      </c>
      <c r="E35" s="18">
        <f>IFERROR((Budapest!C35*Budapest!E35+Pest!C35*Pest!E35)/'Közép-Magyarország'!C35,"")</f>
        <v>120274.58744394619</v>
      </c>
    </row>
    <row r="36" spans="1:5" x14ac:dyDescent="0.75">
      <c r="A36" s="4" t="s">
        <v>15</v>
      </c>
      <c r="B36" s="5" t="s">
        <v>4</v>
      </c>
      <c r="C36" s="11">
        <f>SUM(Budapest:Pest!C36)</f>
        <v>594779</v>
      </c>
      <c r="D36" s="11">
        <f>IFERROR((Budapest!C36*Budapest!D36+Pest!C36*Pest!D36)/'Közép-Magyarország'!C36,"")</f>
        <v>185912.21480583545</v>
      </c>
      <c r="E36" s="12">
        <f>IFERROR((Budapest!C36*Budapest!E36+Pest!C36*Pest!E36)/'Közép-Magyarország'!C36,"")</f>
        <v>170857.99835737309</v>
      </c>
    </row>
    <row r="37" spans="1:5" x14ac:dyDescent="0.75">
      <c r="A37" s="7"/>
      <c r="B37" t="s">
        <v>5</v>
      </c>
      <c r="C37" s="13">
        <f>SUM(Budapest:Pest!C37)</f>
        <v>211124</v>
      </c>
      <c r="D37" s="13">
        <f>IFERROR((Budapest!C37*Budapest!D37+Pest!C37*Pest!D37)/'Közép-Magyarország'!C37,"")</f>
        <v>201268.20238343344</v>
      </c>
      <c r="E37" s="14">
        <f>IFERROR((Budapest!C37*Budapest!E37+Pest!C37*Pest!E37)/'Közép-Magyarország'!C37,"")</f>
        <v>194408.13791894811</v>
      </c>
    </row>
    <row r="38" spans="1:5" ht="15.5" thickBot="1" x14ac:dyDescent="0.9">
      <c r="A38" s="15"/>
      <c r="B38" s="16" t="s">
        <v>6</v>
      </c>
      <c r="C38" s="17">
        <f>SUM(Budapest:Pest!C38)</f>
        <v>383655</v>
      </c>
      <c r="D38" s="17">
        <f>IFERROR((Budapest!C38*Budapest!D38+Pest!C38*Pest!D38)/'Közép-Magyarország'!C38,"")</f>
        <v>177461.86873623438</v>
      </c>
      <c r="E38" s="18">
        <f>IFERROR((Budapest!C38*Budapest!E38+Pest!C38*Pest!E38)/'Közép-Magyarország'!C38,"")</f>
        <v>157898.43920970664</v>
      </c>
    </row>
    <row r="39" spans="1:5" x14ac:dyDescent="0.75">
      <c r="A39" s="4" t="s">
        <v>16</v>
      </c>
      <c r="B39" s="5" t="s">
        <v>4</v>
      </c>
      <c r="C39" s="11">
        <f>SUM(Budapest:Pest!C39)</f>
        <v>0</v>
      </c>
      <c r="D39" s="11" t="str">
        <f>IFERROR((Budapest!C39*Budapest!D39+Pest!C39*Pest!D39)/'Közép-Magyarország'!C39,"")</f>
        <v/>
      </c>
      <c r="E39" s="12" t="str">
        <f>IFERROR((Budapest!C39*Budapest!E39+Pest!C39*Pest!E39)/'Közép-Magyarország'!C39,"")</f>
        <v/>
      </c>
    </row>
    <row r="40" spans="1:5" x14ac:dyDescent="0.75">
      <c r="A40" s="7" t="s">
        <v>17</v>
      </c>
      <c r="B40" t="s">
        <v>5</v>
      </c>
      <c r="C40" s="13">
        <f>SUM(Budapest:Pest!C40)</f>
        <v>0</v>
      </c>
      <c r="D40" s="13" t="str">
        <f>IFERROR((Budapest!C40*Budapest!D40+Pest!C40*Pest!D40)/'Közép-Magyarország'!C40,"")</f>
        <v/>
      </c>
      <c r="E40" s="14" t="str">
        <f>IFERROR((Budapest!C40*Budapest!E40+Pest!C40*Pest!E40)/'Közép-Magyarország'!C40,"")</f>
        <v/>
      </c>
    </row>
    <row r="41" spans="1:5" ht="15.5" thickBot="1" x14ac:dyDescent="0.9">
      <c r="A41" s="15"/>
      <c r="B41" s="16" t="s">
        <v>6</v>
      </c>
      <c r="C41" s="17">
        <f>SUM(Budapest:Pest!C41)</f>
        <v>0</v>
      </c>
      <c r="D41" s="17" t="str">
        <f>IFERROR((Budapest!C41*Budapest!D41+Pest!C41*Pest!D41)/'Közép-Magyarország'!C41,"")</f>
        <v/>
      </c>
      <c r="E41" s="18" t="str">
        <f>IFERROR((Budapest!C41*Budapest!E41+Pest!C41*Pest!E41)/'Közép-Magyarország'!C41,"")</f>
        <v/>
      </c>
    </row>
    <row r="42" spans="1:5" x14ac:dyDescent="0.75">
      <c r="A42" s="4" t="s">
        <v>18</v>
      </c>
      <c r="B42" s="5" t="s">
        <v>4</v>
      </c>
      <c r="C42" s="11">
        <f>SUM(Budapest:Pest!C42)</f>
        <v>594779</v>
      </c>
      <c r="D42" s="11">
        <f>IFERROR((Budapest!C42*Budapest!D42+Pest!C42*Pest!D42)/'Közép-Magyarország'!C42,"")</f>
        <v>185912.21480583545</v>
      </c>
      <c r="E42" s="12">
        <f>IFERROR((Budapest!C42*Budapest!E42+Pest!C42*Pest!E42)/'Közép-Magyarország'!C42,"")</f>
        <v>170857.99835737309</v>
      </c>
    </row>
    <row r="43" spans="1:5" x14ac:dyDescent="0.75">
      <c r="A43" s="7"/>
      <c r="B43" t="s">
        <v>5</v>
      </c>
      <c r="C43" s="13">
        <f>SUM(Budapest:Pest!C43)</f>
        <v>211124</v>
      </c>
      <c r="D43" s="13">
        <f>IFERROR((Budapest!C43*Budapest!D43+Pest!C43*Pest!D43)/'Közép-Magyarország'!C43,"")</f>
        <v>201268.20238343344</v>
      </c>
      <c r="E43" s="14">
        <f>IFERROR((Budapest!C43*Budapest!E43+Pest!C43*Pest!E43)/'Közép-Magyarország'!C43,"")</f>
        <v>194408.13791894811</v>
      </c>
    </row>
    <row r="44" spans="1:5" ht="15.5" thickBot="1" x14ac:dyDescent="0.9">
      <c r="A44" s="15"/>
      <c r="B44" s="16" t="s">
        <v>6</v>
      </c>
      <c r="C44" s="17">
        <f>SUM(Budapest:Pest!C44)</f>
        <v>383655</v>
      </c>
      <c r="D44" s="17">
        <f>IFERROR((Budapest!C44*Budapest!D44+Pest!C44*Pest!D44)/'Közép-Magyarország'!C44,"")</f>
        <v>177461.86873623438</v>
      </c>
      <c r="E44" s="18">
        <f>IFERROR((Budapest!C44*Budapest!E44+Pest!C44*Pest!E44)/'Közép-Magyarország'!C44,"")</f>
        <v>157898.43920970664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EF7C-3EDA-4C51-893A-36F89861BC8D}">
  <dimension ref="A1:I44"/>
  <sheetViews>
    <sheetView tabSelected="1" topLeftCell="A7" workbookViewId="0">
      <selection activeCell="G4" sqref="G4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9" x14ac:dyDescent="0.75">
      <c r="A1" s="2" t="s">
        <v>19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0</v>
      </c>
      <c r="B3" s="3"/>
      <c r="C3" s="1"/>
      <c r="D3" s="1"/>
      <c r="E3" s="1"/>
      <c r="G3" s="25" t="s">
        <v>25</v>
      </c>
      <c r="H3" s="25" t="s">
        <v>23</v>
      </c>
      <c r="I3" s="25" t="s">
        <v>24</v>
      </c>
    </row>
    <row r="4" spans="1:9" x14ac:dyDescent="0.75">
      <c r="A4" s="4"/>
      <c r="B4" s="5"/>
      <c r="C4" s="6" t="s">
        <v>1</v>
      </c>
      <c r="D4" s="19" t="s">
        <v>21</v>
      </c>
      <c r="E4" s="20" t="s">
        <v>22</v>
      </c>
      <c r="G4" s="25">
        <v>58</v>
      </c>
      <c r="I4">
        <f>I6-2/3*(I6-D8)</f>
        <v>179712.04103656142</v>
      </c>
    </row>
    <row r="5" spans="1:9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I5">
        <f>I6-1/3*(I6-D8)</f>
        <v>179942.23996785967</v>
      </c>
    </row>
    <row r="6" spans="1:9" x14ac:dyDescent="0.75">
      <c r="A6" s="4" t="s">
        <v>20</v>
      </c>
      <c r="B6" s="5" t="s">
        <v>4</v>
      </c>
      <c r="C6" s="11">
        <v>304</v>
      </c>
      <c r="D6" s="11">
        <v>179481.84210526315</v>
      </c>
      <c r="E6" s="12">
        <v>176739.47368421053</v>
      </c>
      <c r="G6" s="25">
        <v>60</v>
      </c>
      <c r="H6" s="21"/>
      <c r="I6" s="27">
        <f>D11</f>
        <v>180172.43889915795</v>
      </c>
    </row>
    <row r="7" spans="1:9" x14ac:dyDescent="0.75">
      <c r="A7" s="7"/>
      <c r="B7" t="s">
        <v>5</v>
      </c>
      <c r="C7" s="13">
        <v>0</v>
      </c>
      <c r="D7" s="13">
        <v>0</v>
      </c>
      <c r="E7" s="14">
        <v>0</v>
      </c>
      <c r="G7" s="25">
        <v>61</v>
      </c>
      <c r="I7">
        <f>I$6+1/5*(I$11-I$6)</f>
        <v>176719.02383889709</v>
      </c>
    </row>
    <row r="8" spans="1:9" ht="15.5" thickBot="1" x14ac:dyDescent="0.9">
      <c r="A8" s="15"/>
      <c r="B8" s="16" t="s">
        <v>6</v>
      </c>
      <c r="C8" s="17">
        <v>304</v>
      </c>
      <c r="D8" s="17">
        <v>179481.84210526315</v>
      </c>
      <c r="E8" s="18">
        <v>176739.47368421053</v>
      </c>
      <c r="G8" s="25">
        <v>62</v>
      </c>
      <c r="H8" s="21"/>
      <c r="I8">
        <f>I$6+2/5*(I$11-I$6)</f>
        <v>173265.60877863626</v>
      </c>
    </row>
    <row r="9" spans="1:9" x14ac:dyDescent="0.75">
      <c r="A9" s="4" t="s">
        <v>7</v>
      </c>
      <c r="B9" s="5" t="s">
        <v>4</v>
      </c>
      <c r="C9" s="11">
        <v>9738</v>
      </c>
      <c r="D9" s="11">
        <v>180172.43889915795</v>
      </c>
      <c r="E9" s="12">
        <v>178605.62949270898</v>
      </c>
      <c r="G9" s="25">
        <v>63</v>
      </c>
      <c r="I9">
        <f>I$6+3/5*(I$11-I$6)</f>
        <v>169812.19371837541</v>
      </c>
    </row>
    <row r="10" spans="1:9" x14ac:dyDescent="0.75">
      <c r="A10" s="7"/>
      <c r="B10" t="s">
        <v>5</v>
      </c>
      <c r="C10" s="13">
        <v>0</v>
      </c>
      <c r="D10" s="13">
        <v>0</v>
      </c>
      <c r="E10" s="14">
        <v>0</v>
      </c>
      <c r="G10" s="25">
        <v>64</v>
      </c>
      <c r="H10" s="28"/>
      <c r="I10">
        <f>I$6+4/5*(I$11-I$6)</f>
        <v>166358.77865811458</v>
      </c>
    </row>
    <row r="11" spans="1:9" ht="15.5" thickBot="1" x14ac:dyDescent="0.9">
      <c r="A11" s="15"/>
      <c r="B11" s="16" t="s">
        <v>6</v>
      </c>
      <c r="C11" s="17">
        <v>9738</v>
      </c>
      <c r="D11" s="17">
        <v>180172.43889915795</v>
      </c>
      <c r="E11" s="18">
        <v>178605.62949270898</v>
      </c>
      <c r="G11" s="25">
        <v>65</v>
      </c>
      <c r="H11" s="29">
        <f>D13</f>
        <v>232313.56232455806</v>
      </c>
      <c r="I11" s="30">
        <f>D14</f>
        <v>162905.36359785372</v>
      </c>
    </row>
    <row r="12" spans="1:9" x14ac:dyDescent="0.75">
      <c r="A12" s="4" t="s">
        <v>8</v>
      </c>
      <c r="B12" s="5" t="s">
        <v>4</v>
      </c>
      <c r="C12" s="11">
        <v>41509</v>
      </c>
      <c r="D12" s="11">
        <v>184945.63118841697</v>
      </c>
      <c r="E12" s="12">
        <v>179438.97106651569</v>
      </c>
      <c r="G12" s="25">
        <v>66</v>
      </c>
      <c r="H12">
        <f>H$11+1/5*(H$16-H$11)</f>
        <v>223267.06961943523</v>
      </c>
      <c r="I12">
        <f>I$11+1/5*(I$16-I$11)</f>
        <v>160968.5421689644</v>
      </c>
    </row>
    <row r="13" spans="1:9" x14ac:dyDescent="0.75">
      <c r="A13" s="7"/>
      <c r="B13" t="s">
        <v>5</v>
      </c>
      <c r="C13" s="13">
        <v>13181</v>
      </c>
      <c r="D13" s="13">
        <v>232313.56232455806</v>
      </c>
      <c r="E13" s="14">
        <v>229609.77429633564</v>
      </c>
      <c r="G13" s="25">
        <v>67</v>
      </c>
      <c r="H13">
        <f>H$11+2/5*(H$16-H$11)</f>
        <v>214220.57691431243</v>
      </c>
      <c r="I13">
        <f>I$11+2/5*(I$16-I$11)</f>
        <v>159031.72074007508</v>
      </c>
    </row>
    <row r="14" spans="1:9" ht="15.5" thickBot="1" x14ac:dyDescent="0.9">
      <c r="A14" s="15"/>
      <c r="B14" s="16" t="s">
        <v>6</v>
      </c>
      <c r="C14" s="17">
        <v>28328</v>
      </c>
      <c r="D14" s="17">
        <v>162905.36359785372</v>
      </c>
      <c r="E14" s="18">
        <v>156094.52891132448</v>
      </c>
      <c r="G14" s="25">
        <v>68</v>
      </c>
      <c r="H14">
        <f>H$11+3/5*(H$16-H$11)</f>
        <v>205174.0842091896</v>
      </c>
      <c r="I14">
        <f>I$11+3/5*(I$16-I$11)</f>
        <v>157094.89931118576</v>
      </c>
    </row>
    <row r="15" spans="1:9" x14ac:dyDescent="0.75">
      <c r="A15" s="4" t="s">
        <v>9</v>
      </c>
      <c r="B15" s="5" t="s">
        <v>4</v>
      </c>
      <c r="C15" s="11">
        <v>61952</v>
      </c>
      <c r="D15" s="11">
        <v>167919.61550878099</v>
      </c>
      <c r="E15" s="12">
        <v>157921.61084387914</v>
      </c>
      <c r="G15" s="25">
        <v>69</v>
      </c>
      <c r="H15">
        <f>H$11+4/5*(H$16-H$11)</f>
        <v>196127.59150406678</v>
      </c>
      <c r="I15">
        <f>I$11+4/5*(I$16-I$11)</f>
        <v>155158.07788229643</v>
      </c>
    </row>
    <row r="16" spans="1:9" x14ac:dyDescent="0.75">
      <c r="A16" s="7"/>
      <c r="B16" t="s">
        <v>5</v>
      </c>
      <c r="C16" s="13">
        <v>26893</v>
      </c>
      <c r="D16" s="13">
        <v>187081.09879894397</v>
      </c>
      <c r="E16" s="14">
        <v>183080.64236046554</v>
      </c>
      <c r="G16" s="25">
        <v>70</v>
      </c>
      <c r="H16" s="30">
        <f>D16</f>
        <v>187081.09879894397</v>
      </c>
      <c r="I16" s="30">
        <f>D17</f>
        <v>153221.25645340711</v>
      </c>
    </row>
    <row r="17" spans="1:5" ht="15.5" thickBot="1" x14ac:dyDescent="0.9">
      <c r="A17" s="15"/>
      <c r="B17" s="16" t="s">
        <v>6</v>
      </c>
      <c r="C17" s="17">
        <v>35059</v>
      </c>
      <c r="D17" s="17">
        <v>153221.25645340711</v>
      </c>
      <c r="E17" s="18">
        <v>138622.66236914915</v>
      </c>
    </row>
    <row r="18" spans="1:5" x14ac:dyDescent="0.75">
      <c r="A18" s="4" t="s">
        <v>10</v>
      </c>
      <c r="B18" s="5" t="s">
        <v>4</v>
      </c>
      <c r="C18" s="11">
        <v>45520</v>
      </c>
      <c r="D18" s="11">
        <v>164764.90905096661</v>
      </c>
      <c r="E18" s="12">
        <v>149236.67860281194</v>
      </c>
    </row>
    <row r="19" spans="1:5" x14ac:dyDescent="0.75">
      <c r="A19" s="7"/>
      <c r="B19" t="s">
        <v>5</v>
      </c>
      <c r="C19" s="13">
        <v>18501</v>
      </c>
      <c r="D19" s="13">
        <v>185152.03502513378</v>
      </c>
      <c r="E19" s="14">
        <v>179417.10880492948</v>
      </c>
    </row>
    <row r="20" spans="1:5" ht="15.5" thickBot="1" x14ac:dyDescent="0.9">
      <c r="A20" s="15"/>
      <c r="B20" s="16" t="s">
        <v>6</v>
      </c>
      <c r="C20" s="17">
        <v>27019</v>
      </c>
      <c r="D20" s="17">
        <v>150805.02091121062</v>
      </c>
      <c r="E20" s="18">
        <v>128570.91972315777</v>
      </c>
    </row>
    <row r="21" spans="1:5" x14ac:dyDescent="0.75">
      <c r="A21" s="4" t="s">
        <v>11</v>
      </c>
      <c r="B21" s="5" t="s">
        <v>4</v>
      </c>
      <c r="C21" s="11">
        <v>33624</v>
      </c>
      <c r="D21" s="11">
        <v>157324.19239233879</v>
      </c>
      <c r="E21" s="12">
        <v>134207.10236735665</v>
      </c>
    </row>
    <row r="22" spans="1:5" x14ac:dyDescent="0.75">
      <c r="A22" s="7"/>
      <c r="B22" t="s">
        <v>5</v>
      </c>
      <c r="C22" s="13">
        <v>12254</v>
      </c>
      <c r="D22" s="13">
        <v>176871.93732658724</v>
      </c>
      <c r="E22" s="14">
        <v>167942.12338828138</v>
      </c>
    </row>
    <row r="23" spans="1:5" ht="15.5" thickBot="1" x14ac:dyDescent="0.9">
      <c r="A23" s="15"/>
      <c r="B23" s="16" t="s">
        <v>6</v>
      </c>
      <c r="C23" s="17">
        <v>21370</v>
      </c>
      <c r="D23" s="17">
        <v>146115.11113710809</v>
      </c>
      <c r="E23" s="18">
        <v>114862.74356574638</v>
      </c>
    </row>
    <row r="24" spans="1:5" x14ac:dyDescent="0.75">
      <c r="A24" s="4" t="s">
        <v>12</v>
      </c>
      <c r="B24" s="5" t="s">
        <v>4</v>
      </c>
      <c r="C24" s="11">
        <v>19160</v>
      </c>
      <c r="D24" s="11">
        <v>161420.50208768266</v>
      </c>
      <c r="E24" s="12">
        <v>131092.87839248433</v>
      </c>
    </row>
    <row r="25" spans="1:5" x14ac:dyDescent="0.75">
      <c r="A25" s="7"/>
      <c r="B25" t="s">
        <v>5</v>
      </c>
      <c r="C25" s="13">
        <v>5841</v>
      </c>
      <c r="D25" s="13">
        <v>178464.99229583977</v>
      </c>
      <c r="E25" s="14">
        <v>166333.38383838383</v>
      </c>
    </row>
    <row r="26" spans="1:5" ht="15.5" thickBot="1" x14ac:dyDescent="0.9">
      <c r="A26" s="15"/>
      <c r="B26" s="16" t="s">
        <v>6</v>
      </c>
      <c r="C26" s="17">
        <v>13319</v>
      </c>
      <c r="D26" s="17">
        <v>153945.70162925145</v>
      </c>
      <c r="E26" s="18">
        <v>115638.28027629702</v>
      </c>
    </row>
    <row r="27" spans="1:5" x14ac:dyDescent="0.75">
      <c r="A27" s="4" t="s">
        <v>13</v>
      </c>
      <c r="B27" s="5" t="s">
        <v>4</v>
      </c>
      <c r="C27" s="11">
        <v>8367</v>
      </c>
      <c r="D27" s="11">
        <v>163405.04601410302</v>
      </c>
      <c r="E27" s="12">
        <v>128880.52527787737</v>
      </c>
    </row>
    <row r="28" spans="1:5" x14ac:dyDescent="0.75">
      <c r="A28" s="7"/>
      <c r="B28" t="s">
        <v>5</v>
      </c>
      <c r="C28" s="13">
        <v>2328</v>
      </c>
      <c r="D28" s="13">
        <v>187316.45833333334</v>
      </c>
      <c r="E28" s="14">
        <v>171608.41924398625</v>
      </c>
    </row>
    <row r="29" spans="1:5" ht="15.5" thickBot="1" x14ac:dyDescent="0.9">
      <c r="A29" s="15"/>
      <c r="B29" s="16" t="s">
        <v>6</v>
      </c>
      <c r="C29" s="17">
        <v>6039</v>
      </c>
      <c r="D29" s="17">
        <v>154187.333167743</v>
      </c>
      <c r="E29" s="18">
        <v>112409.16625269085</v>
      </c>
    </row>
    <row r="30" spans="1:5" x14ac:dyDescent="0.75">
      <c r="A30" s="4" t="s">
        <v>14</v>
      </c>
      <c r="B30" s="5" t="s">
        <v>4</v>
      </c>
      <c r="C30" s="11">
        <v>2059</v>
      </c>
      <c r="D30" s="11">
        <v>161258.73967945605</v>
      </c>
      <c r="E30" s="12">
        <v>123003.11316172899</v>
      </c>
    </row>
    <row r="31" spans="1:5" x14ac:dyDescent="0.75">
      <c r="A31" s="7"/>
      <c r="B31" t="s">
        <v>5</v>
      </c>
      <c r="C31" s="13">
        <v>516</v>
      </c>
      <c r="D31" s="13">
        <v>190810.61046511628</v>
      </c>
      <c r="E31" s="14">
        <v>164338.66279069768</v>
      </c>
    </row>
    <row r="32" spans="1:5" ht="15.5" thickBot="1" x14ac:dyDescent="0.9">
      <c r="A32" s="15"/>
      <c r="B32" s="16" t="s">
        <v>6</v>
      </c>
      <c r="C32" s="17">
        <v>1543</v>
      </c>
      <c r="D32" s="17">
        <v>151376.19572261829</v>
      </c>
      <c r="E32" s="18">
        <v>109179.9481529488</v>
      </c>
    </row>
    <row r="33" spans="1:5" x14ac:dyDescent="0.75">
      <c r="A33" s="24">
        <v>-1924</v>
      </c>
      <c r="B33" s="5" t="s">
        <v>4</v>
      </c>
      <c r="C33" s="11">
        <v>266</v>
      </c>
      <c r="D33" s="11">
        <v>155254.21052631579</v>
      </c>
      <c r="E33" s="12">
        <v>116917.61278195489</v>
      </c>
    </row>
    <row r="34" spans="1:5" x14ac:dyDescent="0.75">
      <c r="A34" s="7"/>
      <c r="B34" t="s">
        <v>5</v>
      </c>
      <c r="C34" s="13">
        <v>61</v>
      </c>
      <c r="D34" s="13">
        <v>177408.11475409835</v>
      </c>
      <c r="E34" s="14">
        <v>144053.03278688525</v>
      </c>
    </row>
    <row r="35" spans="1:5" ht="15.5" thickBot="1" x14ac:dyDescent="0.9">
      <c r="A35" s="15"/>
      <c r="B35" s="16" t="s">
        <v>6</v>
      </c>
      <c r="C35" s="17">
        <v>205</v>
      </c>
      <c r="D35" s="17">
        <v>148662.07317073172</v>
      </c>
      <c r="E35" s="18">
        <v>108843.17073170732</v>
      </c>
    </row>
    <row r="36" spans="1:5" x14ac:dyDescent="0.75">
      <c r="A36" s="4" t="s">
        <v>15</v>
      </c>
      <c r="B36" s="5" t="s">
        <v>4</v>
      </c>
      <c r="C36" s="11">
        <v>222499</v>
      </c>
      <c r="D36" s="11">
        <v>168595.22705720025</v>
      </c>
      <c r="E36" s="12">
        <v>153731.75576070003</v>
      </c>
    </row>
    <row r="37" spans="1:5" x14ac:dyDescent="0.75">
      <c r="A37" s="7"/>
      <c r="B37" t="s">
        <v>5</v>
      </c>
      <c r="C37" s="13">
        <v>79575</v>
      </c>
      <c r="D37" s="13">
        <v>191944.08394596292</v>
      </c>
      <c r="E37" s="14">
        <v>185888.48934967013</v>
      </c>
    </row>
    <row r="38" spans="1:5" ht="15.5" thickBot="1" x14ac:dyDescent="0.9">
      <c r="A38" s="15"/>
      <c r="B38" s="16" t="s">
        <v>6</v>
      </c>
      <c r="C38" s="17">
        <v>142924</v>
      </c>
      <c r="D38" s="17">
        <v>155595.41396126614</v>
      </c>
      <c r="E38" s="18">
        <v>135828.03017687722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222499</v>
      </c>
      <c r="D42" s="11">
        <v>168595.22705720025</v>
      </c>
      <c r="E42" s="12">
        <v>153731.75576070003</v>
      </c>
    </row>
    <row r="43" spans="1:5" x14ac:dyDescent="0.75">
      <c r="A43" s="7"/>
      <c r="B43" t="s">
        <v>5</v>
      </c>
      <c r="C43" s="13">
        <v>79575</v>
      </c>
      <c r="D43" s="13">
        <v>191944.08394596292</v>
      </c>
      <c r="E43" s="14">
        <v>185888.48934967013</v>
      </c>
    </row>
    <row r="44" spans="1:5" ht="15.5" thickBot="1" x14ac:dyDescent="0.9">
      <c r="A44" s="15"/>
      <c r="B44" s="16" t="s">
        <v>6</v>
      </c>
      <c r="C44" s="17">
        <v>142924</v>
      </c>
      <c r="D44" s="17">
        <v>155595.41396126614</v>
      </c>
      <c r="E44" s="18">
        <v>135828.03017687722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625C-24C8-4F0E-9266-50E6C60CB04E}">
  <dimension ref="A1:I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9" x14ac:dyDescent="0.75">
      <c r="A1" s="2" t="s">
        <v>19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0</v>
      </c>
      <c r="B3" s="3"/>
      <c r="C3" s="1"/>
      <c r="D3" s="1"/>
      <c r="E3" s="1"/>
      <c r="G3" s="25" t="s">
        <v>25</v>
      </c>
      <c r="H3" s="25" t="s">
        <v>23</v>
      </c>
      <c r="I3" s="25" t="s">
        <v>24</v>
      </c>
    </row>
    <row r="4" spans="1:9" x14ac:dyDescent="0.75">
      <c r="A4" s="4"/>
      <c r="B4" s="5"/>
      <c r="C4" s="6" t="s">
        <v>1</v>
      </c>
      <c r="D4" s="19" t="s">
        <v>21</v>
      </c>
      <c r="E4" s="20" t="s">
        <v>22</v>
      </c>
      <c r="G4" s="25">
        <v>58</v>
      </c>
      <c r="I4">
        <f>I6-2/3*(I6-D8)</f>
        <v>166172.66821519894</v>
      </c>
    </row>
    <row r="5" spans="1:9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I5">
        <f>I6-1/3*(I6-D8)</f>
        <v>169196.82431967126</v>
      </c>
    </row>
    <row r="6" spans="1:9" x14ac:dyDescent="0.75">
      <c r="A6" s="4" t="s">
        <v>20</v>
      </c>
      <c r="B6" s="5" t="s">
        <v>4</v>
      </c>
      <c r="C6" s="11">
        <v>289</v>
      </c>
      <c r="D6" s="11">
        <v>163148.51211072665</v>
      </c>
      <c r="E6" s="12">
        <v>162733.28719723184</v>
      </c>
      <c r="G6" s="25">
        <v>60</v>
      </c>
      <c r="H6" s="21"/>
      <c r="I6" s="27">
        <f>D11</f>
        <v>172220.98042414355</v>
      </c>
    </row>
    <row r="7" spans="1:9" x14ac:dyDescent="0.75">
      <c r="A7" s="7"/>
      <c r="B7" t="s">
        <v>5</v>
      </c>
      <c r="C7" s="13">
        <v>0</v>
      </c>
      <c r="D7" s="13">
        <v>0</v>
      </c>
      <c r="E7" s="14">
        <v>0</v>
      </c>
      <c r="G7" s="25">
        <v>61</v>
      </c>
      <c r="I7">
        <f>I$6+1/5*(I$11-I$6)</f>
        <v>169071.00719303903</v>
      </c>
    </row>
    <row r="8" spans="1:9" ht="15.5" thickBot="1" x14ac:dyDescent="0.9">
      <c r="A8" s="15"/>
      <c r="B8" s="16" t="s">
        <v>6</v>
      </c>
      <c r="C8" s="17">
        <v>289</v>
      </c>
      <c r="D8" s="17">
        <v>163148.51211072665</v>
      </c>
      <c r="E8" s="18">
        <v>162733.28719723184</v>
      </c>
      <c r="G8" s="25">
        <v>62</v>
      </c>
      <c r="H8" s="21"/>
      <c r="I8">
        <f>I$6+2/5*(I$11-I$6)</f>
        <v>165921.03396193453</v>
      </c>
    </row>
    <row r="9" spans="1:9" x14ac:dyDescent="0.75">
      <c r="A9" s="4" t="s">
        <v>7</v>
      </c>
      <c r="B9" s="5" t="s">
        <v>4</v>
      </c>
      <c r="C9" s="11">
        <v>9195</v>
      </c>
      <c r="D9" s="11">
        <v>172220.98042414355</v>
      </c>
      <c r="E9" s="12">
        <v>170590.37466014139</v>
      </c>
      <c r="G9" s="25">
        <v>63</v>
      </c>
      <c r="I9">
        <f>I$6+3/5*(I$11-I$6)</f>
        <v>162771.06073083001</v>
      </c>
    </row>
    <row r="10" spans="1:9" x14ac:dyDescent="0.75">
      <c r="A10" s="7"/>
      <c r="B10" t="s">
        <v>5</v>
      </c>
      <c r="C10" s="13">
        <v>0</v>
      </c>
      <c r="D10" s="13">
        <v>0</v>
      </c>
      <c r="E10" s="14">
        <v>0</v>
      </c>
      <c r="G10" s="25">
        <v>64</v>
      </c>
      <c r="H10" s="28"/>
      <c r="I10">
        <f>I$6+4/5*(I$11-I$6)</f>
        <v>159621.08749972552</v>
      </c>
    </row>
    <row r="11" spans="1:9" ht="15.5" thickBot="1" x14ac:dyDescent="0.9">
      <c r="A11" s="15"/>
      <c r="B11" s="16" t="s">
        <v>6</v>
      </c>
      <c r="C11" s="17">
        <v>9195</v>
      </c>
      <c r="D11" s="17">
        <v>172220.98042414355</v>
      </c>
      <c r="E11" s="18">
        <v>170590.37466014139</v>
      </c>
      <c r="G11" s="25">
        <v>65</v>
      </c>
      <c r="H11" s="29">
        <f>D13</f>
        <v>221272.91161678621</v>
      </c>
      <c r="I11" s="30">
        <f>D14</f>
        <v>156471.11426862099</v>
      </c>
    </row>
    <row r="12" spans="1:9" x14ac:dyDescent="0.75">
      <c r="A12" s="4" t="s">
        <v>8</v>
      </c>
      <c r="B12" s="5" t="s">
        <v>4</v>
      </c>
      <c r="C12" s="11">
        <v>38873</v>
      </c>
      <c r="D12" s="11">
        <v>176690.31525737658</v>
      </c>
      <c r="E12" s="12">
        <v>171546.23903480565</v>
      </c>
      <c r="G12" s="25">
        <v>66</v>
      </c>
      <c r="H12">
        <f>H$11+1/5*(H$16-H$11)</f>
        <v>212494.67798079891</v>
      </c>
      <c r="I12">
        <f>I$11+1/5*(I$16-I$11)</f>
        <v>154772.63873684907</v>
      </c>
    </row>
    <row r="13" spans="1:9" x14ac:dyDescent="0.75">
      <c r="A13" s="7"/>
      <c r="B13" t="s">
        <v>5</v>
      </c>
      <c r="C13" s="13">
        <v>12129</v>
      </c>
      <c r="D13" s="13">
        <v>221272.91161678621</v>
      </c>
      <c r="E13" s="14">
        <v>219049.60136862067</v>
      </c>
      <c r="G13" s="25">
        <v>67</v>
      </c>
      <c r="H13">
        <f>H$11+2/5*(H$16-H$11)</f>
        <v>203716.44434481161</v>
      </c>
      <c r="I13">
        <f>I$11+2/5*(I$16-I$11)</f>
        <v>153074.16320507714</v>
      </c>
    </row>
    <row r="14" spans="1:9" ht="15.5" thickBot="1" x14ac:dyDescent="0.9">
      <c r="A14" s="15"/>
      <c r="B14" s="16" t="s">
        <v>6</v>
      </c>
      <c r="C14" s="17">
        <v>26744</v>
      </c>
      <c r="D14" s="17">
        <v>156471.11426862099</v>
      </c>
      <c r="E14" s="18">
        <v>150002.40558629972</v>
      </c>
      <c r="G14" s="25">
        <v>68</v>
      </c>
      <c r="H14">
        <f>H$11+3/5*(H$16-H$11)</f>
        <v>194938.21070882428</v>
      </c>
      <c r="I14">
        <f>I$11+3/5*(I$16-I$11)</f>
        <v>151375.68767330522</v>
      </c>
    </row>
    <row r="15" spans="1:9" x14ac:dyDescent="0.75">
      <c r="A15" s="4" t="s">
        <v>9</v>
      </c>
      <c r="B15" s="5" t="s">
        <v>4</v>
      </c>
      <c r="C15" s="11">
        <v>57381</v>
      </c>
      <c r="D15" s="11">
        <v>160783.01563235218</v>
      </c>
      <c r="E15" s="12">
        <v>151664.86101671285</v>
      </c>
      <c r="G15" s="25">
        <v>69</v>
      </c>
      <c r="H15">
        <f>H$11+4/5*(H$16-H$11)</f>
        <v>186159.97707283698</v>
      </c>
      <c r="I15">
        <f>I$11+4/5*(I$16-I$11)</f>
        <v>149677.21214153329</v>
      </c>
    </row>
    <row r="16" spans="1:9" x14ac:dyDescent="0.75">
      <c r="A16" s="7"/>
      <c r="B16" t="s">
        <v>5</v>
      </c>
      <c r="C16" s="13">
        <v>24988</v>
      </c>
      <c r="D16" s="13">
        <v>177381.74343684968</v>
      </c>
      <c r="E16" s="14">
        <v>173973.94329278055</v>
      </c>
      <c r="G16" s="25">
        <v>70</v>
      </c>
      <c r="H16" s="30">
        <f>D16</f>
        <v>177381.74343684968</v>
      </c>
      <c r="I16" s="30">
        <f>D17</f>
        <v>147978.73660976137</v>
      </c>
    </row>
    <row r="17" spans="1:5" ht="15.5" thickBot="1" x14ac:dyDescent="0.9">
      <c r="A17" s="15"/>
      <c r="B17" s="16" t="s">
        <v>6</v>
      </c>
      <c r="C17" s="17">
        <v>32393</v>
      </c>
      <c r="D17" s="17">
        <v>147978.73660976137</v>
      </c>
      <c r="E17" s="18">
        <v>134455.60753866576</v>
      </c>
    </row>
    <row r="18" spans="1:5" x14ac:dyDescent="0.75">
      <c r="A18" s="4" t="s">
        <v>10</v>
      </c>
      <c r="B18" s="5" t="s">
        <v>4</v>
      </c>
      <c r="C18" s="11">
        <v>43086</v>
      </c>
      <c r="D18" s="11">
        <v>158594.43322657011</v>
      </c>
      <c r="E18" s="12">
        <v>144252.10149468505</v>
      </c>
    </row>
    <row r="19" spans="1:5" x14ac:dyDescent="0.75">
      <c r="A19" s="7"/>
      <c r="B19" t="s">
        <v>5</v>
      </c>
      <c r="C19" s="13">
        <v>17537</v>
      </c>
      <c r="D19" s="13">
        <v>177677.20818840165</v>
      </c>
      <c r="E19" s="14">
        <v>172575.38261960426</v>
      </c>
    </row>
    <row r="20" spans="1:5" ht="15.5" thickBot="1" x14ac:dyDescent="0.9">
      <c r="A20" s="15"/>
      <c r="B20" s="16" t="s">
        <v>6</v>
      </c>
      <c r="C20" s="17">
        <v>25549</v>
      </c>
      <c r="D20" s="17">
        <v>145495.8922071314</v>
      </c>
      <c r="E20" s="18">
        <v>124810.8168617167</v>
      </c>
    </row>
    <row r="21" spans="1:5" x14ac:dyDescent="0.75">
      <c r="A21" s="4" t="s">
        <v>11</v>
      </c>
      <c r="B21" s="5" t="s">
        <v>4</v>
      </c>
      <c r="C21" s="11">
        <v>30819</v>
      </c>
      <c r="D21" s="11">
        <v>148941.93095168564</v>
      </c>
      <c r="E21" s="12">
        <v>127772.56027126123</v>
      </c>
    </row>
    <row r="22" spans="1:5" x14ac:dyDescent="0.75">
      <c r="A22" s="7"/>
      <c r="B22" t="s">
        <v>5</v>
      </c>
      <c r="C22" s="13">
        <v>11360</v>
      </c>
      <c r="D22" s="13">
        <v>164837.02068661971</v>
      </c>
      <c r="E22" s="14">
        <v>156919.52992957746</v>
      </c>
    </row>
    <row r="23" spans="1:5" ht="15.5" thickBot="1" x14ac:dyDescent="0.9">
      <c r="A23" s="15"/>
      <c r="B23" s="16" t="s">
        <v>6</v>
      </c>
      <c r="C23" s="17">
        <v>19459</v>
      </c>
      <c r="D23" s="17">
        <v>139662.51169124828</v>
      </c>
      <c r="E23" s="18">
        <v>110756.80533429261</v>
      </c>
    </row>
    <row r="24" spans="1:5" x14ac:dyDescent="0.75">
      <c r="A24" s="4" t="s">
        <v>12</v>
      </c>
      <c r="B24" s="5" t="s">
        <v>4</v>
      </c>
      <c r="C24" s="11">
        <v>17447</v>
      </c>
      <c r="D24" s="11">
        <v>152642.08116008484</v>
      </c>
      <c r="E24" s="12">
        <v>124597.03158136069</v>
      </c>
    </row>
    <row r="25" spans="1:5" x14ac:dyDescent="0.75">
      <c r="A25" s="7"/>
      <c r="B25" t="s">
        <v>5</v>
      </c>
      <c r="C25" s="13">
        <v>5315</v>
      </c>
      <c r="D25" s="13">
        <v>162624.06679209784</v>
      </c>
      <c r="E25" s="14">
        <v>151445.88146754468</v>
      </c>
    </row>
    <row r="26" spans="1:5" ht="15.5" thickBot="1" x14ac:dyDescent="0.9">
      <c r="A26" s="15"/>
      <c r="B26" s="16" t="s">
        <v>6</v>
      </c>
      <c r="C26" s="17">
        <v>12132</v>
      </c>
      <c r="D26" s="17">
        <v>148268.99727992088</v>
      </c>
      <c r="E26" s="18">
        <v>112834.61506758984</v>
      </c>
    </row>
    <row r="27" spans="1:5" x14ac:dyDescent="0.75">
      <c r="A27" s="4" t="s">
        <v>13</v>
      </c>
      <c r="B27" s="5" t="s">
        <v>4</v>
      </c>
      <c r="C27" s="11">
        <v>8129</v>
      </c>
      <c r="D27" s="11">
        <v>154367.92655923238</v>
      </c>
      <c r="E27" s="12">
        <v>121531.37409275434</v>
      </c>
    </row>
    <row r="28" spans="1:5" x14ac:dyDescent="0.75">
      <c r="A28" s="7"/>
      <c r="B28" t="s">
        <v>5</v>
      </c>
      <c r="C28" s="13">
        <v>2239</v>
      </c>
      <c r="D28" s="13">
        <v>169509.12014292096</v>
      </c>
      <c r="E28" s="14">
        <v>154208.13086199196</v>
      </c>
    </row>
    <row r="29" spans="1:5" ht="15.5" thickBot="1" x14ac:dyDescent="0.9">
      <c r="A29" s="15"/>
      <c r="B29" s="16" t="s">
        <v>6</v>
      </c>
      <c r="C29" s="17">
        <v>5890</v>
      </c>
      <c r="D29" s="17">
        <v>148612.21646859084</v>
      </c>
      <c r="E29" s="18">
        <v>109109.76825127334</v>
      </c>
    </row>
    <row r="30" spans="1:5" x14ac:dyDescent="0.75">
      <c r="A30" s="4" t="s">
        <v>14</v>
      </c>
      <c r="B30" s="5" t="s">
        <v>4</v>
      </c>
      <c r="C30" s="11">
        <v>2055</v>
      </c>
      <c r="D30" s="11">
        <v>155988.83454987835</v>
      </c>
      <c r="E30" s="12">
        <v>120103.61557177616</v>
      </c>
    </row>
    <row r="31" spans="1:5" x14ac:dyDescent="0.75">
      <c r="A31" s="7"/>
      <c r="B31" t="s">
        <v>5</v>
      </c>
      <c r="C31" s="13">
        <v>512</v>
      </c>
      <c r="D31" s="13">
        <v>174354.599609375</v>
      </c>
      <c r="E31" s="14">
        <v>152914.912109375</v>
      </c>
    </row>
    <row r="32" spans="1:5" ht="15.5" thickBot="1" x14ac:dyDescent="0.9">
      <c r="A32" s="15"/>
      <c r="B32" s="16" t="s">
        <v>6</v>
      </c>
      <c r="C32" s="17">
        <v>1543</v>
      </c>
      <c r="D32" s="17">
        <v>149894.6856772521</v>
      </c>
      <c r="E32" s="18">
        <v>109216.13415424498</v>
      </c>
    </row>
    <row r="33" spans="1:5" x14ac:dyDescent="0.75">
      <c r="A33" s="24">
        <v>-1924</v>
      </c>
      <c r="B33" s="5" t="s">
        <v>4</v>
      </c>
      <c r="C33" s="11">
        <v>279</v>
      </c>
      <c r="D33" s="11">
        <v>155428.49462365592</v>
      </c>
      <c r="E33" s="12">
        <v>113795.10752688172</v>
      </c>
    </row>
    <row r="34" spans="1:5" x14ac:dyDescent="0.75">
      <c r="A34" s="7"/>
      <c r="B34" t="s">
        <v>5</v>
      </c>
      <c r="C34" s="13">
        <v>61</v>
      </c>
      <c r="D34" s="13">
        <v>185953.93442622951</v>
      </c>
      <c r="E34" s="14">
        <v>141519.9180327869</v>
      </c>
    </row>
    <row r="35" spans="1:5" ht="15.5" thickBot="1" x14ac:dyDescent="0.9">
      <c r="A35" s="15"/>
      <c r="B35" s="16" t="s">
        <v>6</v>
      </c>
      <c r="C35" s="17">
        <v>218</v>
      </c>
      <c r="D35" s="17">
        <v>146886.97247706421</v>
      </c>
      <c r="E35" s="18">
        <v>106037.24770642201</v>
      </c>
    </row>
    <row r="36" spans="1:5" x14ac:dyDescent="0.75">
      <c r="A36" s="4" t="s">
        <v>15</v>
      </c>
      <c r="B36" s="5" t="s">
        <v>4</v>
      </c>
      <c r="C36" s="11">
        <v>207553</v>
      </c>
      <c r="D36" s="11">
        <v>161069.51318458418</v>
      </c>
      <c r="E36" s="12">
        <v>147336.87323237921</v>
      </c>
    </row>
    <row r="37" spans="1:5" x14ac:dyDescent="0.75">
      <c r="A37" s="7"/>
      <c r="B37" t="s">
        <v>5</v>
      </c>
      <c r="C37" s="13">
        <v>74141</v>
      </c>
      <c r="D37" s="13">
        <v>181400.28439055313</v>
      </c>
      <c r="E37" s="14">
        <v>176020.095089087</v>
      </c>
    </row>
    <row r="38" spans="1:5" ht="15.5" thickBot="1" x14ac:dyDescent="0.9">
      <c r="A38" s="15"/>
      <c r="B38" s="16" t="s">
        <v>6</v>
      </c>
      <c r="C38" s="17">
        <v>133412</v>
      </c>
      <c r="D38" s="17">
        <v>149771.10143765179</v>
      </c>
      <c r="E38" s="18">
        <v>131396.75726321471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207553</v>
      </c>
      <c r="D42" s="11">
        <v>161069.51318458418</v>
      </c>
      <c r="E42" s="12">
        <v>147336.87323237921</v>
      </c>
    </row>
    <row r="43" spans="1:5" x14ac:dyDescent="0.75">
      <c r="A43" s="7"/>
      <c r="B43" t="s">
        <v>5</v>
      </c>
      <c r="C43" s="13">
        <v>74141</v>
      </c>
      <c r="D43" s="13">
        <v>181400.28439055313</v>
      </c>
      <c r="E43" s="14">
        <v>176020.095089087</v>
      </c>
    </row>
    <row r="44" spans="1:5" ht="15.5" thickBot="1" x14ac:dyDescent="0.9">
      <c r="A44" s="15"/>
      <c r="B44" s="16" t="s">
        <v>6</v>
      </c>
      <c r="C44" s="17">
        <v>133412</v>
      </c>
      <c r="D44" s="17">
        <v>149771.10143765179</v>
      </c>
      <c r="E44" s="18">
        <v>131396.75726321471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574F-0D4C-4EC7-9274-05A8F4211C4D}">
  <dimension ref="A1:I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9" x14ac:dyDescent="0.75">
      <c r="A1" s="2" t="s">
        <v>19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0</v>
      </c>
      <c r="B3" s="3"/>
      <c r="C3" s="1"/>
      <c r="D3" s="1"/>
      <c r="E3" s="1"/>
      <c r="G3" s="25" t="s">
        <v>25</v>
      </c>
      <c r="H3" s="25" t="s">
        <v>23</v>
      </c>
      <c r="I3" s="25" t="s">
        <v>24</v>
      </c>
    </row>
    <row r="4" spans="1:9" x14ac:dyDescent="0.75">
      <c r="A4" s="4"/>
      <c r="B4" s="5"/>
      <c r="C4" s="6" t="s">
        <v>1</v>
      </c>
      <c r="D4" s="19" t="s">
        <v>21</v>
      </c>
      <c r="E4" s="20" t="s">
        <v>22</v>
      </c>
      <c r="G4" s="25">
        <v>58</v>
      </c>
      <c r="I4">
        <f>I6-2/3*(I6-D8)</f>
        <v>168171.79244752228</v>
      </c>
    </row>
    <row r="5" spans="1:9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I5">
        <f>I6-1/3*(I6-D8)</f>
        <v>170193.02519355199</v>
      </c>
    </row>
    <row r="6" spans="1:9" x14ac:dyDescent="0.75">
      <c r="A6" s="4" t="s">
        <v>20</v>
      </c>
      <c r="B6" s="5" t="s">
        <v>4</v>
      </c>
      <c r="C6" s="11">
        <v>134</v>
      </c>
      <c r="D6" s="11">
        <v>166150.55970149254</v>
      </c>
      <c r="E6" s="12">
        <v>165720.74626865672</v>
      </c>
      <c r="G6" s="25">
        <v>60</v>
      </c>
      <c r="H6" s="21"/>
      <c r="I6" s="27">
        <f>D11</f>
        <v>172214.25793958173</v>
      </c>
    </row>
    <row r="7" spans="1:9" x14ac:dyDescent="0.75">
      <c r="A7" s="7"/>
      <c r="B7" t="s">
        <v>5</v>
      </c>
      <c r="C7" s="13">
        <v>0</v>
      </c>
      <c r="D7" s="13">
        <v>0</v>
      </c>
      <c r="E7" s="14">
        <v>0</v>
      </c>
      <c r="G7" s="25">
        <v>61</v>
      </c>
      <c r="I7">
        <f>I$6+1/5*(I$11-I$6)</f>
        <v>168705.56262808599</v>
      </c>
    </row>
    <row r="8" spans="1:9" ht="15.5" thickBot="1" x14ac:dyDescent="0.9">
      <c r="A8" s="15"/>
      <c r="B8" s="16" t="s">
        <v>6</v>
      </c>
      <c r="C8" s="17">
        <v>134</v>
      </c>
      <c r="D8" s="17">
        <v>166150.55970149254</v>
      </c>
      <c r="E8" s="18">
        <v>165720.74626865672</v>
      </c>
      <c r="G8" s="25">
        <v>62</v>
      </c>
      <c r="H8" s="21"/>
      <c r="I8">
        <f>I$6+2/5*(I$11-I$6)</f>
        <v>165196.86731659021</v>
      </c>
    </row>
    <row r="9" spans="1:9" x14ac:dyDescent="0.75">
      <c r="A9" s="4" t="s">
        <v>7</v>
      </c>
      <c r="B9" s="5" t="s">
        <v>4</v>
      </c>
      <c r="C9" s="11">
        <v>6455</v>
      </c>
      <c r="D9" s="11">
        <v>172214.25793958173</v>
      </c>
      <c r="E9" s="12">
        <v>170401.12935708754</v>
      </c>
      <c r="G9" s="25">
        <v>63</v>
      </c>
      <c r="I9">
        <f>I$6+3/5*(I$11-I$6)</f>
        <v>161688.17200509447</v>
      </c>
    </row>
    <row r="10" spans="1:9" x14ac:dyDescent="0.75">
      <c r="A10" s="7"/>
      <c r="B10" t="s">
        <v>5</v>
      </c>
      <c r="C10" s="13">
        <v>0</v>
      </c>
      <c r="D10" s="13">
        <v>0</v>
      </c>
      <c r="E10" s="14">
        <v>0</v>
      </c>
      <c r="G10" s="25">
        <v>64</v>
      </c>
      <c r="H10" s="28"/>
      <c r="I10">
        <f>I$6+4/5*(I$11-I$6)</f>
        <v>158179.4766935987</v>
      </c>
    </row>
    <row r="11" spans="1:9" ht="15.5" thickBot="1" x14ac:dyDescent="0.9">
      <c r="A11" s="15"/>
      <c r="B11" s="16" t="s">
        <v>6</v>
      </c>
      <c r="C11" s="17">
        <v>6455</v>
      </c>
      <c r="D11" s="17">
        <v>172214.25793958173</v>
      </c>
      <c r="E11" s="18">
        <v>170401.12935708754</v>
      </c>
      <c r="G11" s="25">
        <v>65</v>
      </c>
      <c r="H11" s="29">
        <f>D13</f>
        <v>203429.98547918684</v>
      </c>
      <c r="I11" s="30">
        <f>D14</f>
        <v>154670.78138210296</v>
      </c>
    </row>
    <row r="12" spans="1:9" x14ac:dyDescent="0.75">
      <c r="A12" s="4" t="s">
        <v>8</v>
      </c>
      <c r="B12" s="5" t="s">
        <v>4</v>
      </c>
      <c r="C12" s="11">
        <v>33836</v>
      </c>
      <c r="D12" s="11">
        <v>171045.37755644874</v>
      </c>
      <c r="E12" s="12">
        <v>165718.5460751862</v>
      </c>
      <c r="G12" s="25">
        <v>66</v>
      </c>
      <c r="H12">
        <f>H$11+1/5*(H$16-H$11)</f>
        <v>196321.40517717603</v>
      </c>
      <c r="I12">
        <f>I$11+1/5*(I$16-I$11)</f>
        <v>152202.31939187262</v>
      </c>
    </row>
    <row r="13" spans="1:9" x14ac:dyDescent="0.75">
      <c r="A13" s="7"/>
      <c r="B13" t="s">
        <v>5</v>
      </c>
      <c r="C13" s="13">
        <v>11363</v>
      </c>
      <c r="D13" s="13">
        <v>203429.98547918684</v>
      </c>
      <c r="E13" s="14">
        <v>200388.79213235941</v>
      </c>
      <c r="G13" s="25">
        <v>67</v>
      </c>
      <c r="H13">
        <f>H$11+2/5*(H$16-H$11)</f>
        <v>189212.82487516524</v>
      </c>
      <c r="I13">
        <f>I$11+2/5*(I$16-I$11)</f>
        <v>149733.85740164225</v>
      </c>
    </row>
    <row r="14" spans="1:9" ht="15.5" thickBot="1" x14ac:dyDescent="0.9">
      <c r="A14" s="15"/>
      <c r="B14" s="16" t="s">
        <v>6</v>
      </c>
      <c r="C14" s="17">
        <v>22473</v>
      </c>
      <c r="D14" s="17">
        <v>154670.78138210296</v>
      </c>
      <c r="E14" s="18">
        <v>148188.26502914607</v>
      </c>
      <c r="G14" s="25">
        <v>68</v>
      </c>
      <c r="H14">
        <f>H$11+3/5*(H$16-H$11)</f>
        <v>182104.24457315443</v>
      </c>
      <c r="I14">
        <f>I$11+3/5*(I$16-I$11)</f>
        <v>147265.39541141191</v>
      </c>
    </row>
    <row r="15" spans="1:9" x14ac:dyDescent="0.75">
      <c r="A15" s="4" t="s">
        <v>9</v>
      </c>
      <c r="B15" s="5" t="s">
        <v>4</v>
      </c>
      <c r="C15" s="11">
        <v>52952</v>
      </c>
      <c r="D15" s="11">
        <v>153399.59047816892</v>
      </c>
      <c r="E15" s="12">
        <v>144039.2193873697</v>
      </c>
      <c r="G15" s="25">
        <v>69</v>
      </c>
      <c r="H15">
        <f>H$11+4/5*(H$16-H$11)</f>
        <v>174995.66427114361</v>
      </c>
      <c r="I15">
        <f>I$11+4/5*(I$16-I$11)</f>
        <v>144796.93342118154</v>
      </c>
    </row>
    <row r="16" spans="1:9" x14ac:dyDescent="0.75">
      <c r="A16" s="7"/>
      <c r="B16" t="s">
        <v>5</v>
      </c>
      <c r="C16" s="13">
        <v>22937</v>
      </c>
      <c r="D16" s="13">
        <v>167887.08396913283</v>
      </c>
      <c r="E16" s="14">
        <v>163916.24885556087</v>
      </c>
      <c r="G16" s="25">
        <v>70</v>
      </c>
      <c r="H16" s="30">
        <f>D16</f>
        <v>167887.08396913283</v>
      </c>
      <c r="I16" s="30">
        <f>D17</f>
        <v>142328.47143095121</v>
      </c>
    </row>
    <row r="17" spans="1:5" ht="15.5" thickBot="1" x14ac:dyDescent="0.9">
      <c r="A17" s="15"/>
      <c r="B17" s="16" t="s">
        <v>6</v>
      </c>
      <c r="C17" s="17">
        <v>30015</v>
      </c>
      <c r="D17" s="17">
        <v>142328.47143095121</v>
      </c>
      <c r="E17" s="18">
        <v>128849.50008329168</v>
      </c>
    </row>
    <row r="18" spans="1:5" x14ac:dyDescent="0.75">
      <c r="A18" s="4" t="s">
        <v>10</v>
      </c>
      <c r="B18" s="5" t="s">
        <v>4</v>
      </c>
      <c r="C18" s="11">
        <v>39773</v>
      </c>
      <c r="D18" s="11">
        <v>153623.62130088251</v>
      </c>
      <c r="E18" s="12">
        <v>138418.11140723605</v>
      </c>
    </row>
    <row r="19" spans="1:5" x14ac:dyDescent="0.75">
      <c r="A19" s="7"/>
      <c r="B19" t="s">
        <v>5</v>
      </c>
      <c r="C19" s="13">
        <v>16057</v>
      </c>
      <c r="D19" s="13">
        <v>170633.86560378651</v>
      </c>
      <c r="E19" s="14">
        <v>164400.54773618982</v>
      </c>
    </row>
    <row r="20" spans="1:5" ht="15.5" thickBot="1" x14ac:dyDescent="0.9">
      <c r="A20" s="15"/>
      <c r="B20" s="16" t="s">
        <v>6</v>
      </c>
      <c r="C20" s="17">
        <v>23716</v>
      </c>
      <c r="D20" s="17">
        <v>142106.77643784788</v>
      </c>
      <c r="E20" s="18">
        <v>120826.61283521673</v>
      </c>
    </row>
    <row r="21" spans="1:5" x14ac:dyDescent="0.75">
      <c r="A21" s="4" t="s">
        <v>11</v>
      </c>
      <c r="B21" s="5" t="s">
        <v>4</v>
      </c>
      <c r="C21" s="11">
        <v>28881</v>
      </c>
      <c r="D21" s="11">
        <v>148877.84131435893</v>
      </c>
      <c r="E21" s="12">
        <v>126301.46757383746</v>
      </c>
    </row>
    <row r="22" spans="1:5" x14ac:dyDescent="0.75">
      <c r="A22" s="7"/>
      <c r="B22" t="s">
        <v>5</v>
      </c>
      <c r="C22" s="13">
        <v>10315</v>
      </c>
      <c r="D22" s="13">
        <v>164956.82113427049</v>
      </c>
      <c r="E22" s="14">
        <v>155362.75036354823</v>
      </c>
    </row>
    <row r="23" spans="1:5" ht="15.5" thickBot="1" x14ac:dyDescent="0.9">
      <c r="A23" s="15"/>
      <c r="B23" s="16" t="s">
        <v>6</v>
      </c>
      <c r="C23" s="17">
        <v>18566</v>
      </c>
      <c r="D23" s="17">
        <v>139944.5936119789</v>
      </c>
      <c r="E23" s="18">
        <v>110155.4408596359</v>
      </c>
    </row>
    <row r="24" spans="1:5" x14ac:dyDescent="0.75">
      <c r="A24" s="4" t="s">
        <v>12</v>
      </c>
      <c r="B24" s="5" t="s">
        <v>4</v>
      </c>
      <c r="C24" s="11">
        <v>17224</v>
      </c>
      <c r="D24" s="11">
        <v>154566.81694147701</v>
      </c>
      <c r="E24" s="12">
        <v>125028.38597306084</v>
      </c>
    </row>
    <row r="25" spans="1:5" x14ac:dyDescent="0.75">
      <c r="A25" s="7"/>
      <c r="B25" t="s">
        <v>5</v>
      </c>
      <c r="C25" s="13">
        <v>5283</v>
      </c>
      <c r="D25" s="13">
        <v>170591.63638084423</v>
      </c>
      <c r="E25" s="14">
        <v>157283.73083475299</v>
      </c>
    </row>
    <row r="26" spans="1:5" ht="15.5" thickBot="1" x14ac:dyDescent="0.9">
      <c r="A26" s="15"/>
      <c r="B26" s="16" t="s">
        <v>6</v>
      </c>
      <c r="C26" s="17">
        <v>11941</v>
      </c>
      <c r="D26" s="17">
        <v>147477.03207436562</v>
      </c>
      <c r="E26" s="18">
        <v>110757.80671635541</v>
      </c>
    </row>
    <row r="27" spans="1:5" x14ac:dyDescent="0.75">
      <c r="A27" s="4" t="s">
        <v>13</v>
      </c>
      <c r="B27" s="5" t="s">
        <v>4</v>
      </c>
      <c r="C27" s="11">
        <v>7879</v>
      </c>
      <c r="D27" s="11">
        <v>156463.32783348139</v>
      </c>
      <c r="E27" s="12">
        <v>122278.15078055591</v>
      </c>
    </row>
    <row r="28" spans="1:5" x14ac:dyDescent="0.75">
      <c r="A28" s="7"/>
      <c r="B28" t="s">
        <v>5</v>
      </c>
      <c r="C28" s="13">
        <v>2138</v>
      </c>
      <c r="D28" s="13">
        <v>178369.05285313376</v>
      </c>
      <c r="E28" s="14">
        <v>160545.53320860618</v>
      </c>
    </row>
    <row r="29" spans="1:5" ht="15.5" thickBot="1" x14ac:dyDescent="0.9">
      <c r="A29" s="15"/>
      <c r="B29" s="16" t="s">
        <v>6</v>
      </c>
      <c r="C29" s="17">
        <v>5741</v>
      </c>
      <c r="D29" s="17">
        <v>148305.43894791848</v>
      </c>
      <c r="E29" s="18">
        <v>108027.03361783661</v>
      </c>
    </row>
    <row r="30" spans="1:5" x14ac:dyDescent="0.75">
      <c r="A30" s="4" t="s">
        <v>14</v>
      </c>
      <c r="B30" s="5" t="s">
        <v>4</v>
      </c>
      <c r="C30" s="11">
        <v>2087</v>
      </c>
      <c r="D30" s="11">
        <v>156418.48826066122</v>
      </c>
      <c r="E30" s="12">
        <v>118198.52898897939</v>
      </c>
    </row>
    <row r="31" spans="1:5" x14ac:dyDescent="0.75">
      <c r="A31" s="7"/>
      <c r="B31" t="s">
        <v>5</v>
      </c>
      <c r="C31" s="13">
        <v>499</v>
      </c>
      <c r="D31" s="13">
        <v>182833.86773547094</v>
      </c>
      <c r="E31" s="14">
        <v>157598.78757515029</v>
      </c>
    </row>
    <row r="32" spans="1:5" ht="15.5" thickBot="1" x14ac:dyDescent="0.9">
      <c r="A32" s="15"/>
      <c r="B32" s="16" t="s">
        <v>6</v>
      </c>
      <c r="C32" s="17">
        <v>1588</v>
      </c>
      <c r="D32" s="17">
        <v>148117.93765743074</v>
      </c>
      <c r="E32" s="18">
        <v>105817.71725440807</v>
      </c>
    </row>
    <row r="33" spans="1:5" x14ac:dyDescent="0.75">
      <c r="A33" s="24">
        <v>-1924</v>
      </c>
      <c r="B33" s="5" t="s">
        <v>4</v>
      </c>
      <c r="C33" s="11">
        <v>281</v>
      </c>
      <c r="D33" s="11">
        <v>154838.2206405694</v>
      </c>
      <c r="E33" s="12">
        <v>113060.67615658364</v>
      </c>
    </row>
    <row r="34" spans="1:5" x14ac:dyDescent="0.75">
      <c r="A34" s="7"/>
      <c r="B34" t="s">
        <v>5</v>
      </c>
      <c r="C34" s="13">
        <v>55</v>
      </c>
      <c r="D34" s="13">
        <v>178412.18181818182</v>
      </c>
      <c r="E34" s="14">
        <v>141293.81818181818</v>
      </c>
    </row>
    <row r="35" spans="1:5" ht="15.5" thickBot="1" x14ac:dyDescent="0.9">
      <c r="A35" s="15"/>
      <c r="B35" s="16" t="s">
        <v>6</v>
      </c>
      <c r="C35" s="17">
        <v>226</v>
      </c>
      <c r="D35" s="17">
        <v>149101.19469026549</v>
      </c>
      <c r="E35" s="18">
        <v>106189.77876106194</v>
      </c>
    </row>
    <row r="36" spans="1:5" x14ac:dyDescent="0.75">
      <c r="A36" s="4" t="s">
        <v>15</v>
      </c>
      <c r="B36" s="5" t="s">
        <v>4</v>
      </c>
      <c r="C36" s="11">
        <v>189502</v>
      </c>
      <c r="D36" s="11">
        <v>156826.92153644815</v>
      </c>
      <c r="E36" s="12">
        <v>141977.12119133308</v>
      </c>
    </row>
    <row r="37" spans="1:5" x14ac:dyDescent="0.75">
      <c r="A37" s="7"/>
      <c r="B37" t="s">
        <v>5</v>
      </c>
      <c r="C37" s="13">
        <v>68647</v>
      </c>
      <c r="D37" s="13">
        <v>174624.29501653387</v>
      </c>
      <c r="E37" s="14">
        <v>168102.03599574635</v>
      </c>
    </row>
    <row r="38" spans="1:5" ht="15.5" thickBot="1" x14ac:dyDescent="0.9">
      <c r="A38" s="15"/>
      <c r="B38" s="16" t="s">
        <v>6</v>
      </c>
      <c r="C38" s="17">
        <v>120855</v>
      </c>
      <c r="D38" s="17">
        <v>146717.81312316412</v>
      </c>
      <c r="E38" s="18">
        <v>127137.87559472094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189502</v>
      </c>
      <c r="D42" s="11">
        <v>156826.92153644815</v>
      </c>
      <c r="E42" s="12">
        <v>141977.12119133308</v>
      </c>
    </row>
    <row r="43" spans="1:5" x14ac:dyDescent="0.75">
      <c r="A43" s="7"/>
      <c r="B43" t="s">
        <v>5</v>
      </c>
      <c r="C43" s="13">
        <v>68647</v>
      </c>
      <c r="D43" s="13">
        <v>174624.29501653387</v>
      </c>
      <c r="E43" s="14">
        <v>168102.03599574635</v>
      </c>
    </row>
    <row r="44" spans="1:5" ht="15.5" thickBot="1" x14ac:dyDescent="0.9">
      <c r="A44" s="15"/>
      <c r="B44" s="16" t="s">
        <v>6</v>
      </c>
      <c r="C44" s="17">
        <v>120855</v>
      </c>
      <c r="D44" s="17">
        <v>146717.81312316412</v>
      </c>
      <c r="E44" s="18">
        <v>127137.87559472094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A05E-78B6-4422-AB30-5C56C0C52FAF}">
  <dimension ref="A1:I44"/>
  <sheetViews>
    <sheetView tabSelected="1" topLeftCell="A7" workbookViewId="0">
      <selection activeCell="G4" sqref="G4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9" x14ac:dyDescent="0.75">
      <c r="A1" s="2" t="s">
        <v>19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0</v>
      </c>
      <c r="B3" s="3"/>
      <c r="C3" s="1"/>
      <c r="D3" s="1"/>
      <c r="E3" s="1"/>
      <c r="G3" s="25" t="s">
        <v>25</v>
      </c>
      <c r="H3" s="25" t="s">
        <v>23</v>
      </c>
      <c r="I3" s="25" t="s">
        <v>24</v>
      </c>
    </row>
    <row r="4" spans="1:9" x14ac:dyDescent="0.75">
      <c r="A4" s="4"/>
      <c r="B4" s="5"/>
      <c r="C4" s="6" t="s">
        <v>1</v>
      </c>
      <c r="D4" s="19" t="s">
        <v>21</v>
      </c>
      <c r="E4" s="20" t="s">
        <v>22</v>
      </c>
      <c r="G4" s="25">
        <v>58</v>
      </c>
      <c r="I4">
        <f>I6-2/3*(I6-D8)</f>
        <v>169449.7258597496</v>
      </c>
    </row>
    <row r="5" spans="1:9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I5">
        <f>I6-1/3*(I6-D8)</f>
        <v>173751.05886235635</v>
      </c>
    </row>
    <row r="6" spans="1:9" x14ac:dyDescent="0.75">
      <c r="A6" s="4" t="s">
        <v>20</v>
      </c>
      <c r="B6" s="5" t="s">
        <v>4</v>
      </c>
      <c r="C6" s="11">
        <v>112</v>
      </c>
      <c r="D6" s="11">
        <v>165148.39285714287</v>
      </c>
      <c r="E6" s="12">
        <v>162909.6875</v>
      </c>
      <c r="G6" s="25">
        <v>60</v>
      </c>
      <c r="H6" s="21"/>
      <c r="I6" s="27">
        <f>D11</f>
        <v>178052.39186496308</v>
      </c>
    </row>
    <row r="7" spans="1:9" x14ac:dyDescent="0.75">
      <c r="A7" s="7"/>
      <c r="B7" t="s">
        <v>5</v>
      </c>
      <c r="C7" s="13">
        <v>0</v>
      </c>
      <c r="D7" s="13">
        <v>0</v>
      </c>
      <c r="E7" s="14">
        <v>0</v>
      </c>
      <c r="G7" s="25">
        <v>61</v>
      </c>
      <c r="I7">
        <f>I$6+1/5*(I$11-I$6)</f>
        <v>174267.00706326895</v>
      </c>
    </row>
    <row r="8" spans="1:9" ht="15.5" thickBot="1" x14ac:dyDescent="0.9">
      <c r="A8" s="15"/>
      <c r="B8" s="16" t="s">
        <v>6</v>
      </c>
      <c r="C8" s="17">
        <v>112</v>
      </c>
      <c r="D8" s="17">
        <v>165148.39285714287</v>
      </c>
      <c r="E8" s="18">
        <v>162909.6875</v>
      </c>
      <c r="G8" s="25">
        <v>62</v>
      </c>
      <c r="H8" s="21"/>
      <c r="I8">
        <f>I$6+2/5*(I$11-I$6)</f>
        <v>170481.62226157481</v>
      </c>
    </row>
    <row r="9" spans="1:9" x14ac:dyDescent="0.75">
      <c r="A9" s="4" t="s">
        <v>7</v>
      </c>
      <c r="B9" s="5" t="s">
        <v>4</v>
      </c>
      <c r="C9" s="11">
        <v>8531</v>
      </c>
      <c r="D9" s="11">
        <v>178052.39186496308</v>
      </c>
      <c r="E9" s="12">
        <v>175974.37053100456</v>
      </c>
      <c r="G9" s="25">
        <v>63</v>
      </c>
      <c r="I9">
        <f>I$6+3/5*(I$11-I$6)</f>
        <v>166696.23745988071</v>
      </c>
    </row>
    <row r="10" spans="1:9" x14ac:dyDescent="0.75">
      <c r="A10" s="7"/>
      <c r="B10" t="s">
        <v>5</v>
      </c>
      <c r="C10" s="13">
        <v>0</v>
      </c>
      <c r="D10" s="13">
        <v>0</v>
      </c>
      <c r="E10" s="14">
        <v>0</v>
      </c>
      <c r="G10" s="25">
        <v>64</v>
      </c>
      <c r="H10" s="28"/>
      <c r="I10">
        <f>I$6+4/5*(I$11-I$6)</f>
        <v>162910.85265818657</v>
      </c>
    </row>
    <row r="11" spans="1:9" ht="15.5" thickBot="1" x14ac:dyDescent="0.9">
      <c r="A11" s="15"/>
      <c r="B11" s="16" t="s">
        <v>6</v>
      </c>
      <c r="C11" s="17">
        <v>8531</v>
      </c>
      <c r="D11" s="17">
        <v>178052.39186496308</v>
      </c>
      <c r="E11" s="18">
        <v>175974.37053100456</v>
      </c>
      <c r="G11" s="25">
        <v>65</v>
      </c>
      <c r="H11" s="29">
        <f>D13</f>
        <v>211778.0780666311</v>
      </c>
      <c r="I11" s="30">
        <f>D14</f>
        <v>159125.46785649244</v>
      </c>
    </row>
    <row r="12" spans="1:9" x14ac:dyDescent="0.75">
      <c r="A12" s="4" t="s">
        <v>8</v>
      </c>
      <c r="B12" s="5" t="s">
        <v>4</v>
      </c>
      <c r="C12" s="11">
        <v>40572</v>
      </c>
      <c r="D12" s="11">
        <v>176148.15069506064</v>
      </c>
      <c r="E12" s="12">
        <v>169305.31450261263</v>
      </c>
      <c r="G12" s="25">
        <v>66</v>
      </c>
      <c r="H12">
        <f>H$11+1/5*(H$16-H$11)</f>
        <v>204517.72508106925</v>
      </c>
      <c r="I12">
        <f>I$11+1/5*(I$16-I$11)</f>
        <v>156234.50241223333</v>
      </c>
    </row>
    <row r="13" spans="1:9" x14ac:dyDescent="0.75">
      <c r="A13" s="7"/>
      <c r="B13" t="s">
        <v>5</v>
      </c>
      <c r="C13" s="13">
        <v>13117</v>
      </c>
      <c r="D13" s="13">
        <v>211778.0780666311</v>
      </c>
      <c r="E13" s="14">
        <v>208580.68308302204</v>
      </c>
      <c r="G13" s="25">
        <v>67</v>
      </c>
      <c r="H13">
        <f>H$11+2/5*(H$16-H$11)</f>
        <v>197257.37209550737</v>
      </c>
      <c r="I13">
        <f>I$11+2/5*(I$16-I$11)</f>
        <v>153343.53696797421</v>
      </c>
    </row>
    <row r="14" spans="1:9" ht="15.5" thickBot="1" x14ac:dyDescent="0.9">
      <c r="A14" s="15"/>
      <c r="B14" s="16" t="s">
        <v>6</v>
      </c>
      <c r="C14" s="17">
        <v>27455</v>
      </c>
      <c r="D14" s="17">
        <v>159125.46785649244</v>
      </c>
      <c r="E14" s="18">
        <v>150540.9725004553</v>
      </c>
      <c r="G14" s="25">
        <v>68</v>
      </c>
      <c r="H14">
        <f>H$11+3/5*(H$16-H$11)</f>
        <v>189997.01910994551</v>
      </c>
      <c r="I14">
        <f>I$11+3/5*(I$16-I$11)</f>
        <v>150452.5715237151</v>
      </c>
    </row>
    <row r="15" spans="1:9" x14ac:dyDescent="0.75">
      <c r="A15" s="4" t="s">
        <v>9</v>
      </c>
      <c r="B15" s="5" t="s">
        <v>4</v>
      </c>
      <c r="C15" s="11">
        <v>63681</v>
      </c>
      <c r="D15" s="11">
        <v>157685.92963364269</v>
      </c>
      <c r="E15" s="12">
        <v>145826.58391042854</v>
      </c>
      <c r="G15" s="25">
        <v>69</v>
      </c>
      <c r="H15">
        <f>H$11+4/5*(H$16-H$11)</f>
        <v>182736.66612438363</v>
      </c>
      <c r="I15">
        <f>I$11+4/5*(I$16-I$11)</f>
        <v>147561.60607945599</v>
      </c>
    </row>
    <row r="16" spans="1:9" x14ac:dyDescent="0.75">
      <c r="A16" s="7"/>
      <c r="B16" t="s">
        <v>5</v>
      </c>
      <c r="C16" s="13">
        <v>26905</v>
      </c>
      <c r="D16" s="13">
        <v>175476.31313882177</v>
      </c>
      <c r="E16" s="14">
        <v>170601.49990708046</v>
      </c>
      <c r="G16" s="25">
        <v>70</v>
      </c>
      <c r="H16" s="30">
        <f>D16</f>
        <v>175476.31313882177</v>
      </c>
      <c r="I16" s="30">
        <f>D17</f>
        <v>144670.64063519688</v>
      </c>
    </row>
    <row r="17" spans="1:5" ht="15.5" thickBot="1" x14ac:dyDescent="0.9">
      <c r="A17" s="15"/>
      <c r="B17" s="16" t="s">
        <v>6</v>
      </c>
      <c r="C17" s="17">
        <v>36776</v>
      </c>
      <c r="D17" s="17">
        <v>144670.64063519688</v>
      </c>
      <c r="E17" s="18">
        <v>127701.47201979552</v>
      </c>
    </row>
    <row r="18" spans="1:5" x14ac:dyDescent="0.75">
      <c r="A18" s="4" t="s">
        <v>10</v>
      </c>
      <c r="B18" s="5" t="s">
        <v>4</v>
      </c>
      <c r="C18" s="11">
        <v>46751</v>
      </c>
      <c r="D18" s="11">
        <v>155401.53408483241</v>
      </c>
      <c r="E18" s="12">
        <v>137790.87035571432</v>
      </c>
    </row>
    <row r="19" spans="1:5" x14ac:dyDescent="0.75">
      <c r="A19" s="7"/>
      <c r="B19" t="s">
        <v>5</v>
      </c>
      <c r="C19" s="13">
        <v>18209</v>
      </c>
      <c r="D19" s="13">
        <v>174389.18419462902</v>
      </c>
      <c r="E19" s="14">
        <v>167827.34279751772</v>
      </c>
    </row>
    <row r="20" spans="1:5" ht="15.5" thickBot="1" x14ac:dyDescent="0.9">
      <c r="A20" s="15"/>
      <c r="B20" s="16" t="s">
        <v>6</v>
      </c>
      <c r="C20" s="17">
        <v>28542</v>
      </c>
      <c r="D20" s="17">
        <v>143287.94285614183</v>
      </c>
      <c r="E20" s="18">
        <v>118628.43861677528</v>
      </c>
    </row>
    <row r="21" spans="1:5" x14ac:dyDescent="0.75">
      <c r="A21" s="4" t="s">
        <v>11</v>
      </c>
      <c r="B21" s="5" t="s">
        <v>4</v>
      </c>
      <c r="C21" s="11">
        <v>35507</v>
      </c>
      <c r="D21" s="11">
        <v>149766.61010504971</v>
      </c>
      <c r="E21" s="12">
        <v>124687.07578787282</v>
      </c>
    </row>
    <row r="22" spans="1:5" x14ac:dyDescent="0.75">
      <c r="A22" s="7"/>
      <c r="B22" t="s">
        <v>5</v>
      </c>
      <c r="C22" s="13">
        <v>12209</v>
      </c>
      <c r="D22" s="13">
        <v>167418.77876976001</v>
      </c>
      <c r="E22" s="14">
        <v>157896.45261692195</v>
      </c>
    </row>
    <row r="23" spans="1:5" ht="15.5" thickBot="1" x14ac:dyDescent="0.9">
      <c r="A23" s="15"/>
      <c r="B23" s="16" t="s">
        <v>6</v>
      </c>
      <c r="C23" s="17">
        <v>23298</v>
      </c>
      <c r="D23" s="17">
        <v>140516.23122156408</v>
      </c>
      <c r="E23" s="18">
        <v>107284.1535754142</v>
      </c>
    </row>
    <row r="24" spans="1:5" x14ac:dyDescent="0.75">
      <c r="A24" s="4" t="s">
        <v>12</v>
      </c>
      <c r="B24" s="5" t="s">
        <v>4</v>
      </c>
      <c r="C24" s="11">
        <v>20836</v>
      </c>
      <c r="D24" s="11">
        <v>153753.00969475906</v>
      </c>
      <c r="E24" s="12">
        <v>122611.8607218276</v>
      </c>
    </row>
    <row r="25" spans="1:5" x14ac:dyDescent="0.75">
      <c r="A25" s="7"/>
      <c r="B25" t="s">
        <v>5</v>
      </c>
      <c r="C25" s="13">
        <v>5999</v>
      </c>
      <c r="D25" s="13">
        <v>169766.99866644441</v>
      </c>
      <c r="E25" s="14">
        <v>157543.12718786465</v>
      </c>
    </row>
    <row r="26" spans="1:5" ht="15.5" thickBot="1" x14ac:dyDescent="0.9">
      <c r="A26" s="15"/>
      <c r="B26" s="16" t="s">
        <v>6</v>
      </c>
      <c r="C26" s="17">
        <v>14837</v>
      </c>
      <c r="D26" s="17">
        <v>147278.12125092675</v>
      </c>
      <c r="E26" s="18">
        <v>108488.20583675946</v>
      </c>
    </row>
    <row r="27" spans="1:5" x14ac:dyDescent="0.75">
      <c r="A27" s="4" t="s">
        <v>13</v>
      </c>
      <c r="B27" s="5" t="s">
        <v>4</v>
      </c>
      <c r="C27" s="11">
        <v>8955</v>
      </c>
      <c r="D27" s="11">
        <v>155640.64321608041</v>
      </c>
      <c r="E27" s="12">
        <v>120977.16415410386</v>
      </c>
    </row>
    <row r="28" spans="1:5" x14ac:dyDescent="0.75">
      <c r="A28" s="7"/>
      <c r="B28" t="s">
        <v>5</v>
      </c>
      <c r="C28" s="13">
        <v>2376</v>
      </c>
      <c r="D28" s="13">
        <v>178499.21717171717</v>
      </c>
      <c r="E28" s="14">
        <v>162003.43855218854</v>
      </c>
    </row>
    <row r="29" spans="1:5" ht="15.5" thickBot="1" x14ac:dyDescent="0.9">
      <c r="A29" s="15"/>
      <c r="B29" s="16" t="s">
        <v>6</v>
      </c>
      <c r="C29" s="17">
        <v>6579</v>
      </c>
      <c r="D29" s="17">
        <v>147385.28955768354</v>
      </c>
      <c r="E29" s="18">
        <v>106160.56163550692</v>
      </c>
    </row>
    <row r="30" spans="1:5" x14ac:dyDescent="0.75">
      <c r="A30" s="4" t="s">
        <v>14</v>
      </c>
      <c r="B30" s="5" t="s">
        <v>4</v>
      </c>
      <c r="C30" s="11">
        <v>2060</v>
      </c>
      <c r="D30" s="11">
        <v>155966.53155339806</v>
      </c>
      <c r="E30" s="12">
        <v>117378.99514563107</v>
      </c>
    </row>
    <row r="31" spans="1:5" x14ac:dyDescent="0.75">
      <c r="A31" s="7"/>
      <c r="B31" t="s">
        <v>5</v>
      </c>
      <c r="C31" s="13">
        <v>486</v>
      </c>
      <c r="D31" s="13">
        <v>179851.75925925927</v>
      </c>
      <c r="E31" s="14">
        <v>158198.53909465022</v>
      </c>
    </row>
    <row r="32" spans="1:5" ht="15.5" thickBot="1" x14ac:dyDescent="0.9">
      <c r="A32" s="15"/>
      <c r="B32" s="16" t="s">
        <v>6</v>
      </c>
      <c r="C32" s="17">
        <v>1574</v>
      </c>
      <c r="D32" s="17">
        <v>148591.55019059719</v>
      </c>
      <c r="E32" s="18">
        <v>104775.24777636594</v>
      </c>
    </row>
    <row r="33" spans="1:5" x14ac:dyDescent="0.75">
      <c r="A33" s="24">
        <v>-1924</v>
      </c>
      <c r="B33" s="5" t="s">
        <v>4</v>
      </c>
      <c r="C33" s="11">
        <v>283</v>
      </c>
      <c r="D33" s="11">
        <v>155795.08833922262</v>
      </c>
      <c r="E33" s="12">
        <v>112003.81625441696</v>
      </c>
    </row>
    <row r="34" spans="1:5" x14ac:dyDescent="0.75">
      <c r="A34" s="7"/>
      <c r="B34" t="s">
        <v>5</v>
      </c>
      <c r="C34" s="13">
        <v>60</v>
      </c>
      <c r="D34" s="13">
        <v>190873.91666666666</v>
      </c>
      <c r="E34" s="14">
        <v>149553.41666666666</v>
      </c>
    </row>
    <row r="35" spans="1:5" ht="15.5" thickBot="1" x14ac:dyDescent="0.9">
      <c r="A35" s="15"/>
      <c r="B35" s="16" t="s">
        <v>6</v>
      </c>
      <c r="C35" s="17">
        <v>223</v>
      </c>
      <c r="D35" s="17">
        <v>146356.83856502242</v>
      </c>
      <c r="E35" s="18">
        <v>101900.78475336323</v>
      </c>
    </row>
    <row r="36" spans="1:5" x14ac:dyDescent="0.75">
      <c r="A36" s="4" t="s">
        <v>15</v>
      </c>
      <c r="B36" s="5" t="s">
        <v>4</v>
      </c>
      <c r="C36" s="11">
        <v>227288</v>
      </c>
      <c r="D36" s="11">
        <v>159583.53679032769</v>
      </c>
      <c r="E36" s="12">
        <v>142795.19893263173</v>
      </c>
    </row>
    <row r="37" spans="1:5" x14ac:dyDescent="0.75">
      <c r="A37" s="7"/>
      <c r="B37" t="s">
        <v>5</v>
      </c>
      <c r="C37" s="13">
        <v>79361</v>
      </c>
      <c r="D37" s="13">
        <v>179684.71333526543</v>
      </c>
      <c r="E37" s="14">
        <v>172951.33799977318</v>
      </c>
    </row>
    <row r="38" spans="1:5" ht="15.5" thickBot="1" x14ac:dyDescent="0.9">
      <c r="A38" s="15"/>
      <c r="B38" s="16" t="s">
        <v>6</v>
      </c>
      <c r="C38" s="17">
        <v>147927</v>
      </c>
      <c r="D38" s="17">
        <v>148799.5049923273</v>
      </c>
      <c r="E38" s="18">
        <v>126616.80450492473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227288</v>
      </c>
      <c r="D42" s="11">
        <v>159583.53679032769</v>
      </c>
      <c r="E42" s="12">
        <v>142795.19893263173</v>
      </c>
    </row>
    <row r="43" spans="1:5" x14ac:dyDescent="0.75">
      <c r="A43" s="7"/>
      <c r="B43" t="s">
        <v>5</v>
      </c>
      <c r="C43" s="13">
        <v>79361</v>
      </c>
      <c r="D43" s="13">
        <v>179684.71333526543</v>
      </c>
      <c r="E43" s="14">
        <v>172951.33799977318</v>
      </c>
    </row>
    <row r="44" spans="1:5" ht="15.5" thickBot="1" x14ac:dyDescent="0.9">
      <c r="A44" s="15"/>
      <c r="B44" s="16" t="s">
        <v>6</v>
      </c>
      <c r="C44" s="17">
        <v>147927</v>
      </c>
      <c r="D44" s="17">
        <v>148799.5049923273</v>
      </c>
      <c r="E44" s="18">
        <v>126616.80450492473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3FC3-BE03-4A39-B161-9A49B52D0920}">
  <dimension ref="A1:I44"/>
  <sheetViews>
    <sheetView tabSelected="1" topLeftCell="A7" workbookViewId="0">
      <selection activeCell="G4" sqref="G4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9" x14ac:dyDescent="0.75">
      <c r="A1" s="2" t="s">
        <v>19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0</v>
      </c>
      <c r="B3" s="3"/>
      <c r="C3" s="1"/>
      <c r="D3" s="1"/>
      <c r="E3" s="1"/>
      <c r="G3" s="25" t="s">
        <v>25</v>
      </c>
      <c r="H3" s="25" t="s">
        <v>23</v>
      </c>
      <c r="I3" s="25" t="s">
        <v>24</v>
      </c>
    </row>
    <row r="4" spans="1:9" x14ac:dyDescent="0.75">
      <c r="A4" s="4"/>
      <c r="B4" s="5"/>
      <c r="C4" s="6" t="s">
        <v>1</v>
      </c>
      <c r="D4" s="19" t="s">
        <v>21</v>
      </c>
      <c r="E4" s="20" t="s">
        <v>22</v>
      </c>
      <c r="G4" s="25">
        <v>58</v>
      </c>
      <c r="I4">
        <f>I6-2/3*(I6-D8)</f>
        <v>163001.096246331</v>
      </c>
    </row>
    <row r="5" spans="1:9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I5">
        <f>I6-1/3*(I6-D8)</f>
        <v>167983.87452031174</v>
      </c>
    </row>
    <row r="6" spans="1:9" x14ac:dyDescent="0.75">
      <c r="A6" s="4" t="s">
        <v>20</v>
      </c>
      <c r="B6" s="5" t="s">
        <v>4</v>
      </c>
      <c r="C6" s="11">
        <v>217</v>
      </c>
      <c r="D6" s="11">
        <v>158018.31797235023</v>
      </c>
      <c r="E6" s="12">
        <v>156767.18894009216</v>
      </c>
      <c r="G6" s="25">
        <v>60</v>
      </c>
      <c r="H6" s="21"/>
      <c r="I6" s="27">
        <f>D11</f>
        <v>172966.65279429252</v>
      </c>
    </row>
    <row r="7" spans="1:9" x14ac:dyDescent="0.75">
      <c r="A7" s="7"/>
      <c r="B7" t="s">
        <v>5</v>
      </c>
      <c r="C7" s="13">
        <v>0</v>
      </c>
      <c r="D7" s="13">
        <v>0</v>
      </c>
      <c r="E7" s="14">
        <v>0</v>
      </c>
      <c r="G7" s="25">
        <v>61</v>
      </c>
      <c r="I7">
        <f>I$6+1/5*(I$11-I$6)</f>
        <v>169183.59376837229</v>
      </c>
    </row>
    <row r="8" spans="1:9" ht="15.5" thickBot="1" x14ac:dyDescent="0.9">
      <c r="A8" s="15"/>
      <c r="B8" s="16" t="s">
        <v>6</v>
      </c>
      <c r="C8" s="17">
        <v>217</v>
      </c>
      <c r="D8" s="17">
        <v>158018.31797235023</v>
      </c>
      <c r="E8" s="18">
        <v>156767.18894009216</v>
      </c>
      <c r="G8" s="25">
        <v>62</v>
      </c>
      <c r="H8" s="21"/>
      <c r="I8">
        <f>I$6+2/5*(I$11-I$6)</f>
        <v>165400.53474245203</v>
      </c>
    </row>
    <row r="9" spans="1:9" x14ac:dyDescent="0.75">
      <c r="A9" s="4" t="s">
        <v>7</v>
      </c>
      <c r="B9" s="5" t="s">
        <v>4</v>
      </c>
      <c r="C9" s="11">
        <v>9251</v>
      </c>
      <c r="D9" s="11">
        <v>172966.65279429252</v>
      </c>
      <c r="E9" s="12">
        <v>171241.75062155441</v>
      </c>
      <c r="G9" s="25">
        <v>63</v>
      </c>
      <c r="I9">
        <f>I$6+3/5*(I$11-I$6)</f>
        <v>161617.4757165318</v>
      </c>
    </row>
    <row r="10" spans="1:9" x14ac:dyDescent="0.75">
      <c r="A10" s="7"/>
      <c r="B10" t="s">
        <v>5</v>
      </c>
      <c r="C10" s="13">
        <v>0</v>
      </c>
      <c r="D10" s="13">
        <v>0</v>
      </c>
      <c r="E10" s="14">
        <v>0</v>
      </c>
      <c r="G10" s="25">
        <v>64</v>
      </c>
      <c r="H10" s="28"/>
      <c r="I10">
        <f>I$6+4/5*(I$11-I$6)</f>
        <v>157834.41669061154</v>
      </c>
    </row>
    <row r="11" spans="1:9" ht="15.5" thickBot="1" x14ac:dyDescent="0.9">
      <c r="A11" s="15"/>
      <c r="B11" s="16" t="s">
        <v>6</v>
      </c>
      <c r="C11" s="17">
        <v>9251</v>
      </c>
      <c r="D11" s="17">
        <v>172966.65279429252</v>
      </c>
      <c r="E11" s="18">
        <v>171241.75062155441</v>
      </c>
      <c r="G11" s="25">
        <v>65</v>
      </c>
      <c r="H11" s="29">
        <f>D13</f>
        <v>190723.54166666666</v>
      </c>
      <c r="I11" s="30">
        <f>D14</f>
        <v>154051.35766469131</v>
      </c>
    </row>
    <row r="12" spans="1:9" x14ac:dyDescent="0.75">
      <c r="A12" s="4" t="s">
        <v>8</v>
      </c>
      <c r="B12" s="5" t="s">
        <v>4</v>
      </c>
      <c r="C12" s="11">
        <v>48165</v>
      </c>
      <c r="D12" s="11">
        <v>166440.63988373301</v>
      </c>
      <c r="E12" s="12">
        <v>161043.16952143674</v>
      </c>
      <c r="G12" s="25">
        <v>66</v>
      </c>
      <c r="H12">
        <f>H$11+1/5*(H$16-H$11)</f>
        <v>184259.24884283985</v>
      </c>
      <c r="I12">
        <f>I$11+1/5*(I$16-I$11)</f>
        <v>150996.82512769147</v>
      </c>
    </row>
    <row r="13" spans="1:9" x14ac:dyDescent="0.75">
      <c r="A13" s="7"/>
      <c r="B13" t="s">
        <v>5</v>
      </c>
      <c r="C13" s="13">
        <v>16272</v>
      </c>
      <c r="D13" s="13">
        <v>190723.54166666666</v>
      </c>
      <c r="E13" s="14">
        <v>188313.92084562438</v>
      </c>
      <c r="G13" s="25">
        <v>67</v>
      </c>
      <c r="H13">
        <f>H$11+2/5*(H$16-H$11)</f>
        <v>177794.95601901301</v>
      </c>
      <c r="I13">
        <f>I$11+2/5*(I$16-I$11)</f>
        <v>147942.29259069162</v>
      </c>
    </row>
    <row r="14" spans="1:9" ht="15.5" thickBot="1" x14ac:dyDescent="0.9">
      <c r="A14" s="15"/>
      <c r="B14" s="16" t="s">
        <v>6</v>
      </c>
      <c r="C14" s="17">
        <v>31893</v>
      </c>
      <c r="D14" s="17">
        <v>154051.35766469131</v>
      </c>
      <c r="E14" s="18">
        <v>147129.4685354153</v>
      </c>
      <c r="G14" s="25">
        <v>68</v>
      </c>
      <c r="H14">
        <f>H$11+3/5*(H$16-H$11)</f>
        <v>171330.66319518621</v>
      </c>
      <c r="I14">
        <f>I$11+3/5*(I$16-I$11)</f>
        <v>144887.76005369177</v>
      </c>
    </row>
    <row r="15" spans="1:9" x14ac:dyDescent="0.75">
      <c r="A15" s="4" t="s">
        <v>9</v>
      </c>
      <c r="B15" s="5" t="s">
        <v>4</v>
      </c>
      <c r="C15" s="11">
        <v>75115</v>
      </c>
      <c r="D15" s="11">
        <v>147338.89436197831</v>
      </c>
      <c r="E15" s="12">
        <v>138136.80709578647</v>
      </c>
      <c r="G15" s="25">
        <v>69</v>
      </c>
      <c r="H15">
        <f>H$11+4/5*(H$16-H$11)</f>
        <v>164866.37037135937</v>
      </c>
      <c r="I15">
        <f>I$11+4/5*(I$16-I$11)</f>
        <v>141833.22751669193</v>
      </c>
    </row>
    <row r="16" spans="1:9" x14ac:dyDescent="0.75">
      <c r="A16" s="7"/>
      <c r="B16" t="s">
        <v>5</v>
      </c>
      <c r="C16" s="13">
        <v>32767</v>
      </c>
      <c r="D16" s="13">
        <v>158402.07754753256</v>
      </c>
      <c r="E16" s="14">
        <v>154857.9996642964</v>
      </c>
      <c r="G16" s="25">
        <v>70</v>
      </c>
      <c r="H16" s="30">
        <f>D16</f>
        <v>158402.07754753256</v>
      </c>
      <c r="I16" s="30">
        <f>D17</f>
        <v>138778.69497969208</v>
      </c>
    </row>
    <row r="17" spans="1:5" ht="15.5" thickBot="1" x14ac:dyDescent="0.9">
      <c r="A17" s="15"/>
      <c r="B17" s="16" t="s">
        <v>6</v>
      </c>
      <c r="C17" s="17">
        <v>42348</v>
      </c>
      <c r="D17" s="17">
        <v>138778.69497969208</v>
      </c>
      <c r="E17" s="18">
        <v>125198.69155568149</v>
      </c>
    </row>
    <row r="18" spans="1:5" x14ac:dyDescent="0.75">
      <c r="A18" s="4" t="s">
        <v>10</v>
      </c>
      <c r="B18" s="5" t="s">
        <v>4</v>
      </c>
      <c r="C18" s="11">
        <v>55704</v>
      </c>
      <c r="D18" s="11">
        <v>147757.50933505673</v>
      </c>
      <c r="E18" s="12">
        <v>133438.55459212983</v>
      </c>
    </row>
    <row r="19" spans="1:5" x14ac:dyDescent="0.75">
      <c r="A19" s="7"/>
      <c r="B19" t="s">
        <v>5</v>
      </c>
      <c r="C19" s="13">
        <v>22905</v>
      </c>
      <c r="D19" s="13">
        <v>160186.37459070073</v>
      </c>
      <c r="E19" s="14">
        <v>155000.72626064179</v>
      </c>
    </row>
    <row r="20" spans="1:5" ht="15.5" thickBot="1" x14ac:dyDescent="0.9">
      <c r="A20" s="15"/>
      <c r="B20" s="16" t="s">
        <v>6</v>
      </c>
      <c r="C20" s="17">
        <v>32799</v>
      </c>
      <c r="D20" s="17">
        <v>139077.88011829628</v>
      </c>
      <c r="E20" s="18">
        <v>118380.73142473857</v>
      </c>
    </row>
    <row r="21" spans="1:5" x14ac:dyDescent="0.75">
      <c r="A21" s="4" t="s">
        <v>11</v>
      </c>
      <c r="B21" s="5" t="s">
        <v>4</v>
      </c>
      <c r="C21" s="11">
        <v>38975</v>
      </c>
      <c r="D21" s="11">
        <v>143010.25259781911</v>
      </c>
      <c r="E21" s="12">
        <v>122191.45003207184</v>
      </c>
    </row>
    <row r="22" spans="1:5" x14ac:dyDescent="0.75">
      <c r="A22" s="7"/>
      <c r="B22" t="s">
        <v>5</v>
      </c>
      <c r="C22" s="13">
        <v>14276</v>
      </c>
      <c r="D22" s="13">
        <v>154168.94123003643</v>
      </c>
      <c r="E22" s="14">
        <v>146620.73164752033</v>
      </c>
    </row>
    <row r="23" spans="1:5" ht="15.5" thickBot="1" x14ac:dyDescent="0.9">
      <c r="A23" s="15"/>
      <c r="B23" s="16" t="s">
        <v>6</v>
      </c>
      <c r="C23" s="17">
        <v>24699</v>
      </c>
      <c r="D23" s="17">
        <v>136560.54050771287</v>
      </c>
      <c r="E23" s="18">
        <v>108071.34701809791</v>
      </c>
    </row>
    <row r="24" spans="1:5" x14ac:dyDescent="0.75">
      <c r="A24" s="4" t="s">
        <v>12</v>
      </c>
      <c r="B24" s="5" t="s">
        <v>4</v>
      </c>
      <c r="C24" s="11">
        <v>22641</v>
      </c>
      <c r="D24" s="11">
        <v>146018.33532087805</v>
      </c>
      <c r="E24" s="12">
        <v>119672.31681462833</v>
      </c>
    </row>
    <row r="25" spans="1:5" x14ac:dyDescent="0.75">
      <c r="A25" s="7"/>
      <c r="B25" t="s">
        <v>5</v>
      </c>
      <c r="C25" s="13">
        <v>7185</v>
      </c>
      <c r="D25" s="13">
        <v>151706.44328462073</v>
      </c>
      <c r="E25" s="14">
        <v>141590.15518441197</v>
      </c>
    </row>
    <row r="26" spans="1:5" ht="15.5" thickBot="1" x14ac:dyDescent="0.9">
      <c r="A26" s="15"/>
      <c r="B26" s="16" t="s">
        <v>6</v>
      </c>
      <c r="C26" s="17">
        <v>15456</v>
      </c>
      <c r="D26" s="17">
        <v>143374.1158773292</v>
      </c>
      <c r="E26" s="18">
        <v>109483.41485507246</v>
      </c>
    </row>
    <row r="27" spans="1:5" x14ac:dyDescent="0.75">
      <c r="A27" s="4" t="s">
        <v>13</v>
      </c>
      <c r="B27" s="5" t="s">
        <v>4</v>
      </c>
      <c r="C27" s="11">
        <v>10086</v>
      </c>
      <c r="D27" s="11">
        <v>148692.13612928812</v>
      </c>
      <c r="E27" s="12">
        <v>118895.9840372794</v>
      </c>
    </row>
    <row r="28" spans="1:5" x14ac:dyDescent="0.75">
      <c r="A28" s="7"/>
      <c r="B28" t="s">
        <v>5</v>
      </c>
      <c r="C28" s="13">
        <v>3065</v>
      </c>
      <c r="D28" s="13">
        <v>158905.19249592168</v>
      </c>
      <c r="E28" s="14">
        <v>145826.22022838501</v>
      </c>
    </row>
    <row r="29" spans="1:5" ht="15.5" thickBot="1" x14ac:dyDescent="0.9">
      <c r="A29" s="15"/>
      <c r="B29" s="16" t="s">
        <v>6</v>
      </c>
      <c r="C29" s="17">
        <v>7021</v>
      </c>
      <c r="D29" s="17">
        <v>144233.65190143854</v>
      </c>
      <c r="E29" s="18">
        <v>107139.65674405356</v>
      </c>
    </row>
    <row r="30" spans="1:5" x14ac:dyDescent="0.75">
      <c r="A30" s="4" t="s">
        <v>14</v>
      </c>
      <c r="B30" s="5" t="s">
        <v>4</v>
      </c>
      <c r="C30" s="11">
        <v>2408</v>
      </c>
      <c r="D30" s="11">
        <v>150217.15116279069</v>
      </c>
      <c r="E30" s="12">
        <v>116915.41528239203</v>
      </c>
    </row>
    <row r="31" spans="1:5" x14ac:dyDescent="0.75">
      <c r="A31" s="7"/>
      <c r="B31" t="s">
        <v>5</v>
      </c>
      <c r="C31" s="13">
        <v>664</v>
      </c>
      <c r="D31" s="13">
        <v>163955.56475903615</v>
      </c>
      <c r="E31" s="14">
        <v>145438.5843373494</v>
      </c>
    </row>
    <row r="32" spans="1:5" ht="15.5" thickBot="1" x14ac:dyDescent="0.9">
      <c r="A32" s="15"/>
      <c r="B32" s="16" t="s">
        <v>6</v>
      </c>
      <c r="C32" s="17">
        <v>1744</v>
      </c>
      <c r="D32" s="17">
        <v>144986.47075688074</v>
      </c>
      <c r="E32" s="18">
        <v>106055.67660550459</v>
      </c>
    </row>
    <row r="33" spans="1:5" x14ac:dyDescent="0.75">
      <c r="A33" s="24">
        <v>-1924</v>
      </c>
      <c r="B33" s="5" t="s">
        <v>4</v>
      </c>
      <c r="C33" s="11">
        <v>331</v>
      </c>
      <c r="D33" s="11">
        <v>150121.78247734139</v>
      </c>
      <c r="E33" s="12">
        <v>112723.23262839879</v>
      </c>
    </row>
    <row r="34" spans="1:5" x14ac:dyDescent="0.75">
      <c r="A34" s="7"/>
      <c r="B34" t="s">
        <v>5</v>
      </c>
      <c r="C34" s="13">
        <v>94</v>
      </c>
      <c r="D34" s="13">
        <v>170339.30851063831</v>
      </c>
      <c r="E34" s="14">
        <v>138050.05319148934</v>
      </c>
    </row>
    <row r="35" spans="1:5" ht="15.5" thickBot="1" x14ac:dyDescent="0.9">
      <c r="A35" s="15"/>
      <c r="B35" s="16" t="s">
        <v>6</v>
      </c>
      <c r="C35" s="17">
        <v>237</v>
      </c>
      <c r="D35" s="17">
        <v>142103.01687763713</v>
      </c>
      <c r="E35" s="18">
        <v>102677.99578059072</v>
      </c>
    </row>
    <row r="36" spans="1:5" x14ac:dyDescent="0.75">
      <c r="A36" s="4" t="s">
        <v>15</v>
      </c>
      <c r="B36" s="5" t="s">
        <v>4</v>
      </c>
      <c r="C36" s="11">
        <v>262893</v>
      </c>
      <c r="D36" s="11">
        <v>151164.20395369979</v>
      </c>
      <c r="E36" s="12">
        <v>137599.58987116432</v>
      </c>
    </row>
    <row r="37" spans="1:5" x14ac:dyDescent="0.75">
      <c r="A37" s="7"/>
      <c r="B37" t="s">
        <v>5</v>
      </c>
      <c r="C37" s="13">
        <v>97228</v>
      </c>
      <c r="D37" s="13">
        <v>163180.6954786687</v>
      </c>
      <c r="E37" s="14">
        <v>157935.53245978526</v>
      </c>
    </row>
    <row r="38" spans="1:5" ht="15.5" thickBot="1" x14ac:dyDescent="0.9">
      <c r="A38" s="15"/>
      <c r="B38" s="16" t="s">
        <v>6</v>
      </c>
      <c r="C38" s="17">
        <v>165665</v>
      </c>
      <c r="D38" s="17">
        <v>144111.78227145143</v>
      </c>
      <c r="E38" s="18">
        <v>125664.52195696134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262893</v>
      </c>
      <c r="D42" s="11">
        <v>151164.20395369979</v>
      </c>
      <c r="E42" s="12">
        <v>137599.58987116432</v>
      </c>
    </row>
    <row r="43" spans="1:5" x14ac:dyDescent="0.75">
      <c r="A43" s="7"/>
      <c r="B43" t="s">
        <v>5</v>
      </c>
      <c r="C43" s="13">
        <v>97228</v>
      </c>
      <c r="D43" s="13">
        <v>163180.6954786687</v>
      </c>
      <c r="E43" s="14">
        <v>157935.53245978526</v>
      </c>
    </row>
    <row r="44" spans="1:5" ht="15.5" thickBot="1" x14ac:dyDescent="0.9">
      <c r="A44" s="15"/>
      <c r="B44" s="16" t="s">
        <v>6</v>
      </c>
      <c r="C44" s="17">
        <v>165665</v>
      </c>
      <c r="D44" s="17">
        <v>144111.78227145143</v>
      </c>
      <c r="E44" s="18">
        <v>125664.52195696134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Országos</vt:lpstr>
      <vt:lpstr>Budapest</vt:lpstr>
      <vt:lpstr>Pest</vt:lpstr>
      <vt:lpstr>Közép-Magyarország</vt:lpstr>
      <vt:lpstr>Közép-Dunántúl</vt:lpstr>
      <vt:lpstr>Nyugat-Dunántúl</vt:lpstr>
      <vt:lpstr>Dél-Dunántúl</vt:lpstr>
      <vt:lpstr>Észak-Magyarország</vt:lpstr>
      <vt:lpstr>Észak-Alföld</vt:lpstr>
      <vt:lpstr>Dél-Alföld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Beáta</dc:creator>
  <cp:lastModifiedBy>Szakmáry Nándor</cp:lastModifiedBy>
  <dcterms:created xsi:type="dcterms:W3CDTF">2024-02-13T11:08:11Z</dcterms:created>
  <dcterms:modified xsi:type="dcterms:W3CDTF">2024-04-29T18:16:12Z</dcterms:modified>
</cp:coreProperties>
</file>