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202300"/>
  <xr:revisionPtr revIDLastSave="0" documentId="13_ncr:1_{8C2173A3-D961-4401-8CAE-FE1DAADA27BC}" xr6:coauthVersionLast="47" xr6:coauthVersionMax="47" xr10:uidLastSave="{00000000-0000-0000-0000-000000000000}"/>
  <bookViews>
    <workbookView xWindow="-16320" yWindow="-120" windowWidth="16440" windowHeight="28320" xr2:uid="{A52C6178-EACF-4F60-B0C7-AAA0B971514F}"/>
  </bookViews>
  <sheets>
    <sheet name="Report" sheetId="1" r:id="rId1"/>
    <sheet name="reconstructed-nonfiltered" sheetId="3" r:id="rId2"/>
    <sheet name="reconstructed-filtered" sheetId="2" r:id="rId3"/>
  </sheets>
  <definedNames>
    <definedName name="ExternalData_1" localSheetId="2" hidden="1">'reconstructed-filtered'!$A$1:$E$146</definedName>
    <definedName name="ExternalData_2" localSheetId="1" hidden="1">'reconstructed-nonfiltered'!$A$1:$E$146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0" i="1" l="1"/>
  <c r="M150" i="1"/>
  <c r="L150" i="1"/>
  <c r="C150" i="1"/>
  <c r="H150" i="1"/>
  <c r="I150" i="1"/>
  <c r="G150" i="1"/>
  <c r="D150" i="1"/>
  <c r="O150" i="1"/>
  <c r="J150" i="1"/>
  <c r="E150" i="1"/>
  <c r="F150" i="1"/>
  <c r="K150" i="1"/>
  <c r="P150" i="1"/>
  <c r="D2" i="1"/>
  <c r="I2" i="1"/>
  <c r="K2" i="1"/>
  <c r="J2" i="1"/>
  <c r="F2" i="1"/>
  <c r="E2" i="1"/>
  <c r="H3" i="1" a="1"/>
  <c r="H3" i="1" s="1"/>
  <c r="M3" i="1" s="1" a="1"/>
  <c r="M3" i="1" s="1"/>
  <c r="B3" i="1" l="1" a="1"/>
  <c r="B3" i="1" s="1"/>
  <c r="B4" i="1" a="1"/>
  <c r="P46" i="1" l="1"/>
  <c r="P126" i="1"/>
  <c r="P146" i="1"/>
  <c r="P29" i="1"/>
  <c r="P139" i="1"/>
  <c r="P121" i="1"/>
  <c r="P69" i="1"/>
  <c r="P12" i="1"/>
  <c r="P92" i="1"/>
  <c r="P53" i="1"/>
  <c r="P68" i="1"/>
  <c r="P88" i="1"/>
  <c r="P108" i="1"/>
  <c r="P100" i="1"/>
  <c r="P81" i="1"/>
  <c r="P42" i="1"/>
  <c r="P60" i="1"/>
  <c r="P41" i="1"/>
  <c r="P82" i="1"/>
  <c r="P101" i="1"/>
  <c r="P55" i="1"/>
  <c r="P40" i="1"/>
  <c r="P61" i="1"/>
  <c r="G20" i="1"/>
  <c r="G40" i="1"/>
  <c r="G60" i="1"/>
  <c r="G80" i="1"/>
  <c r="G100" i="1"/>
  <c r="G120" i="1"/>
  <c r="G140" i="1"/>
  <c r="G66" i="1"/>
  <c r="G87" i="1"/>
  <c r="G28" i="1"/>
  <c r="G68" i="1"/>
  <c r="G9" i="1"/>
  <c r="G70" i="1"/>
  <c r="G113" i="1"/>
  <c r="G34" i="1"/>
  <c r="G114" i="1"/>
  <c r="G95" i="1"/>
  <c r="G56" i="1"/>
  <c r="G21" i="1"/>
  <c r="G41" i="1"/>
  <c r="G61" i="1"/>
  <c r="G81" i="1"/>
  <c r="G101" i="1"/>
  <c r="G121" i="1"/>
  <c r="G141" i="1"/>
  <c r="G46" i="1"/>
  <c r="G126" i="1"/>
  <c r="G67" i="1"/>
  <c r="G108" i="1"/>
  <c r="G69" i="1"/>
  <c r="G110" i="1"/>
  <c r="G72" i="1"/>
  <c r="G54" i="1"/>
  <c r="G76" i="1"/>
  <c r="G97" i="1"/>
  <c r="G78" i="1"/>
  <c r="G22" i="1"/>
  <c r="G42" i="1"/>
  <c r="G62" i="1"/>
  <c r="G82" i="1"/>
  <c r="G102" i="1"/>
  <c r="G122" i="1"/>
  <c r="G142" i="1"/>
  <c r="G26" i="1"/>
  <c r="G47" i="1"/>
  <c r="G8" i="1"/>
  <c r="G128" i="1"/>
  <c r="G89" i="1"/>
  <c r="G50" i="1"/>
  <c r="G51" i="1"/>
  <c r="G131" i="1"/>
  <c r="G32" i="1"/>
  <c r="G112" i="1"/>
  <c r="G94" i="1"/>
  <c r="G135" i="1"/>
  <c r="G36" i="1"/>
  <c r="G137" i="1"/>
  <c r="G58" i="1"/>
  <c r="G138" i="1"/>
  <c r="G119" i="1"/>
  <c r="G23" i="1"/>
  <c r="G43" i="1"/>
  <c r="G63" i="1"/>
  <c r="G83" i="1"/>
  <c r="G103" i="1"/>
  <c r="G123" i="1"/>
  <c r="G143" i="1"/>
  <c r="G6" i="1"/>
  <c r="G106" i="1"/>
  <c r="G27" i="1"/>
  <c r="G48" i="1"/>
  <c r="G49" i="1"/>
  <c r="G129" i="1"/>
  <c r="G71" i="1"/>
  <c r="G111" i="1"/>
  <c r="G53" i="1"/>
  <c r="G35" i="1"/>
  <c r="G116" i="1"/>
  <c r="G77" i="1"/>
  <c r="G39" i="1"/>
  <c r="G24" i="1"/>
  <c r="G44" i="1"/>
  <c r="G64" i="1"/>
  <c r="G84" i="1"/>
  <c r="G104" i="1"/>
  <c r="G124" i="1"/>
  <c r="G144" i="1"/>
  <c r="G127" i="1"/>
  <c r="G148" i="1"/>
  <c r="G109" i="1"/>
  <c r="G90" i="1"/>
  <c r="G13" i="1"/>
  <c r="G115" i="1"/>
  <c r="G5" i="1"/>
  <c r="G25" i="1"/>
  <c r="G45" i="1"/>
  <c r="G65" i="1"/>
  <c r="G85" i="1"/>
  <c r="G105" i="1"/>
  <c r="G125" i="1"/>
  <c r="G145" i="1"/>
  <c r="G146" i="1"/>
  <c r="G147" i="1"/>
  <c r="G91" i="1"/>
  <c r="G92" i="1"/>
  <c r="G73" i="1"/>
  <c r="G134" i="1"/>
  <c r="G55" i="1"/>
  <c r="G57" i="1"/>
  <c r="G19" i="1"/>
  <c r="G99" i="1"/>
  <c r="G86" i="1"/>
  <c r="G93" i="1"/>
  <c r="G15" i="1"/>
  <c r="G37" i="1"/>
  <c r="G59" i="1"/>
  <c r="G7" i="1"/>
  <c r="G107" i="1"/>
  <c r="G88" i="1"/>
  <c r="G29" i="1"/>
  <c r="G30" i="1"/>
  <c r="G31" i="1"/>
  <c r="G133" i="1"/>
  <c r="G96" i="1"/>
  <c r="G117" i="1"/>
  <c r="G38" i="1"/>
  <c r="G118" i="1"/>
  <c r="G74" i="1"/>
  <c r="G4" i="1"/>
  <c r="G79" i="1"/>
  <c r="G130" i="1"/>
  <c r="G12" i="1"/>
  <c r="G33" i="1"/>
  <c r="G75" i="1"/>
  <c r="G10" i="1"/>
  <c r="G11" i="1"/>
  <c r="G52" i="1"/>
  <c r="G132" i="1"/>
  <c r="G14" i="1"/>
  <c r="G16" i="1"/>
  <c r="G136" i="1"/>
  <c r="G98" i="1"/>
  <c r="G139" i="1"/>
  <c r="G17" i="1"/>
  <c r="G18" i="1"/>
  <c r="A15" i="1"/>
  <c r="A35" i="1"/>
  <c r="A55" i="1"/>
  <c r="A75" i="1"/>
  <c r="A95" i="1"/>
  <c r="A115" i="1"/>
  <c r="A135" i="1"/>
  <c r="A39" i="1"/>
  <c r="A59" i="1"/>
  <c r="A81" i="1"/>
  <c r="A23" i="1"/>
  <c r="A124" i="1"/>
  <c r="A147" i="1"/>
  <c r="A88" i="1"/>
  <c r="A110" i="1"/>
  <c r="A91" i="1"/>
  <c r="A72" i="1"/>
  <c r="A134" i="1"/>
  <c r="A16" i="1"/>
  <c r="A36" i="1"/>
  <c r="A56" i="1"/>
  <c r="A76" i="1"/>
  <c r="A96" i="1"/>
  <c r="A116" i="1"/>
  <c r="A136" i="1"/>
  <c r="A99" i="1"/>
  <c r="A121" i="1"/>
  <c r="A83" i="1"/>
  <c r="A44" i="1"/>
  <c r="A105" i="1"/>
  <c r="A146" i="1"/>
  <c r="A127" i="1"/>
  <c r="A9" i="1"/>
  <c r="A90" i="1"/>
  <c r="A12" i="1"/>
  <c r="A133" i="1"/>
  <c r="A94" i="1"/>
  <c r="A17" i="1"/>
  <c r="A37" i="1"/>
  <c r="A57" i="1"/>
  <c r="A77" i="1"/>
  <c r="A97" i="1"/>
  <c r="A117" i="1"/>
  <c r="A137" i="1"/>
  <c r="A139" i="1"/>
  <c r="A101" i="1"/>
  <c r="A123" i="1"/>
  <c r="A64" i="1"/>
  <c r="A45" i="1"/>
  <c r="A128" i="1"/>
  <c r="A29" i="1"/>
  <c r="A71" i="1"/>
  <c r="A33" i="1"/>
  <c r="A54" i="1"/>
  <c r="A18" i="1"/>
  <c r="A38" i="1"/>
  <c r="A58" i="1"/>
  <c r="A78" i="1"/>
  <c r="A98" i="1"/>
  <c r="A118" i="1"/>
  <c r="A138" i="1"/>
  <c r="A79" i="1"/>
  <c r="A41" i="1"/>
  <c r="A141" i="1"/>
  <c r="A104" i="1"/>
  <c r="A125" i="1"/>
  <c r="A26" i="1"/>
  <c r="A108" i="1"/>
  <c r="A10" i="1"/>
  <c r="A51" i="1"/>
  <c r="A19" i="1"/>
  <c r="A119" i="1"/>
  <c r="A103" i="1"/>
  <c r="A106" i="1"/>
  <c r="A87" i="1"/>
  <c r="A28" i="1"/>
  <c r="A11" i="1"/>
  <c r="A73" i="1"/>
  <c r="A20" i="1"/>
  <c r="A40" i="1"/>
  <c r="A60" i="1"/>
  <c r="A80" i="1"/>
  <c r="A100" i="1"/>
  <c r="A120" i="1"/>
  <c r="A140" i="1"/>
  <c r="A61" i="1"/>
  <c r="A143" i="1"/>
  <c r="A84" i="1"/>
  <c r="A65" i="1"/>
  <c r="A126" i="1"/>
  <c r="A27" i="1"/>
  <c r="A148" i="1"/>
  <c r="A49" i="1"/>
  <c r="A130" i="1"/>
  <c r="A131" i="1"/>
  <c r="A13" i="1"/>
  <c r="A74" i="1"/>
  <c r="A21" i="1"/>
  <c r="A24" i="1"/>
  <c r="A86" i="1"/>
  <c r="A22" i="1"/>
  <c r="A42" i="1"/>
  <c r="A62" i="1"/>
  <c r="A82" i="1"/>
  <c r="A102" i="1"/>
  <c r="A122" i="1"/>
  <c r="A142" i="1"/>
  <c r="A63" i="1"/>
  <c r="A144" i="1"/>
  <c r="A145" i="1"/>
  <c r="A47" i="1"/>
  <c r="A109" i="1"/>
  <c r="A43" i="1"/>
  <c r="A46" i="1"/>
  <c r="A67" i="1"/>
  <c r="A68" i="1"/>
  <c r="A30" i="1"/>
  <c r="A52" i="1"/>
  <c r="A111" i="1"/>
  <c r="A114" i="1"/>
  <c r="A5" i="1"/>
  <c r="A25" i="1"/>
  <c r="A85" i="1"/>
  <c r="A6" i="1"/>
  <c r="A66" i="1"/>
  <c r="A89" i="1"/>
  <c r="A112" i="1"/>
  <c r="A53" i="1"/>
  <c r="A107" i="1"/>
  <c r="A8" i="1"/>
  <c r="A69" i="1"/>
  <c r="A70" i="1"/>
  <c r="A92" i="1"/>
  <c r="A34" i="1"/>
  <c r="A7" i="1"/>
  <c r="A129" i="1"/>
  <c r="A50" i="1"/>
  <c r="A132" i="1"/>
  <c r="A14" i="1"/>
  <c r="A48" i="1"/>
  <c r="A93" i="1"/>
  <c r="A32" i="1"/>
  <c r="A31" i="1"/>
  <c r="A113" i="1"/>
  <c r="B4" i="1"/>
  <c r="H5" i="1" a="1"/>
  <c r="H5" i="1" s="1"/>
  <c r="L5" i="1" s="1"/>
  <c r="H25" i="1" a="1"/>
  <c r="H25" i="1" s="1"/>
  <c r="H45" i="1" a="1"/>
  <c r="H45" i="1" s="1"/>
  <c r="H65" i="1" a="1"/>
  <c r="H65" i="1" s="1"/>
  <c r="H85" i="1" a="1"/>
  <c r="H85" i="1" s="1"/>
  <c r="H105" i="1" a="1"/>
  <c r="H105" i="1" s="1"/>
  <c r="H125" i="1" a="1"/>
  <c r="H125" i="1" s="1"/>
  <c r="H145" i="1" a="1"/>
  <c r="H145" i="1" s="1"/>
  <c r="H117" i="1" a="1"/>
  <c r="H117" i="1" s="1"/>
  <c r="H139" i="1" a="1"/>
  <c r="H139" i="1" s="1"/>
  <c r="H82" i="1" a="1"/>
  <c r="H82" i="1" s="1"/>
  <c r="H6" i="1" a="1"/>
  <c r="H6" i="1" s="1"/>
  <c r="L6" i="1" s="1"/>
  <c r="H26" i="1" a="1"/>
  <c r="H26" i="1" s="1"/>
  <c r="H46" i="1" a="1"/>
  <c r="H46" i="1" s="1"/>
  <c r="H66" i="1" a="1"/>
  <c r="H66" i="1" s="1"/>
  <c r="H86" i="1" a="1"/>
  <c r="H86" i="1" s="1"/>
  <c r="H106" i="1" a="1"/>
  <c r="H106" i="1" s="1"/>
  <c r="H126" i="1" a="1"/>
  <c r="H126" i="1" s="1"/>
  <c r="H146" i="1" a="1"/>
  <c r="H146" i="1" s="1"/>
  <c r="H136" i="1" a="1"/>
  <c r="H136" i="1" s="1"/>
  <c r="H99" i="1" a="1"/>
  <c r="H99" i="1" s="1"/>
  <c r="H101" i="1" a="1"/>
  <c r="H101" i="1" s="1"/>
  <c r="H64" i="1" a="1"/>
  <c r="H64" i="1" s="1"/>
  <c r="H7" i="1" a="1"/>
  <c r="H7" i="1" s="1"/>
  <c r="H27" i="1" a="1"/>
  <c r="H27" i="1" s="1"/>
  <c r="H47" i="1" a="1"/>
  <c r="H47" i="1" s="1"/>
  <c r="H67" i="1" a="1"/>
  <c r="H67" i="1" s="1"/>
  <c r="H87" i="1" a="1"/>
  <c r="H87" i="1" s="1"/>
  <c r="H107" i="1" a="1"/>
  <c r="H107" i="1" s="1"/>
  <c r="H127" i="1" a="1"/>
  <c r="H127" i="1" s="1"/>
  <c r="H147" i="1" a="1"/>
  <c r="H147" i="1" s="1"/>
  <c r="H97" i="1" a="1"/>
  <c r="H97" i="1" s="1"/>
  <c r="H80" i="1" a="1"/>
  <c r="H80" i="1" s="1"/>
  <c r="H102" i="1" a="1"/>
  <c r="H102" i="1" s="1"/>
  <c r="H124" i="1" a="1"/>
  <c r="H124" i="1" s="1"/>
  <c r="H8" i="1" a="1"/>
  <c r="H8" i="1" s="1"/>
  <c r="H28" i="1" a="1"/>
  <c r="H28" i="1" s="1"/>
  <c r="H48" i="1" a="1"/>
  <c r="H48" i="1" s="1"/>
  <c r="H68" i="1" a="1"/>
  <c r="H68" i="1" s="1"/>
  <c r="H88" i="1" a="1"/>
  <c r="H88" i="1" s="1"/>
  <c r="H108" i="1" a="1"/>
  <c r="H108" i="1" s="1"/>
  <c r="H128" i="1" a="1"/>
  <c r="H128" i="1" s="1"/>
  <c r="H148" i="1" a="1"/>
  <c r="H148" i="1" s="1"/>
  <c r="H116" i="1" a="1"/>
  <c r="H116" i="1" s="1"/>
  <c r="H119" i="1" a="1"/>
  <c r="H119" i="1" s="1"/>
  <c r="H42" i="1" a="1"/>
  <c r="H42" i="1" s="1"/>
  <c r="H84" i="1" a="1"/>
  <c r="H84" i="1" s="1"/>
  <c r="H9" i="1" a="1"/>
  <c r="H9" i="1" s="1"/>
  <c r="H29" i="1" a="1"/>
  <c r="H29" i="1" s="1"/>
  <c r="H49" i="1" a="1"/>
  <c r="H49" i="1" s="1"/>
  <c r="H69" i="1" a="1"/>
  <c r="H69" i="1" s="1"/>
  <c r="H89" i="1" a="1"/>
  <c r="H89" i="1" s="1"/>
  <c r="H109" i="1" a="1"/>
  <c r="H109" i="1" s="1"/>
  <c r="H129" i="1" a="1"/>
  <c r="H129" i="1" s="1"/>
  <c r="H137" i="1" a="1"/>
  <c r="H137" i="1" s="1"/>
  <c r="H60" i="1" a="1"/>
  <c r="H60" i="1" s="1"/>
  <c r="H142" i="1" a="1"/>
  <c r="H142" i="1" s="1"/>
  <c r="H104" i="1" a="1"/>
  <c r="H104" i="1" s="1"/>
  <c r="H10" i="1" a="1"/>
  <c r="H10" i="1" s="1"/>
  <c r="H30" i="1" a="1"/>
  <c r="H30" i="1" s="1"/>
  <c r="H50" i="1" a="1"/>
  <c r="H50" i="1" s="1"/>
  <c r="H70" i="1" a="1"/>
  <c r="H70" i="1" s="1"/>
  <c r="H90" i="1" a="1"/>
  <c r="H90" i="1" s="1"/>
  <c r="H110" i="1" a="1"/>
  <c r="H110" i="1" s="1"/>
  <c r="H130" i="1" a="1"/>
  <c r="H130" i="1" s="1"/>
  <c r="H62" i="1" a="1"/>
  <c r="H62" i="1" s="1"/>
  <c r="H11" i="1" a="1"/>
  <c r="H11" i="1" s="1"/>
  <c r="H31" i="1" a="1"/>
  <c r="H31" i="1" s="1"/>
  <c r="H51" i="1" a="1"/>
  <c r="H51" i="1" s="1"/>
  <c r="H71" i="1" a="1"/>
  <c r="H71" i="1" s="1"/>
  <c r="H91" i="1" a="1"/>
  <c r="H91" i="1" s="1"/>
  <c r="H111" i="1" a="1"/>
  <c r="H111" i="1" s="1"/>
  <c r="H131" i="1" a="1"/>
  <c r="H131" i="1" s="1"/>
  <c r="H132" i="1" a="1"/>
  <c r="H132" i="1" s="1"/>
  <c r="H135" i="1" a="1"/>
  <c r="H135" i="1" s="1"/>
  <c r="H12" i="1" a="1"/>
  <c r="H12" i="1" s="1"/>
  <c r="H32" i="1" a="1"/>
  <c r="H32" i="1" s="1"/>
  <c r="H52" i="1" a="1"/>
  <c r="H52" i="1" s="1"/>
  <c r="H72" i="1" a="1"/>
  <c r="H72" i="1" s="1"/>
  <c r="H92" i="1" a="1"/>
  <c r="H92" i="1" s="1"/>
  <c r="H112" i="1" a="1"/>
  <c r="H112" i="1" s="1"/>
  <c r="H94" i="1" a="1"/>
  <c r="H94" i="1" s="1"/>
  <c r="H78" i="1" a="1"/>
  <c r="H78" i="1" s="1"/>
  <c r="H120" i="1" a="1"/>
  <c r="H120" i="1" s="1"/>
  <c r="H43" i="1" a="1"/>
  <c r="H43" i="1" s="1"/>
  <c r="H13" i="1" a="1"/>
  <c r="H13" i="1" s="1"/>
  <c r="H33" i="1" a="1"/>
  <c r="H33" i="1" s="1"/>
  <c r="H53" i="1" a="1"/>
  <c r="H53" i="1" s="1"/>
  <c r="H73" i="1" a="1"/>
  <c r="H73" i="1" s="1"/>
  <c r="H93" i="1" a="1"/>
  <c r="H93" i="1" s="1"/>
  <c r="H113" i="1" a="1"/>
  <c r="H113" i="1" s="1"/>
  <c r="H133" i="1" a="1"/>
  <c r="H133" i="1" s="1"/>
  <c r="H134" i="1" a="1"/>
  <c r="H134" i="1" s="1"/>
  <c r="H98" i="1" a="1"/>
  <c r="H98" i="1" s="1"/>
  <c r="H41" i="1" a="1"/>
  <c r="H41" i="1" s="1"/>
  <c r="H123" i="1" a="1"/>
  <c r="H123" i="1" s="1"/>
  <c r="H14" i="1" a="1"/>
  <c r="H14" i="1" s="1"/>
  <c r="H34" i="1" a="1"/>
  <c r="H34" i="1" s="1"/>
  <c r="H54" i="1" a="1"/>
  <c r="H54" i="1" s="1"/>
  <c r="H74" i="1" a="1"/>
  <c r="H74" i="1" s="1"/>
  <c r="H114" i="1" a="1"/>
  <c r="H114" i="1" s="1"/>
  <c r="H138" i="1" a="1"/>
  <c r="H138" i="1" s="1"/>
  <c r="H61" i="1" a="1"/>
  <c r="H61" i="1" s="1"/>
  <c r="H103" i="1" a="1"/>
  <c r="H103" i="1" s="1"/>
  <c r="H15" i="1" a="1"/>
  <c r="H15" i="1" s="1"/>
  <c r="H35" i="1" a="1"/>
  <c r="H35" i="1" s="1"/>
  <c r="H55" i="1" a="1"/>
  <c r="H55" i="1" s="1"/>
  <c r="H75" i="1" a="1"/>
  <c r="H75" i="1" s="1"/>
  <c r="H95" i="1" a="1"/>
  <c r="H95" i="1" s="1"/>
  <c r="H115" i="1" a="1"/>
  <c r="H115" i="1" s="1"/>
  <c r="H118" i="1" a="1"/>
  <c r="H118" i="1" s="1"/>
  <c r="H140" i="1" a="1"/>
  <c r="H140" i="1" s="1"/>
  <c r="H63" i="1" a="1"/>
  <c r="H63" i="1" s="1"/>
  <c r="H16" i="1" a="1"/>
  <c r="H16" i="1" s="1"/>
  <c r="H36" i="1" a="1"/>
  <c r="H36" i="1" s="1"/>
  <c r="H56" i="1" a="1"/>
  <c r="H56" i="1" s="1"/>
  <c r="H76" i="1" a="1"/>
  <c r="H76" i="1" s="1"/>
  <c r="H96" i="1" a="1"/>
  <c r="H96" i="1" s="1"/>
  <c r="H39" i="1" a="1"/>
  <c r="H39" i="1" s="1"/>
  <c r="H121" i="1" a="1"/>
  <c r="H121" i="1" s="1"/>
  <c r="H24" i="1" a="1"/>
  <c r="H24" i="1" s="1"/>
  <c r="H17" i="1" a="1"/>
  <c r="H17" i="1" s="1"/>
  <c r="H37" i="1" a="1"/>
  <c r="H37" i="1" s="1"/>
  <c r="H57" i="1" a="1"/>
  <c r="H57" i="1" s="1"/>
  <c r="H77" i="1" a="1"/>
  <c r="H77" i="1" s="1"/>
  <c r="H100" i="1" a="1"/>
  <c r="H100" i="1" s="1"/>
  <c r="H122" i="1" a="1"/>
  <c r="H122" i="1" s="1"/>
  <c r="H144" i="1" a="1"/>
  <c r="H144" i="1" s="1"/>
  <c r="H18" i="1" a="1"/>
  <c r="H18" i="1" s="1"/>
  <c r="H38" i="1" a="1"/>
  <c r="H38" i="1" s="1"/>
  <c r="H58" i="1" a="1"/>
  <c r="H58" i="1" s="1"/>
  <c r="H59" i="1" a="1"/>
  <c r="H59" i="1" s="1"/>
  <c r="H141" i="1" a="1"/>
  <c r="H141" i="1" s="1"/>
  <c r="H44" i="1" a="1"/>
  <c r="H44" i="1" s="1"/>
  <c r="H19" i="1" a="1"/>
  <c r="H19" i="1" s="1"/>
  <c r="H79" i="1" a="1"/>
  <c r="H79" i="1" s="1"/>
  <c r="H83" i="1" a="1"/>
  <c r="H83" i="1" s="1"/>
  <c r="H20" i="1" a="1"/>
  <c r="H20" i="1" s="1"/>
  <c r="H40" i="1" a="1"/>
  <c r="H40" i="1" s="1"/>
  <c r="H81" i="1" a="1"/>
  <c r="H81" i="1" s="1"/>
  <c r="H143" i="1" a="1"/>
  <c r="H143" i="1" s="1"/>
  <c r="H21" i="1" a="1"/>
  <c r="H21" i="1" s="1"/>
  <c r="H23" i="1" a="1"/>
  <c r="H23" i="1" s="1"/>
  <c r="H22" i="1" a="1"/>
  <c r="H22" i="1" s="1"/>
  <c r="P64" i="1" l="1"/>
  <c r="P59" i="1"/>
  <c r="P119" i="1"/>
  <c r="P48" i="1"/>
  <c r="P131" i="1"/>
  <c r="P79" i="1"/>
  <c r="P106" i="1"/>
  <c r="P43" i="1"/>
  <c r="P58" i="1"/>
  <c r="P138" i="1"/>
  <c r="P28" i="1"/>
  <c r="P130" i="1"/>
  <c r="P98" i="1"/>
  <c r="P86" i="1"/>
  <c r="P120" i="1"/>
  <c r="P102" i="1"/>
  <c r="P97" i="1"/>
  <c r="P38" i="1"/>
  <c r="P8" i="1"/>
  <c r="P30" i="1"/>
  <c r="P117" i="1"/>
  <c r="P66" i="1"/>
  <c r="P144" i="1"/>
  <c r="P140" i="1"/>
  <c r="P16" i="1"/>
  <c r="P56" i="1"/>
  <c r="P123" i="1"/>
  <c r="P148" i="1"/>
  <c r="P96" i="1"/>
  <c r="P26" i="1"/>
  <c r="P20" i="1"/>
  <c r="P95" i="1"/>
  <c r="P115" i="1"/>
  <c r="P63" i="1"/>
  <c r="P147" i="1"/>
  <c r="P135" i="1"/>
  <c r="P6" i="1"/>
  <c r="P99" i="1"/>
  <c r="P114" i="1"/>
  <c r="P94" i="1"/>
  <c r="P62" i="1"/>
  <c r="P127" i="1"/>
  <c r="P75" i="1"/>
  <c r="P50" i="1"/>
  <c r="P78" i="1"/>
  <c r="P34" i="1"/>
  <c r="P14" i="1"/>
  <c r="P21" i="1"/>
  <c r="P107" i="1"/>
  <c r="P134" i="1"/>
  <c r="P129" i="1"/>
  <c r="P77" i="1"/>
  <c r="P93" i="1"/>
  <c r="P73" i="1"/>
  <c r="P80" i="1"/>
  <c r="P87" i="1"/>
  <c r="P54" i="1"/>
  <c r="P49" i="1"/>
  <c r="P136" i="1"/>
  <c r="P13" i="1"/>
  <c r="P112" i="1"/>
  <c r="P39" i="1"/>
  <c r="P67" i="1"/>
  <c r="P113" i="1"/>
  <c r="P145" i="1"/>
  <c r="P36" i="1"/>
  <c r="P52" i="1"/>
  <c r="P32" i="1"/>
  <c r="P118" i="1"/>
  <c r="P47" i="1"/>
  <c r="P33" i="1"/>
  <c r="P125" i="1"/>
  <c r="P35" i="1"/>
  <c r="P71" i="1"/>
  <c r="P91" i="1"/>
  <c r="P137" i="1"/>
  <c r="P27" i="1"/>
  <c r="P132" i="1"/>
  <c r="P105" i="1"/>
  <c r="P18" i="1"/>
  <c r="P11" i="1"/>
  <c r="P110" i="1"/>
  <c r="P51" i="1"/>
  <c r="P17" i="1"/>
  <c r="P7" i="1"/>
  <c r="P72" i="1"/>
  <c r="P85" i="1"/>
  <c r="P104" i="1"/>
  <c r="P19" i="1"/>
  <c r="P109" i="1"/>
  <c r="P90" i="1"/>
  <c r="P76" i="1"/>
  <c r="P84" i="1"/>
  <c r="P111" i="1"/>
  <c r="P65" i="1"/>
  <c r="P143" i="1"/>
  <c r="P124" i="1"/>
  <c r="P9" i="1"/>
  <c r="P10" i="1"/>
  <c r="P15" i="1"/>
  <c r="P103" i="1"/>
  <c r="P31" i="1"/>
  <c r="P45" i="1"/>
  <c r="P116" i="1"/>
  <c r="P37" i="1"/>
  <c r="P23" i="1"/>
  <c r="P44" i="1"/>
  <c r="P24" i="1"/>
  <c r="P89" i="1"/>
  <c r="P74" i="1"/>
  <c r="P122" i="1"/>
  <c r="P70" i="1"/>
  <c r="P25" i="1"/>
  <c r="P57" i="1"/>
  <c r="P141" i="1"/>
  <c r="P83" i="1"/>
  <c r="P142" i="1"/>
  <c r="P128" i="1"/>
  <c r="P133" i="1"/>
  <c r="P22" i="1"/>
  <c r="P5" i="1"/>
  <c r="M18" i="1"/>
  <c r="L18" i="1"/>
  <c r="Q18" i="1" s="1"/>
  <c r="M95" i="1"/>
  <c r="L95" i="1"/>
  <c r="Q95" i="1" s="1"/>
  <c r="M73" i="1"/>
  <c r="L73" i="1"/>
  <c r="Q73" i="1" s="1"/>
  <c r="M51" i="1"/>
  <c r="L51" i="1"/>
  <c r="M29" i="1"/>
  <c r="L29" i="1"/>
  <c r="Q29" i="1" s="1"/>
  <c r="M107" i="1"/>
  <c r="L107" i="1"/>
  <c r="M117" i="1"/>
  <c r="L117" i="1"/>
  <c r="Q88" i="1"/>
  <c r="Q105" i="1"/>
  <c r="Q21" i="1"/>
  <c r="M71" i="1"/>
  <c r="L71" i="1"/>
  <c r="Q71" i="1" s="1"/>
  <c r="M75" i="1"/>
  <c r="L75" i="1"/>
  <c r="Q75" i="1" s="1"/>
  <c r="M53" i="1"/>
  <c r="L53" i="1"/>
  <c r="Q53" i="1" s="1"/>
  <c r="M31" i="1"/>
  <c r="L31" i="1"/>
  <c r="M9" i="1"/>
  <c r="L9" i="1"/>
  <c r="M87" i="1"/>
  <c r="L87" i="1"/>
  <c r="Q87" i="1" s="1"/>
  <c r="M145" i="1"/>
  <c r="L145" i="1"/>
  <c r="Q145" i="1" s="1"/>
  <c r="Q107" i="1"/>
  <c r="Q116" i="1"/>
  <c r="M144" i="1"/>
  <c r="L144" i="1"/>
  <c r="Q144" i="1" s="1"/>
  <c r="M122" i="1"/>
  <c r="L122" i="1"/>
  <c r="Q122" i="1" s="1"/>
  <c r="M55" i="1"/>
  <c r="L55" i="1"/>
  <c r="Q55" i="1" s="1"/>
  <c r="M33" i="1"/>
  <c r="L33" i="1"/>
  <c r="Q33" i="1" s="1"/>
  <c r="M11" i="1"/>
  <c r="L11" i="1"/>
  <c r="Q11" i="1" s="1"/>
  <c r="M84" i="1"/>
  <c r="L84" i="1"/>
  <c r="M67" i="1"/>
  <c r="L67" i="1"/>
  <c r="Q67" i="1" s="1"/>
  <c r="M125" i="1"/>
  <c r="L125" i="1"/>
  <c r="Q125" i="1" s="1"/>
  <c r="Q65" i="1"/>
  <c r="M105" i="1"/>
  <c r="L105" i="1"/>
  <c r="Q45" i="1"/>
  <c r="M77" i="1"/>
  <c r="L77" i="1"/>
  <c r="Q77" i="1" s="1"/>
  <c r="M15" i="1"/>
  <c r="L15" i="1"/>
  <c r="Q15" i="1" s="1"/>
  <c r="M43" i="1"/>
  <c r="L43" i="1"/>
  <c r="Q43" i="1" s="1"/>
  <c r="M130" i="1"/>
  <c r="L130" i="1"/>
  <c r="Q130" i="1" s="1"/>
  <c r="M119" i="1"/>
  <c r="L119" i="1"/>
  <c r="Q119" i="1" s="1"/>
  <c r="M27" i="1"/>
  <c r="L27" i="1"/>
  <c r="M85" i="1"/>
  <c r="L85" i="1"/>
  <c r="Q85" i="1" s="1"/>
  <c r="M38" i="1"/>
  <c r="L38" i="1"/>
  <c r="M22" i="1"/>
  <c r="L22" i="1"/>
  <c r="Q22" i="1" s="1"/>
  <c r="M110" i="1"/>
  <c r="L110" i="1"/>
  <c r="Q110" i="1" s="1"/>
  <c r="M116" i="1"/>
  <c r="L116" i="1"/>
  <c r="M7" i="1"/>
  <c r="L7" i="1"/>
  <c r="Q7" i="1" s="1"/>
  <c r="M65" i="1"/>
  <c r="L65" i="1"/>
  <c r="Q5" i="1"/>
  <c r="M93" i="1"/>
  <c r="L93" i="1"/>
  <c r="Q93" i="1" s="1"/>
  <c r="M120" i="1"/>
  <c r="L120" i="1"/>
  <c r="Q120" i="1" s="1"/>
  <c r="M37" i="1"/>
  <c r="L37" i="1"/>
  <c r="Q37" i="1" s="1"/>
  <c r="M61" i="1"/>
  <c r="L61" i="1"/>
  <c r="Q61" i="1" s="1"/>
  <c r="M78" i="1"/>
  <c r="L78" i="1"/>
  <c r="Q78" i="1" s="1"/>
  <c r="M90" i="1"/>
  <c r="L90" i="1"/>
  <c r="Q90" i="1" s="1"/>
  <c r="M148" i="1"/>
  <c r="L148" i="1"/>
  <c r="Q148" i="1" s="1"/>
  <c r="M64" i="1"/>
  <c r="L64" i="1"/>
  <c r="Q64" i="1" s="1"/>
  <c r="M45" i="1"/>
  <c r="L45" i="1"/>
  <c r="M100" i="1"/>
  <c r="L100" i="1"/>
  <c r="Q100" i="1" s="1"/>
  <c r="M103" i="1"/>
  <c r="L103" i="1"/>
  <c r="Q103" i="1" s="1"/>
  <c r="M21" i="1"/>
  <c r="L21" i="1"/>
  <c r="M17" i="1"/>
  <c r="L17" i="1"/>
  <c r="Q17" i="1" s="1"/>
  <c r="M138" i="1"/>
  <c r="L138" i="1"/>
  <c r="Q138" i="1" s="1"/>
  <c r="M94" i="1"/>
  <c r="L94" i="1"/>
  <c r="Q94" i="1" s="1"/>
  <c r="M70" i="1"/>
  <c r="L70" i="1"/>
  <c r="Q70" i="1" s="1"/>
  <c r="M128" i="1"/>
  <c r="L128" i="1"/>
  <c r="M101" i="1"/>
  <c r="L101" i="1"/>
  <c r="M25" i="1"/>
  <c r="L25" i="1"/>
  <c r="Q25" i="1" s="1"/>
  <c r="Q9" i="1"/>
  <c r="M47" i="1"/>
  <c r="L47" i="1"/>
  <c r="Q47" i="1" s="1"/>
  <c r="Q36" i="1"/>
  <c r="M23" i="1"/>
  <c r="L23" i="1"/>
  <c r="M24" i="1"/>
  <c r="L24" i="1"/>
  <c r="M114" i="1"/>
  <c r="L114" i="1"/>
  <c r="Q114" i="1" s="1"/>
  <c r="M112" i="1"/>
  <c r="L112" i="1"/>
  <c r="Q112" i="1" s="1"/>
  <c r="M50" i="1"/>
  <c r="L50" i="1"/>
  <c r="Q50" i="1" s="1"/>
  <c r="M108" i="1"/>
  <c r="L108" i="1"/>
  <c r="Q108" i="1" s="1"/>
  <c r="M99" i="1"/>
  <c r="L99" i="1"/>
  <c r="Q99" i="1" s="1"/>
  <c r="M115" i="1"/>
  <c r="L115" i="1"/>
  <c r="Q115" i="1" s="1"/>
  <c r="M57" i="1"/>
  <c r="L57" i="1"/>
  <c r="Q57" i="1" s="1"/>
  <c r="M143" i="1"/>
  <c r="L143" i="1"/>
  <c r="Q143" i="1" s="1"/>
  <c r="M81" i="1"/>
  <c r="L81" i="1"/>
  <c r="M121" i="1"/>
  <c r="L121" i="1"/>
  <c r="Q121" i="1" s="1"/>
  <c r="M74" i="1"/>
  <c r="L74" i="1"/>
  <c r="Q74" i="1" s="1"/>
  <c r="M92" i="1"/>
  <c r="L92" i="1"/>
  <c r="M30" i="1"/>
  <c r="L30" i="1"/>
  <c r="M88" i="1"/>
  <c r="L88" i="1"/>
  <c r="M136" i="1"/>
  <c r="L136" i="1"/>
  <c r="Q136" i="1" s="1"/>
  <c r="Q27" i="1"/>
  <c r="Q51" i="1"/>
  <c r="M127" i="1"/>
  <c r="L127" i="1"/>
  <c r="Q127" i="1" s="1"/>
  <c r="M39" i="1"/>
  <c r="L39" i="1"/>
  <c r="Q39" i="1" s="1"/>
  <c r="M54" i="1"/>
  <c r="L54" i="1"/>
  <c r="Q54" i="1" s="1"/>
  <c r="M72" i="1"/>
  <c r="L72" i="1"/>
  <c r="Q72" i="1" s="1"/>
  <c r="M10" i="1"/>
  <c r="L10" i="1"/>
  <c r="Q10" i="1" s="1"/>
  <c r="M68" i="1"/>
  <c r="L68" i="1"/>
  <c r="Q68" i="1" s="1"/>
  <c r="M146" i="1"/>
  <c r="L146" i="1"/>
  <c r="Q146" i="1" s="1"/>
  <c r="M126" i="1"/>
  <c r="L126" i="1"/>
  <c r="Q6" i="1"/>
  <c r="M49" i="1"/>
  <c r="L49" i="1"/>
  <c r="Q49" i="1" s="1"/>
  <c r="M96" i="1"/>
  <c r="L96" i="1"/>
  <c r="Q96" i="1" s="1"/>
  <c r="M76" i="1"/>
  <c r="L76" i="1"/>
  <c r="Q76" i="1" s="1"/>
  <c r="M32" i="1"/>
  <c r="L32" i="1"/>
  <c r="Q32" i="1" s="1"/>
  <c r="M142" i="1"/>
  <c r="L142" i="1"/>
  <c r="M28" i="1"/>
  <c r="L28" i="1"/>
  <c r="Q28" i="1" s="1"/>
  <c r="M106" i="1"/>
  <c r="L106" i="1"/>
  <c r="Q106" i="1" s="1"/>
  <c r="Q128" i="1"/>
  <c r="Q126" i="1"/>
  <c r="M35" i="1"/>
  <c r="L35" i="1"/>
  <c r="Q35" i="1" s="1"/>
  <c r="M52" i="1"/>
  <c r="L52" i="1"/>
  <c r="Q52" i="1" s="1"/>
  <c r="M14" i="1"/>
  <c r="L14" i="1"/>
  <c r="Q14" i="1" s="1"/>
  <c r="M79" i="1"/>
  <c r="L79" i="1"/>
  <c r="Q79" i="1" s="1"/>
  <c r="M56" i="1"/>
  <c r="L56" i="1"/>
  <c r="Q56" i="1" s="1"/>
  <c r="M123" i="1"/>
  <c r="L123" i="1"/>
  <c r="M12" i="1"/>
  <c r="L12" i="1"/>
  <c r="Q12" i="1" s="1"/>
  <c r="M60" i="1"/>
  <c r="L60" i="1"/>
  <c r="Q60" i="1" s="1"/>
  <c r="M8" i="1"/>
  <c r="L8" i="1"/>
  <c r="M86" i="1"/>
  <c r="L86" i="1"/>
  <c r="Q86" i="1" s="1"/>
  <c r="Q38" i="1"/>
  <c r="Q124" i="1"/>
  <c r="Q123" i="1"/>
  <c r="Q8" i="1"/>
  <c r="M62" i="1"/>
  <c r="L62" i="1"/>
  <c r="Q62" i="1" s="1"/>
  <c r="M104" i="1"/>
  <c r="L104" i="1"/>
  <c r="Q104" i="1" s="1"/>
  <c r="M19" i="1"/>
  <c r="L19" i="1"/>
  <c r="Q19" i="1" s="1"/>
  <c r="M36" i="1"/>
  <c r="L36" i="1"/>
  <c r="M41" i="1"/>
  <c r="L41" i="1"/>
  <c r="Q41" i="1" s="1"/>
  <c r="M135" i="1"/>
  <c r="L135" i="1"/>
  <c r="Q135" i="1" s="1"/>
  <c r="M137" i="1"/>
  <c r="L137" i="1"/>
  <c r="Q137" i="1" s="1"/>
  <c r="M124" i="1"/>
  <c r="L124" i="1"/>
  <c r="M66" i="1"/>
  <c r="L66" i="1"/>
  <c r="Q66" i="1" s="1"/>
  <c r="Q117" i="1"/>
  <c r="Q92" i="1"/>
  <c r="M40" i="1"/>
  <c r="L40" i="1"/>
  <c r="M83" i="1"/>
  <c r="L83" i="1"/>
  <c r="Q83" i="1" s="1"/>
  <c r="M16" i="1"/>
  <c r="L16" i="1"/>
  <c r="M98" i="1"/>
  <c r="L98" i="1"/>
  <c r="Q98" i="1" s="1"/>
  <c r="M132" i="1"/>
  <c r="L132" i="1"/>
  <c r="Q132" i="1" s="1"/>
  <c r="M129" i="1"/>
  <c r="L129" i="1"/>
  <c r="Q129" i="1" s="1"/>
  <c r="M102" i="1"/>
  <c r="L102" i="1"/>
  <c r="M46" i="1"/>
  <c r="L46" i="1"/>
  <c r="Q46" i="1" s="1"/>
  <c r="Q91" i="1"/>
  <c r="Q84" i="1"/>
  <c r="M13" i="1"/>
  <c r="L13" i="1"/>
  <c r="Q13" i="1" s="1"/>
  <c r="M34" i="1"/>
  <c r="L34" i="1"/>
  <c r="Q34" i="1" s="1"/>
  <c r="M141" i="1"/>
  <c r="L141" i="1"/>
  <c r="Q141" i="1" s="1"/>
  <c r="M63" i="1"/>
  <c r="L63" i="1"/>
  <c r="Q63" i="1" s="1"/>
  <c r="M134" i="1"/>
  <c r="L134" i="1"/>
  <c r="Q134" i="1" s="1"/>
  <c r="M131" i="1"/>
  <c r="L131" i="1"/>
  <c r="Q131" i="1" s="1"/>
  <c r="M109" i="1"/>
  <c r="L109" i="1"/>
  <c r="Q109" i="1" s="1"/>
  <c r="M80" i="1"/>
  <c r="L80" i="1"/>
  <c r="Q80" i="1" s="1"/>
  <c r="M26" i="1"/>
  <c r="L26" i="1"/>
  <c r="Q26" i="1" s="1"/>
  <c r="Q133" i="1"/>
  <c r="Q142" i="1"/>
  <c r="Q101" i="1"/>
  <c r="M139" i="1"/>
  <c r="L139" i="1"/>
  <c r="Q139" i="1" s="1"/>
  <c r="Q16" i="1"/>
  <c r="M20" i="1"/>
  <c r="L20" i="1"/>
  <c r="Q20" i="1" s="1"/>
  <c r="M44" i="1"/>
  <c r="L44" i="1"/>
  <c r="Q44" i="1" s="1"/>
  <c r="M59" i="1"/>
  <c r="L59" i="1"/>
  <c r="Q59" i="1" s="1"/>
  <c r="M140" i="1"/>
  <c r="L140" i="1"/>
  <c r="Q140" i="1" s="1"/>
  <c r="M133" i="1"/>
  <c r="L133" i="1"/>
  <c r="M111" i="1"/>
  <c r="L111" i="1"/>
  <c r="Q111" i="1" s="1"/>
  <c r="M89" i="1"/>
  <c r="L89" i="1"/>
  <c r="Q89" i="1" s="1"/>
  <c r="M97" i="1"/>
  <c r="L97" i="1"/>
  <c r="Q97" i="1" s="1"/>
  <c r="Q31" i="1"/>
  <c r="Q81" i="1"/>
  <c r="Q40" i="1"/>
  <c r="M42" i="1"/>
  <c r="L42" i="1"/>
  <c r="Q42" i="1" s="1"/>
  <c r="M48" i="1"/>
  <c r="L48" i="1"/>
  <c r="Q48" i="1" s="1"/>
  <c r="M58" i="1"/>
  <c r="L58" i="1"/>
  <c r="Q58" i="1" s="1"/>
  <c r="M118" i="1"/>
  <c r="L118" i="1"/>
  <c r="Q118" i="1" s="1"/>
  <c r="M113" i="1"/>
  <c r="L113" i="1"/>
  <c r="Q113" i="1" s="1"/>
  <c r="M91" i="1"/>
  <c r="L91" i="1"/>
  <c r="M69" i="1"/>
  <c r="L69" i="1"/>
  <c r="Q69" i="1" s="1"/>
  <c r="M147" i="1"/>
  <c r="L147" i="1"/>
  <c r="Q147" i="1" s="1"/>
  <c r="M82" i="1"/>
  <c r="L82" i="1"/>
  <c r="Q82" i="1" s="1"/>
  <c r="Q30" i="1"/>
  <c r="Q24" i="1"/>
  <c r="Q23" i="1"/>
  <c r="Q102" i="1"/>
  <c r="O9" i="1"/>
  <c r="N133" i="1"/>
  <c r="M5" i="1"/>
  <c r="N125" i="1"/>
  <c r="O8" i="1"/>
  <c r="N132" i="1"/>
  <c r="N113" i="1"/>
  <c r="N111" i="1"/>
  <c r="N37" i="1"/>
  <c r="O72" i="1"/>
  <c r="O130" i="1"/>
  <c r="N105" i="1"/>
  <c r="O119" i="1"/>
  <c r="O20" i="1"/>
  <c r="N17" i="1"/>
  <c r="O52" i="1"/>
  <c r="N85" i="1"/>
  <c r="O99" i="1"/>
  <c r="O32" i="1"/>
  <c r="N45" i="1"/>
  <c r="O79" i="1"/>
  <c r="N136" i="1"/>
  <c r="O39" i="1"/>
  <c r="O134" i="1"/>
  <c r="O94" i="1"/>
  <c r="O86" i="1"/>
  <c r="O67" i="1"/>
  <c r="O66" i="1"/>
  <c r="N134" i="1"/>
  <c r="O146" i="1"/>
  <c r="O46" i="1"/>
  <c r="O97" i="1"/>
  <c r="N60" i="1"/>
  <c r="O6" i="1"/>
  <c r="O68" i="1"/>
  <c r="N128" i="1"/>
  <c r="O77" i="1"/>
  <c r="N40" i="1"/>
  <c r="O57" i="1"/>
  <c r="N20" i="1"/>
  <c r="O142" i="1"/>
  <c r="O122" i="1"/>
  <c r="O138" i="1"/>
  <c r="O102" i="1"/>
  <c r="O98" i="1"/>
  <c r="O75" i="1"/>
  <c r="O55" i="1"/>
  <c r="O123" i="1"/>
  <c r="O131" i="1"/>
  <c r="O49" i="1"/>
  <c r="N89" i="1"/>
  <c r="N8" i="1"/>
  <c r="N114" i="1"/>
  <c r="O21" i="1"/>
  <c r="N148" i="1"/>
  <c r="O137" i="1"/>
  <c r="N92" i="1"/>
  <c r="O80" i="1"/>
  <c r="N100" i="1"/>
  <c r="O115" i="1"/>
  <c r="O27" i="1"/>
  <c r="N77" i="1"/>
  <c r="O112" i="1"/>
  <c r="O35" i="1"/>
  <c r="O29" i="1"/>
  <c r="O126" i="1"/>
  <c r="N69" i="1"/>
  <c r="N145" i="1"/>
  <c r="O139" i="1"/>
  <c r="O117" i="1"/>
  <c r="N124" i="1"/>
  <c r="N80" i="1"/>
  <c r="O95" i="1"/>
  <c r="O30" i="1"/>
  <c r="N64" i="1"/>
  <c r="N57" i="1"/>
  <c r="O92" i="1"/>
  <c r="N93" i="1"/>
  <c r="O26" i="1"/>
  <c r="O148" i="1"/>
  <c r="O82" i="1"/>
  <c r="N51" i="1"/>
  <c r="N65" i="1"/>
  <c r="O59" i="1"/>
  <c r="O118" i="1"/>
  <c r="O37" i="1"/>
  <c r="O15" i="1"/>
  <c r="O114" i="1"/>
  <c r="N52" i="1"/>
  <c r="O12" i="1"/>
  <c r="N53" i="1"/>
  <c r="N130" i="1"/>
  <c r="O42" i="1"/>
  <c r="N25" i="1"/>
  <c r="O19" i="1"/>
  <c r="O78" i="1"/>
  <c r="N24" i="1"/>
  <c r="N141" i="1"/>
  <c r="N14" i="1"/>
  <c r="N119" i="1"/>
  <c r="O74" i="1"/>
  <c r="O70" i="1"/>
  <c r="N116" i="1"/>
  <c r="O111" i="1"/>
  <c r="N139" i="1"/>
  <c r="N33" i="1"/>
  <c r="N110" i="1"/>
  <c r="O22" i="1"/>
  <c r="N5" i="1"/>
  <c r="N143" i="1"/>
  <c r="O58" i="1"/>
  <c r="N121" i="1"/>
  <c r="M6" i="1"/>
  <c r="N99" i="1"/>
  <c r="N127" i="1"/>
  <c r="O54" i="1"/>
  <c r="O47" i="1"/>
  <c r="N96" i="1"/>
  <c r="O91" i="1"/>
  <c r="N49" i="1"/>
  <c r="N13" i="1"/>
  <c r="N90" i="1"/>
  <c r="N146" i="1"/>
  <c r="N123" i="1"/>
  <c r="O38" i="1"/>
  <c r="N101" i="1"/>
  <c r="N79" i="1"/>
  <c r="O34" i="1"/>
  <c r="O120" i="1"/>
  <c r="N76" i="1"/>
  <c r="O144" i="1"/>
  <c r="O71" i="1"/>
  <c r="N9" i="1"/>
  <c r="N70" i="1"/>
  <c r="O145" i="1"/>
  <c r="O28" i="1"/>
  <c r="N126" i="1"/>
  <c r="N74" i="1"/>
  <c r="N103" i="1"/>
  <c r="O18" i="1"/>
  <c r="N81" i="1"/>
  <c r="O104" i="1"/>
  <c r="N72" i="1"/>
  <c r="N59" i="1"/>
  <c r="O14" i="1"/>
  <c r="O133" i="1"/>
  <c r="N84" i="1"/>
  <c r="N56" i="1"/>
  <c r="O51" i="1"/>
  <c r="N50" i="1"/>
  <c r="O125" i="1"/>
  <c r="O63" i="1"/>
  <c r="N106" i="1"/>
  <c r="O43" i="1"/>
  <c r="N83" i="1"/>
  <c r="N142" i="1"/>
  <c r="N61" i="1"/>
  <c r="O136" i="1"/>
  <c r="N39" i="1"/>
  <c r="N138" i="1"/>
  <c r="O113" i="1"/>
  <c r="N36" i="1"/>
  <c r="O31" i="1"/>
  <c r="H4" i="1" a="1"/>
  <c r="P4" i="1" s="1"/>
  <c r="A4" i="1"/>
  <c r="N30" i="1"/>
  <c r="O105" i="1"/>
  <c r="N11" i="1"/>
  <c r="N107" i="1"/>
  <c r="N86" i="1"/>
  <c r="O128" i="1"/>
  <c r="N63" i="1"/>
  <c r="N122" i="1"/>
  <c r="N41" i="1"/>
  <c r="O116" i="1"/>
  <c r="O147" i="1"/>
  <c r="N19" i="1"/>
  <c r="N118" i="1"/>
  <c r="O93" i="1"/>
  <c r="O48" i="1"/>
  <c r="N16" i="1"/>
  <c r="O83" i="1"/>
  <c r="O11" i="1"/>
  <c r="O62" i="1"/>
  <c r="N10" i="1"/>
  <c r="O85" i="1"/>
  <c r="N87" i="1"/>
  <c r="N66" i="1"/>
  <c r="N43" i="1"/>
  <c r="N102" i="1"/>
  <c r="N21" i="1"/>
  <c r="O143" i="1"/>
  <c r="O96" i="1"/>
  <c r="O106" i="1"/>
  <c r="N98" i="1"/>
  <c r="O84" i="1"/>
  <c r="O73" i="1"/>
  <c r="N135" i="1"/>
  <c r="N29" i="1"/>
  <c r="N31" i="1"/>
  <c r="O110" i="1"/>
  <c r="O129" i="1"/>
  <c r="O65" i="1"/>
  <c r="O64" i="1"/>
  <c r="N67" i="1"/>
  <c r="N46" i="1"/>
  <c r="O23" i="1"/>
  <c r="O141" i="1"/>
  <c r="O7" i="1"/>
  <c r="N23" i="1"/>
  <c r="N82" i="1"/>
  <c r="O76" i="1"/>
  <c r="N54" i="1"/>
  <c r="O140" i="1"/>
  <c r="N78" i="1"/>
  <c r="O53" i="1"/>
  <c r="N131" i="1"/>
  <c r="N115" i="1"/>
  <c r="O45" i="1"/>
  <c r="N108" i="1"/>
  <c r="N47" i="1"/>
  <c r="N26" i="1"/>
  <c r="O121" i="1"/>
  <c r="O40" i="1"/>
  <c r="N62" i="1"/>
  <c r="O56" i="1"/>
  <c r="O124" i="1"/>
  <c r="N44" i="1"/>
  <c r="N58" i="1"/>
  <c r="N147" i="1"/>
  <c r="O33" i="1"/>
  <c r="N94" i="1"/>
  <c r="N95" i="1"/>
  <c r="O127" i="1"/>
  <c r="N73" i="1"/>
  <c r="O25" i="1"/>
  <c r="N88" i="1"/>
  <c r="N27" i="1"/>
  <c r="O103" i="1"/>
  <c r="N6" i="1"/>
  <c r="O101" i="1"/>
  <c r="O44" i="1"/>
  <c r="N34" i="1"/>
  <c r="N42" i="1"/>
  <c r="O10" i="1"/>
  <c r="O36" i="1"/>
  <c r="N38" i="1"/>
  <c r="O13" i="1"/>
  <c r="N75" i="1"/>
  <c r="O87" i="1"/>
  <c r="O109" i="1"/>
  <c r="O108" i="1"/>
  <c r="O88" i="1"/>
  <c r="O5" i="1"/>
  <c r="N68" i="1"/>
  <c r="N7" i="1"/>
  <c r="O81" i="1"/>
  <c r="O100" i="1"/>
  <c r="N22" i="1"/>
  <c r="O16" i="1"/>
  <c r="N32" i="1"/>
  <c r="N18" i="1"/>
  <c r="N137" i="1"/>
  <c r="N104" i="1"/>
  <c r="N55" i="1"/>
  <c r="O17" i="1"/>
  <c r="O89" i="1"/>
  <c r="N129" i="1"/>
  <c r="N48" i="1"/>
  <c r="O50" i="1"/>
  <c r="O61" i="1"/>
  <c r="O90" i="1"/>
  <c r="O60" i="1"/>
  <c r="N140" i="1"/>
  <c r="N117" i="1"/>
  <c r="N35" i="1"/>
  <c r="N71" i="1"/>
  <c r="O69" i="1"/>
  <c r="O107" i="1"/>
  <c r="N91" i="1"/>
  <c r="N109" i="1"/>
  <c r="N28" i="1"/>
  <c r="O41" i="1"/>
  <c r="N12" i="1"/>
  <c r="N144" i="1"/>
  <c r="N120" i="1"/>
  <c r="O135" i="1"/>
  <c r="N97" i="1"/>
  <c r="O24" i="1"/>
  <c r="O132" i="1"/>
  <c r="N112" i="1"/>
  <c r="N15" i="1"/>
  <c r="H4" i="1" l="1"/>
  <c r="L4" i="1" s="1"/>
  <c r="Q4" i="1" s="1"/>
  <c r="O4" i="1"/>
  <c r="N4" i="1"/>
  <c r="M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<sst xmlns="http://schemas.openxmlformats.org/spreadsheetml/2006/main" count="308" uniqueCount="157">
  <si>
    <t>block</t>
  </si>
  <si>
    <t>prefilled</t>
  </si>
  <si>
    <t>mempool</t>
  </si>
  <si>
    <t>extra</t>
  </si>
  <si>
    <t>requested</t>
  </si>
  <si>
    <t>0000000000000000000210a18e52f61f60c26a089151a16e834b5a94cdbfcca8</t>
  </si>
  <si>
    <t>00000000000000000000e31a0017aa740003e2cb630f6ebf8de4538c530b1277</t>
  </si>
  <si>
    <t>00000000000000000000063645b781b69cf92a66e8fec3c3731554916d8a764f</t>
  </si>
  <si>
    <t>00000000000000000000e5b0dd9f912b9aebcbb15e9aded9fd4f919f924254be</t>
  </si>
  <si>
    <t>0000000000000000000192f583b164d717d7148b5a06f5b0e8451eb854062bf7</t>
  </si>
  <si>
    <t>00000000000000000000d806264c9cd309ab47fb50433361a04ee48fd91101eb</t>
  </si>
  <si>
    <t>00000000000000000001a96fea1505ee50ccc043ca263ec335d2881e8875b375</t>
  </si>
  <si>
    <t>000000000000000000003629ed98f02b542723f2ae7ae272efe3907294026cbc</t>
  </si>
  <si>
    <t>00000000000000000002058e05cd653997ae39753d671f653d6c106735ef92bd</t>
  </si>
  <si>
    <t>00000000000000000001e8266abbb8068327582481465a92747c9ffd93db18e0</t>
  </si>
  <si>
    <t>00000000000000000001d88951d4cb21d8af93b585458cdde31f85bd62343a0c</t>
  </si>
  <si>
    <t>00000000000000000001c38308acdd75b35cfcb41101967d9b776245630fe06c</t>
  </si>
  <si>
    <t>00000000000000000001d108054a81ee14d9160040cb11c9a9960f1fdd0e7337</t>
  </si>
  <si>
    <t>00000000000000000000ab29c34f87a216583f302e61826bb4bb92767ed6e5e1</t>
  </si>
  <si>
    <t>000000000000000000023f9d0f22a3cf625b1f826bca9f03055ce51cf6be4cbc</t>
  </si>
  <si>
    <t>0000000000000000000103181ee5f16060114d42e4fe7ae73edc6ba595f8c6e1</t>
  </si>
  <si>
    <t>000000000000000000011a933b73227332b9b2526f546bb39deb7211cb63a347</t>
  </si>
  <si>
    <t>0000000000000000000017418dff67ef46b778abf12bce799066983982c4e6ac</t>
  </si>
  <si>
    <t>00000000000000000000729b6ad75fd27bd00e526dca038eeb4485e3a22b634c</t>
  </si>
  <si>
    <t>00000000000000000001c30aa4659b9691e3df8bbcd6a915a72dc6cef03b6ac0</t>
  </si>
  <si>
    <t>0000000000000000000037ed812b428fc01a6b59ef6e56f2bdef773b44d49fcb</t>
  </si>
  <si>
    <t>00000000000000000001598bd2814293c6a873eef744ef2bf59039f21c99babb</t>
  </si>
  <si>
    <t>00000000000000000000932d8c10d5e79067bf5482bbc559837d5ab538eaa6b9</t>
  </si>
  <si>
    <t>00000000000000000000f5c3d7121ba6f56ebd527875caa986f257cc0deb9f00</t>
  </si>
  <si>
    <t>00000000000000000000c39caad501ab032563d770569554114e603f24c184e8</t>
  </si>
  <si>
    <t>00000000000000000001da47ad79693491a5395017d12385e693aaf01acb452d</t>
  </si>
  <si>
    <t>000000000000000000006ba8253adcb33d21f3c2e6f5df599869d9149d3bb4f3</t>
  </si>
  <si>
    <t>0000000000000000000158c701c59743a0072a317a5aab3ff86c05481cb80311</t>
  </si>
  <si>
    <t>00000000000000000000df79958c21f6bdc430117f91dfb1aa417f5d52345109</t>
  </si>
  <si>
    <t>00000000000000000000b271cec6a20444e08a229effad1a26bb4c090a170f0b</t>
  </si>
  <si>
    <t>0000000000000000000072e8d9e9a22bf24ce70d6b2c06a18087b508fab416df</t>
  </si>
  <si>
    <t>00000000000000000000366e4d7e16bfa5c2e269b5b32a87e0325a3df07b51d1</t>
  </si>
  <si>
    <t>00000000000000000001d4942f4f5b57d5136081175a46e1fd9e5c4f6d29f979</t>
  </si>
  <si>
    <t>000000000000000000001c8b6ce12e13817b2dc75e8235f0eae561b934d4e076</t>
  </si>
  <si>
    <t>0000000000000000000004b1f1bb50fe404c4a9f4889d9631c00d38df9db6788</t>
  </si>
  <si>
    <t>0000000000000000000054a74a28d4bbc49f3af1907559968f55c7bf7521b828</t>
  </si>
  <si>
    <t>0000000000000000000039787262a18f04c2c3be7a71292f8bde3772e0e603b5</t>
  </si>
  <si>
    <t>0000000000000000000162d5c01459c1bef4f1180610d108090482d956370901</t>
  </si>
  <si>
    <t>0000000000000000000086a2885daa59ce8678d64eb5c77e17b6c8bdecd17153</t>
  </si>
  <si>
    <t>00000000000000000000a5ee297094cc189d2506b4228bb4b67e0addd2a467b1</t>
  </si>
  <si>
    <t>000000000000000000008cc2ad81a417f4cc9578c16d0ffe905e0999267e5e8f</t>
  </si>
  <si>
    <t>000000000000000000020a54153c7ac8274fd4af66cef54ebde0db97f7891527</t>
  </si>
  <si>
    <t>0000000000000000000224a0f1bba4da0b0e0851746326e5c11a289917a3f261</t>
  </si>
  <si>
    <t>00000000000000000001569ffcf6d7daefeae2a949d2c0ad6c5c47b604f0ab1e</t>
  </si>
  <si>
    <t>00000000000000000000f6e77b0853f57cd1c9b7df55795cdfc0e50f4dd94067</t>
  </si>
  <si>
    <t>00000000000000000000b805a8212e435e98e449f99a8ae5c858faec5e53471f</t>
  </si>
  <si>
    <t>00000000000000000002034b9da8a63738b262c708ab2eff35e4c670561aba36</t>
  </si>
  <si>
    <t>000000000000000000018ee4679ee40011cef1609455417a806ff292b1a1847c</t>
  </si>
  <si>
    <t>00000000000000000000ed7a560fef43930a29ba9f061adf24bd683e22f3f864</t>
  </si>
  <si>
    <t>00000000000000000001aaeebdcb4e032d17dab9b717a4b3adf97a5c34e84468</t>
  </si>
  <si>
    <t>00000000000000000001920f8af9183d7a74792f0e675f60faac8b508a4aa8d9</t>
  </si>
  <si>
    <t>0000000000000000000061b034d45fa2716d68475bba9af3029f138a57bdb2d5</t>
  </si>
  <si>
    <t>0000000000000000000064b76273428397bd07367fc77f2499b4b6a0d723e110</t>
  </si>
  <si>
    <t>00000000000000000001f1dcde8bf7dd405ca14c4a52c40006df66f8015aace4</t>
  </si>
  <si>
    <t>00000000000000000000210167fdee0f2d5dd273dc888d8f29ca212d32d86852</t>
  </si>
  <si>
    <t>000000000000000000008f47d8313eabf01f81cf075ef01ca4b1d8caf10cad96</t>
  </si>
  <si>
    <t>000000000000000000019a3d11dbb65d04c58eba58e7a2a442f45edaa9b8fbf3</t>
  </si>
  <si>
    <t>00000000000000000001f0aa617dd2649742a1cb6b335d10f7caf59344f2f8df</t>
  </si>
  <si>
    <t>0000000000000000000144486e6f9ba7667d5f49f7daac93b43e755da54ec504</t>
  </si>
  <si>
    <t>0000000000000000000119bd8dffd7d8285a69744011aa98f0d9091b0555ca46</t>
  </si>
  <si>
    <t>00000000000000000001efa0a79271671fc37175fcd3774f14f2b89fbeff2070</t>
  </si>
  <si>
    <t>000000000000000000014095273fa4caeb7426da74d1e56914a8fecf392ad6bf</t>
  </si>
  <si>
    <t>000000000000000000013e5e03d0bacfe422e8184b3083e3fe6e4dbe631184e6</t>
  </si>
  <si>
    <t>000000000000000000021fbd44fd1f64e15075eda4b1d3c222dfe95dc03b32fc</t>
  </si>
  <si>
    <t>00000000000000000000b13c91c5cd72c3081230689a528a389a683cd01869d1</t>
  </si>
  <si>
    <t>000000000000000000008c4ca34089f8380bec8bf9073dbd32ee5988136fa902</t>
  </si>
  <si>
    <t>000000000000000000017eb96fe3614f8747f803577d2c6051c9a541b1e53bc9</t>
  </si>
  <si>
    <t>00000000000000000001f64830213673d81493969babf59bc28206053c3757c9</t>
  </si>
  <si>
    <t>000000000000000000013b9c3017355efab8afae84c9949657e4cc928c12677d</t>
  </si>
  <si>
    <t>0000000000000000000240c5402afbea778533998cd823dc1df7522788dc3d84</t>
  </si>
  <si>
    <t>0000000000000000000056d31877fb2ff4f8b47912a0d7dba7c31547283d2b72</t>
  </si>
  <si>
    <t>000000000000000000002436dc8619d849981c760cd259ff84bacd349b42fa15</t>
  </si>
  <si>
    <t>000000000000000000005d7bfd41a95f9e3bebbd5add05d31443df7fa1047925</t>
  </si>
  <si>
    <t>00000000000000000000c2021f2427d5bd02fefa23b89a32c0cdd0fb7840a3d6</t>
  </si>
  <si>
    <t>00000000000000000000a81ab32222a1b8a27f8c492536e6b8997967efc36241</t>
  </si>
  <si>
    <t>0000000000000000000003da98168f263fb8441e73400b3e79eeb8e5569fb184</t>
  </si>
  <si>
    <t>00000000000000000002465c4a791ec2ebe8a358afa330c41359b6a3fdd13ae4</t>
  </si>
  <si>
    <t>000000000000000000005c26711b19b8cdc39929b4d392dba1d7bae4729d58ba</t>
  </si>
  <si>
    <t>00000000000000000000514dbc60b4aded952b3ee6e9feaa2f376f0c0a2247d0</t>
  </si>
  <si>
    <t>00000000000000000000da895629cf604fb0e4b71ab02dfbd7a756641fc0437e</t>
  </si>
  <si>
    <t>00000000000000000000f885e07f5ade68d214f1a4acd63495b1615f10a210fd</t>
  </si>
  <si>
    <t>000000000000000000013bd05058e73cd70b6e76f3761e970295eb44b03e1e6b</t>
  </si>
  <si>
    <t>0000000000000000000075799e2a9ebe65547cf38b6709f6166cfa9343692311</t>
  </si>
  <si>
    <t>000000000000000000000e9cbb0cd92deacd4593340471bee28386699219cc17</t>
  </si>
  <si>
    <t>000000000000000000022189d298028bbd23319039a0f057655059e8267cc996</t>
  </si>
  <si>
    <t>000000000000000000019105f1dec834e3018c2be4e6c03284f0c06f02579172</t>
  </si>
  <si>
    <t>000000000000000000005b15a588fae919b615175684ad4bbad021848ec07aa3</t>
  </si>
  <si>
    <t>00000000000000000001bcc16a79367276c1e27334bb0b35fda4967dcbd5aa67</t>
  </si>
  <si>
    <t>00000000000000000001be541766739ed28825598140ba8866bbbb37b52f2d2d</t>
  </si>
  <si>
    <t>0000000000000000000185881ea09e5064e8653d8220bdf3fa0ae201d2bd9f90</t>
  </si>
  <si>
    <t>00000000000000000001a658ff41cd17730ce22497fec7e8ebd9cf2c3f398d67</t>
  </si>
  <si>
    <t>00000000000000000000cadd8ac37f342d09eb39cbdc95669a7c80532be4bbf1</t>
  </si>
  <si>
    <t>00000000000000000000a614d53178df897c9c8ba8102ef4143b5b7dfe2f4350</t>
  </si>
  <si>
    <t>00000000000000000001c4639e32a32e3ead06e5a954f8987f2b57e6f9386a47</t>
  </si>
  <si>
    <t>00000000000000000000a6ed1202feb7c348bb110985bf75b72ef19716e02f68</t>
  </si>
  <si>
    <t>00000000000000000001d9116fef70c8ef3946176929e3dbfd56d55b8189403b</t>
  </si>
  <si>
    <t>0000000000000000000067d48dc0329be73ffb5f24f9b0d72806ee0bc63c6078</t>
  </si>
  <si>
    <t>00000000000000000000146926bdd7cd39792714fe0849830009e0197b25e36b</t>
  </si>
  <si>
    <t>00000000000000000001eb2b5f0341506d4fd7ae1ac787637b7e381907fd90a2</t>
  </si>
  <si>
    <t>000000000000000000008d45925616c546f39e2d50f4895d9a75ce5658198ba9</t>
  </si>
  <si>
    <t>00000000000000000000f1be232d63e34f9de96013f2ad090b92c223226e5dc2</t>
  </si>
  <si>
    <t>00000000000000000000107fca07eae20aed9a103de44cdc1e27255382a18aa3</t>
  </si>
  <si>
    <t>0000000000000000000094d1448d0655040e292a0335ada78f19a8a0aa3b0f52</t>
  </si>
  <si>
    <t>00000000000000000000f0bf2e6da96173304431491ce3d6a45676edf6125de3</t>
  </si>
  <si>
    <t>00000000000000000001df7155920f9fd36a1e0550788c0e4efbd461f5da7d99</t>
  </si>
  <si>
    <t>0000000000000000000113982ad1b8579fb961fe04ffb495b0d9031babfc18eb</t>
  </si>
  <si>
    <t>0000000000000000000160a4045a883fdd60cbb56fe91d3650491326b7d12fb2</t>
  </si>
  <si>
    <t>0000000000000000000190583a9c42c94d92bab5796d8a5d9413fa7ab3ae1fb8</t>
  </si>
  <si>
    <t>000000000000000000014b11409392a8266dba46df2a463d3825b671fea2503f</t>
  </si>
  <si>
    <t>00000000000000000000d71f724f24a57c43f5170b422b65640b110c264ddf43</t>
  </si>
  <si>
    <t>00000000000000000000a0f9642eba95c2b46fcb2fa918f2f0e690e1a5ff01c1</t>
  </si>
  <si>
    <t>000000000000000000003d1b3cbbb510fa45438dd9127803e3be0414342e5fe2</t>
  </si>
  <si>
    <t>000000000000000000008daa1013cdb80b16c93ead72b8f2cb014a1d15e3acfd</t>
  </si>
  <si>
    <t>00000000000000000000a4cb9256b61e18293093e6d349a45762bcb693c99537</t>
  </si>
  <si>
    <t>000000000000000000022f0d7e03a01006583f83ebd018f7ee579dfb785c0004</t>
  </si>
  <si>
    <t>000000000000000000022bd31cd870f5226972172fe2ec1e2e7f3bc4e0c9f019</t>
  </si>
  <si>
    <t>00000000000000000000a88c28069ebb29e1babb20f51cebe7bd87213e82978b</t>
  </si>
  <si>
    <t>00000000000000000001c9c4aa56857eeb10747a3d619eb4f5f1d0678acf8424</t>
  </si>
  <si>
    <t>0000000000000000000065ad489c211d194fcd18a824f8ce0bf76ede4fde118c</t>
  </si>
  <si>
    <t>000000000000000000024ab32712537dfbde89d63e807594d15ad136566cee8d</t>
  </si>
  <si>
    <t>000000000000000000007cd5fb1cc96c7a39778c8bc1ab72204b069d52b930d0</t>
  </si>
  <si>
    <t>00000000000000000000636932574724fcb85c52ed9d33b3b2c9be589f4ebcab</t>
  </si>
  <si>
    <t>00000000000000000000d7a7de5e437ca35ad4c7740bb3633b9ca509f862b5fe</t>
  </si>
  <si>
    <t>000000000000000000020adc8bb21e17f96b587e09490fbadd0529a24cb6d90d</t>
  </si>
  <si>
    <t>0000000000000000000096640ca0d8ba45eb5dfdd5f2608f8dbb44acd1a37cde</t>
  </si>
  <si>
    <t>00000000000000000001c4ce21e46795c5fb5b74f131b68ae2212acb3b8e1279</t>
  </si>
  <si>
    <t>000000000000000000005afd3ed6b94fde02afbd68a3acaffefc2efdc927c104</t>
  </si>
  <si>
    <t>00000000000000000000d949efd0f34f52468e486865aee8718ea36cda78591a</t>
  </si>
  <si>
    <t>00000000000000000001e33602a22cb792c0228e44ad37eef3b61cab7c4a07a8</t>
  </si>
  <si>
    <t>000000000000000000015d9037f2c37516f677a2931107ea195218ef0245b14a</t>
  </si>
  <si>
    <t>00000000000000000000c105c689bf55a6d45ec532fd6a0b985ad608156fe41c</t>
  </si>
  <si>
    <t>000000000000000000022a3c7c49e8dda9cde834fb322210d4f0f2b64eccbbbb</t>
  </si>
  <si>
    <t>000000000000000000009759697ba312d3c70eb3d630a1e16cdc8321340e095d</t>
  </si>
  <si>
    <t>00000000000000000000ec1b6b69bc1104ed2c3039dfbe2a289b973aa10b39e6</t>
  </si>
  <si>
    <t>00000000000000000001ceca66bb5e9ceb1443575df392cfa625022fa4699b67</t>
  </si>
  <si>
    <t>000000000000000000009c6ab116af5ad55f304f8f9b394361163830f00a58ce</t>
  </si>
  <si>
    <t>0000000000000000000242e0fed6bec50b796e7da91d3ab63de9b42c3d71270d</t>
  </si>
  <si>
    <t>000000000000000000018c346ef16ca2895ddaad4b37e2446e570e2b1792a816</t>
  </si>
  <si>
    <t>00000000000000000000bf8e6604d9155c835881db8f7644db5fee2ac1eeca78</t>
  </si>
  <si>
    <t>000000000000000000016bf2a7c6fb4b29749e8b85f44f2d6f78bbbb57e49e3d</t>
  </si>
  <si>
    <t>000000000000000000000d3b92ba133697d422c35d4219d724dfc7c06d8ec4f5</t>
  </si>
  <si>
    <t>00000000000000000001f4a96e141ddd710c38993052555493d27b69dd5d9761</t>
  </si>
  <si>
    <t>0000000000000000000044133cf3eade4f3c0e3bfe1da68162029ab6d400783d</t>
  </si>
  <si>
    <t>00000000000000000000ca3675e1cb2fc3ffd12000feae45e8dac55b8ec162cd</t>
  </si>
  <si>
    <t>000000000000000000005dce57b55bdf7304c05dd712b3da37edcad2916502a0</t>
  </si>
  <si>
    <t>filtered</t>
  </si>
  <si>
    <t>non-filtered</t>
  </si>
  <si>
    <t>link</t>
  </si>
  <si>
    <t>diff</t>
  </si>
  <si>
    <t>total txs</t>
  </si>
  <si>
    <t>Note: The total for "mempool" includes the total for "extra". "Extra" is also a lower bound estimate. First row is anomalous because starting from cold mempool.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</si>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</sst>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2" fillId="2" borderId="0" xfId="2" applyFont="1" applyAlignment="1">
      <alignment horizontal="center"/>
    </xf>
    <xf numFmtId="0" fontId="3" fillId="0" borderId="0" xfId="4"/>
    <xf numFmtId="0" fontId="2" fillId="3" borderId="1" xfId="3" applyFont="1" applyBorder="1" applyAlignment="1">
      <alignment horizontal="centerContinuous"/>
    </xf>
    <xf numFmtId="0" fontId="2" fillId="3" borderId="2" xfId="3" applyFont="1" applyBorder="1" applyAlignment="1">
      <alignment horizontal="centerContinuous"/>
    </xf>
    <xf numFmtId="0" fontId="2" fillId="3" borderId="3" xfId="3" applyFont="1" applyBorder="1" applyAlignment="1">
      <alignment horizontal="centerContinuous"/>
    </xf>
    <xf numFmtId="0" fontId="2" fillId="2" borderId="4" xfId="2" applyFont="1" applyBorder="1" applyAlignment="1">
      <alignment horizontal="center"/>
    </xf>
    <xf numFmtId="0" fontId="2" fillId="2" borderId="0" xfId="2" applyFont="1" applyBorder="1" applyAlignment="1">
      <alignment horizontal="center"/>
    </xf>
    <xf numFmtId="0" fontId="2" fillId="2" borderId="5" xfId="2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2" fillId="3" borderId="4" xfId="1" applyFont="1" applyFill="1" applyBorder="1" applyAlignment="1">
      <alignment horizontal="center"/>
    </xf>
    <xf numFmtId="9" fontId="2" fillId="3" borderId="0" xfId="1" applyFont="1" applyFill="1" applyBorder="1" applyAlignment="1">
      <alignment horizontal="center"/>
    </xf>
    <xf numFmtId="9" fontId="2" fillId="3" borderId="5" xfId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</cellXfs>
  <cellStyles count="5">
    <cellStyle name="20% - Accent1" xfId="2" builtinId="30"/>
    <cellStyle name="40% - Accent1" xfId="3" builtinId="31"/>
    <cellStyle name="Hyperlink" xfId="4" builtinId="8"/>
    <cellStyle name="Normal" xfId="0" builtinId="0"/>
    <cellStyle name="Percent" xfId="1" builtinId="5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65B759-1704-4DA9-806D-A251185DBF1E}" name="reconstructed_nonfiltered" displayName="reconstructed_nonfiltered" ref="A1:E146" totalsRowShown="0">
  <autoFilter ref="A1:E146" xr:uid="{3F65B759-1704-4DA9-806D-A251185DBF1E}"/>
  <tableColumns count="5">
    <tableColumn id="1" xr3:uid="{EB798931-6D1E-44E3-A9F7-7A6BDC7A87BD}" name="block" dataDxfId="0"/>
    <tableColumn id="2" xr3:uid="{09F9BAD2-756A-4E82-B5E0-81C12FAD2962}" name="prefilled"/>
    <tableColumn id="3" xr3:uid="{2CED7F7B-4192-41C8-97F1-A6DDC32F4B86}" name="mempool"/>
    <tableColumn id="4" xr3:uid="{A2980701-B0C3-42EF-B854-AC1E2B5BDCD7}" name="extra"/>
    <tableColumn id="5" xr3:uid="{8D5C7EE3-E440-4F14-88EA-33545E8AD8DF}" name="requeste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CFA828-4BBC-4D4E-8429-53005FD41CB9}" name="reconstructed_filtered" displayName="reconstructed_filtered" ref="A1:E146" totalsRowShown="0">
  <autoFilter ref="A1:E146" xr:uid="{4FCFA828-4BBC-4D4E-8429-53005FD41CB9}"/>
  <tableColumns count="5">
    <tableColumn id="1" xr3:uid="{5A2A7896-C7C2-4067-B948-28FE0EEB37D3}" name="block" dataDxfId="1"/>
    <tableColumn id="2" xr3:uid="{828D8E20-3464-4086-8A75-2A20E40B0193}" name="prefilled"/>
    <tableColumn id="3" xr3:uid="{11784EB3-12DA-4BAC-AE95-F8E820D2F75E}" name="mempool"/>
    <tableColumn id="4" xr3:uid="{89561AEB-C72F-4F48-84C1-A6F2EC0C135D}" name="extra"/>
    <tableColumn id="5" xr3:uid="{1C0705DD-D258-4D85-BA15-632528812336}" name="requeste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4445-737B-4A9A-A0A0-363061AB45D6}">
  <dimension ref="A1:S150"/>
  <sheetViews>
    <sheetView tabSelected="1" workbookViewId="0">
      <pane ySplit="3" topLeftCell="A100" activePane="bottomLeft" state="frozen"/>
      <selection pane="bottomLeft" activeCell="A150" sqref="A150"/>
    </sheetView>
  </sheetViews>
  <sheetFormatPr defaultRowHeight="15" x14ac:dyDescent="0.25"/>
  <cols>
    <col min="1" max="1" width="15.42578125" bestFit="1" customWidth="1"/>
    <col min="4" max="4" width="9.5703125" bestFit="1" customWidth="1"/>
    <col min="7" max="7" width="10.28515625" bestFit="1" customWidth="1"/>
    <col min="8" max="8" width="8.7109375" bestFit="1" customWidth="1"/>
    <col min="9" max="9" width="9.5703125" bestFit="1" customWidth="1"/>
    <col min="12" max="12" width="10.28515625" bestFit="1" customWidth="1"/>
  </cols>
  <sheetData>
    <row r="1" spans="1:19" x14ac:dyDescent="0.25">
      <c r="C1" s="4" t="s">
        <v>150</v>
      </c>
      <c r="D1" s="5"/>
      <c r="E1" s="5"/>
      <c r="F1" s="5"/>
      <c r="G1" s="6"/>
      <c r="H1" s="4" t="s">
        <v>151</v>
      </c>
      <c r="I1" s="5"/>
      <c r="J1" s="5"/>
      <c r="K1" s="5"/>
      <c r="L1" s="5"/>
      <c r="M1" s="4" t="s">
        <v>153</v>
      </c>
      <c r="N1" s="5"/>
      <c r="O1" s="5"/>
      <c r="P1" s="5"/>
      <c r="Q1" s="6"/>
    </row>
    <row r="2" spans="1:19" x14ac:dyDescent="0.25">
      <c r="C2" s="16"/>
      <c r="D2" s="17">
        <f>SUM(D4:D148)/SUM($G4:$G148)</f>
        <v>0.95972200170320865</v>
      </c>
      <c r="E2" s="17">
        <f>SUM(E4:E148)/SUM($G4:$G148)</f>
        <v>0.24975582531045068</v>
      </c>
      <c r="F2" s="17">
        <f>SUM(F4:F148)/SUM($G4:$G148)</f>
        <v>3.9929177311720868E-2</v>
      </c>
      <c r="G2" s="18"/>
      <c r="H2" s="16"/>
      <c r="I2" s="17">
        <f>SUM(I4:I148)/SUM($G4:$G148)</f>
        <v>0.98494055609282005</v>
      </c>
      <c r="J2" s="17">
        <f>SUM(J4:J148)/SUM($G4:$G148)</f>
        <v>5.8729425576035756E-2</v>
      </c>
      <c r="K2" s="17">
        <f>SUM(K4:K148)/SUM($G4:$G148)</f>
        <v>1.4710622922109477E-2</v>
      </c>
      <c r="L2" s="17"/>
      <c r="M2" s="16"/>
      <c r="N2" s="17"/>
      <c r="O2" s="17"/>
      <c r="P2" s="17"/>
      <c r="Q2" s="18"/>
    </row>
    <row r="3" spans="1:19" x14ac:dyDescent="0.25">
      <c r="A3" s="2" t="s">
        <v>152</v>
      </c>
      <c r="B3" s="2" t="str" cm="1">
        <f t="array" ref="B3:F3">reconstructed_filtered[#Headers]</f>
        <v>block</v>
      </c>
      <c r="C3" s="7" t="str">
        <v>prefilled</v>
      </c>
      <c r="D3" s="8" t="str">
        <v>mempool</v>
      </c>
      <c r="E3" s="8" t="str">
        <v>extra</v>
      </c>
      <c r="F3" s="8" t="str">
        <v>requested</v>
      </c>
      <c r="G3" s="9" t="s">
        <v>154</v>
      </c>
      <c r="H3" s="7" t="str" cm="1">
        <f t="array" ref="H3:K3">reconstructed_filtered[[#Headers],[prefilled]:[requested]]</f>
        <v>prefilled</v>
      </c>
      <c r="I3" s="8" t="str">
        <v>mempool</v>
      </c>
      <c r="J3" s="8" t="str">
        <v>extra</v>
      </c>
      <c r="K3" s="8" t="str">
        <v>requested</v>
      </c>
      <c r="L3" s="8" t="s">
        <v>154</v>
      </c>
      <c r="M3" s="7" t="str" cm="1">
        <f t="array" ref="M3:Q3">H3:L3</f>
        <v>prefilled</v>
      </c>
      <c r="N3" s="8" t="str">
        <v>mempool</v>
      </c>
      <c r="O3" s="8" t="str">
        <v>extra</v>
      </c>
      <c r="P3" s="8" t="str">
        <v>requested</v>
      </c>
      <c r="Q3" s="9" t="str">
        <v>total txs</v>
      </c>
    </row>
    <row r="4" spans="1:19" x14ac:dyDescent="0.25">
      <c r="A4" s="3" t="str">
        <f>HYPERLINK("https://mempool.space/block/"&amp;B4,"mempool.space")</f>
        <v>mempool.space</v>
      </c>
      <c r="B4" t="str" cm="1">
        <f t="array" ref="B4:F148">reconstructed_filtered[]</f>
        <v>0000000000000000000210a18e52f61f60c26a089151a16e834b5a94cdbfcca8</v>
      </c>
      <c r="C4" s="10">
        <v>1</v>
      </c>
      <c r="D4" s="11">
        <v>801</v>
      </c>
      <c r="E4" s="11">
        <v>168</v>
      </c>
      <c r="F4" s="11">
        <v>3062</v>
      </c>
      <c r="G4" s="12">
        <f>SUM(C4,D4,F4)</f>
        <v>3864</v>
      </c>
      <c r="H4" s="10" cm="1">
        <f t="array" ref="H4:K4">_xlfn._xlws.FILTER(reconstructed_nonfiltered[[prefilled]:[requested]],reconstructed_filtered[block]=B4)</f>
        <v>1</v>
      </c>
      <c r="I4" s="11">
        <v>807</v>
      </c>
      <c r="J4" s="11">
        <v>42</v>
      </c>
      <c r="K4" s="11">
        <v>3056</v>
      </c>
      <c r="L4" s="11">
        <f>SUM(H4,I4,K4)</f>
        <v>3864</v>
      </c>
      <c r="M4" s="10">
        <f>C4-H4</f>
        <v>0</v>
      </c>
      <c r="N4" s="11">
        <f>D4-I4</f>
        <v>-6</v>
      </c>
      <c r="O4" s="11">
        <f>E4-J4</f>
        <v>126</v>
      </c>
      <c r="P4" s="11">
        <f>F4-K4</f>
        <v>6</v>
      </c>
      <c r="Q4" s="12">
        <f>G4-L4</f>
        <v>0</v>
      </c>
      <c r="S4" t="s">
        <v>155</v>
      </c>
    </row>
    <row r="5" spans="1:19" x14ac:dyDescent="0.25">
      <c r="A5" s="3" t="str">
        <f t="shared" ref="A5:A68" si="0">HYPERLINK("https://mempool.space/block/"&amp;B5,"mempool.space")</f>
        <v>mempool.space</v>
      </c>
      <c r="B5" t="str">
        <v>00000000000000000000e31a0017aa740003e2cb630f6ebf8de4538c530b1277</v>
      </c>
      <c r="C5" s="10">
        <v>1</v>
      </c>
      <c r="D5" s="11">
        <v>3525</v>
      </c>
      <c r="E5" s="11">
        <v>179</v>
      </c>
      <c r="F5" s="11">
        <v>7</v>
      </c>
      <c r="G5" s="12">
        <f t="shared" ref="G5:G68" si="1">SUM(C5,D5,F5)</f>
        <v>3533</v>
      </c>
      <c r="H5" s="10" cm="1">
        <f t="array" ref="H5:K5">_xlfn._xlws.FILTER(reconstructed_nonfiltered[[prefilled]:[requested]],reconstructed_filtered[block]=B5)</f>
        <v>1</v>
      </c>
      <c r="I5" s="11">
        <v>3527</v>
      </c>
      <c r="J5" s="11">
        <v>8</v>
      </c>
      <c r="K5" s="11">
        <v>5</v>
      </c>
      <c r="L5" s="11">
        <f t="shared" ref="L5:L68" si="2">SUM(H5,I5,K5)</f>
        <v>3533</v>
      </c>
      <c r="M5" s="10">
        <f>C5-H5</f>
        <v>0</v>
      </c>
      <c r="N5" s="11">
        <f>D5-I5</f>
        <v>-2</v>
      </c>
      <c r="O5" s="11">
        <f>E5-J5</f>
        <v>171</v>
      </c>
      <c r="P5" s="11">
        <f t="shared" ref="P5:P68" si="3">F5-K5</f>
        <v>2</v>
      </c>
      <c r="Q5" s="12">
        <f t="shared" ref="Q5:Q68" si="4">G5-L5</f>
        <v>0</v>
      </c>
    </row>
    <row r="6" spans="1:19" x14ac:dyDescent="0.25">
      <c r="A6" s="3" t="str">
        <f t="shared" si="0"/>
        <v>mempool.space</v>
      </c>
      <c r="B6" t="str">
        <v>00000000000000000000063645b781b69cf92a66e8fec3c3731554916d8a764f</v>
      </c>
      <c r="C6" s="10">
        <v>1</v>
      </c>
      <c r="D6" s="11">
        <v>2092</v>
      </c>
      <c r="E6" s="11">
        <v>367</v>
      </c>
      <c r="F6" s="11">
        <v>228</v>
      </c>
      <c r="G6" s="12">
        <f t="shared" si="1"/>
        <v>2321</v>
      </c>
      <c r="H6" s="10" cm="1">
        <f t="array" ref="H6:K6">_xlfn._xlws.FILTER(reconstructed_nonfiltered[[prefilled]:[requested]],reconstructed_filtered[block]=B6)</f>
        <v>1</v>
      </c>
      <c r="I6" s="11">
        <v>2139</v>
      </c>
      <c r="J6" s="11">
        <v>1</v>
      </c>
      <c r="K6" s="11">
        <v>181</v>
      </c>
      <c r="L6" s="11">
        <f t="shared" si="2"/>
        <v>2321</v>
      </c>
      <c r="M6" s="10">
        <f>C6-H6</f>
        <v>0</v>
      </c>
      <c r="N6" s="11">
        <f>D6-I6</f>
        <v>-47</v>
      </c>
      <c r="O6" s="11">
        <f>E6-J6</f>
        <v>366</v>
      </c>
      <c r="P6" s="11">
        <f t="shared" si="3"/>
        <v>47</v>
      </c>
      <c r="Q6" s="12">
        <f t="shared" si="4"/>
        <v>0</v>
      </c>
    </row>
    <row r="7" spans="1:19" x14ac:dyDescent="0.25">
      <c r="A7" s="3" t="str">
        <f t="shared" si="0"/>
        <v>mempool.space</v>
      </c>
      <c r="B7" t="str">
        <v>00000000000000000000e5b0dd9f912b9aebcbb15e9aded9fd4f919f924254be</v>
      </c>
      <c r="C7" s="10">
        <v>1</v>
      </c>
      <c r="D7" s="11">
        <v>578</v>
      </c>
      <c r="E7" s="11">
        <v>134</v>
      </c>
      <c r="F7" s="11">
        <v>22</v>
      </c>
      <c r="G7" s="12">
        <f t="shared" si="1"/>
        <v>601</v>
      </c>
      <c r="H7" s="10" cm="1">
        <f t="array" ref="H7:K7">_xlfn._xlws.FILTER(reconstructed_nonfiltered[[prefilled]:[requested]],reconstructed_filtered[block]=B7)</f>
        <v>1</v>
      </c>
      <c r="I7" s="11">
        <v>578</v>
      </c>
      <c r="J7" s="11">
        <v>1</v>
      </c>
      <c r="K7" s="11">
        <v>22</v>
      </c>
      <c r="L7" s="11">
        <f t="shared" si="2"/>
        <v>601</v>
      </c>
      <c r="M7" s="10">
        <f>C7-H7</f>
        <v>0</v>
      </c>
      <c r="N7" s="11">
        <f>D7-I7</f>
        <v>0</v>
      </c>
      <c r="O7" s="11">
        <f>E7-J7</f>
        <v>133</v>
      </c>
      <c r="P7" s="11">
        <f t="shared" si="3"/>
        <v>0</v>
      </c>
      <c r="Q7" s="12">
        <f t="shared" si="4"/>
        <v>0</v>
      </c>
    </row>
    <row r="8" spans="1:19" x14ac:dyDescent="0.25">
      <c r="A8" s="3" t="str">
        <f t="shared" si="0"/>
        <v>mempool.space</v>
      </c>
      <c r="B8" t="str">
        <v>0000000000000000000192f583b164d717d7148b5a06f5b0e8451eb854062bf7</v>
      </c>
      <c r="C8" s="10">
        <v>1</v>
      </c>
      <c r="D8" s="11">
        <v>1847</v>
      </c>
      <c r="E8" s="11">
        <v>221</v>
      </c>
      <c r="F8" s="11">
        <v>16</v>
      </c>
      <c r="G8" s="12">
        <f t="shared" si="1"/>
        <v>1864</v>
      </c>
      <c r="H8" s="10" cm="1">
        <f t="array" ref="H8:K8">_xlfn._xlws.FILTER(reconstructed_nonfiltered[[prefilled]:[requested]],reconstructed_filtered[block]=B8)</f>
        <v>1</v>
      </c>
      <c r="I8" s="11">
        <v>1847</v>
      </c>
      <c r="J8" s="11">
        <v>1</v>
      </c>
      <c r="K8" s="11">
        <v>16</v>
      </c>
      <c r="L8" s="11">
        <f t="shared" si="2"/>
        <v>1864</v>
      </c>
      <c r="M8" s="10">
        <f>C8-H8</f>
        <v>0</v>
      </c>
      <c r="N8" s="11">
        <f>D8-I8</f>
        <v>0</v>
      </c>
      <c r="O8" s="11">
        <f>E8-J8</f>
        <v>220</v>
      </c>
      <c r="P8" s="11">
        <f t="shared" si="3"/>
        <v>0</v>
      </c>
      <c r="Q8" s="12">
        <f t="shared" si="4"/>
        <v>0</v>
      </c>
    </row>
    <row r="9" spans="1:19" x14ac:dyDescent="0.25">
      <c r="A9" s="3" t="str">
        <f t="shared" si="0"/>
        <v>mempool.space</v>
      </c>
      <c r="B9" t="str">
        <v>00000000000000000000d806264c9cd309ab47fb50433361a04ee48fd91101eb</v>
      </c>
      <c r="C9" s="10">
        <v>1</v>
      </c>
      <c r="D9" s="11">
        <v>167</v>
      </c>
      <c r="E9" s="11">
        <v>7</v>
      </c>
      <c r="F9" s="11">
        <v>17</v>
      </c>
      <c r="G9" s="12">
        <f t="shared" si="1"/>
        <v>185</v>
      </c>
      <c r="H9" s="10" cm="1">
        <f t="array" ref="H9:K9">_xlfn._xlws.FILTER(reconstructed_nonfiltered[[prefilled]:[requested]],reconstructed_filtered[block]=B9)</f>
        <v>1</v>
      </c>
      <c r="I9" s="11">
        <v>167</v>
      </c>
      <c r="J9" s="11">
        <v>0</v>
      </c>
      <c r="K9" s="11">
        <v>17</v>
      </c>
      <c r="L9" s="11">
        <f t="shared" si="2"/>
        <v>185</v>
      </c>
      <c r="M9" s="10">
        <f>C9-H9</f>
        <v>0</v>
      </c>
      <c r="N9" s="11">
        <f>D9-I9</f>
        <v>0</v>
      </c>
      <c r="O9" s="11">
        <f>E9-J9</f>
        <v>7</v>
      </c>
      <c r="P9" s="11">
        <f t="shared" si="3"/>
        <v>0</v>
      </c>
      <c r="Q9" s="12">
        <f t="shared" si="4"/>
        <v>0</v>
      </c>
    </row>
    <row r="10" spans="1:19" x14ac:dyDescent="0.25">
      <c r="A10" s="3" t="str">
        <f t="shared" si="0"/>
        <v>mempool.space</v>
      </c>
      <c r="B10" t="str">
        <v>00000000000000000001a96fea1505ee50ccc043ca263ec335d2881e8875b375</v>
      </c>
      <c r="C10" s="10">
        <v>1</v>
      </c>
      <c r="D10" s="11">
        <v>1745</v>
      </c>
      <c r="E10" s="11">
        <v>113</v>
      </c>
      <c r="F10" s="11">
        <v>12</v>
      </c>
      <c r="G10" s="12">
        <f t="shared" si="1"/>
        <v>1758</v>
      </c>
      <c r="H10" s="10" cm="1">
        <f t="array" ref="H10:K10">_xlfn._xlws.FILTER(reconstructed_nonfiltered[[prefilled]:[requested]],reconstructed_filtered[block]=B10)</f>
        <v>1</v>
      </c>
      <c r="I10" s="11">
        <v>1745</v>
      </c>
      <c r="J10" s="11">
        <v>0</v>
      </c>
      <c r="K10" s="11">
        <v>12</v>
      </c>
      <c r="L10" s="11">
        <f t="shared" si="2"/>
        <v>1758</v>
      </c>
      <c r="M10" s="10">
        <f>C10-H10</f>
        <v>0</v>
      </c>
      <c r="N10" s="11">
        <f>D10-I10</f>
        <v>0</v>
      </c>
      <c r="O10" s="11">
        <f>E10-J10</f>
        <v>113</v>
      </c>
      <c r="P10" s="11">
        <f t="shared" si="3"/>
        <v>0</v>
      </c>
      <c r="Q10" s="12">
        <f t="shared" si="4"/>
        <v>0</v>
      </c>
    </row>
    <row r="11" spans="1:19" x14ac:dyDescent="0.25">
      <c r="A11" s="3" t="str">
        <f t="shared" si="0"/>
        <v>mempool.space</v>
      </c>
      <c r="B11" t="str">
        <v>000000000000000000003629ed98f02b542723f2ae7ae272efe3907294026cbc</v>
      </c>
      <c r="C11" s="10">
        <v>1</v>
      </c>
      <c r="D11" s="11">
        <v>687</v>
      </c>
      <c r="E11" s="11">
        <v>44</v>
      </c>
      <c r="F11" s="11">
        <v>21</v>
      </c>
      <c r="G11" s="12">
        <f t="shared" si="1"/>
        <v>709</v>
      </c>
      <c r="H11" s="10" cm="1">
        <f t="array" ref="H11:K11">_xlfn._xlws.FILTER(reconstructed_nonfiltered[[prefilled]:[requested]],reconstructed_filtered[block]=B11)</f>
        <v>1</v>
      </c>
      <c r="I11" s="11">
        <v>687</v>
      </c>
      <c r="J11" s="11">
        <v>2</v>
      </c>
      <c r="K11" s="11">
        <v>21</v>
      </c>
      <c r="L11" s="11">
        <f t="shared" si="2"/>
        <v>709</v>
      </c>
      <c r="M11" s="10">
        <f>C11-H11</f>
        <v>0</v>
      </c>
      <c r="N11" s="11">
        <f>D11-I11</f>
        <v>0</v>
      </c>
      <c r="O11" s="11">
        <f>E11-J11</f>
        <v>42</v>
      </c>
      <c r="P11" s="11">
        <f t="shared" si="3"/>
        <v>0</v>
      </c>
      <c r="Q11" s="12">
        <f t="shared" si="4"/>
        <v>0</v>
      </c>
    </row>
    <row r="12" spans="1:19" x14ac:dyDescent="0.25">
      <c r="A12" s="3" t="str">
        <f t="shared" si="0"/>
        <v>mempool.space</v>
      </c>
      <c r="B12" t="str">
        <v>00000000000000000002058e05cd653997ae39753d671f653d6c106735ef92bd</v>
      </c>
      <c r="C12" s="10">
        <v>1</v>
      </c>
      <c r="D12" s="11">
        <v>3889</v>
      </c>
      <c r="E12" s="11">
        <v>127</v>
      </c>
      <c r="F12" s="11">
        <v>7</v>
      </c>
      <c r="G12" s="12">
        <f t="shared" si="1"/>
        <v>3897</v>
      </c>
      <c r="H12" s="10" cm="1">
        <f t="array" ref="H12:K12">_xlfn._xlws.FILTER(reconstructed_nonfiltered[[prefilled]:[requested]],reconstructed_filtered[block]=B12)</f>
        <v>1</v>
      </c>
      <c r="I12" s="11">
        <v>3890</v>
      </c>
      <c r="J12" s="11">
        <v>1</v>
      </c>
      <c r="K12" s="11">
        <v>6</v>
      </c>
      <c r="L12" s="11">
        <f t="shared" si="2"/>
        <v>3897</v>
      </c>
      <c r="M12" s="10">
        <f>C12-H12</f>
        <v>0</v>
      </c>
      <c r="N12" s="11">
        <f>D12-I12</f>
        <v>-1</v>
      </c>
      <c r="O12" s="11">
        <f>E12-J12</f>
        <v>126</v>
      </c>
      <c r="P12" s="11">
        <f t="shared" si="3"/>
        <v>1</v>
      </c>
      <c r="Q12" s="12">
        <f t="shared" si="4"/>
        <v>0</v>
      </c>
    </row>
    <row r="13" spans="1:19" x14ac:dyDescent="0.25">
      <c r="A13" s="3" t="str">
        <f t="shared" si="0"/>
        <v>mempool.space</v>
      </c>
      <c r="B13" t="str">
        <v>00000000000000000001e8266abbb8068327582481465a92747c9ffd93db18e0</v>
      </c>
      <c r="C13" s="10">
        <v>1</v>
      </c>
      <c r="D13" s="11">
        <v>1725</v>
      </c>
      <c r="E13" s="11">
        <v>132</v>
      </c>
      <c r="F13" s="11">
        <v>14</v>
      </c>
      <c r="G13" s="12">
        <f t="shared" si="1"/>
        <v>1740</v>
      </c>
      <c r="H13" s="10" cm="1">
        <f t="array" ref="H13:K13">_xlfn._xlws.FILTER(reconstructed_nonfiltered[[prefilled]:[requested]],reconstructed_filtered[block]=B13)</f>
        <v>1</v>
      </c>
      <c r="I13" s="11">
        <v>1732</v>
      </c>
      <c r="J13" s="11">
        <v>0</v>
      </c>
      <c r="K13" s="11">
        <v>7</v>
      </c>
      <c r="L13" s="11">
        <f t="shared" si="2"/>
        <v>1740</v>
      </c>
      <c r="M13" s="10">
        <f>C13-H13</f>
        <v>0</v>
      </c>
      <c r="N13" s="11">
        <f>D13-I13</f>
        <v>-7</v>
      </c>
      <c r="O13" s="11">
        <f>E13-J13</f>
        <v>132</v>
      </c>
      <c r="P13" s="11">
        <f t="shared" si="3"/>
        <v>7</v>
      </c>
      <c r="Q13" s="12">
        <f t="shared" si="4"/>
        <v>0</v>
      </c>
    </row>
    <row r="14" spans="1:19" x14ac:dyDescent="0.25">
      <c r="A14" s="3" t="str">
        <f t="shared" si="0"/>
        <v>mempool.space</v>
      </c>
      <c r="B14" t="str">
        <v>00000000000000000001d88951d4cb21d8af93b585458cdde31f85bd62343a0c</v>
      </c>
      <c r="C14" s="10">
        <v>1</v>
      </c>
      <c r="D14" s="11">
        <v>1843</v>
      </c>
      <c r="E14" s="11">
        <v>62</v>
      </c>
      <c r="F14" s="11">
        <v>15</v>
      </c>
      <c r="G14" s="12">
        <f t="shared" si="1"/>
        <v>1859</v>
      </c>
      <c r="H14" s="10" cm="1">
        <f t="array" ref="H14:K14">_xlfn._xlws.FILTER(reconstructed_nonfiltered[[prefilled]:[requested]],reconstructed_filtered[block]=B14)</f>
        <v>1</v>
      </c>
      <c r="I14" s="11">
        <v>1843</v>
      </c>
      <c r="J14" s="11">
        <v>0</v>
      </c>
      <c r="K14" s="11">
        <v>15</v>
      </c>
      <c r="L14" s="11">
        <f t="shared" si="2"/>
        <v>1859</v>
      </c>
      <c r="M14" s="10">
        <f>C14-H14</f>
        <v>0</v>
      </c>
      <c r="N14" s="11">
        <f>D14-I14</f>
        <v>0</v>
      </c>
      <c r="O14" s="11">
        <f>E14-J14</f>
        <v>62</v>
      </c>
      <c r="P14" s="11">
        <f t="shared" si="3"/>
        <v>0</v>
      </c>
      <c r="Q14" s="12">
        <f t="shared" si="4"/>
        <v>0</v>
      </c>
    </row>
    <row r="15" spans="1:19" x14ac:dyDescent="0.25">
      <c r="A15" s="3" t="str">
        <f t="shared" si="0"/>
        <v>mempool.space</v>
      </c>
      <c r="B15" t="str">
        <v>00000000000000000001c38308acdd75b35cfcb41101967d9b776245630fe06c</v>
      </c>
      <c r="C15" s="10">
        <v>1</v>
      </c>
      <c r="D15" s="11">
        <v>1960</v>
      </c>
      <c r="E15" s="11">
        <v>438</v>
      </c>
      <c r="F15" s="11">
        <v>158</v>
      </c>
      <c r="G15" s="12">
        <f t="shared" si="1"/>
        <v>2119</v>
      </c>
      <c r="H15" s="10" cm="1">
        <f t="array" ref="H15:K15">_xlfn._xlws.FILTER(reconstructed_nonfiltered[[prefilled]:[requested]],reconstructed_filtered[block]=B15)</f>
        <v>1</v>
      </c>
      <c r="I15" s="11">
        <v>2111</v>
      </c>
      <c r="J15" s="11">
        <v>1</v>
      </c>
      <c r="K15" s="11">
        <v>7</v>
      </c>
      <c r="L15" s="11">
        <f t="shared" si="2"/>
        <v>2119</v>
      </c>
      <c r="M15" s="10">
        <f>C15-H15</f>
        <v>0</v>
      </c>
      <c r="N15" s="11">
        <f>D15-I15</f>
        <v>-151</v>
      </c>
      <c r="O15" s="11">
        <f>E15-J15</f>
        <v>437</v>
      </c>
      <c r="P15" s="11">
        <f t="shared" si="3"/>
        <v>151</v>
      </c>
      <c r="Q15" s="12">
        <f t="shared" si="4"/>
        <v>0</v>
      </c>
    </row>
    <row r="16" spans="1:19" x14ac:dyDescent="0.25">
      <c r="A16" s="3" t="str">
        <f t="shared" si="0"/>
        <v>mempool.space</v>
      </c>
      <c r="B16" t="str">
        <v>00000000000000000001d108054a81ee14d9160040cb11c9a9960f1fdd0e7337</v>
      </c>
      <c r="C16" s="10">
        <v>1</v>
      </c>
      <c r="D16" s="11">
        <v>3310</v>
      </c>
      <c r="E16" s="11">
        <v>414</v>
      </c>
      <c r="F16" s="11">
        <v>256</v>
      </c>
      <c r="G16" s="12">
        <f t="shared" si="1"/>
        <v>3567</v>
      </c>
      <c r="H16" s="10" cm="1">
        <f t="array" ref="H16:K16">_xlfn._xlws.FILTER(reconstructed_nonfiltered[[prefilled]:[requested]],reconstructed_filtered[block]=B16)</f>
        <v>1</v>
      </c>
      <c r="I16" s="11">
        <v>3566</v>
      </c>
      <c r="J16" s="11">
        <v>5</v>
      </c>
      <c r="K16" s="11">
        <v>0</v>
      </c>
      <c r="L16" s="11">
        <f t="shared" si="2"/>
        <v>3567</v>
      </c>
      <c r="M16" s="10">
        <f>C16-H16</f>
        <v>0</v>
      </c>
      <c r="N16" s="11">
        <f>D16-I16</f>
        <v>-256</v>
      </c>
      <c r="O16" s="11">
        <f>E16-J16</f>
        <v>409</v>
      </c>
      <c r="P16" s="11">
        <f t="shared" si="3"/>
        <v>256</v>
      </c>
      <c r="Q16" s="12">
        <f t="shared" si="4"/>
        <v>0</v>
      </c>
    </row>
    <row r="17" spans="1:17" x14ac:dyDescent="0.25">
      <c r="A17" s="3" t="str">
        <f t="shared" si="0"/>
        <v>mempool.space</v>
      </c>
      <c r="B17" t="str">
        <v>00000000000000000000ab29c34f87a216583f302e61826bb4bb92767ed6e5e1</v>
      </c>
      <c r="C17" s="10">
        <v>1</v>
      </c>
      <c r="D17" s="11">
        <v>3783</v>
      </c>
      <c r="E17" s="11">
        <v>142</v>
      </c>
      <c r="F17" s="11">
        <v>17</v>
      </c>
      <c r="G17" s="12">
        <f t="shared" si="1"/>
        <v>3801</v>
      </c>
      <c r="H17" s="10" cm="1">
        <f t="array" ref="H17:K17">_xlfn._xlws.FILTER(reconstructed_nonfiltered[[prefilled]:[requested]],reconstructed_filtered[block]=B17)</f>
        <v>1</v>
      </c>
      <c r="I17" s="11">
        <v>3795</v>
      </c>
      <c r="J17" s="11">
        <v>2</v>
      </c>
      <c r="K17" s="11">
        <v>5</v>
      </c>
      <c r="L17" s="11">
        <f t="shared" si="2"/>
        <v>3801</v>
      </c>
      <c r="M17" s="10">
        <f>C17-H17</f>
        <v>0</v>
      </c>
      <c r="N17" s="11">
        <f>D17-I17</f>
        <v>-12</v>
      </c>
      <c r="O17" s="11">
        <f>E17-J17</f>
        <v>140</v>
      </c>
      <c r="P17" s="11">
        <f t="shared" si="3"/>
        <v>12</v>
      </c>
      <c r="Q17" s="12">
        <f t="shared" si="4"/>
        <v>0</v>
      </c>
    </row>
    <row r="18" spans="1:17" x14ac:dyDescent="0.25">
      <c r="A18" s="3" t="str">
        <f t="shared" si="0"/>
        <v>mempool.space</v>
      </c>
      <c r="B18" t="str">
        <v>000000000000000000023f9d0f22a3cf625b1f826bca9f03055ce51cf6be4cbc</v>
      </c>
      <c r="C18" s="10">
        <v>1</v>
      </c>
      <c r="D18" s="11">
        <v>3499</v>
      </c>
      <c r="E18" s="11">
        <v>99</v>
      </c>
      <c r="F18" s="11">
        <v>2</v>
      </c>
      <c r="G18" s="12">
        <f t="shared" si="1"/>
        <v>3502</v>
      </c>
      <c r="H18" s="10" cm="1">
        <f t="array" ref="H18:K18">_xlfn._xlws.FILTER(reconstructed_nonfiltered[[prefilled]:[requested]],reconstructed_filtered[block]=B18)</f>
        <v>1</v>
      </c>
      <c r="I18" s="11">
        <v>3500</v>
      </c>
      <c r="J18" s="11">
        <v>0</v>
      </c>
      <c r="K18" s="11">
        <v>1</v>
      </c>
      <c r="L18" s="11">
        <f t="shared" si="2"/>
        <v>3502</v>
      </c>
      <c r="M18" s="10">
        <f>C18-H18</f>
        <v>0</v>
      </c>
      <c r="N18" s="11">
        <f>D18-I18</f>
        <v>-1</v>
      </c>
      <c r="O18" s="11">
        <f>E18-J18</f>
        <v>99</v>
      </c>
      <c r="P18" s="11">
        <f t="shared" si="3"/>
        <v>1</v>
      </c>
      <c r="Q18" s="12">
        <f t="shared" si="4"/>
        <v>0</v>
      </c>
    </row>
    <row r="19" spans="1:17" x14ac:dyDescent="0.25">
      <c r="A19" s="3" t="str">
        <f t="shared" si="0"/>
        <v>mempool.space</v>
      </c>
      <c r="B19" t="str">
        <v>0000000000000000000103181ee5f16060114d42e4fe7ae73edc6ba595f8c6e1</v>
      </c>
      <c r="C19" s="10">
        <v>1</v>
      </c>
      <c r="D19" s="11">
        <v>3227</v>
      </c>
      <c r="E19" s="11">
        <v>132</v>
      </c>
      <c r="F19" s="11">
        <v>14</v>
      </c>
      <c r="G19" s="12">
        <f t="shared" si="1"/>
        <v>3242</v>
      </c>
      <c r="H19" s="10" cm="1">
        <f t="array" ref="H19:K19">_xlfn._xlws.FILTER(reconstructed_nonfiltered[[prefilled]:[requested]],reconstructed_filtered[block]=B19)</f>
        <v>1</v>
      </c>
      <c r="I19" s="11">
        <v>3241</v>
      </c>
      <c r="J19" s="11">
        <v>1</v>
      </c>
      <c r="K19" s="11">
        <v>0</v>
      </c>
      <c r="L19" s="11">
        <f t="shared" si="2"/>
        <v>3242</v>
      </c>
      <c r="M19" s="10">
        <f>C19-H19</f>
        <v>0</v>
      </c>
      <c r="N19" s="11">
        <f>D19-I19</f>
        <v>-14</v>
      </c>
      <c r="O19" s="11">
        <f>E19-J19</f>
        <v>131</v>
      </c>
      <c r="P19" s="11">
        <f t="shared" si="3"/>
        <v>14</v>
      </c>
      <c r="Q19" s="12">
        <f t="shared" si="4"/>
        <v>0</v>
      </c>
    </row>
    <row r="20" spans="1:17" x14ac:dyDescent="0.25">
      <c r="A20" s="3" t="str">
        <f t="shared" si="0"/>
        <v>mempool.space</v>
      </c>
      <c r="B20" t="str">
        <v>000000000000000000011a933b73227332b9b2526f546bb39deb7211cb63a347</v>
      </c>
      <c r="C20" s="10">
        <v>1</v>
      </c>
      <c r="D20" s="11">
        <v>2823</v>
      </c>
      <c r="E20" s="11">
        <v>208</v>
      </c>
      <c r="F20" s="11">
        <v>12</v>
      </c>
      <c r="G20" s="12">
        <f t="shared" si="1"/>
        <v>2836</v>
      </c>
      <c r="H20" s="10" cm="1">
        <f t="array" ref="H20:K20">_xlfn._xlws.FILTER(reconstructed_nonfiltered[[prefilled]:[requested]],reconstructed_filtered[block]=B20)</f>
        <v>1</v>
      </c>
      <c r="I20" s="11">
        <v>2826</v>
      </c>
      <c r="J20" s="11">
        <v>2</v>
      </c>
      <c r="K20" s="11">
        <v>9</v>
      </c>
      <c r="L20" s="11">
        <f t="shared" si="2"/>
        <v>2836</v>
      </c>
      <c r="M20" s="10">
        <f>C20-H20</f>
        <v>0</v>
      </c>
      <c r="N20" s="11">
        <f>D20-I20</f>
        <v>-3</v>
      </c>
      <c r="O20" s="11">
        <f>E20-J20</f>
        <v>206</v>
      </c>
      <c r="P20" s="11">
        <f t="shared" si="3"/>
        <v>3</v>
      </c>
      <c r="Q20" s="12">
        <f t="shared" si="4"/>
        <v>0</v>
      </c>
    </row>
    <row r="21" spans="1:17" x14ac:dyDescent="0.25">
      <c r="A21" s="3" t="str">
        <f t="shared" si="0"/>
        <v>mempool.space</v>
      </c>
      <c r="B21" t="str">
        <v>0000000000000000000017418dff67ef46b778abf12bce799066983982c4e6ac</v>
      </c>
      <c r="C21" s="10">
        <v>1</v>
      </c>
      <c r="D21" s="11">
        <v>444</v>
      </c>
      <c r="E21" s="11">
        <v>113</v>
      </c>
      <c r="F21" s="11">
        <v>6</v>
      </c>
      <c r="G21" s="12">
        <f t="shared" si="1"/>
        <v>451</v>
      </c>
      <c r="H21" s="10" cm="1">
        <f t="array" ref="H21:K21">_xlfn._xlws.FILTER(reconstructed_nonfiltered[[prefilled]:[requested]],reconstructed_filtered[block]=B21)</f>
        <v>1</v>
      </c>
      <c r="I21" s="11">
        <v>444</v>
      </c>
      <c r="J21" s="11">
        <v>1</v>
      </c>
      <c r="K21" s="11">
        <v>6</v>
      </c>
      <c r="L21" s="11">
        <f t="shared" si="2"/>
        <v>451</v>
      </c>
      <c r="M21" s="10">
        <f>C21-H21</f>
        <v>0</v>
      </c>
      <c r="N21" s="11">
        <f>D21-I21</f>
        <v>0</v>
      </c>
      <c r="O21" s="11">
        <f>E21-J21</f>
        <v>112</v>
      </c>
      <c r="P21" s="11">
        <f t="shared" si="3"/>
        <v>0</v>
      </c>
      <c r="Q21" s="12">
        <f t="shared" si="4"/>
        <v>0</v>
      </c>
    </row>
    <row r="22" spans="1:17" x14ac:dyDescent="0.25">
      <c r="A22" s="3" t="str">
        <f t="shared" si="0"/>
        <v>mempool.space</v>
      </c>
      <c r="B22" t="str">
        <v>00000000000000000000729b6ad75fd27bd00e526dca038eeb4485e3a22b634c</v>
      </c>
      <c r="C22" s="10">
        <v>1</v>
      </c>
      <c r="D22" s="11">
        <v>3643</v>
      </c>
      <c r="E22" s="11">
        <v>79</v>
      </c>
      <c r="F22" s="11">
        <v>8</v>
      </c>
      <c r="G22" s="12">
        <f t="shared" si="1"/>
        <v>3652</v>
      </c>
      <c r="H22" s="10" cm="1">
        <f t="array" ref="H22:K22">_xlfn._xlws.FILTER(reconstructed_nonfiltered[[prefilled]:[requested]],reconstructed_filtered[block]=B22)</f>
        <v>1</v>
      </c>
      <c r="I22" s="11">
        <v>3651</v>
      </c>
      <c r="J22" s="11">
        <v>2</v>
      </c>
      <c r="K22" s="11">
        <v>0</v>
      </c>
      <c r="L22" s="11">
        <f t="shared" si="2"/>
        <v>3652</v>
      </c>
      <c r="M22" s="10">
        <f>C22-H22</f>
        <v>0</v>
      </c>
      <c r="N22" s="11">
        <f>D22-I22</f>
        <v>-8</v>
      </c>
      <c r="O22" s="11">
        <f>E22-J22</f>
        <v>77</v>
      </c>
      <c r="P22" s="11">
        <f t="shared" si="3"/>
        <v>8</v>
      </c>
      <c r="Q22" s="12">
        <f t="shared" si="4"/>
        <v>0</v>
      </c>
    </row>
    <row r="23" spans="1:17" x14ac:dyDescent="0.25">
      <c r="A23" s="3" t="str">
        <f t="shared" si="0"/>
        <v>mempool.space</v>
      </c>
      <c r="B23" t="str">
        <v>00000000000000000001c30aa4659b9691e3df8bbcd6a915a72dc6cef03b6ac0</v>
      </c>
      <c r="C23" s="10">
        <v>1</v>
      </c>
      <c r="D23" s="11">
        <v>3302</v>
      </c>
      <c r="E23" s="11">
        <v>158</v>
      </c>
      <c r="F23" s="11">
        <v>139</v>
      </c>
      <c r="G23" s="12">
        <f t="shared" si="1"/>
        <v>3442</v>
      </c>
      <c r="H23" s="10" cm="1">
        <f t="array" ref="H23:K23">_xlfn._xlws.FILTER(reconstructed_nonfiltered[[prefilled]:[requested]],reconstructed_filtered[block]=B23)</f>
        <v>1</v>
      </c>
      <c r="I23" s="11">
        <v>3318</v>
      </c>
      <c r="J23" s="11">
        <v>2</v>
      </c>
      <c r="K23" s="11">
        <v>123</v>
      </c>
      <c r="L23" s="11">
        <f t="shared" si="2"/>
        <v>3442</v>
      </c>
      <c r="M23" s="10">
        <f>C23-H23</f>
        <v>0</v>
      </c>
      <c r="N23" s="11">
        <f>D23-I23</f>
        <v>-16</v>
      </c>
      <c r="O23" s="11">
        <f>E23-J23</f>
        <v>156</v>
      </c>
      <c r="P23" s="11">
        <f t="shared" si="3"/>
        <v>16</v>
      </c>
      <c r="Q23" s="12">
        <f t="shared" si="4"/>
        <v>0</v>
      </c>
    </row>
    <row r="24" spans="1:17" x14ac:dyDescent="0.25">
      <c r="A24" s="3" t="str">
        <f t="shared" si="0"/>
        <v>mempool.space</v>
      </c>
      <c r="B24" t="str">
        <v>0000000000000000000037ed812b428fc01a6b59ef6e56f2bdef773b44d49fcb</v>
      </c>
      <c r="C24" s="10">
        <v>1</v>
      </c>
      <c r="D24" s="11">
        <v>3379</v>
      </c>
      <c r="E24" s="11">
        <v>217</v>
      </c>
      <c r="F24" s="11">
        <v>28</v>
      </c>
      <c r="G24" s="12">
        <f t="shared" si="1"/>
        <v>3408</v>
      </c>
      <c r="H24" s="10" cm="1">
        <f t="array" ref="H24:K24">_xlfn._xlws.FILTER(reconstructed_nonfiltered[[prefilled]:[requested]],reconstructed_filtered[block]=B24)</f>
        <v>1</v>
      </c>
      <c r="I24" s="11">
        <v>3405</v>
      </c>
      <c r="J24" s="11">
        <v>4</v>
      </c>
      <c r="K24" s="11">
        <v>2</v>
      </c>
      <c r="L24" s="11">
        <f t="shared" si="2"/>
        <v>3408</v>
      </c>
      <c r="M24" s="10">
        <f>C24-H24</f>
        <v>0</v>
      </c>
      <c r="N24" s="11">
        <f>D24-I24</f>
        <v>-26</v>
      </c>
      <c r="O24" s="11">
        <f>E24-J24</f>
        <v>213</v>
      </c>
      <c r="P24" s="11">
        <f t="shared" si="3"/>
        <v>26</v>
      </c>
      <c r="Q24" s="12">
        <f t="shared" si="4"/>
        <v>0</v>
      </c>
    </row>
    <row r="25" spans="1:17" x14ac:dyDescent="0.25">
      <c r="A25" s="3" t="str">
        <f t="shared" si="0"/>
        <v>mempool.space</v>
      </c>
      <c r="B25" t="str">
        <v>00000000000000000001598bd2814293c6a873eef744ef2bf59039f21c99babb</v>
      </c>
      <c r="C25" s="10">
        <v>1</v>
      </c>
      <c r="D25" s="11">
        <v>2861</v>
      </c>
      <c r="E25" s="11">
        <v>643</v>
      </c>
      <c r="F25" s="11">
        <v>363</v>
      </c>
      <c r="G25" s="12">
        <f t="shared" si="1"/>
        <v>3225</v>
      </c>
      <c r="H25" s="10" cm="1">
        <f t="array" ref="H25:K25">_xlfn._xlws.FILTER(reconstructed_nonfiltered[[prefilled]:[requested]],reconstructed_filtered[block]=B25)</f>
        <v>1</v>
      </c>
      <c r="I25" s="11">
        <v>3085</v>
      </c>
      <c r="J25" s="11">
        <v>6</v>
      </c>
      <c r="K25" s="11">
        <v>139</v>
      </c>
      <c r="L25" s="11">
        <f t="shared" si="2"/>
        <v>3225</v>
      </c>
      <c r="M25" s="10">
        <f>C25-H25</f>
        <v>0</v>
      </c>
      <c r="N25" s="11">
        <f>D25-I25</f>
        <v>-224</v>
      </c>
      <c r="O25" s="11">
        <f>E25-J25</f>
        <v>637</v>
      </c>
      <c r="P25" s="11">
        <f t="shared" si="3"/>
        <v>224</v>
      </c>
      <c r="Q25" s="12">
        <f t="shared" si="4"/>
        <v>0</v>
      </c>
    </row>
    <row r="26" spans="1:17" x14ac:dyDescent="0.25">
      <c r="A26" s="3" t="str">
        <f t="shared" si="0"/>
        <v>mempool.space</v>
      </c>
      <c r="B26" t="str">
        <v>00000000000000000000932d8c10d5e79067bf5482bbc559837d5ab538eaa6b9</v>
      </c>
      <c r="C26" s="10">
        <v>1</v>
      </c>
      <c r="D26" s="11">
        <v>236</v>
      </c>
      <c r="E26" s="11">
        <v>38</v>
      </c>
      <c r="F26" s="11">
        <v>188</v>
      </c>
      <c r="G26" s="12">
        <f t="shared" si="1"/>
        <v>425</v>
      </c>
      <c r="H26" s="10" cm="1">
        <f t="array" ref="H26:K26">_xlfn._xlws.FILTER(reconstructed_nonfiltered[[prefilled]:[requested]],reconstructed_filtered[block]=B26)</f>
        <v>1</v>
      </c>
      <c r="I26" s="11">
        <v>241</v>
      </c>
      <c r="J26" s="11">
        <v>0</v>
      </c>
      <c r="K26" s="11">
        <v>183</v>
      </c>
      <c r="L26" s="11">
        <f t="shared" si="2"/>
        <v>425</v>
      </c>
      <c r="M26" s="10">
        <f>C26-H26</f>
        <v>0</v>
      </c>
      <c r="N26" s="11">
        <f>D26-I26</f>
        <v>-5</v>
      </c>
      <c r="O26" s="11">
        <f>E26-J26</f>
        <v>38</v>
      </c>
      <c r="P26" s="11">
        <f t="shared" si="3"/>
        <v>5</v>
      </c>
      <c r="Q26" s="12">
        <f t="shared" si="4"/>
        <v>0</v>
      </c>
    </row>
    <row r="27" spans="1:17" x14ac:dyDescent="0.25">
      <c r="A27" s="3" t="str">
        <f t="shared" si="0"/>
        <v>mempool.space</v>
      </c>
      <c r="B27" t="str">
        <v>00000000000000000000f5c3d7121ba6f56ebd527875caa986f257cc0deb9f00</v>
      </c>
      <c r="C27" s="10">
        <v>1</v>
      </c>
      <c r="D27" s="11">
        <v>3810</v>
      </c>
      <c r="E27" s="11">
        <v>174</v>
      </c>
      <c r="F27" s="11">
        <v>7</v>
      </c>
      <c r="G27" s="12">
        <f t="shared" si="1"/>
        <v>3818</v>
      </c>
      <c r="H27" s="10" cm="1">
        <f t="array" ref="H27:K27">_xlfn._xlws.FILTER(reconstructed_nonfiltered[[prefilled]:[requested]],reconstructed_filtered[block]=B27)</f>
        <v>1</v>
      </c>
      <c r="I27" s="11">
        <v>3814</v>
      </c>
      <c r="J27" s="11">
        <v>2</v>
      </c>
      <c r="K27" s="11">
        <v>3</v>
      </c>
      <c r="L27" s="11">
        <f t="shared" si="2"/>
        <v>3818</v>
      </c>
      <c r="M27" s="10">
        <f>C27-H27</f>
        <v>0</v>
      </c>
      <c r="N27" s="11">
        <f>D27-I27</f>
        <v>-4</v>
      </c>
      <c r="O27" s="11">
        <f>E27-J27</f>
        <v>172</v>
      </c>
      <c r="P27" s="11">
        <f t="shared" si="3"/>
        <v>4</v>
      </c>
      <c r="Q27" s="12">
        <f t="shared" si="4"/>
        <v>0</v>
      </c>
    </row>
    <row r="28" spans="1:17" x14ac:dyDescent="0.25">
      <c r="A28" s="3" t="str">
        <f t="shared" si="0"/>
        <v>mempool.space</v>
      </c>
      <c r="B28" t="str">
        <v>00000000000000000000c39caad501ab032563d770569554114e603f24c184e8</v>
      </c>
      <c r="C28" s="10">
        <v>1</v>
      </c>
      <c r="D28" s="11">
        <v>4006</v>
      </c>
      <c r="E28" s="11">
        <v>192</v>
      </c>
      <c r="F28" s="11">
        <v>1</v>
      </c>
      <c r="G28" s="12">
        <f t="shared" si="1"/>
        <v>4008</v>
      </c>
      <c r="H28" s="10" cm="1">
        <f t="array" ref="H28:K28">_xlfn._xlws.FILTER(reconstructed_nonfiltered[[prefilled]:[requested]],reconstructed_filtered[block]=B28)</f>
        <v>1</v>
      </c>
      <c r="I28" s="11">
        <v>4007</v>
      </c>
      <c r="J28" s="11">
        <v>6</v>
      </c>
      <c r="K28" s="11">
        <v>0</v>
      </c>
      <c r="L28" s="11">
        <f t="shared" si="2"/>
        <v>4008</v>
      </c>
      <c r="M28" s="10">
        <f>C28-H28</f>
        <v>0</v>
      </c>
      <c r="N28" s="11">
        <f>D28-I28</f>
        <v>-1</v>
      </c>
      <c r="O28" s="11">
        <f>E28-J28</f>
        <v>186</v>
      </c>
      <c r="P28" s="11">
        <f t="shared" si="3"/>
        <v>1</v>
      </c>
      <c r="Q28" s="12">
        <f t="shared" si="4"/>
        <v>0</v>
      </c>
    </row>
    <row r="29" spans="1:17" x14ac:dyDescent="0.25">
      <c r="A29" s="3" t="str">
        <f t="shared" si="0"/>
        <v>mempool.space</v>
      </c>
      <c r="B29" t="str">
        <v>00000000000000000001da47ad79693491a5395017d12385e693aaf01acb452d</v>
      </c>
      <c r="C29" s="10">
        <v>1</v>
      </c>
      <c r="D29" s="11">
        <v>2326</v>
      </c>
      <c r="E29" s="11">
        <v>198</v>
      </c>
      <c r="F29" s="11">
        <v>2</v>
      </c>
      <c r="G29" s="12">
        <f t="shared" si="1"/>
        <v>2329</v>
      </c>
      <c r="H29" s="10" cm="1">
        <f t="array" ref="H29:K29">_xlfn._xlws.FILTER(reconstructed_nonfiltered[[prefilled]:[requested]],reconstructed_filtered[block]=B29)</f>
        <v>1</v>
      </c>
      <c r="I29" s="11">
        <v>2326</v>
      </c>
      <c r="J29" s="11">
        <v>3</v>
      </c>
      <c r="K29" s="11">
        <v>2</v>
      </c>
      <c r="L29" s="11">
        <f t="shared" si="2"/>
        <v>2329</v>
      </c>
      <c r="M29" s="10">
        <f>C29-H29</f>
        <v>0</v>
      </c>
      <c r="N29" s="11">
        <f>D29-I29</f>
        <v>0</v>
      </c>
      <c r="O29" s="11">
        <f>E29-J29</f>
        <v>195</v>
      </c>
      <c r="P29" s="11">
        <f t="shared" si="3"/>
        <v>0</v>
      </c>
      <c r="Q29" s="12">
        <f t="shared" si="4"/>
        <v>0</v>
      </c>
    </row>
    <row r="30" spans="1:17" x14ac:dyDescent="0.25">
      <c r="A30" s="3" t="str">
        <f t="shared" si="0"/>
        <v>mempool.space</v>
      </c>
      <c r="B30" t="str">
        <v>000000000000000000006ba8253adcb33d21f3c2e6f5df599869d9149d3bb4f3</v>
      </c>
      <c r="C30" s="10">
        <v>1</v>
      </c>
      <c r="D30" s="11">
        <v>3099</v>
      </c>
      <c r="E30" s="11">
        <v>59</v>
      </c>
      <c r="F30" s="11">
        <v>3</v>
      </c>
      <c r="G30" s="12">
        <f t="shared" si="1"/>
        <v>3103</v>
      </c>
      <c r="H30" s="10" cm="1">
        <f t="array" ref="H30:K30">_xlfn._xlws.FILTER(reconstructed_nonfiltered[[prefilled]:[requested]],reconstructed_filtered[block]=B30)</f>
        <v>1</v>
      </c>
      <c r="I30" s="11">
        <v>3102</v>
      </c>
      <c r="J30" s="11">
        <v>3</v>
      </c>
      <c r="K30" s="11">
        <v>0</v>
      </c>
      <c r="L30" s="11">
        <f t="shared" si="2"/>
        <v>3103</v>
      </c>
      <c r="M30" s="10">
        <f>C30-H30</f>
        <v>0</v>
      </c>
      <c r="N30" s="11">
        <f>D30-I30</f>
        <v>-3</v>
      </c>
      <c r="O30" s="11">
        <f>E30-J30</f>
        <v>56</v>
      </c>
      <c r="P30" s="11">
        <f t="shared" si="3"/>
        <v>3</v>
      </c>
      <c r="Q30" s="12">
        <f t="shared" si="4"/>
        <v>0</v>
      </c>
    </row>
    <row r="31" spans="1:17" x14ac:dyDescent="0.25">
      <c r="A31" s="3" t="str">
        <f t="shared" si="0"/>
        <v>mempool.space</v>
      </c>
      <c r="B31" t="str">
        <v>0000000000000000000158c701c59743a0072a317a5aab3ff86c05481cb80311</v>
      </c>
      <c r="C31" s="10">
        <v>1</v>
      </c>
      <c r="D31" s="11">
        <v>1765</v>
      </c>
      <c r="E31" s="11">
        <v>148</v>
      </c>
      <c r="F31" s="11">
        <v>41</v>
      </c>
      <c r="G31" s="12">
        <f t="shared" si="1"/>
        <v>1807</v>
      </c>
      <c r="H31" s="10" cm="1">
        <f t="array" ref="H31:K31">_xlfn._xlws.FILTER(reconstructed_nonfiltered[[prefilled]:[requested]],reconstructed_filtered[block]=B31)</f>
        <v>1</v>
      </c>
      <c r="I31" s="11">
        <v>1765</v>
      </c>
      <c r="J31" s="11">
        <v>1</v>
      </c>
      <c r="K31" s="11">
        <v>41</v>
      </c>
      <c r="L31" s="11">
        <f t="shared" si="2"/>
        <v>1807</v>
      </c>
      <c r="M31" s="10">
        <f>C31-H31</f>
        <v>0</v>
      </c>
      <c r="N31" s="11">
        <f>D31-I31</f>
        <v>0</v>
      </c>
      <c r="O31" s="11">
        <f>E31-J31</f>
        <v>147</v>
      </c>
      <c r="P31" s="11">
        <f t="shared" si="3"/>
        <v>0</v>
      </c>
      <c r="Q31" s="12">
        <f t="shared" si="4"/>
        <v>0</v>
      </c>
    </row>
    <row r="32" spans="1:17" x14ac:dyDescent="0.25">
      <c r="A32" s="3" t="str">
        <f t="shared" si="0"/>
        <v>mempool.space</v>
      </c>
      <c r="B32" t="str">
        <v>00000000000000000000df79958c21f6bdc430117f91dfb1aa417f5d52345109</v>
      </c>
      <c r="C32" s="10">
        <v>1</v>
      </c>
      <c r="D32" s="11">
        <v>1084</v>
      </c>
      <c r="E32" s="11">
        <v>103</v>
      </c>
      <c r="F32" s="11">
        <v>19</v>
      </c>
      <c r="G32" s="12">
        <f t="shared" si="1"/>
        <v>1104</v>
      </c>
      <c r="H32" s="10" cm="1">
        <f t="array" ref="H32:K32">_xlfn._xlws.FILTER(reconstructed_nonfiltered[[prefilled]:[requested]],reconstructed_filtered[block]=B32)</f>
        <v>1</v>
      </c>
      <c r="I32" s="11">
        <v>1084</v>
      </c>
      <c r="J32" s="11">
        <v>2</v>
      </c>
      <c r="K32" s="11">
        <v>19</v>
      </c>
      <c r="L32" s="11">
        <f t="shared" si="2"/>
        <v>1104</v>
      </c>
      <c r="M32" s="10">
        <f>C32-H32</f>
        <v>0</v>
      </c>
      <c r="N32" s="11">
        <f>D32-I32</f>
        <v>0</v>
      </c>
      <c r="O32" s="11">
        <f>E32-J32</f>
        <v>101</v>
      </c>
      <c r="P32" s="11">
        <f t="shared" si="3"/>
        <v>0</v>
      </c>
      <c r="Q32" s="12">
        <f t="shared" si="4"/>
        <v>0</v>
      </c>
    </row>
    <row r="33" spans="1:17" x14ac:dyDescent="0.25">
      <c r="A33" s="3" t="str">
        <f t="shared" si="0"/>
        <v>mempool.space</v>
      </c>
      <c r="B33" t="str">
        <v>00000000000000000000b271cec6a20444e08a229effad1a26bb4c090a170f0b</v>
      </c>
      <c r="C33" s="10">
        <v>1</v>
      </c>
      <c r="D33" s="11">
        <v>153</v>
      </c>
      <c r="E33" s="11">
        <v>91</v>
      </c>
      <c r="F33" s="11">
        <v>5</v>
      </c>
      <c r="G33" s="12">
        <f t="shared" si="1"/>
        <v>159</v>
      </c>
      <c r="H33" s="10" cm="1">
        <f t="array" ref="H33:K33">_xlfn._xlws.FILTER(reconstructed_nonfiltered[[prefilled]:[requested]],reconstructed_filtered[block]=B33)</f>
        <v>1</v>
      </c>
      <c r="I33" s="11">
        <v>153</v>
      </c>
      <c r="J33" s="11">
        <v>0</v>
      </c>
      <c r="K33" s="11">
        <v>5</v>
      </c>
      <c r="L33" s="11">
        <f t="shared" si="2"/>
        <v>159</v>
      </c>
      <c r="M33" s="10">
        <f>C33-H33</f>
        <v>0</v>
      </c>
      <c r="N33" s="11">
        <f>D33-I33</f>
        <v>0</v>
      </c>
      <c r="O33" s="11">
        <f>E33-J33</f>
        <v>91</v>
      </c>
      <c r="P33" s="11">
        <f t="shared" si="3"/>
        <v>0</v>
      </c>
      <c r="Q33" s="12">
        <f t="shared" si="4"/>
        <v>0</v>
      </c>
    </row>
    <row r="34" spans="1:17" x14ac:dyDescent="0.25">
      <c r="A34" s="3" t="str">
        <f t="shared" si="0"/>
        <v>mempool.space</v>
      </c>
      <c r="B34" t="str">
        <v>0000000000000000000072e8d9e9a22bf24ce70d6b2c06a18087b508fab416df</v>
      </c>
      <c r="C34" s="10">
        <v>1</v>
      </c>
      <c r="D34" s="11">
        <v>2153</v>
      </c>
      <c r="E34" s="11">
        <v>13</v>
      </c>
      <c r="F34" s="11">
        <v>2</v>
      </c>
      <c r="G34" s="12">
        <f t="shared" si="1"/>
        <v>2156</v>
      </c>
      <c r="H34" s="10" cm="1">
        <f t="array" ref="H34:K34">_xlfn._xlws.FILTER(reconstructed_nonfiltered[[prefilled]:[requested]],reconstructed_filtered[block]=B34)</f>
        <v>1</v>
      </c>
      <c r="I34" s="11">
        <v>2155</v>
      </c>
      <c r="J34" s="11">
        <v>0</v>
      </c>
      <c r="K34" s="11">
        <v>0</v>
      </c>
      <c r="L34" s="11">
        <f t="shared" si="2"/>
        <v>2156</v>
      </c>
      <c r="M34" s="10">
        <f>C34-H34</f>
        <v>0</v>
      </c>
      <c r="N34" s="11">
        <f>D34-I34</f>
        <v>-2</v>
      </c>
      <c r="O34" s="11">
        <f>E34-J34</f>
        <v>13</v>
      </c>
      <c r="P34" s="11">
        <f t="shared" si="3"/>
        <v>2</v>
      </c>
      <c r="Q34" s="12">
        <f t="shared" si="4"/>
        <v>0</v>
      </c>
    </row>
    <row r="35" spans="1:17" x14ac:dyDescent="0.25">
      <c r="A35" s="3" t="str">
        <f t="shared" si="0"/>
        <v>mempool.space</v>
      </c>
      <c r="B35" t="str">
        <v>00000000000000000000366e4d7e16bfa5c2e269b5b32a87e0325a3df07b51d1</v>
      </c>
      <c r="C35" s="10">
        <v>1</v>
      </c>
      <c r="D35" s="11">
        <v>3945</v>
      </c>
      <c r="E35" s="11">
        <v>39</v>
      </c>
      <c r="F35" s="11">
        <v>2</v>
      </c>
      <c r="G35" s="12">
        <f t="shared" si="1"/>
        <v>3948</v>
      </c>
      <c r="H35" s="10" cm="1">
        <f t="array" ref="H35:K35">_xlfn._xlws.FILTER(reconstructed_nonfiltered[[prefilled]:[requested]],reconstructed_filtered[block]=B35)</f>
        <v>1</v>
      </c>
      <c r="I35" s="11">
        <v>3947</v>
      </c>
      <c r="J35" s="11">
        <v>2</v>
      </c>
      <c r="K35" s="11">
        <v>0</v>
      </c>
      <c r="L35" s="11">
        <f t="shared" si="2"/>
        <v>3948</v>
      </c>
      <c r="M35" s="10">
        <f>C35-H35</f>
        <v>0</v>
      </c>
      <c r="N35" s="11">
        <f>D35-I35</f>
        <v>-2</v>
      </c>
      <c r="O35" s="11">
        <f>E35-J35</f>
        <v>37</v>
      </c>
      <c r="P35" s="11">
        <f t="shared" si="3"/>
        <v>2</v>
      </c>
      <c r="Q35" s="12">
        <f t="shared" si="4"/>
        <v>0</v>
      </c>
    </row>
    <row r="36" spans="1:17" x14ac:dyDescent="0.25">
      <c r="A36" s="3" t="str">
        <f t="shared" si="0"/>
        <v>mempool.space</v>
      </c>
      <c r="B36" t="str">
        <v>00000000000000000001d4942f4f5b57d5136081175a46e1fd9e5c4f6d29f979</v>
      </c>
      <c r="C36" s="10">
        <v>1</v>
      </c>
      <c r="D36" s="11">
        <v>2718</v>
      </c>
      <c r="E36" s="11">
        <v>34</v>
      </c>
      <c r="F36" s="11">
        <v>1</v>
      </c>
      <c r="G36" s="12">
        <f t="shared" si="1"/>
        <v>2720</v>
      </c>
      <c r="H36" s="10" cm="1">
        <f t="array" ref="H36:K36">_xlfn._xlws.FILTER(reconstructed_nonfiltered[[prefilled]:[requested]],reconstructed_filtered[block]=B36)</f>
        <v>1</v>
      </c>
      <c r="I36" s="11">
        <v>2719</v>
      </c>
      <c r="J36" s="11">
        <v>2</v>
      </c>
      <c r="K36" s="11">
        <v>0</v>
      </c>
      <c r="L36" s="11">
        <f t="shared" si="2"/>
        <v>2720</v>
      </c>
      <c r="M36" s="10">
        <f>C36-H36</f>
        <v>0</v>
      </c>
      <c r="N36" s="11">
        <f>D36-I36</f>
        <v>-1</v>
      </c>
      <c r="O36" s="11">
        <f>E36-J36</f>
        <v>32</v>
      </c>
      <c r="P36" s="11">
        <f t="shared" si="3"/>
        <v>1</v>
      </c>
      <c r="Q36" s="12">
        <f t="shared" si="4"/>
        <v>0</v>
      </c>
    </row>
    <row r="37" spans="1:17" x14ac:dyDescent="0.25">
      <c r="A37" s="3" t="str">
        <f t="shared" si="0"/>
        <v>mempool.space</v>
      </c>
      <c r="B37" t="str">
        <v>000000000000000000001c8b6ce12e13817b2dc75e8235f0eae561b934d4e076</v>
      </c>
      <c r="C37" s="10">
        <v>1</v>
      </c>
      <c r="D37" s="11">
        <v>4527</v>
      </c>
      <c r="E37" s="11">
        <v>41</v>
      </c>
      <c r="F37" s="11">
        <v>7</v>
      </c>
      <c r="G37" s="12">
        <f t="shared" si="1"/>
        <v>4535</v>
      </c>
      <c r="H37" s="10" cm="1">
        <f t="array" ref="H37:K37">_xlfn._xlws.FILTER(reconstructed_nonfiltered[[prefilled]:[requested]],reconstructed_filtered[block]=B37)</f>
        <v>1</v>
      </c>
      <c r="I37" s="11">
        <v>4534</v>
      </c>
      <c r="J37" s="11">
        <v>1</v>
      </c>
      <c r="K37" s="11">
        <v>0</v>
      </c>
      <c r="L37" s="11">
        <f t="shared" si="2"/>
        <v>4535</v>
      </c>
      <c r="M37" s="10">
        <f>C37-H37</f>
        <v>0</v>
      </c>
      <c r="N37" s="11">
        <f>D37-I37</f>
        <v>-7</v>
      </c>
      <c r="O37" s="11">
        <f>E37-J37</f>
        <v>40</v>
      </c>
      <c r="P37" s="11">
        <f t="shared" si="3"/>
        <v>7</v>
      </c>
      <c r="Q37" s="12">
        <f t="shared" si="4"/>
        <v>0</v>
      </c>
    </row>
    <row r="38" spans="1:17" x14ac:dyDescent="0.25">
      <c r="A38" s="3" t="str">
        <f t="shared" si="0"/>
        <v>mempool.space</v>
      </c>
      <c r="B38" t="str">
        <v>0000000000000000000004b1f1bb50fe404c4a9f4889d9631c00d38df9db6788</v>
      </c>
      <c r="C38" s="10">
        <v>1</v>
      </c>
      <c r="D38" s="11">
        <v>1295</v>
      </c>
      <c r="E38" s="11">
        <v>278</v>
      </c>
      <c r="F38" s="11">
        <v>33</v>
      </c>
      <c r="G38" s="12">
        <f t="shared" si="1"/>
        <v>1329</v>
      </c>
      <c r="H38" s="10" cm="1">
        <f t="array" ref="H38:K38">_xlfn._xlws.FILTER(reconstructed_nonfiltered[[prefilled]:[requested]],reconstructed_filtered[block]=B38)</f>
        <v>1</v>
      </c>
      <c r="I38" s="11">
        <v>1318</v>
      </c>
      <c r="J38" s="11">
        <v>9</v>
      </c>
      <c r="K38" s="11">
        <v>10</v>
      </c>
      <c r="L38" s="11">
        <f t="shared" si="2"/>
        <v>1329</v>
      </c>
      <c r="M38" s="10">
        <f>C38-H38</f>
        <v>0</v>
      </c>
      <c r="N38" s="11">
        <f>D38-I38</f>
        <v>-23</v>
      </c>
      <c r="O38" s="11">
        <f>E38-J38</f>
        <v>269</v>
      </c>
      <c r="P38" s="11">
        <f t="shared" si="3"/>
        <v>23</v>
      </c>
      <c r="Q38" s="12">
        <f t="shared" si="4"/>
        <v>0</v>
      </c>
    </row>
    <row r="39" spans="1:17" x14ac:dyDescent="0.25">
      <c r="A39" s="3" t="str">
        <f t="shared" si="0"/>
        <v>mempool.space</v>
      </c>
      <c r="B39" t="str">
        <v>0000000000000000000054a74a28d4bbc49f3af1907559968f55c7bf7521b828</v>
      </c>
      <c r="C39" s="10">
        <v>1</v>
      </c>
      <c r="D39" s="11">
        <v>948</v>
      </c>
      <c r="E39" s="11">
        <v>35</v>
      </c>
      <c r="F39" s="11">
        <v>58</v>
      </c>
      <c r="G39" s="12">
        <f t="shared" si="1"/>
        <v>1007</v>
      </c>
      <c r="H39" s="10" cm="1">
        <f t="array" ref="H39:K39">_xlfn._xlws.FILTER(reconstructed_nonfiltered[[prefilled]:[requested]],reconstructed_filtered[block]=B39)</f>
        <v>1</v>
      </c>
      <c r="I39" s="11">
        <v>949</v>
      </c>
      <c r="J39" s="11">
        <v>1</v>
      </c>
      <c r="K39" s="11">
        <v>57</v>
      </c>
      <c r="L39" s="11">
        <f t="shared" si="2"/>
        <v>1007</v>
      </c>
      <c r="M39" s="10">
        <f>C39-H39</f>
        <v>0</v>
      </c>
      <c r="N39" s="11">
        <f>D39-I39</f>
        <v>-1</v>
      </c>
      <c r="O39" s="11">
        <f>E39-J39</f>
        <v>34</v>
      </c>
      <c r="P39" s="11">
        <f t="shared" si="3"/>
        <v>1</v>
      </c>
      <c r="Q39" s="12">
        <f t="shared" si="4"/>
        <v>0</v>
      </c>
    </row>
    <row r="40" spans="1:17" x14ac:dyDescent="0.25">
      <c r="A40" s="3" t="str">
        <f t="shared" si="0"/>
        <v>mempool.space</v>
      </c>
      <c r="B40" t="str">
        <v>0000000000000000000039787262a18f04c2c3be7a71292f8bde3772e0e603b5</v>
      </c>
      <c r="C40" s="10">
        <v>1</v>
      </c>
      <c r="D40" s="11">
        <v>1161</v>
      </c>
      <c r="E40" s="11">
        <v>157</v>
      </c>
      <c r="F40" s="11">
        <v>35</v>
      </c>
      <c r="G40" s="12">
        <f t="shared" si="1"/>
        <v>1197</v>
      </c>
      <c r="H40" s="10" cm="1">
        <f t="array" ref="H40:K40">_xlfn._xlws.FILTER(reconstructed_nonfiltered[[prefilled]:[requested]],reconstructed_filtered[block]=B40)</f>
        <v>1</v>
      </c>
      <c r="I40" s="11">
        <v>1144</v>
      </c>
      <c r="J40" s="11">
        <v>2</v>
      </c>
      <c r="K40" s="11">
        <v>52</v>
      </c>
      <c r="L40" s="11">
        <f t="shared" si="2"/>
        <v>1197</v>
      </c>
      <c r="M40" s="10">
        <f>C40-H40</f>
        <v>0</v>
      </c>
      <c r="N40" s="11">
        <f>D40-I40</f>
        <v>17</v>
      </c>
      <c r="O40" s="11">
        <f>E40-J40</f>
        <v>155</v>
      </c>
      <c r="P40" s="11">
        <f t="shared" si="3"/>
        <v>-17</v>
      </c>
      <c r="Q40" s="12">
        <f t="shared" si="4"/>
        <v>0</v>
      </c>
    </row>
    <row r="41" spans="1:17" x14ac:dyDescent="0.25">
      <c r="A41" s="3" t="str">
        <f t="shared" si="0"/>
        <v>mempool.space</v>
      </c>
      <c r="B41" t="str">
        <v>0000000000000000000162d5c01459c1bef4f1180610d108090482d956370901</v>
      </c>
      <c r="C41" s="10">
        <v>1</v>
      </c>
      <c r="D41" s="11">
        <v>3265</v>
      </c>
      <c r="E41" s="11">
        <v>50</v>
      </c>
      <c r="F41" s="11">
        <v>5</v>
      </c>
      <c r="G41" s="12">
        <f t="shared" si="1"/>
        <v>3271</v>
      </c>
      <c r="H41" s="10" cm="1">
        <f t="array" ref="H41:K41">_xlfn._xlws.FILTER(reconstructed_nonfiltered[[prefilled]:[requested]],reconstructed_filtered[block]=B41)</f>
        <v>1</v>
      </c>
      <c r="I41" s="11">
        <v>3267</v>
      </c>
      <c r="J41" s="11">
        <v>2</v>
      </c>
      <c r="K41" s="11">
        <v>3</v>
      </c>
      <c r="L41" s="11">
        <f t="shared" si="2"/>
        <v>3271</v>
      </c>
      <c r="M41" s="10">
        <f>C41-H41</f>
        <v>0</v>
      </c>
      <c r="N41" s="11">
        <f>D41-I41</f>
        <v>-2</v>
      </c>
      <c r="O41" s="11">
        <f>E41-J41</f>
        <v>48</v>
      </c>
      <c r="P41" s="11">
        <f t="shared" si="3"/>
        <v>2</v>
      </c>
      <c r="Q41" s="12">
        <f t="shared" si="4"/>
        <v>0</v>
      </c>
    </row>
    <row r="42" spans="1:17" x14ac:dyDescent="0.25">
      <c r="A42" s="3" t="str">
        <f t="shared" si="0"/>
        <v>mempool.space</v>
      </c>
      <c r="B42" t="str">
        <v>0000000000000000000086a2885daa59ce8678d64eb5c77e17b6c8bdecd17153</v>
      </c>
      <c r="C42" s="10">
        <v>1</v>
      </c>
      <c r="D42" s="11">
        <v>1941</v>
      </c>
      <c r="E42" s="11">
        <v>68</v>
      </c>
      <c r="F42" s="11">
        <v>75</v>
      </c>
      <c r="G42" s="12">
        <f t="shared" si="1"/>
        <v>2017</v>
      </c>
      <c r="H42" s="10" cm="1">
        <f t="array" ref="H42:K42">_xlfn._xlws.FILTER(reconstructed_nonfiltered[[prefilled]:[requested]],reconstructed_filtered[block]=B42)</f>
        <v>1</v>
      </c>
      <c r="I42" s="11">
        <v>1994</v>
      </c>
      <c r="J42" s="11">
        <v>1</v>
      </c>
      <c r="K42" s="11">
        <v>22</v>
      </c>
      <c r="L42" s="11">
        <f t="shared" si="2"/>
        <v>2017</v>
      </c>
      <c r="M42" s="10">
        <f>C42-H42</f>
        <v>0</v>
      </c>
      <c r="N42" s="11">
        <f>D42-I42</f>
        <v>-53</v>
      </c>
      <c r="O42" s="11">
        <f>E42-J42</f>
        <v>67</v>
      </c>
      <c r="P42" s="11">
        <f t="shared" si="3"/>
        <v>53</v>
      </c>
      <c r="Q42" s="12">
        <f t="shared" si="4"/>
        <v>0</v>
      </c>
    </row>
    <row r="43" spans="1:17" x14ac:dyDescent="0.25">
      <c r="A43" s="3" t="str">
        <f t="shared" si="0"/>
        <v>mempool.space</v>
      </c>
      <c r="B43" t="str">
        <v>00000000000000000000a5ee297094cc189d2506b4228bb4b67e0addd2a467b1</v>
      </c>
      <c r="C43" s="10">
        <v>1</v>
      </c>
      <c r="D43" s="11">
        <v>205</v>
      </c>
      <c r="E43" s="11">
        <v>94</v>
      </c>
      <c r="F43" s="11">
        <v>29</v>
      </c>
      <c r="G43" s="12">
        <f t="shared" si="1"/>
        <v>235</v>
      </c>
      <c r="H43" s="10" cm="1">
        <f t="array" ref="H43:K43">_xlfn._xlws.FILTER(reconstructed_nonfiltered[[prefilled]:[requested]],reconstructed_filtered[block]=B43)</f>
        <v>1</v>
      </c>
      <c r="I43" s="11">
        <v>205</v>
      </c>
      <c r="J43" s="11">
        <v>0</v>
      </c>
      <c r="K43" s="11">
        <v>29</v>
      </c>
      <c r="L43" s="11">
        <f t="shared" si="2"/>
        <v>235</v>
      </c>
      <c r="M43" s="10">
        <f>C43-H43</f>
        <v>0</v>
      </c>
      <c r="N43" s="11">
        <f>D43-I43</f>
        <v>0</v>
      </c>
      <c r="O43" s="11">
        <f>E43-J43</f>
        <v>94</v>
      </c>
      <c r="P43" s="11">
        <f t="shared" si="3"/>
        <v>0</v>
      </c>
      <c r="Q43" s="12">
        <f t="shared" si="4"/>
        <v>0</v>
      </c>
    </row>
    <row r="44" spans="1:17" x14ac:dyDescent="0.25">
      <c r="A44" s="3" t="str">
        <f t="shared" si="0"/>
        <v>mempool.space</v>
      </c>
      <c r="B44" t="str">
        <v>000000000000000000008cc2ad81a417f4cc9578c16d0ffe905e0999267e5e8f</v>
      </c>
      <c r="C44" s="10">
        <v>1</v>
      </c>
      <c r="D44" s="11">
        <v>802</v>
      </c>
      <c r="E44" s="11">
        <v>105</v>
      </c>
      <c r="F44" s="11">
        <v>43</v>
      </c>
      <c r="G44" s="12">
        <f t="shared" si="1"/>
        <v>846</v>
      </c>
      <c r="H44" s="10" cm="1">
        <f t="array" ref="H44:K44">_xlfn._xlws.FILTER(reconstructed_nonfiltered[[prefilled]:[requested]],reconstructed_filtered[block]=B44)</f>
        <v>1</v>
      </c>
      <c r="I44" s="11">
        <v>807</v>
      </c>
      <c r="J44" s="11">
        <v>0</v>
      </c>
      <c r="K44" s="11">
        <v>38</v>
      </c>
      <c r="L44" s="11">
        <f t="shared" si="2"/>
        <v>846</v>
      </c>
      <c r="M44" s="10">
        <f>C44-H44</f>
        <v>0</v>
      </c>
      <c r="N44" s="11">
        <f>D44-I44</f>
        <v>-5</v>
      </c>
      <c r="O44" s="11">
        <f>E44-J44</f>
        <v>105</v>
      </c>
      <c r="P44" s="11">
        <f t="shared" si="3"/>
        <v>5</v>
      </c>
      <c r="Q44" s="12">
        <f t="shared" si="4"/>
        <v>0</v>
      </c>
    </row>
    <row r="45" spans="1:17" x14ac:dyDescent="0.25">
      <c r="A45" s="3" t="str">
        <f t="shared" si="0"/>
        <v>mempool.space</v>
      </c>
      <c r="B45" t="str">
        <v>000000000000000000020a54153c7ac8274fd4af66cef54ebde0db97f7891527</v>
      </c>
      <c r="C45" s="10">
        <v>1</v>
      </c>
      <c r="D45" s="11">
        <v>2893</v>
      </c>
      <c r="E45" s="11">
        <v>965</v>
      </c>
      <c r="F45" s="11">
        <v>365</v>
      </c>
      <c r="G45" s="12">
        <f t="shared" si="1"/>
        <v>3259</v>
      </c>
      <c r="H45" s="10" cm="1">
        <f t="array" ref="H45:K45">_xlfn._xlws.FILTER(reconstructed_nonfiltered[[prefilled]:[requested]],reconstructed_filtered[block]=B45)</f>
        <v>1</v>
      </c>
      <c r="I45" s="11">
        <v>2906</v>
      </c>
      <c r="J45" s="11">
        <v>9</v>
      </c>
      <c r="K45" s="11">
        <v>352</v>
      </c>
      <c r="L45" s="11">
        <f t="shared" si="2"/>
        <v>3259</v>
      </c>
      <c r="M45" s="10">
        <f>C45-H45</f>
        <v>0</v>
      </c>
      <c r="N45" s="11">
        <f>D45-I45</f>
        <v>-13</v>
      </c>
      <c r="O45" s="11">
        <f>E45-J45</f>
        <v>956</v>
      </c>
      <c r="P45" s="11">
        <f t="shared" si="3"/>
        <v>13</v>
      </c>
      <c r="Q45" s="12">
        <f t="shared" si="4"/>
        <v>0</v>
      </c>
    </row>
    <row r="46" spans="1:17" x14ac:dyDescent="0.25">
      <c r="A46" s="3" t="str">
        <f t="shared" si="0"/>
        <v>mempool.space</v>
      </c>
      <c r="B46" t="str">
        <v>0000000000000000000224a0f1bba4da0b0e0851746326e5c11a289917a3f261</v>
      </c>
      <c r="C46" s="10">
        <v>1</v>
      </c>
      <c r="D46" s="11">
        <v>2554</v>
      </c>
      <c r="E46" s="11">
        <v>434</v>
      </c>
      <c r="F46" s="11">
        <v>123</v>
      </c>
      <c r="G46" s="12">
        <f t="shared" si="1"/>
        <v>2678</v>
      </c>
      <c r="H46" s="10" cm="1">
        <f t="array" ref="H46:K46">_xlfn._xlws.FILTER(reconstructed_nonfiltered[[prefilled]:[requested]],reconstructed_filtered[block]=B46)</f>
        <v>1</v>
      </c>
      <c r="I46" s="11">
        <v>2560</v>
      </c>
      <c r="J46" s="11">
        <v>11</v>
      </c>
      <c r="K46" s="11">
        <v>117</v>
      </c>
      <c r="L46" s="11">
        <f t="shared" si="2"/>
        <v>2678</v>
      </c>
      <c r="M46" s="10">
        <f>C46-H46</f>
        <v>0</v>
      </c>
      <c r="N46" s="11">
        <f>D46-I46</f>
        <v>-6</v>
      </c>
      <c r="O46" s="11">
        <f>E46-J46</f>
        <v>423</v>
      </c>
      <c r="P46" s="11">
        <f t="shared" si="3"/>
        <v>6</v>
      </c>
      <c r="Q46" s="12">
        <f t="shared" si="4"/>
        <v>0</v>
      </c>
    </row>
    <row r="47" spans="1:17" x14ac:dyDescent="0.25">
      <c r="A47" s="3" t="str">
        <f t="shared" si="0"/>
        <v>mempool.space</v>
      </c>
      <c r="B47" t="str">
        <v>00000000000000000001569ffcf6d7daefeae2a949d2c0ad6c5c47b604f0ab1e</v>
      </c>
      <c r="C47" s="10">
        <v>1</v>
      </c>
      <c r="D47" s="11">
        <v>1547</v>
      </c>
      <c r="E47" s="11">
        <v>155</v>
      </c>
      <c r="F47" s="11">
        <v>98</v>
      </c>
      <c r="G47" s="12">
        <f t="shared" si="1"/>
        <v>1646</v>
      </c>
      <c r="H47" s="10" cm="1">
        <f t="array" ref="H47:K47">_xlfn._xlws.FILTER(reconstructed_nonfiltered[[prefilled]:[requested]],reconstructed_filtered[block]=B47)</f>
        <v>1</v>
      </c>
      <c r="I47" s="11">
        <v>1554</v>
      </c>
      <c r="J47" s="11">
        <v>10</v>
      </c>
      <c r="K47" s="11">
        <v>91</v>
      </c>
      <c r="L47" s="11">
        <f t="shared" si="2"/>
        <v>1646</v>
      </c>
      <c r="M47" s="10">
        <f>C47-H47</f>
        <v>0</v>
      </c>
      <c r="N47" s="11">
        <f>D47-I47</f>
        <v>-7</v>
      </c>
      <c r="O47" s="11">
        <f>E47-J47</f>
        <v>145</v>
      </c>
      <c r="P47" s="11">
        <f t="shared" si="3"/>
        <v>7</v>
      </c>
      <c r="Q47" s="12">
        <f t="shared" si="4"/>
        <v>0</v>
      </c>
    </row>
    <row r="48" spans="1:17" x14ac:dyDescent="0.25">
      <c r="A48" s="3" t="str">
        <f t="shared" si="0"/>
        <v>mempool.space</v>
      </c>
      <c r="B48" t="str">
        <v>00000000000000000000f6e77b0853f57cd1c9b7df55795cdfc0e50f4dd94067</v>
      </c>
      <c r="C48" s="10">
        <v>1</v>
      </c>
      <c r="D48" s="11">
        <v>3427</v>
      </c>
      <c r="E48" s="11">
        <v>44</v>
      </c>
      <c r="F48" s="11">
        <v>6</v>
      </c>
      <c r="G48" s="12">
        <f t="shared" si="1"/>
        <v>3434</v>
      </c>
      <c r="H48" s="10" cm="1">
        <f t="array" ref="H48:K48">_xlfn._xlws.FILTER(reconstructed_nonfiltered[[prefilled]:[requested]],reconstructed_filtered[block]=B48)</f>
        <v>1</v>
      </c>
      <c r="I48" s="11">
        <v>3433</v>
      </c>
      <c r="J48" s="11">
        <v>3</v>
      </c>
      <c r="K48" s="11">
        <v>0</v>
      </c>
      <c r="L48" s="11">
        <f t="shared" si="2"/>
        <v>3434</v>
      </c>
      <c r="M48" s="10">
        <f>C48-H48</f>
        <v>0</v>
      </c>
      <c r="N48" s="11">
        <f>D48-I48</f>
        <v>-6</v>
      </c>
      <c r="O48" s="11">
        <f>E48-J48</f>
        <v>41</v>
      </c>
      <c r="P48" s="11">
        <f t="shared" si="3"/>
        <v>6</v>
      </c>
      <c r="Q48" s="12">
        <f t="shared" si="4"/>
        <v>0</v>
      </c>
    </row>
    <row r="49" spans="1:17" x14ac:dyDescent="0.25">
      <c r="A49" s="3" t="str">
        <f t="shared" si="0"/>
        <v>mempool.space</v>
      </c>
      <c r="B49" t="str">
        <v>00000000000000000000b805a8212e435e98e449f99a8ae5c858faec5e53471f</v>
      </c>
      <c r="C49" s="10">
        <v>1</v>
      </c>
      <c r="D49" s="11">
        <v>3906</v>
      </c>
      <c r="E49" s="11">
        <v>111</v>
      </c>
      <c r="F49" s="11">
        <v>4</v>
      </c>
      <c r="G49" s="12">
        <f t="shared" si="1"/>
        <v>3911</v>
      </c>
      <c r="H49" s="10" cm="1">
        <f t="array" ref="H49:K49">_xlfn._xlws.FILTER(reconstructed_nonfiltered[[prefilled]:[requested]],reconstructed_filtered[block]=B49)</f>
        <v>1</v>
      </c>
      <c r="I49" s="11">
        <v>3906</v>
      </c>
      <c r="J49" s="11">
        <v>3</v>
      </c>
      <c r="K49" s="11">
        <v>4</v>
      </c>
      <c r="L49" s="11">
        <f t="shared" si="2"/>
        <v>3911</v>
      </c>
      <c r="M49" s="10">
        <f>C49-H49</f>
        <v>0</v>
      </c>
      <c r="N49" s="11">
        <f>D49-I49</f>
        <v>0</v>
      </c>
      <c r="O49" s="11">
        <f>E49-J49</f>
        <v>108</v>
      </c>
      <c r="P49" s="11">
        <f t="shared" si="3"/>
        <v>0</v>
      </c>
      <c r="Q49" s="12">
        <f t="shared" si="4"/>
        <v>0</v>
      </c>
    </row>
    <row r="50" spans="1:17" x14ac:dyDescent="0.25">
      <c r="A50" s="3" t="str">
        <f t="shared" si="0"/>
        <v>mempool.space</v>
      </c>
      <c r="B50" t="str">
        <v>00000000000000000002034b9da8a63738b262c708ab2eff35e4c670561aba36</v>
      </c>
      <c r="C50" s="10">
        <v>1</v>
      </c>
      <c r="D50" s="11">
        <v>3394</v>
      </c>
      <c r="E50" s="11">
        <v>49</v>
      </c>
      <c r="F50" s="11">
        <v>11</v>
      </c>
      <c r="G50" s="12">
        <f t="shared" si="1"/>
        <v>3406</v>
      </c>
      <c r="H50" s="10" cm="1">
        <f t="array" ref="H50:K50">_xlfn._xlws.FILTER(reconstructed_nonfiltered[[prefilled]:[requested]],reconstructed_filtered[block]=B50)</f>
        <v>1</v>
      </c>
      <c r="I50" s="11">
        <v>3405</v>
      </c>
      <c r="J50" s="11">
        <v>1</v>
      </c>
      <c r="K50" s="11">
        <v>0</v>
      </c>
      <c r="L50" s="11">
        <f t="shared" si="2"/>
        <v>3406</v>
      </c>
      <c r="M50" s="10">
        <f>C50-H50</f>
        <v>0</v>
      </c>
      <c r="N50" s="11">
        <f>D50-I50</f>
        <v>-11</v>
      </c>
      <c r="O50" s="11">
        <f>E50-J50</f>
        <v>48</v>
      </c>
      <c r="P50" s="11">
        <f t="shared" si="3"/>
        <v>11</v>
      </c>
      <c r="Q50" s="12">
        <f t="shared" si="4"/>
        <v>0</v>
      </c>
    </row>
    <row r="51" spans="1:17" x14ac:dyDescent="0.25">
      <c r="A51" s="3" t="str">
        <f t="shared" si="0"/>
        <v>mempool.space</v>
      </c>
      <c r="B51" t="str">
        <v>000000000000000000018ee4679ee40011cef1609455417a806ff292b1a1847c</v>
      </c>
      <c r="C51" s="10">
        <v>1</v>
      </c>
      <c r="D51" s="11">
        <v>3553</v>
      </c>
      <c r="E51" s="11">
        <v>70</v>
      </c>
      <c r="F51" s="11">
        <v>8</v>
      </c>
      <c r="G51" s="12">
        <f t="shared" si="1"/>
        <v>3562</v>
      </c>
      <c r="H51" s="10" cm="1">
        <f t="array" ref="H51:K51">_xlfn._xlws.FILTER(reconstructed_nonfiltered[[prefilled]:[requested]],reconstructed_filtered[block]=B51)</f>
        <v>1</v>
      </c>
      <c r="I51" s="11">
        <v>3556</v>
      </c>
      <c r="J51" s="11">
        <v>14</v>
      </c>
      <c r="K51" s="11">
        <v>5</v>
      </c>
      <c r="L51" s="11">
        <f t="shared" si="2"/>
        <v>3562</v>
      </c>
      <c r="M51" s="10">
        <f>C51-H51</f>
        <v>0</v>
      </c>
      <c r="N51" s="11">
        <f>D51-I51</f>
        <v>-3</v>
      </c>
      <c r="O51" s="11">
        <f>E51-J51</f>
        <v>56</v>
      </c>
      <c r="P51" s="11">
        <f t="shared" si="3"/>
        <v>3</v>
      </c>
      <c r="Q51" s="12">
        <f t="shared" si="4"/>
        <v>0</v>
      </c>
    </row>
    <row r="52" spans="1:17" x14ac:dyDescent="0.25">
      <c r="A52" s="3" t="str">
        <f t="shared" si="0"/>
        <v>mempool.space</v>
      </c>
      <c r="B52" t="str">
        <v>00000000000000000000ed7a560fef43930a29ba9f061adf24bd683e22f3f864</v>
      </c>
      <c r="C52" s="10">
        <v>1</v>
      </c>
      <c r="D52" s="11">
        <v>4089</v>
      </c>
      <c r="E52" s="11">
        <v>49</v>
      </c>
      <c r="F52" s="11">
        <v>3</v>
      </c>
      <c r="G52" s="12">
        <f t="shared" si="1"/>
        <v>4093</v>
      </c>
      <c r="H52" s="10" cm="1">
        <f t="array" ref="H52:K52">_xlfn._xlws.FILTER(reconstructed_nonfiltered[[prefilled]:[requested]],reconstructed_filtered[block]=B52)</f>
        <v>1</v>
      </c>
      <c r="I52" s="11">
        <v>4089</v>
      </c>
      <c r="J52" s="11">
        <v>2</v>
      </c>
      <c r="K52" s="11">
        <v>3</v>
      </c>
      <c r="L52" s="11">
        <f t="shared" si="2"/>
        <v>4093</v>
      </c>
      <c r="M52" s="10">
        <f>C52-H52</f>
        <v>0</v>
      </c>
      <c r="N52" s="11">
        <f>D52-I52</f>
        <v>0</v>
      </c>
      <c r="O52" s="11">
        <f>E52-J52</f>
        <v>47</v>
      </c>
      <c r="P52" s="11">
        <f t="shared" si="3"/>
        <v>0</v>
      </c>
      <c r="Q52" s="12">
        <f t="shared" si="4"/>
        <v>0</v>
      </c>
    </row>
    <row r="53" spans="1:17" x14ac:dyDescent="0.25">
      <c r="A53" s="3" t="str">
        <f t="shared" si="0"/>
        <v>mempool.space</v>
      </c>
      <c r="B53" t="str">
        <v>00000000000000000001aaeebdcb4e032d17dab9b717a4b3adf97a5c34e84468</v>
      </c>
      <c r="C53" s="10">
        <v>1</v>
      </c>
      <c r="D53" s="11">
        <v>2702</v>
      </c>
      <c r="E53" s="11">
        <v>69</v>
      </c>
      <c r="F53" s="11">
        <v>7</v>
      </c>
      <c r="G53" s="12">
        <f t="shared" si="1"/>
        <v>2710</v>
      </c>
      <c r="H53" s="10" cm="1">
        <f t="array" ref="H53:K53">_xlfn._xlws.FILTER(reconstructed_nonfiltered[[prefilled]:[requested]],reconstructed_filtered[block]=B53)</f>
        <v>1</v>
      </c>
      <c r="I53" s="11">
        <v>2707</v>
      </c>
      <c r="J53" s="11">
        <v>1</v>
      </c>
      <c r="K53" s="11">
        <v>2</v>
      </c>
      <c r="L53" s="11">
        <f t="shared" si="2"/>
        <v>2710</v>
      </c>
      <c r="M53" s="10">
        <f>C53-H53</f>
        <v>0</v>
      </c>
      <c r="N53" s="11">
        <f>D53-I53</f>
        <v>-5</v>
      </c>
      <c r="O53" s="11">
        <f>E53-J53</f>
        <v>68</v>
      </c>
      <c r="P53" s="11">
        <f t="shared" si="3"/>
        <v>5</v>
      </c>
      <c r="Q53" s="12">
        <f t="shared" si="4"/>
        <v>0</v>
      </c>
    </row>
    <row r="54" spans="1:17" x14ac:dyDescent="0.25">
      <c r="A54" s="3" t="str">
        <f t="shared" si="0"/>
        <v>mempool.space</v>
      </c>
      <c r="B54" t="str">
        <v>00000000000000000001920f8af9183d7a74792f0e675f60faac8b508a4aa8d9</v>
      </c>
      <c r="C54" s="10">
        <v>1</v>
      </c>
      <c r="D54" s="11">
        <v>3028</v>
      </c>
      <c r="E54" s="11">
        <v>95</v>
      </c>
      <c r="F54" s="11">
        <v>2</v>
      </c>
      <c r="G54" s="12">
        <f t="shared" si="1"/>
        <v>3031</v>
      </c>
      <c r="H54" s="10" cm="1">
        <f t="array" ref="H54:K54">_xlfn._xlws.FILTER(reconstructed_nonfiltered[[prefilled]:[requested]],reconstructed_filtered[block]=B54)</f>
        <v>1</v>
      </c>
      <c r="I54" s="11">
        <v>3029</v>
      </c>
      <c r="J54" s="11">
        <v>1</v>
      </c>
      <c r="K54" s="11">
        <v>1</v>
      </c>
      <c r="L54" s="11">
        <f t="shared" si="2"/>
        <v>3031</v>
      </c>
      <c r="M54" s="10">
        <f>C54-H54</f>
        <v>0</v>
      </c>
      <c r="N54" s="11">
        <f>D54-I54</f>
        <v>-1</v>
      </c>
      <c r="O54" s="11">
        <f>E54-J54</f>
        <v>94</v>
      </c>
      <c r="P54" s="11">
        <f t="shared" si="3"/>
        <v>1</v>
      </c>
      <c r="Q54" s="12">
        <f t="shared" si="4"/>
        <v>0</v>
      </c>
    </row>
    <row r="55" spans="1:17" x14ac:dyDescent="0.25">
      <c r="A55" s="3" t="str">
        <f t="shared" si="0"/>
        <v>mempool.space</v>
      </c>
      <c r="B55" t="str">
        <v>0000000000000000000061b034d45fa2716d68475bba9af3029f138a57bdb2d5</v>
      </c>
      <c r="C55" s="10">
        <v>1</v>
      </c>
      <c r="D55" s="11">
        <v>1293</v>
      </c>
      <c r="E55" s="11">
        <v>65</v>
      </c>
      <c r="F55" s="11">
        <v>7</v>
      </c>
      <c r="G55" s="12">
        <f t="shared" si="1"/>
        <v>1301</v>
      </c>
      <c r="H55" s="10" cm="1">
        <f t="array" ref="H55:K55">_xlfn._xlws.FILTER(reconstructed_nonfiltered[[prefilled]:[requested]],reconstructed_filtered[block]=B55)</f>
        <v>1</v>
      </c>
      <c r="I55" s="11">
        <v>1300</v>
      </c>
      <c r="J55" s="11">
        <v>1</v>
      </c>
      <c r="K55" s="11">
        <v>0</v>
      </c>
      <c r="L55" s="11">
        <f t="shared" si="2"/>
        <v>1301</v>
      </c>
      <c r="M55" s="10">
        <f>C55-H55</f>
        <v>0</v>
      </c>
      <c r="N55" s="11">
        <f>D55-I55</f>
        <v>-7</v>
      </c>
      <c r="O55" s="11">
        <f>E55-J55</f>
        <v>64</v>
      </c>
      <c r="P55" s="11">
        <f t="shared" si="3"/>
        <v>7</v>
      </c>
      <c r="Q55" s="12">
        <f t="shared" si="4"/>
        <v>0</v>
      </c>
    </row>
    <row r="56" spans="1:17" x14ac:dyDescent="0.25">
      <c r="A56" s="3" t="str">
        <f t="shared" si="0"/>
        <v>mempool.space</v>
      </c>
      <c r="B56" t="str">
        <v>0000000000000000000064b76273428397bd07367fc77f2499b4b6a0d723e110</v>
      </c>
      <c r="C56" s="10">
        <v>1</v>
      </c>
      <c r="D56" s="11">
        <v>2340</v>
      </c>
      <c r="E56" s="11">
        <v>381</v>
      </c>
      <c r="F56" s="11">
        <v>183</v>
      </c>
      <c r="G56" s="12">
        <f t="shared" si="1"/>
        <v>2524</v>
      </c>
      <c r="H56" s="10" cm="1">
        <f t="array" ref="H56:K56">_xlfn._xlws.FILTER(reconstructed_nonfiltered[[prefilled]:[requested]],reconstructed_filtered[block]=B56)</f>
        <v>1</v>
      </c>
      <c r="I56" s="11">
        <v>2371</v>
      </c>
      <c r="J56" s="11">
        <v>11</v>
      </c>
      <c r="K56" s="11">
        <v>152</v>
      </c>
      <c r="L56" s="11">
        <f t="shared" si="2"/>
        <v>2524</v>
      </c>
      <c r="M56" s="10">
        <f>C56-H56</f>
        <v>0</v>
      </c>
      <c r="N56" s="11">
        <f>D56-I56</f>
        <v>-31</v>
      </c>
      <c r="O56" s="11">
        <f>E56-J56</f>
        <v>370</v>
      </c>
      <c r="P56" s="11">
        <f t="shared" si="3"/>
        <v>31</v>
      </c>
      <c r="Q56" s="12">
        <f t="shared" si="4"/>
        <v>0</v>
      </c>
    </row>
    <row r="57" spans="1:17" x14ac:dyDescent="0.25">
      <c r="A57" s="3" t="str">
        <f t="shared" si="0"/>
        <v>mempool.space</v>
      </c>
      <c r="B57" t="str">
        <v>00000000000000000001f1dcde8bf7dd405ca14c4a52c40006df66f8015aace4</v>
      </c>
      <c r="C57" s="10">
        <v>1</v>
      </c>
      <c r="D57" s="11">
        <v>704</v>
      </c>
      <c r="E57" s="11">
        <v>172</v>
      </c>
      <c r="F57" s="11">
        <v>252</v>
      </c>
      <c r="G57" s="12">
        <f t="shared" si="1"/>
        <v>957</v>
      </c>
      <c r="H57" s="10" cm="1">
        <f t="array" ref="H57:K57">_xlfn._xlws.FILTER(reconstructed_nonfiltered[[prefilled]:[requested]],reconstructed_filtered[block]=B57)</f>
        <v>1</v>
      </c>
      <c r="I57" s="11">
        <v>823</v>
      </c>
      <c r="J57" s="11">
        <v>4</v>
      </c>
      <c r="K57" s="11">
        <v>133</v>
      </c>
      <c r="L57" s="11">
        <f t="shared" si="2"/>
        <v>957</v>
      </c>
      <c r="M57" s="10">
        <f>C57-H57</f>
        <v>0</v>
      </c>
      <c r="N57" s="11">
        <f>D57-I57</f>
        <v>-119</v>
      </c>
      <c r="O57" s="11">
        <f>E57-J57</f>
        <v>168</v>
      </c>
      <c r="P57" s="11">
        <f t="shared" si="3"/>
        <v>119</v>
      </c>
      <c r="Q57" s="12">
        <f t="shared" si="4"/>
        <v>0</v>
      </c>
    </row>
    <row r="58" spans="1:17" x14ac:dyDescent="0.25">
      <c r="A58" s="3" t="str">
        <f t="shared" si="0"/>
        <v>mempool.space</v>
      </c>
      <c r="B58" t="str">
        <v>00000000000000000000210167fdee0f2d5dd273dc888d8f29ca212d32d86852</v>
      </c>
      <c r="C58" s="10">
        <v>1</v>
      </c>
      <c r="D58" s="11">
        <v>3731</v>
      </c>
      <c r="E58" s="11">
        <v>2416</v>
      </c>
      <c r="F58" s="11">
        <v>6</v>
      </c>
      <c r="G58" s="12">
        <f t="shared" si="1"/>
        <v>3738</v>
      </c>
      <c r="H58" s="10" cm="1">
        <f t="array" ref="H58:K58">_xlfn._xlws.FILTER(reconstructed_nonfiltered[[prefilled]:[requested]],reconstructed_filtered[block]=B58)</f>
        <v>1</v>
      </c>
      <c r="I58" s="11">
        <v>3733</v>
      </c>
      <c r="J58" s="11">
        <v>5</v>
      </c>
      <c r="K58" s="11">
        <v>4</v>
      </c>
      <c r="L58" s="11">
        <f t="shared" si="2"/>
        <v>3738</v>
      </c>
      <c r="M58" s="10">
        <f>C58-H58</f>
        <v>0</v>
      </c>
      <c r="N58" s="11">
        <f>D58-I58</f>
        <v>-2</v>
      </c>
      <c r="O58" s="11">
        <f>E58-J58</f>
        <v>2411</v>
      </c>
      <c r="P58" s="11">
        <f t="shared" si="3"/>
        <v>2</v>
      </c>
      <c r="Q58" s="12">
        <f t="shared" si="4"/>
        <v>0</v>
      </c>
    </row>
    <row r="59" spans="1:17" x14ac:dyDescent="0.25">
      <c r="A59" s="3" t="str">
        <f t="shared" si="0"/>
        <v>mempool.space</v>
      </c>
      <c r="B59" t="str">
        <v>000000000000000000008f47d8313eabf01f81cf075ef01ca4b1d8caf10cad96</v>
      </c>
      <c r="C59" s="10">
        <v>1</v>
      </c>
      <c r="D59" s="11">
        <v>1404</v>
      </c>
      <c r="E59" s="11">
        <v>494</v>
      </c>
      <c r="F59" s="11">
        <v>157</v>
      </c>
      <c r="G59" s="12">
        <f t="shared" si="1"/>
        <v>1562</v>
      </c>
      <c r="H59" s="10" cm="1">
        <f t="array" ref="H59:K59">_xlfn._xlws.FILTER(reconstructed_nonfiltered[[prefilled]:[requested]],reconstructed_filtered[block]=B59)</f>
        <v>1</v>
      </c>
      <c r="I59" s="11">
        <v>1450</v>
      </c>
      <c r="J59" s="11">
        <v>112</v>
      </c>
      <c r="K59" s="11">
        <v>111</v>
      </c>
      <c r="L59" s="11">
        <f t="shared" si="2"/>
        <v>1562</v>
      </c>
      <c r="M59" s="10">
        <f>C59-H59</f>
        <v>0</v>
      </c>
      <c r="N59" s="11">
        <f>D59-I59</f>
        <v>-46</v>
      </c>
      <c r="O59" s="11">
        <f>E59-J59</f>
        <v>382</v>
      </c>
      <c r="P59" s="11">
        <f t="shared" si="3"/>
        <v>46</v>
      </c>
      <c r="Q59" s="12">
        <f t="shared" si="4"/>
        <v>0</v>
      </c>
    </row>
    <row r="60" spans="1:17" x14ac:dyDescent="0.25">
      <c r="A60" s="3" t="str">
        <f t="shared" si="0"/>
        <v>mempool.space</v>
      </c>
      <c r="B60" t="str">
        <v>000000000000000000019a3d11dbb65d04c58eba58e7a2a442f45edaa9b8fbf3</v>
      </c>
      <c r="C60" s="10">
        <v>1</v>
      </c>
      <c r="D60" s="11">
        <v>2000</v>
      </c>
      <c r="E60" s="11">
        <v>1054</v>
      </c>
      <c r="F60" s="11">
        <v>137</v>
      </c>
      <c r="G60" s="12">
        <f t="shared" si="1"/>
        <v>2138</v>
      </c>
      <c r="H60" s="10" cm="1">
        <f t="array" ref="H60:K60">_xlfn._xlws.FILTER(reconstructed_nonfiltered[[prefilled]:[requested]],reconstructed_filtered[block]=B60)</f>
        <v>1</v>
      </c>
      <c r="I60" s="11">
        <v>2061</v>
      </c>
      <c r="J60" s="11">
        <v>643</v>
      </c>
      <c r="K60" s="11">
        <v>76</v>
      </c>
      <c r="L60" s="11">
        <f t="shared" si="2"/>
        <v>2138</v>
      </c>
      <c r="M60" s="10">
        <f>C60-H60</f>
        <v>0</v>
      </c>
      <c r="N60" s="11">
        <f>D60-I60</f>
        <v>-61</v>
      </c>
      <c r="O60" s="11">
        <f>E60-J60</f>
        <v>411</v>
      </c>
      <c r="P60" s="11">
        <f t="shared" si="3"/>
        <v>61</v>
      </c>
      <c r="Q60" s="12">
        <f t="shared" si="4"/>
        <v>0</v>
      </c>
    </row>
    <row r="61" spans="1:17" x14ac:dyDescent="0.25">
      <c r="A61" s="3" t="str">
        <f t="shared" si="0"/>
        <v>mempool.space</v>
      </c>
      <c r="B61" t="str">
        <v>00000000000000000001f0aa617dd2649742a1cb6b335d10f7caf59344f2f8df</v>
      </c>
      <c r="C61" s="10">
        <v>1</v>
      </c>
      <c r="D61" s="11">
        <v>1808</v>
      </c>
      <c r="E61" s="11">
        <v>972</v>
      </c>
      <c r="F61" s="11">
        <v>603</v>
      </c>
      <c r="G61" s="12">
        <f t="shared" si="1"/>
        <v>2412</v>
      </c>
      <c r="H61" s="10" cm="1">
        <f t="array" ref="H61:K61">_xlfn._xlws.FILTER(reconstructed_nonfiltered[[prefilled]:[requested]],reconstructed_filtered[block]=B61)</f>
        <v>1</v>
      </c>
      <c r="I61" s="11">
        <v>2032</v>
      </c>
      <c r="J61" s="11">
        <v>1014</v>
      </c>
      <c r="K61" s="11">
        <v>379</v>
      </c>
      <c r="L61" s="11">
        <f t="shared" si="2"/>
        <v>2412</v>
      </c>
      <c r="M61" s="10">
        <f>C61-H61</f>
        <v>0</v>
      </c>
      <c r="N61" s="11">
        <f>D61-I61</f>
        <v>-224</v>
      </c>
      <c r="O61" s="11">
        <f>E61-J61</f>
        <v>-42</v>
      </c>
      <c r="P61" s="11">
        <f t="shared" si="3"/>
        <v>224</v>
      </c>
      <c r="Q61" s="12">
        <f t="shared" si="4"/>
        <v>0</v>
      </c>
    </row>
    <row r="62" spans="1:17" x14ac:dyDescent="0.25">
      <c r="A62" s="3" t="str">
        <f t="shared" si="0"/>
        <v>mempool.space</v>
      </c>
      <c r="B62" t="str">
        <v>0000000000000000000144486e6f9ba7667d5f49f7daac93b43e755da54ec504</v>
      </c>
      <c r="C62" s="10">
        <v>1</v>
      </c>
      <c r="D62" s="11">
        <v>2433</v>
      </c>
      <c r="E62" s="11">
        <v>917</v>
      </c>
      <c r="F62" s="11">
        <v>47</v>
      </c>
      <c r="G62" s="12">
        <f t="shared" si="1"/>
        <v>2481</v>
      </c>
      <c r="H62" s="10" cm="1">
        <f t="array" ref="H62:K62">_xlfn._xlws.FILTER(reconstructed_nonfiltered[[prefilled]:[requested]],reconstructed_filtered[block]=B62)</f>
        <v>1</v>
      </c>
      <c r="I62" s="11">
        <v>2480</v>
      </c>
      <c r="J62" s="11">
        <v>576</v>
      </c>
      <c r="K62" s="11">
        <v>0</v>
      </c>
      <c r="L62" s="11">
        <f t="shared" si="2"/>
        <v>2481</v>
      </c>
      <c r="M62" s="10">
        <f>C62-H62</f>
        <v>0</v>
      </c>
      <c r="N62" s="11">
        <f>D62-I62</f>
        <v>-47</v>
      </c>
      <c r="O62" s="11">
        <f>E62-J62</f>
        <v>341</v>
      </c>
      <c r="P62" s="11">
        <f t="shared" si="3"/>
        <v>47</v>
      </c>
      <c r="Q62" s="12">
        <f t="shared" si="4"/>
        <v>0</v>
      </c>
    </row>
    <row r="63" spans="1:17" x14ac:dyDescent="0.25">
      <c r="A63" s="3" t="str">
        <f t="shared" si="0"/>
        <v>mempool.space</v>
      </c>
      <c r="B63" t="str">
        <v>0000000000000000000119bd8dffd7d8285a69744011aa98f0d9091b0555ca46</v>
      </c>
      <c r="C63" s="10">
        <v>1</v>
      </c>
      <c r="D63" s="11">
        <v>2185</v>
      </c>
      <c r="E63" s="11">
        <v>1643</v>
      </c>
      <c r="F63" s="11">
        <v>92</v>
      </c>
      <c r="G63" s="12">
        <f t="shared" si="1"/>
        <v>2278</v>
      </c>
      <c r="H63" s="10" cm="1">
        <f t="array" ref="H63:K63">_xlfn._xlws.FILTER(reconstructed_nonfiltered[[prefilled]:[requested]],reconstructed_filtered[block]=B63)</f>
        <v>1</v>
      </c>
      <c r="I63" s="11">
        <v>2229</v>
      </c>
      <c r="J63" s="11">
        <v>213</v>
      </c>
      <c r="K63" s="11">
        <v>48</v>
      </c>
      <c r="L63" s="11">
        <f t="shared" si="2"/>
        <v>2278</v>
      </c>
      <c r="M63" s="10">
        <f>C63-H63</f>
        <v>0</v>
      </c>
      <c r="N63" s="11">
        <f>D63-I63</f>
        <v>-44</v>
      </c>
      <c r="O63" s="11">
        <f>E63-J63</f>
        <v>1430</v>
      </c>
      <c r="P63" s="11">
        <f t="shared" si="3"/>
        <v>44</v>
      </c>
      <c r="Q63" s="12">
        <f t="shared" si="4"/>
        <v>0</v>
      </c>
    </row>
    <row r="64" spans="1:17" x14ac:dyDescent="0.25">
      <c r="A64" s="3" t="str">
        <f t="shared" si="0"/>
        <v>mempool.space</v>
      </c>
      <c r="B64" t="str">
        <v>00000000000000000001efa0a79271671fc37175fcd3774f14f2b89fbeff2070</v>
      </c>
      <c r="C64" s="10">
        <v>1</v>
      </c>
      <c r="D64" s="11">
        <v>3541</v>
      </c>
      <c r="E64" s="11">
        <v>93</v>
      </c>
      <c r="F64" s="11">
        <v>16</v>
      </c>
      <c r="G64" s="12">
        <f t="shared" si="1"/>
        <v>3558</v>
      </c>
      <c r="H64" s="10" cm="1">
        <f t="array" ref="H64:K64">_xlfn._xlws.FILTER(reconstructed_nonfiltered[[prefilled]:[requested]],reconstructed_filtered[block]=B64)</f>
        <v>1</v>
      </c>
      <c r="I64" s="11">
        <v>3544</v>
      </c>
      <c r="J64" s="11">
        <v>0</v>
      </c>
      <c r="K64" s="11">
        <v>13</v>
      </c>
      <c r="L64" s="11">
        <f t="shared" si="2"/>
        <v>3558</v>
      </c>
      <c r="M64" s="10">
        <f>C64-H64</f>
        <v>0</v>
      </c>
      <c r="N64" s="11">
        <f>D64-I64</f>
        <v>-3</v>
      </c>
      <c r="O64" s="11">
        <f>E64-J64</f>
        <v>93</v>
      </c>
      <c r="P64" s="11">
        <f t="shared" si="3"/>
        <v>3</v>
      </c>
      <c r="Q64" s="12">
        <f t="shared" si="4"/>
        <v>0</v>
      </c>
    </row>
    <row r="65" spans="1:17" x14ac:dyDescent="0.25">
      <c r="A65" s="3" t="str">
        <f t="shared" si="0"/>
        <v>mempool.space</v>
      </c>
      <c r="B65" t="str">
        <v>000000000000000000014095273fa4caeb7426da74d1e56914a8fecf392ad6bf</v>
      </c>
      <c r="C65" s="10">
        <v>1</v>
      </c>
      <c r="D65" s="11">
        <v>2939</v>
      </c>
      <c r="E65" s="11">
        <v>203</v>
      </c>
      <c r="F65" s="11">
        <v>3</v>
      </c>
      <c r="G65" s="12">
        <f t="shared" si="1"/>
        <v>2943</v>
      </c>
      <c r="H65" s="10" cm="1">
        <f t="array" ref="H65:K65">_xlfn._xlws.FILTER(reconstructed_nonfiltered[[prefilled]:[requested]],reconstructed_filtered[block]=B65)</f>
        <v>1</v>
      </c>
      <c r="I65" s="11">
        <v>2942</v>
      </c>
      <c r="J65" s="11">
        <v>3</v>
      </c>
      <c r="K65" s="11">
        <v>0</v>
      </c>
      <c r="L65" s="11">
        <f t="shared" si="2"/>
        <v>2943</v>
      </c>
      <c r="M65" s="10">
        <f>C65-H65</f>
        <v>0</v>
      </c>
      <c r="N65" s="11">
        <f>D65-I65</f>
        <v>-3</v>
      </c>
      <c r="O65" s="11">
        <f>E65-J65</f>
        <v>200</v>
      </c>
      <c r="P65" s="11">
        <f t="shared" si="3"/>
        <v>3</v>
      </c>
      <c r="Q65" s="12">
        <f t="shared" si="4"/>
        <v>0</v>
      </c>
    </row>
    <row r="66" spans="1:17" x14ac:dyDescent="0.25">
      <c r="A66" s="3" t="str">
        <f t="shared" si="0"/>
        <v>mempool.space</v>
      </c>
      <c r="B66" t="str">
        <v>000000000000000000013e5e03d0bacfe422e8184b3083e3fe6e4dbe631184e6</v>
      </c>
      <c r="C66" s="10">
        <v>1</v>
      </c>
      <c r="D66" s="11">
        <v>2496</v>
      </c>
      <c r="E66" s="11">
        <v>1103</v>
      </c>
      <c r="F66" s="11">
        <v>204</v>
      </c>
      <c r="G66" s="12">
        <f t="shared" si="1"/>
        <v>2701</v>
      </c>
      <c r="H66" s="10" cm="1">
        <f t="array" ref="H66:K66">_xlfn._xlws.FILTER(reconstructed_nonfiltered[[prefilled]:[requested]],reconstructed_filtered[block]=B66)</f>
        <v>1</v>
      </c>
      <c r="I66" s="11">
        <v>2695</v>
      </c>
      <c r="J66" s="11">
        <v>642</v>
      </c>
      <c r="K66" s="11">
        <v>5</v>
      </c>
      <c r="L66" s="11">
        <f t="shared" si="2"/>
        <v>2701</v>
      </c>
      <c r="M66" s="10">
        <f>C66-H66</f>
        <v>0</v>
      </c>
      <c r="N66" s="11">
        <f>D66-I66</f>
        <v>-199</v>
      </c>
      <c r="O66" s="11">
        <f>E66-J66</f>
        <v>461</v>
      </c>
      <c r="P66" s="11">
        <f t="shared" si="3"/>
        <v>199</v>
      </c>
      <c r="Q66" s="12">
        <f t="shared" si="4"/>
        <v>0</v>
      </c>
    </row>
    <row r="67" spans="1:17" x14ac:dyDescent="0.25">
      <c r="A67" s="3" t="str">
        <f t="shared" si="0"/>
        <v>mempool.space</v>
      </c>
      <c r="B67" t="str">
        <v>000000000000000000021fbd44fd1f64e15075eda4b1d3c222dfe95dc03b32fc</v>
      </c>
      <c r="C67" s="10">
        <v>1</v>
      </c>
      <c r="D67" s="11">
        <v>3483</v>
      </c>
      <c r="E67" s="11">
        <v>2924</v>
      </c>
      <c r="F67" s="11">
        <v>108</v>
      </c>
      <c r="G67" s="12">
        <f t="shared" si="1"/>
        <v>3592</v>
      </c>
      <c r="H67" s="10" cm="1">
        <f t="array" ref="H67:K67">_xlfn._xlws.FILTER(reconstructed_nonfiltered[[prefilled]:[requested]],reconstructed_filtered[block]=B67)</f>
        <v>1</v>
      </c>
      <c r="I67" s="11">
        <v>3587</v>
      </c>
      <c r="J67" s="11">
        <v>820</v>
      </c>
      <c r="K67" s="11">
        <v>4</v>
      </c>
      <c r="L67" s="11">
        <f t="shared" si="2"/>
        <v>3592</v>
      </c>
      <c r="M67" s="10">
        <f>C67-H67</f>
        <v>0</v>
      </c>
      <c r="N67" s="11">
        <f>D67-I67</f>
        <v>-104</v>
      </c>
      <c r="O67" s="11">
        <f>E67-J67</f>
        <v>2104</v>
      </c>
      <c r="P67" s="11">
        <f t="shared" si="3"/>
        <v>104</v>
      </c>
      <c r="Q67" s="12">
        <f t="shared" si="4"/>
        <v>0</v>
      </c>
    </row>
    <row r="68" spans="1:17" x14ac:dyDescent="0.25">
      <c r="A68" s="3" t="str">
        <f t="shared" si="0"/>
        <v>mempool.space</v>
      </c>
      <c r="B68" t="str">
        <v>00000000000000000000b13c91c5cd72c3081230689a528a389a683cd01869d1</v>
      </c>
      <c r="C68" s="10">
        <v>1</v>
      </c>
      <c r="D68" s="11">
        <v>2355</v>
      </c>
      <c r="E68" s="11">
        <v>34</v>
      </c>
      <c r="F68" s="11">
        <v>4</v>
      </c>
      <c r="G68" s="12">
        <f t="shared" si="1"/>
        <v>2360</v>
      </c>
      <c r="H68" s="10" cm="1">
        <f t="array" ref="H68:K68">_xlfn._xlws.FILTER(reconstructed_nonfiltered[[prefilled]:[requested]],reconstructed_filtered[block]=B68)</f>
        <v>1</v>
      </c>
      <c r="I68" s="11">
        <v>2353</v>
      </c>
      <c r="J68" s="11">
        <v>1</v>
      </c>
      <c r="K68" s="11">
        <v>6</v>
      </c>
      <c r="L68" s="11">
        <f t="shared" si="2"/>
        <v>2360</v>
      </c>
      <c r="M68" s="10">
        <f>C68-H68</f>
        <v>0</v>
      </c>
      <c r="N68" s="11">
        <f>D68-I68</f>
        <v>2</v>
      </c>
      <c r="O68" s="11">
        <f>E68-J68</f>
        <v>33</v>
      </c>
      <c r="P68" s="11">
        <f t="shared" si="3"/>
        <v>-2</v>
      </c>
      <c r="Q68" s="12">
        <f t="shared" si="4"/>
        <v>0</v>
      </c>
    </row>
    <row r="69" spans="1:17" x14ac:dyDescent="0.25">
      <c r="A69" s="3" t="str">
        <f t="shared" ref="A69:A132" si="5">HYPERLINK("https://mempool.space/block/"&amp;B69,"mempool.space")</f>
        <v>mempool.space</v>
      </c>
      <c r="B69" t="str">
        <v>000000000000000000008c4ca34089f8380bec8bf9073dbd32ee5988136fa902</v>
      </c>
      <c r="C69" s="10">
        <v>1</v>
      </c>
      <c r="D69" s="11">
        <v>1864</v>
      </c>
      <c r="E69" s="11">
        <v>125</v>
      </c>
      <c r="F69" s="11">
        <v>2</v>
      </c>
      <c r="G69" s="12">
        <f t="shared" ref="G69:G132" si="6">SUM(C69,D69,F69)</f>
        <v>1867</v>
      </c>
      <c r="H69" s="10" cm="1">
        <f t="array" ref="H69:K69">_xlfn._xlws.FILTER(reconstructed_nonfiltered[[prefilled]:[requested]],reconstructed_filtered[block]=B69)</f>
        <v>1</v>
      </c>
      <c r="I69" s="11">
        <v>1866</v>
      </c>
      <c r="J69" s="11">
        <v>1</v>
      </c>
      <c r="K69" s="11">
        <v>0</v>
      </c>
      <c r="L69" s="11">
        <f t="shared" ref="L69:L132" si="7">SUM(H69,I69,K69)</f>
        <v>1867</v>
      </c>
      <c r="M69" s="10">
        <f>C69-H69</f>
        <v>0</v>
      </c>
      <c r="N69" s="11">
        <f>D69-I69</f>
        <v>-2</v>
      </c>
      <c r="O69" s="11">
        <f>E69-J69</f>
        <v>124</v>
      </c>
      <c r="P69" s="11">
        <f t="shared" ref="P69:P132" si="8">F69-K69</f>
        <v>2</v>
      </c>
      <c r="Q69" s="12">
        <f t="shared" ref="Q69:Q132" si="9">G69-L69</f>
        <v>0</v>
      </c>
    </row>
    <row r="70" spans="1:17" x14ac:dyDescent="0.25">
      <c r="A70" s="3" t="str">
        <f t="shared" si="5"/>
        <v>mempool.space</v>
      </c>
      <c r="B70" t="str">
        <v>000000000000000000017eb96fe3614f8747f803577d2c6051c9a541b1e53bc9</v>
      </c>
      <c r="C70" s="10">
        <v>1</v>
      </c>
      <c r="D70" s="11">
        <v>2915</v>
      </c>
      <c r="E70" s="11">
        <v>450</v>
      </c>
      <c r="F70" s="11">
        <v>11</v>
      </c>
      <c r="G70" s="12">
        <f t="shared" si="6"/>
        <v>2927</v>
      </c>
      <c r="H70" s="10" cm="1">
        <f t="array" ref="H70:K70">_xlfn._xlws.FILTER(reconstructed_nonfiltered[[prefilled]:[requested]],reconstructed_filtered[block]=B70)</f>
        <v>1</v>
      </c>
      <c r="I70" s="11">
        <v>2923</v>
      </c>
      <c r="J70" s="11">
        <v>1</v>
      </c>
      <c r="K70" s="11">
        <v>3</v>
      </c>
      <c r="L70" s="11">
        <f t="shared" si="7"/>
        <v>2927</v>
      </c>
      <c r="M70" s="10">
        <f>C70-H70</f>
        <v>0</v>
      </c>
      <c r="N70" s="11">
        <f>D70-I70</f>
        <v>-8</v>
      </c>
      <c r="O70" s="11">
        <f>E70-J70</f>
        <v>449</v>
      </c>
      <c r="P70" s="11">
        <f t="shared" si="8"/>
        <v>8</v>
      </c>
      <c r="Q70" s="12">
        <f t="shared" si="9"/>
        <v>0</v>
      </c>
    </row>
    <row r="71" spans="1:17" x14ac:dyDescent="0.25">
      <c r="A71" s="3" t="str">
        <f t="shared" si="5"/>
        <v>mempool.space</v>
      </c>
      <c r="B71" t="str">
        <v>00000000000000000001f64830213673d81493969babf59bc28206053c3757c9</v>
      </c>
      <c r="C71" s="10">
        <v>1</v>
      </c>
      <c r="D71" s="11">
        <v>2895</v>
      </c>
      <c r="E71" s="11">
        <v>1435</v>
      </c>
      <c r="F71" s="11">
        <v>172</v>
      </c>
      <c r="G71" s="12">
        <f t="shared" si="6"/>
        <v>3068</v>
      </c>
      <c r="H71" s="10" cm="1">
        <f t="array" ref="H71:K71">_xlfn._xlws.FILTER(reconstructed_nonfiltered[[prefilled]:[requested]],reconstructed_filtered[block]=B71)</f>
        <v>1</v>
      </c>
      <c r="I71" s="11">
        <v>3066</v>
      </c>
      <c r="J71" s="11">
        <v>290</v>
      </c>
      <c r="K71" s="11">
        <v>1</v>
      </c>
      <c r="L71" s="11">
        <f t="shared" si="7"/>
        <v>3068</v>
      </c>
      <c r="M71" s="10">
        <f>C71-H71</f>
        <v>0</v>
      </c>
      <c r="N71" s="11">
        <f>D71-I71</f>
        <v>-171</v>
      </c>
      <c r="O71" s="11">
        <f>E71-J71</f>
        <v>1145</v>
      </c>
      <c r="P71" s="11">
        <f t="shared" si="8"/>
        <v>171</v>
      </c>
      <c r="Q71" s="12">
        <f t="shared" si="9"/>
        <v>0</v>
      </c>
    </row>
    <row r="72" spans="1:17" x14ac:dyDescent="0.25">
      <c r="A72" s="3" t="str">
        <f t="shared" si="5"/>
        <v>mempool.space</v>
      </c>
      <c r="B72" t="str">
        <v>000000000000000000013b9c3017355efab8afae84c9949657e4cc928c12677d</v>
      </c>
      <c r="C72" s="10">
        <v>1</v>
      </c>
      <c r="D72" s="11">
        <v>2372</v>
      </c>
      <c r="E72" s="11">
        <v>1096</v>
      </c>
      <c r="F72" s="11">
        <v>142</v>
      </c>
      <c r="G72" s="12">
        <f t="shared" si="6"/>
        <v>2515</v>
      </c>
      <c r="H72" s="10" cm="1">
        <f t="array" ref="H72:K72">_xlfn._xlws.FILTER(reconstructed_nonfiltered[[prefilled]:[requested]],reconstructed_filtered[block]=B72)</f>
        <v>1</v>
      </c>
      <c r="I72" s="11">
        <v>2512</v>
      </c>
      <c r="J72" s="11">
        <v>360</v>
      </c>
      <c r="K72" s="11">
        <v>2</v>
      </c>
      <c r="L72" s="11">
        <f t="shared" si="7"/>
        <v>2515</v>
      </c>
      <c r="M72" s="10">
        <f>C72-H72</f>
        <v>0</v>
      </c>
      <c r="N72" s="11">
        <f>D72-I72</f>
        <v>-140</v>
      </c>
      <c r="O72" s="11">
        <f>E72-J72</f>
        <v>736</v>
      </c>
      <c r="P72" s="11">
        <f t="shared" si="8"/>
        <v>140</v>
      </c>
      <c r="Q72" s="12">
        <f t="shared" si="9"/>
        <v>0</v>
      </c>
    </row>
    <row r="73" spans="1:17" x14ac:dyDescent="0.25">
      <c r="A73" s="3" t="str">
        <f t="shared" si="5"/>
        <v>mempool.space</v>
      </c>
      <c r="B73" t="str">
        <v>0000000000000000000240c5402afbea778533998cd823dc1df7522788dc3d84</v>
      </c>
      <c r="C73" s="10">
        <v>1</v>
      </c>
      <c r="D73" s="11">
        <v>3455</v>
      </c>
      <c r="E73" s="11">
        <v>2609</v>
      </c>
      <c r="F73" s="11">
        <v>137</v>
      </c>
      <c r="G73" s="12">
        <f t="shared" si="6"/>
        <v>3593</v>
      </c>
      <c r="H73" s="10" cm="1">
        <f t="array" ref="H73:K73">_xlfn._xlws.FILTER(reconstructed_nonfiltered[[prefilled]:[requested]],reconstructed_filtered[block]=B73)</f>
        <v>1</v>
      </c>
      <c r="I73" s="11">
        <v>3592</v>
      </c>
      <c r="J73" s="11">
        <v>1009</v>
      </c>
      <c r="K73" s="11">
        <v>0</v>
      </c>
      <c r="L73" s="11">
        <f t="shared" si="7"/>
        <v>3593</v>
      </c>
      <c r="M73" s="10">
        <f>C73-H73</f>
        <v>0</v>
      </c>
      <c r="N73" s="11">
        <f>D73-I73</f>
        <v>-137</v>
      </c>
      <c r="O73" s="11">
        <f>E73-J73</f>
        <v>1600</v>
      </c>
      <c r="P73" s="11">
        <f t="shared" si="8"/>
        <v>137</v>
      </c>
      <c r="Q73" s="12">
        <f t="shared" si="9"/>
        <v>0</v>
      </c>
    </row>
    <row r="74" spans="1:17" x14ac:dyDescent="0.25">
      <c r="A74" s="3" t="str">
        <f t="shared" si="5"/>
        <v>mempool.space</v>
      </c>
      <c r="B74" t="str">
        <v>0000000000000000000056d31877fb2ff4f8b47912a0d7dba7c31547283d2b72</v>
      </c>
      <c r="C74" s="10">
        <v>1</v>
      </c>
      <c r="D74" s="11">
        <v>1509</v>
      </c>
      <c r="E74" s="11">
        <v>151</v>
      </c>
      <c r="F74" s="11">
        <v>58</v>
      </c>
      <c r="G74" s="12">
        <f t="shared" si="6"/>
        <v>1568</v>
      </c>
      <c r="H74" s="10" cm="1">
        <f t="array" ref="H74:K74">_xlfn._xlws.FILTER(reconstructed_nonfiltered[[prefilled]:[requested]],reconstructed_filtered[block]=B74)</f>
        <v>1</v>
      </c>
      <c r="I74" s="11">
        <v>1567</v>
      </c>
      <c r="J74" s="11">
        <v>12</v>
      </c>
      <c r="K74" s="11">
        <v>0</v>
      </c>
      <c r="L74" s="11">
        <f t="shared" si="7"/>
        <v>1568</v>
      </c>
      <c r="M74" s="10">
        <f>C74-H74</f>
        <v>0</v>
      </c>
      <c r="N74" s="11">
        <f>D74-I74</f>
        <v>-58</v>
      </c>
      <c r="O74" s="11">
        <f>E74-J74</f>
        <v>139</v>
      </c>
      <c r="P74" s="11">
        <f t="shared" si="8"/>
        <v>58</v>
      </c>
      <c r="Q74" s="12">
        <f t="shared" si="9"/>
        <v>0</v>
      </c>
    </row>
    <row r="75" spans="1:17" x14ac:dyDescent="0.25">
      <c r="A75" s="3" t="str">
        <f t="shared" si="5"/>
        <v>mempool.space</v>
      </c>
      <c r="B75" t="str">
        <v>000000000000000000002436dc8619d849981c760cd259ff84bacd349b42fa15</v>
      </c>
      <c r="C75" s="10">
        <v>1</v>
      </c>
      <c r="D75" s="11">
        <v>3841</v>
      </c>
      <c r="E75" s="11">
        <v>1820</v>
      </c>
      <c r="F75" s="11">
        <v>86</v>
      </c>
      <c r="G75" s="12">
        <f t="shared" si="6"/>
        <v>3928</v>
      </c>
      <c r="H75" s="10" cm="1">
        <f t="array" ref="H75:K75">_xlfn._xlws.FILTER(reconstructed_nonfiltered[[prefilled]:[requested]],reconstructed_filtered[block]=B75)</f>
        <v>1</v>
      </c>
      <c r="I75" s="11">
        <v>3925</v>
      </c>
      <c r="J75" s="11">
        <v>555</v>
      </c>
      <c r="K75" s="11">
        <v>2</v>
      </c>
      <c r="L75" s="11">
        <f t="shared" si="7"/>
        <v>3928</v>
      </c>
      <c r="M75" s="10">
        <f>C75-H75</f>
        <v>0</v>
      </c>
      <c r="N75" s="11">
        <f>D75-I75</f>
        <v>-84</v>
      </c>
      <c r="O75" s="11">
        <f>E75-J75</f>
        <v>1265</v>
      </c>
      <c r="P75" s="11">
        <f t="shared" si="8"/>
        <v>84</v>
      </c>
      <c r="Q75" s="12">
        <f t="shared" si="9"/>
        <v>0</v>
      </c>
    </row>
    <row r="76" spans="1:17" x14ac:dyDescent="0.25">
      <c r="A76" s="3" t="str">
        <f t="shared" si="5"/>
        <v>mempool.space</v>
      </c>
      <c r="B76" t="str">
        <v>000000000000000000005d7bfd41a95f9e3bebbd5add05d31443df7fa1047925</v>
      </c>
      <c r="C76" s="10">
        <v>1</v>
      </c>
      <c r="D76" s="11">
        <v>4167</v>
      </c>
      <c r="E76" s="11">
        <v>2734</v>
      </c>
      <c r="F76" s="11">
        <v>417</v>
      </c>
      <c r="G76" s="12">
        <f t="shared" si="6"/>
        <v>4585</v>
      </c>
      <c r="H76" s="10" cm="1">
        <f t="array" ref="H76:K76">_xlfn._xlws.FILTER(reconstructed_nonfiltered[[prefilled]:[requested]],reconstructed_filtered[block]=B76)</f>
        <v>1</v>
      </c>
      <c r="I76" s="11">
        <v>4584</v>
      </c>
      <c r="J76" s="11">
        <v>631</v>
      </c>
      <c r="K76" s="11">
        <v>0</v>
      </c>
      <c r="L76" s="11">
        <f t="shared" si="7"/>
        <v>4585</v>
      </c>
      <c r="M76" s="10">
        <f>C76-H76</f>
        <v>0</v>
      </c>
      <c r="N76" s="11">
        <f>D76-I76</f>
        <v>-417</v>
      </c>
      <c r="O76" s="11">
        <f>E76-J76</f>
        <v>2103</v>
      </c>
      <c r="P76" s="11">
        <f t="shared" si="8"/>
        <v>417</v>
      </c>
      <c r="Q76" s="12">
        <f t="shared" si="9"/>
        <v>0</v>
      </c>
    </row>
    <row r="77" spans="1:17" x14ac:dyDescent="0.25">
      <c r="A77" s="3" t="str">
        <f t="shared" si="5"/>
        <v>mempool.space</v>
      </c>
      <c r="B77" t="str">
        <v>00000000000000000000c2021f2427d5bd02fefa23b89a32c0cdd0fb7840a3d6</v>
      </c>
      <c r="C77" s="10">
        <v>1</v>
      </c>
      <c r="D77" s="11">
        <v>4095</v>
      </c>
      <c r="E77" s="11">
        <v>3216</v>
      </c>
      <c r="F77" s="11">
        <v>177</v>
      </c>
      <c r="G77" s="12">
        <f t="shared" si="6"/>
        <v>4273</v>
      </c>
      <c r="H77" s="10" cm="1">
        <f t="array" ref="H77:K77">_xlfn._xlws.FILTER(reconstructed_nonfiltered[[prefilled]:[requested]],reconstructed_filtered[block]=B77)</f>
        <v>1</v>
      </c>
      <c r="I77" s="11">
        <v>4271</v>
      </c>
      <c r="J77" s="11">
        <v>829</v>
      </c>
      <c r="K77" s="11">
        <v>1</v>
      </c>
      <c r="L77" s="11">
        <f t="shared" si="7"/>
        <v>4273</v>
      </c>
      <c r="M77" s="10">
        <f>C77-H77</f>
        <v>0</v>
      </c>
      <c r="N77" s="11">
        <f>D77-I77</f>
        <v>-176</v>
      </c>
      <c r="O77" s="11">
        <f>E77-J77</f>
        <v>2387</v>
      </c>
      <c r="P77" s="11">
        <f t="shared" si="8"/>
        <v>176</v>
      </c>
      <c r="Q77" s="12">
        <f t="shared" si="9"/>
        <v>0</v>
      </c>
    </row>
    <row r="78" spans="1:17" x14ac:dyDescent="0.25">
      <c r="A78" s="3" t="str">
        <f t="shared" si="5"/>
        <v>mempool.space</v>
      </c>
      <c r="B78" t="str">
        <v>00000000000000000000a81ab32222a1b8a27f8c492536e6b8997967efc36241</v>
      </c>
      <c r="C78" s="10">
        <v>1</v>
      </c>
      <c r="D78" s="11">
        <v>3305</v>
      </c>
      <c r="E78" s="11">
        <v>871</v>
      </c>
      <c r="F78" s="11">
        <v>73</v>
      </c>
      <c r="G78" s="12">
        <f t="shared" si="6"/>
        <v>3379</v>
      </c>
      <c r="H78" s="10" cm="1">
        <f t="array" ref="H78:K78">_xlfn._xlws.FILTER(reconstructed_nonfiltered[[prefilled]:[requested]],reconstructed_filtered[block]=B78)</f>
        <v>1</v>
      </c>
      <c r="I78" s="11">
        <v>3378</v>
      </c>
      <c r="J78" s="11">
        <v>409</v>
      </c>
      <c r="K78" s="11">
        <v>0</v>
      </c>
      <c r="L78" s="11">
        <f t="shared" si="7"/>
        <v>3379</v>
      </c>
      <c r="M78" s="10">
        <f>C78-H78</f>
        <v>0</v>
      </c>
      <c r="N78" s="11">
        <f>D78-I78</f>
        <v>-73</v>
      </c>
      <c r="O78" s="11">
        <f>E78-J78</f>
        <v>462</v>
      </c>
      <c r="P78" s="11">
        <f t="shared" si="8"/>
        <v>73</v>
      </c>
      <c r="Q78" s="12">
        <f t="shared" si="9"/>
        <v>0</v>
      </c>
    </row>
    <row r="79" spans="1:17" x14ac:dyDescent="0.25">
      <c r="A79" s="3" t="str">
        <f t="shared" si="5"/>
        <v>mempool.space</v>
      </c>
      <c r="B79" t="str">
        <v>0000000000000000000003da98168f263fb8441e73400b3e79eeb8e5569fb184</v>
      </c>
      <c r="C79" s="10">
        <v>1</v>
      </c>
      <c r="D79" s="11">
        <v>3004</v>
      </c>
      <c r="E79" s="11">
        <v>1033</v>
      </c>
      <c r="F79" s="11">
        <v>63</v>
      </c>
      <c r="G79" s="12">
        <f t="shared" si="6"/>
        <v>3068</v>
      </c>
      <c r="H79" s="10" cm="1">
        <f t="array" ref="H79:K79">_xlfn._xlws.FILTER(reconstructed_nonfiltered[[prefilled]:[requested]],reconstructed_filtered[block]=B79)</f>
        <v>1</v>
      </c>
      <c r="I79" s="11">
        <v>3067</v>
      </c>
      <c r="J79" s="11">
        <v>3</v>
      </c>
      <c r="K79" s="11">
        <v>0</v>
      </c>
      <c r="L79" s="11">
        <f t="shared" si="7"/>
        <v>3068</v>
      </c>
      <c r="M79" s="10">
        <f>C79-H79</f>
        <v>0</v>
      </c>
      <c r="N79" s="11">
        <f>D79-I79</f>
        <v>-63</v>
      </c>
      <c r="O79" s="11">
        <f>E79-J79</f>
        <v>1030</v>
      </c>
      <c r="P79" s="11">
        <f t="shared" si="8"/>
        <v>63</v>
      </c>
      <c r="Q79" s="12">
        <f t="shared" si="9"/>
        <v>0</v>
      </c>
    </row>
    <row r="80" spans="1:17" x14ac:dyDescent="0.25">
      <c r="A80" s="3" t="str">
        <f t="shared" si="5"/>
        <v>mempool.space</v>
      </c>
      <c r="B80" t="str">
        <v>00000000000000000002465c4a791ec2ebe8a358afa330c41359b6a3fdd13ae4</v>
      </c>
      <c r="C80" s="10">
        <v>1</v>
      </c>
      <c r="D80" s="11">
        <v>2154</v>
      </c>
      <c r="E80" s="11">
        <v>928</v>
      </c>
      <c r="F80" s="11">
        <v>24</v>
      </c>
      <c r="G80" s="12">
        <f t="shared" si="6"/>
        <v>2179</v>
      </c>
      <c r="H80" s="10" cm="1">
        <f t="array" ref="H80:K80">_xlfn._xlws.FILTER(reconstructed_nonfiltered[[prefilled]:[requested]],reconstructed_filtered[block]=B80)</f>
        <v>1</v>
      </c>
      <c r="I80" s="11">
        <v>2178</v>
      </c>
      <c r="J80" s="11">
        <v>49</v>
      </c>
      <c r="K80" s="11">
        <v>0</v>
      </c>
      <c r="L80" s="11">
        <f t="shared" si="7"/>
        <v>2179</v>
      </c>
      <c r="M80" s="10">
        <f>C80-H80</f>
        <v>0</v>
      </c>
      <c r="N80" s="11">
        <f>D80-I80</f>
        <v>-24</v>
      </c>
      <c r="O80" s="11">
        <f>E80-J80</f>
        <v>879</v>
      </c>
      <c r="P80" s="11">
        <f t="shared" si="8"/>
        <v>24</v>
      </c>
      <c r="Q80" s="12">
        <f t="shared" si="9"/>
        <v>0</v>
      </c>
    </row>
    <row r="81" spans="1:17" x14ac:dyDescent="0.25">
      <c r="A81" s="3" t="str">
        <f t="shared" si="5"/>
        <v>mempool.space</v>
      </c>
      <c r="B81" t="str">
        <v>000000000000000000005c26711b19b8cdc39929b4d392dba1d7bae4729d58ba</v>
      </c>
      <c r="C81" s="10">
        <v>1</v>
      </c>
      <c r="D81" s="11">
        <v>2412</v>
      </c>
      <c r="E81" s="11">
        <v>1366</v>
      </c>
      <c r="F81" s="11">
        <v>25</v>
      </c>
      <c r="G81" s="12">
        <f t="shared" si="6"/>
        <v>2438</v>
      </c>
      <c r="H81" s="10" cm="1">
        <f t="array" ref="H81:K81">_xlfn._xlws.FILTER(reconstructed_nonfiltered[[prefilled]:[requested]],reconstructed_filtered[block]=B81)</f>
        <v>1</v>
      </c>
      <c r="I81" s="11">
        <v>2435</v>
      </c>
      <c r="J81" s="11">
        <v>2</v>
      </c>
      <c r="K81" s="11">
        <v>2</v>
      </c>
      <c r="L81" s="11">
        <f t="shared" si="7"/>
        <v>2438</v>
      </c>
      <c r="M81" s="10">
        <f>C81-H81</f>
        <v>0</v>
      </c>
      <c r="N81" s="11">
        <f>D81-I81</f>
        <v>-23</v>
      </c>
      <c r="O81" s="11">
        <f>E81-J81</f>
        <v>1364</v>
      </c>
      <c r="P81" s="11">
        <f t="shared" si="8"/>
        <v>23</v>
      </c>
      <c r="Q81" s="12">
        <f t="shared" si="9"/>
        <v>0</v>
      </c>
    </row>
    <row r="82" spans="1:17" x14ac:dyDescent="0.25">
      <c r="A82" s="3" t="str">
        <f t="shared" si="5"/>
        <v>mempool.space</v>
      </c>
      <c r="B82" t="str">
        <v>00000000000000000000514dbc60b4aded952b3ee6e9feaa2f376f0c0a2247d0</v>
      </c>
      <c r="C82" s="10">
        <v>1</v>
      </c>
      <c r="D82" s="11">
        <v>3268</v>
      </c>
      <c r="E82" s="11">
        <v>728</v>
      </c>
      <c r="F82" s="11">
        <v>53</v>
      </c>
      <c r="G82" s="12">
        <f t="shared" si="6"/>
        <v>3322</v>
      </c>
      <c r="H82" s="10" cm="1">
        <f t="array" ref="H82:K82">_xlfn._xlws.FILTER(reconstructed_nonfiltered[[prefilled]:[requested]],reconstructed_filtered[block]=B82)</f>
        <v>1</v>
      </c>
      <c r="I82" s="11">
        <v>3321</v>
      </c>
      <c r="J82" s="11">
        <v>5</v>
      </c>
      <c r="K82" s="11">
        <v>0</v>
      </c>
      <c r="L82" s="11">
        <f t="shared" si="7"/>
        <v>3322</v>
      </c>
      <c r="M82" s="10">
        <f>C82-H82</f>
        <v>0</v>
      </c>
      <c r="N82" s="11">
        <f>D82-I82</f>
        <v>-53</v>
      </c>
      <c r="O82" s="11">
        <f>E82-J82</f>
        <v>723</v>
      </c>
      <c r="P82" s="11">
        <f t="shared" si="8"/>
        <v>53</v>
      </c>
      <c r="Q82" s="12">
        <f t="shared" si="9"/>
        <v>0</v>
      </c>
    </row>
    <row r="83" spans="1:17" x14ac:dyDescent="0.25">
      <c r="A83" s="3" t="str">
        <f t="shared" si="5"/>
        <v>mempool.space</v>
      </c>
      <c r="B83" t="str">
        <v>00000000000000000000da895629cf604fb0e4b71ab02dfbd7a756641fc0437e</v>
      </c>
      <c r="C83" s="10">
        <v>1</v>
      </c>
      <c r="D83" s="11">
        <v>4306</v>
      </c>
      <c r="E83" s="11">
        <v>3382</v>
      </c>
      <c r="F83" s="11">
        <v>276</v>
      </c>
      <c r="G83" s="12">
        <f t="shared" si="6"/>
        <v>4583</v>
      </c>
      <c r="H83" s="10" cm="1">
        <f t="array" ref="H83:K83">_xlfn._xlws.FILTER(reconstructed_nonfiltered[[prefilled]:[requested]],reconstructed_filtered[block]=B83)</f>
        <v>1</v>
      </c>
      <c r="I83" s="11">
        <v>4582</v>
      </c>
      <c r="J83" s="11">
        <v>49</v>
      </c>
      <c r="K83" s="11">
        <v>0</v>
      </c>
      <c r="L83" s="11">
        <f t="shared" si="7"/>
        <v>4583</v>
      </c>
      <c r="M83" s="10">
        <f>C83-H83</f>
        <v>0</v>
      </c>
      <c r="N83" s="11">
        <f>D83-I83</f>
        <v>-276</v>
      </c>
      <c r="O83" s="11">
        <f>E83-J83</f>
        <v>3333</v>
      </c>
      <c r="P83" s="11">
        <f t="shared" si="8"/>
        <v>276</v>
      </c>
      <c r="Q83" s="12">
        <f t="shared" si="9"/>
        <v>0</v>
      </c>
    </row>
    <row r="84" spans="1:17" x14ac:dyDescent="0.25">
      <c r="A84" s="3" t="str">
        <f t="shared" si="5"/>
        <v>mempool.space</v>
      </c>
      <c r="B84" t="str">
        <v>00000000000000000000f885e07f5ade68d214f1a4acd63495b1615f10a210fd</v>
      </c>
      <c r="C84" s="10">
        <v>1</v>
      </c>
      <c r="D84" s="11">
        <v>3505</v>
      </c>
      <c r="E84" s="11">
        <v>2966</v>
      </c>
      <c r="F84" s="11">
        <v>491</v>
      </c>
      <c r="G84" s="12">
        <f t="shared" si="6"/>
        <v>3997</v>
      </c>
      <c r="H84" s="10" cm="1">
        <f t="array" ref="H84:K84">_xlfn._xlws.FILTER(reconstructed_nonfiltered[[prefilled]:[requested]],reconstructed_filtered[block]=B84)</f>
        <v>1</v>
      </c>
      <c r="I84" s="11">
        <v>3996</v>
      </c>
      <c r="J84" s="11">
        <v>244</v>
      </c>
      <c r="K84" s="11">
        <v>0</v>
      </c>
      <c r="L84" s="11">
        <f t="shared" si="7"/>
        <v>3997</v>
      </c>
      <c r="M84" s="10">
        <f>C84-H84</f>
        <v>0</v>
      </c>
      <c r="N84" s="11">
        <f>D84-I84</f>
        <v>-491</v>
      </c>
      <c r="O84" s="11">
        <f>E84-J84</f>
        <v>2722</v>
      </c>
      <c r="P84" s="11">
        <f t="shared" si="8"/>
        <v>491</v>
      </c>
      <c r="Q84" s="12">
        <f t="shared" si="9"/>
        <v>0</v>
      </c>
    </row>
    <row r="85" spans="1:17" x14ac:dyDescent="0.25">
      <c r="A85" s="3" t="str">
        <f t="shared" si="5"/>
        <v>mempool.space</v>
      </c>
      <c r="B85" t="str">
        <v>000000000000000000013bd05058e73cd70b6e76f3761e970295eb44b03e1e6b</v>
      </c>
      <c r="C85" s="10">
        <v>1</v>
      </c>
      <c r="D85" s="11">
        <v>3143</v>
      </c>
      <c r="E85" s="11">
        <v>2132</v>
      </c>
      <c r="F85" s="11">
        <v>161</v>
      </c>
      <c r="G85" s="12">
        <f t="shared" si="6"/>
        <v>3305</v>
      </c>
      <c r="H85" s="10" cm="1">
        <f t="array" ref="H85:K85">_xlfn._xlws.FILTER(reconstructed_nonfiltered[[prefilled]:[requested]],reconstructed_filtered[block]=B85)</f>
        <v>1</v>
      </c>
      <c r="I85" s="11">
        <v>3303</v>
      </c>
      <c r="J85" s="11">
        <v>1</v>
      </c>
      <c r="K85" s="11">
        <v>1</v>
      </c>
      <c r="L85" s="11">
        <f t="shared" si="7"/>
        <v>3305</v>
      </c>
      <c r="M85" s="10">
        <f>C85-H85</f>
        <v>0</v>
      </c>
      <c r="N85" s="11">
        <f>D85-I85</f>
        <v>-160</v>
      </c>
      <c r="O85" s="11">
        <f>E85-J85</f>
        <v>2131</v>
      </c>
      <c r="P85" s="11">
        <f t="shared" si="8"/>
        <v>160</v>
      </c>
      <c r="Q85" s="12">
        <f t="shared" si="9"/>
        <v>0</v>
      </c>
    </row>
    <row r="86" spans="1:17" x14ac:dyDescent="0.25">
      <c r="A86" s="3" t="str">
        <f t="shared" si="5"/>
        <v>mempool.space</v>
      </c>
      <c r="B86" t="str">
        <v>0000000000000000000075799e2a9ebe65547cf38b6709f6166cfa9343692311</v>
      </c>
      <c r="C86" s="10">
        <v>1</v>
      </c>
      <c r="D86" s="11">
        <v>4730</v>
      </c>
      <c r="E86" s="11">
        <v>3974</v>
      </c>
      <c r="F86" s="11">
        <v>40</v>
      </c>
      <c r="G86" s="12">
        <f t="shared" si="6"/>
        <v>4771</v>
      </c>
      <c r="H86" s="10" cm="1">
        <f t="array" ref="H86:K86">_xlfn._xlws.FILTER(reconstructed_nonfiltered[[prefilled]:[requested]],reconstructed_filtered[block]=B86)</f>
        <v>1</v>
      </c>
      <c r="I86" s="11">
        <v>4770</v>
      </c>
      <c r="J86" s="11">
        <v>625</v>
      </c>
      <c r="K86" s="11">
        <v>0</v>
      </c>
      <c r="L86" s="11">
        <f t="shared" si="7"/>
        <v>4771</v>
      </c>
      <c r="M86" s="10">
        <f>C86-H86</f>
        <v>0</v>
      </c>
      <c r="N86" s="11">
        <f>D86-I86</f>
        <v>-40</v>
      </c>
      <c r="O86" s="11">
        <f>E86-J86</f>
        <v>3349</v>
      </c>
      <c r="P86" s="11">
        <f t="shared" si="8"/>
        <v>40</v>
      </c>
      <c r="Q86" s="12">
        <f t="shared" si="9"/>
        <v>0</v>
      </c>
    </row>
    <row r="87" spans="1:17" x14ac:dyDescent="0.25">
      <c r="A87" s="3" t="str">
        <f t="shared" si="5"/>
        <v>mempool.space</v>
      </c>
      <c r="B87" t="str">
        <v>000000000000000000000e9cbb0cd92deacd4593340471bee28386699219cc17</v>
      </c>
      <c r="C87" s="10">
        <v>1</v>
      </c>
      <c r="D87" s="11">
        <v>3004</v>
      </c>
      <c r="E87" s="11">
        <v>1559</v>
      </c>
      <c r="F87" s="11">
        <v>932</v>
      </c>
      <c r="G87" s="12">
        <f t="shared" si="6"/>
        <v>3937</v>
      </c>
      <c r="H87" s="10" cm="1">
        <f t="array" ref="H87:K87">_xlfn._xlws.FILTER(reconstructed_nonfiltered[[prefilled]:[requested]],reconstructed_filtered[block]=B87)</f>
        <v>1</v>
      </c>
      <c r="I87" s="11">
        <v>3936</v>
      </c>
      <c r="J87" s="11">
        <v>269</v>
      </c>
      <c r="K87" s="11">
        <v>0</v>
      </c>
      <c r="L87" s="11">
        <f t="shared" si="7"/>
        <v>3937</v>
      </c>
      <c r="M87" s="10">
        <f>C87-H87</f>
        <v>0</v>
      </c>
      <c r="N87" s="11">
        <f>D87-I87</f>
        <v>-932</v>
      </c>
      <c r="O87" s="11">
        <f>E87-J87</f>
        <v>1290</v>
      </c>
      <c r="P87" s="11">
        <f t="shared" si="8"/>
        <v>932</v>
      </c>
      <c r="Q87" s="12">
        <f t="shared" si="9"/>
        <v>0</v>
      </c>
    </row>
    <row r="88" spans="1:17" x14ac:dyDescent="0.25">
      <c r="A88" s="3" t="str">
        <f t="shared" si="5"/>
        <v>mempool.space</v>
      </c>
      <c r="B88" t="str">
        <v>000000000000000000022189d298028bbd23319039a0f057655059e8267cc996</v>
      </c>
      <c r="C88" s="10">
        <v>1</v>
      </c>
      <c r="D88" s="11">
        <v>3382</v>
      </c>
      <c r="E88" s="11">
        <v>2628</v>
      </c>
      <c r="F88" s="11">
        <v>119</v>
      </c>
      <c r="G88" s="12">
        <f t="shared" si="6"/>
        <v>3502</v>
      </c>
      <c r="H88" s="10" cm="1">
        <f t="array" ref="H88:K88">_xlfn._xlws.FILTER(reconstructed_nonfiltered[[prefilled]:[requested]],reconstructed_filtered[block]=B88)</f>
        <v>1</v>
      </c>
      <c r="I88" s="11">
        <v>3500</v>
      </c>
      <c r="J88" s="11">
        <v>723</v>
      </c>
      <c r="K88" s="11">
        <v>1</v>
      </c>
      <c r="L88" s="11">
        <f t="shared" si="7"/>
        <v>3502</v>
      </c>
      <c r="M88" s="10">
        <f>C88-H88</f>
        <v>0</v>
      </c>
      <c r="N88" s="11">
        <f>D88-I88</f>
        <v>-118</v>
      </c>
      <c r="O88" s="11">
        <f>E88-J88</f>
        <v>1905</v>
      </c>
      <c r="P88" s="11">
        <f t="shared" si="8"/>
        <v>118</v>
      </c>
      <c r="Q88" s="12">
        <f t="shared" si="9"/>
        <v>0</v>
      </c>
    </row>
    <row r="89" spans="1:17" x14ac:dyDescent="0.25">
      <c r="A89" s="3" t="str">
        <f t="shared" si="5"/>
        <v>mempool.space</v>
      </c>
      <c r="B89" t="str">
        <v>000000000000000000019105f1dec834e3018c2be4e6c03284f0c06f02579172</v>
      </c>
      <c r="C89" s="10">
        <v>1</v>
      </c>
      <c r="D89" s="11">
        <v>3192</v>
      </c>
      <c r="E89" s="11">
        <v>2490</v>
      </c>
      <c r="F89" s="11">
        <v>387</v>
      </c>
      <c r="G89" s="12">
        <f t="shared" si="6"/>
        <v>3580</v>
      </c>
      <c r="H89" s="10" cm="1">
        <f t="array" ref="H89:K89">_xlfn._xlws.FILTER(reconstructed_nonfiltered[[prefilled]:[requested]],reconstructed_filtered[block]=B89)</f>
        <v>1</v>
      </c>
      <c r="I89" s="11">
        <v>3579</v>
      </c>
      <c r="J89" s="11">
        <v>971</v>
      </c>
      <c r="K89" s="11">
        <v>0</v>
      </c>
      <c r="L89" s="11">
        <f t="shared" si="7"/>
        <v>3580</v>
      </c>
      <c r="M89" s="10">
        <f>C89-H89</f>
        <v>0</v>
      </c>
      <c r="N89" s="11">
        <f>D89-I89</f>
        <v>-387</v>
      </c>
      <c r="O89" s="11">
        <f>E89-J89</f>
        <v>1519</v>
      </c>
      <c r="P89" s="11">
        <f t="shared" si="8"/>
        <v>387</v>
      </c>
      <c r="Q89" s="12">
        <f t="shared" si="9"/>
        <v>0</v>
      </c>
    </row>
    <row r="90" spans="1:17" x14ac:dyDescent="0.25">
      <c r="A90" s="3" t="str">
        <f t="shared" si="5"/>
        <v>mempool.space</v>
      </c>
      <c r="B90" t="str">
        <v>000000000000000000005b15a588fae919b615175684ad4bbad021848ec07aa3</v>
      </c>
      <c r="C90" s="10">
        <v>1</v>
      </c>
      <c r="D90" s="11">
        <v>3341</v>
      </c>
      <c r="E90" s="11">
        <v>1820</v>
      </c>
      <c r="F90" s="11">
        <v>191</v>
      </c>
      <c r="G90" s="12">
        <f t="shared" si="6"/>
        <v>3533</v>
      </c>
      <c r="H90" s="10" cm="1">
        <f t="array" ref="H90:K90">_xlfn._xlws.FILTER(reconstructed_nonfiltered[[prefilled]:[requested]],reconstructed_filtered[block]=B90)</f>
        <v>1</v>
      </c>
      <c r="I90" s="11">
        <v>3532</v>
      </c>
      <c r="J90" s="11">
        <v>891</v>
      </c>
      <c r="K90" s="11">
        <v>0</v>
      </c>
      <c r="L90" s="11">
        <f t="shared" si="7"/>
        <v>3533</v>
      </c>
      <c r="M90" s="10">
        <f>C90-H90</f>
        <v>0</v>
      </c>
      <c r="N90" s="11">
        <f>D90-I90</f>
        <v>-191</v>
      </c>
      <c r="O90" s="11">
        <f>E90-J90</f>
        <v>929</v>
      </c>
      <c r="P90" s="11">
        <f t="shared" si="8"/>
        <v>191</v>
      </c>
      <c r="Q90" s="12">
        <f t="shared" si="9"/>
        <v>0</v>
      </c>
    </row>
    <row r="91" spans="1:17" x14ac:dyDescent="0.25">
      <c r="A91" s="3" t="str">
        <f t="shared" si="5"/>
        <v>mempool.space</v>
      </c>
      <c r="B91" t="str">
        <v>00000000000000000001bcc16a79367276c1e27334bb0b35fda4967dcbd5aa67</v>
      </c>
      <c r="C91" s="10">
        <v>1</v>
      </c>
      <c r="D91" s="11">
        <v>3780</v>
      </c>
      <c r="E91" s="11">
        <v>1914</v>
      </c>
      <c r="F91" s="11">
        <v>451</v>
      </c>
      <c r="G91" s="12">
        <f t="shared" si="6"/>
        <v>4232</v>
      </c>
      <c r="H91" s="10" cm="1">
        <f t="array" ref="H91:K91">_xlfn._xlws.FILTER(reconstructed_nonfiltered[[prefilled]:[requested]],reconstructed_filtered[block]=B91)</f>
        <v>1</v>
      </c>
      <c r="I91" s="11">
        <v>4231</v>
      </c>
      <c r="J91" s="11">
        <v>314</v>
      </c>
      <c r="K91" s="11">
        <v>0</v>
      </c>
      <c r="L91" s="11">
        <f t="shared" si="7"/>
        <v>4232</v>
      </c>
      <c r="M91" s="10">
        <f>C91-H91</f>
        <v>0</v>
      </c>
      <c r="N91" s="11">
        <f>D91-I91</f>
        <v>-451</v>
      </c>
      <c r="O91" s="11">
        <f>E91-J91</f>
        <v>1600</v>
      </c>
      <c r="P91" s="11">
        <f t="shared" si="8"/>
        <v>451</v>
      </c>
      <c r="Q91" s="12">
        <f t="shared" si="9"/>
        <v>0</v>
      </c>
    </row>
    <row r="92" spans="1:17" x14ac:dyDescent="0.25">
      <c r="A92" s="3" t="str">
        <f t="shared" si="5"/>
        <v>mempool.space</v>
      </c>
      <c r="B92" t="str">
        <v>00000000000000000001be541766739ed28825598140ba8866bbbb37b52f2d2d</v>
      </c>
      <c r="C92" s="10">
        <v>1</v>
      </c>
      <c r="D92" s="11">
        <v>4333</v>
      </c>
      <c r="E92" s="11">
        <v>3561</v>
      </c>
      <c r="F92" s="11">
        <v>294</v>
      </c>
      <c r="G92" s="12">
        <f t="shared" si="6"/>
        <v>4628</v>
      </c>
      <c r="H92" s="10" cm="1">
        <f t="array" ref="H92:K92">_xlfn._xlws.FILTER(reconstructed_nonfiltered[[prefilled]:[requested]],reconstructed_filtered[block]=B92)</f>
        <v>1</v>
      </c>
      <c r="I92" s="11">
        <v>4627</v>
      </c>
      <c r="J92" s="11">
        <v>1054</v>
      </c>
      <c r="K92" s="11">
        <v>0</v>
      </c>
      <c r="L92" s="11">
        <f t="shared" si="7"/>
        <v>4628</v>
      </c>
      <c r="M92" s="10">
        <f>C92-H92</f>
        <v>0</v>
      </c>
      <c r="N92" s="11">
        <f>D92-I92</f>
        <v>-294</v>
      </c>
      <c r="O92" s="11">
        <f>E92-J92</f>
        <v>2507</v>
      </c>
      <c r="P92" s="11">
        <f t="shared" si="8"/>
        <v>294</v>
      </c>
      <c r="Q92" s="12">
        <f t="shared" si="9"/>
        <v>0</v>
      </c>
    </row>
    <row r="93" spans="1:17" x14ac:dyDescent="0.25">
      <c r="A93" s="3" t="str">
        <f t="shared" si="5"/>
        <v>mempool.space</v>
      </c>
      <c r="B93" t="str">
        <v>0000000000000000000185881ea09e5064e8653d8220bdf3fa0ae201d2bd9f90</v>
      </c>
      <c r="C93" s="10">
        <v>1</v>
      </c>
      <c r="D93" s="11">
        <v>3726</v>
      </c>
      <c r="E93" s="11">
        <v>1139</v>
      </c>
      <c r="F93" s="11">
        <v>118</v>
      </c>
      <c r="G93" s="12">
        <f t="shared" si="6"/>
        <v>3845</v>
      </c>
      <c r="H93" s="10" cm="1">
        <f t="array" ref="H93:K93">_xlfn._xlws.FILTER(reconstructed_nonfiltered[[prefilled]:[requested]],reconstructed_filtered[block]=B93)</f>
        <v>1</v>
      </c>
      <c r="I93" s="11">
        <v>3844</v>
      </c>
      <c r="J93" s="11">
        <v>104</v>
      </c>
      <c r="K93" s="11">
        <v>0</v>
      </c>
      <c r="L93" s="11">
        <f t="shared" si="7"/>
        <v>3845</v>
      </c>
      <c r="M93" s="10">
        <f>C93-H93</f>
        <v>0</v>
      </c>
      <c r="N93" s="11">
        <f>D93-I93</f>
        <v>-118</v>
      </c>
      <c r="O93" s="11">
        <f>E93-J93</f>
        <v>1035</v>
      </c>
      <c r="P93" s="11">
        <f t="shared" si="8"/>
        <v>118</v>
      </c>
      <c r="Q93" s="12">
        <f t="shared" si="9"/>
        <v>0</v>
      </c>
    </row>
    <row r="94" spans="1:17" x14ac:dyDescent="0.25">
      <c r="A94" s="3" t="str">
        <f t="shared" si="5"/>
        <v>mempool.space</v>
      </c>
      <c r="B94" t="str">
        <v>00000000000000000001a658ff41cd17730ce22497fec7e8ebd9cf2c3f398d67</v>
      </c>
      <c r="C94" s="10">
        <v>1</v>
      </c>
      <c r="D94" s="11">
        <v>3568</v>
      </c>
      <c r="E94" s="11">
        <v>2655</v>
      </c>
      <c r="F94" s="11">
        <v>237</v>
      </c>
      <c r="G94" s="12">
        <f t="shared" si="6"/>
        <v>3806</v>
      </c>
      <c r="H94" s="10" cm="1">
        <f t="array" ref="H94:K94">_xlfn._xlws.FILTER(reconstructed_nonfiltered[[prefilled]:[requested]],reconstructed_filtered[block]=B94)</f>
        <v>1</v>
      </c>
      <c r="I94" s="11">
        <v>3805</v>
      </c>
      <c r="J94" s="11">
        <v>385</v>
      </c>
      <c r="K94" s="11">
        <v>0</v>
      </c>
      <c r="L94" s="11">
        <f t="shared" si="7"/>
        <v>3806</v>
      </c>
      <c r="M94" s="10">
        <f>C94-H94</f>
        <v>0</v>
      </c>
      <c r="N94" s="11">
        <f>D94-I94</f>
        <v>-237</v>
      </c>
      <c r="O94" s="11">
        <f>E94-J94</f>
        <v>2270</v>
      </c>
      <c r="P94" s="11">
        <f t="shared" si="8"/>
        <v>237</v>
      </c>
      <c r="Q94" s="12">
        <f t="shared" si="9"/>
        <v>0</v>
      </c>
    </row>
    <row r="95" spans="1:17" x14ac:dyDescent="0.25">
      <c r="A95" s="3" t="str">
        <f t="shared" si="5"/>
        <v>mempool.space</v>
      </c>
      <c r="B95" t="str">
        <v>00000000000000000000cadd8ac37f342d09eb39cbdc95669a7c80532be4bbf1</v>
      </c>
      <c r="C95" s="10">
        <v>1</v>
      </c>
      <c r="D95" s="11">
        <v>3944</v>
      </c>
      <c r="E95" s="11">
        <v>3181</v>
      </c>
      <c r="F95" s="11">
        <v>184</v>
      </c>
      <c r="G95" s="12">
        <f t="shared" si="6"/>
        <v>4129</v>
      </c>
      <c r="H95" s="10" cm="1">
        <f t="array" ref="H95:K95">_xlfn._xlws.FILTER(reconstructed_nonfiltered[[prefilled]:[requested]],reconstructed_filtered[block]=B95)</f>
        <v>1</v>
      </c>
      <c r="I95" s="11">
        <v>4033</v>
      </c>
      <c r="J95" s="11">
        <v>1759</v>
      </c>
      <c r="K95" s="11">
        <v>95</v>
      </c>
      <c r="L95" s="11">
        <f t="shared" si="7"/>
        <v>4129</v>
      </c>
      <c r="M95" s="10">
        <f>C95-H95</f>
        <v>0</v>
      </c>
      <c r="N95" s="11">
        <f>D95-I95</f>
        <v>-89</v>
      </c>
      <c r="O95" s="11">
        <f>E95-J95</f>
        <v>1422</v>
      </c>
      <c r="P95" s="11">
        <f t="shared" si="8"/>
        <v>89</v>
      </c>
      <c r="Q95" s="12">
        <f t="shared" si="9"/>
        <v>0</v>
      </c>
    </row>
    <row r="96" spans="1:17" x14ac:dyDescent="0.25">
      <c r="A96" s="3" t="str">
        <f t="shared" si="5"/>
        <v>mempool.space</v>
      </c>
      <c r="B96" t="str">
        <v>00000000000000000000a614d53178df897c9c8ba8102ef4143b5b7dfe2f4350</v>
      </c>
      <c r="C96" s="10">
        <v>1</v>
      </c>
      <c r="D96" s="11">
        <v>745</v>
      </c>
      <c r="E96" s="11">
        <v>89</v>
      </c>
      <c r="F96" s="11">
        <v>707</v>
      </c>
      <c r="G96" s="12">
        <f t="shared" si="6"/>
        <v>1453</v>
      </c>
      <c r="H96" s="10" cm="1">
        <f t="array" ref="H96:K96">_xlfn._xlws.FILTER(reconstructed_nonfiltered[[prefilled]:[requested]],reconstructed_filtered[block]=B96)</f>
        <v>1</v>
      </c>
      <c r="I96" s="11">
        <v>1205</v>
      </c>
      <c r="J96" s="11">
        <v>24</v>
      </c>
      <c r="K96" s="11">
        <v>247</v>
      </c>
      <c r="L96" s="11">
        <f t="shared" si="7"/>
        <v>1453</v>
      </c>
      <c r="M96" s="10">
        <f>C96-H96</f>
        <v>0</v>
      </c>
      <c r="N96" s="11">
        <f>D96-I96</f>
        <v>-460</v>
      </c>
      <c r="O96" s="11">
        <f>E96-J96</f>
        <v>65</v>
      </c>
      <c r="P96" s="11">
        <f t="shared" si="8"/>
        <v>460</v>
      </c>
      <c r="Q96" s="12">
        <f t="shared" si="9"/>
        <v>0</v>
      </c>
    </row>
    <row r="97" spans="1:17" x14ac:dyDescent="0.25">
      <c r="A97" s="3" t="str">
        <f t="shared" si="5"/>
        <v>mempool.space</v>
      </c>
      <c r="B97" t="str">
        <v>00000000000000000001c4639e32a32e3ead06e5a954f8987f2b57e6f9386a47</v>
      </c>
      <c r="C97" s="10">
        <v>1</v>
      </c>
      <c r="D97" s="11">
        <v>2731</v>
      </c>
      <c r="E97" s="11">
        <v>1466</v>
      </c>
      <c r="F97" s="11">
        <v>544</v>
      </c>
      <c r="G97" s="12">
        <f t="shared" si="6"/>
        <v>3276</v>
      </c>
      <c r="H97" s="10" cm="1">
        <f t="array" ref="H97:K97">_xlfn._xlws.FILTER(reconstructed_nonfiltered[[prefilled]:[requested]],reconstructed_filtered[block]=B97)</f>
        <v>1</v>
      </c>
      <c r="I97" s="11">
        <v>3232</v>
      </c>
      <c r="J97" s="11">
        <v>1179</v>
      </c>
      <c r="K97" s="11">
        <v>43</v>
      </c>
      <c r="L97" s="11">
        <f t="shared" si="7"/>
        <v>3276</v>
      </c>
      <c r="M97" s="10">
        <f>C97-H97</f>
        <v>0</v>
      </c>
      <c r="N97" s="11">
        <f>D97-I97</f>
        <v>-501</v>
      </c>
      <c r="O97" s="11">
        <f>E97-J97</f>
        <v>287</v>
      </c>
      <c r="P97" s="11">
        <f t="shared" si="8"/>
        <v>501</v>
      </c>
      <c r="Q97" s="12">
        <f t="shared" si="9"/>
        <v>0</v>
      </c>
    </row>
    <row r="98" spans="1:17" x14ac:dyDescent="0.25">
      <c r="A98" s="3" t="str">
        <f t="shared" si="5"/>
        <v>mempool.space</v>
      </c>
      <c r="B98" t="str">
        <v>00000000000000000000a6ed1202feb7c348bb110985bf75b72ef19716e02f68</v>
      </c>
      <c r="C98" s="10">
        <v>1</v>
      </c>
      <c r="D98" s="11">
        <v>2980</v>
      </c>
      <c r="E98" s="11">
        <v>231</v>
      </c>
      <c r="F98" s="11">
        <v>2</v>
      </c>
      <c r="G98" s="12">
        <f t="shared" si="6"/>
        <v>2983</v>
      </c>
      <c r="H98" s="10" cm="1">
        <f t="array" ref="H98:K98">_xlfn._xlws.FILTER(reconstructed_nonfiltered[[prefilled]:[requested]],reconstructed_filtered[block]=B98)</f>
        <v>1</v>
      </c>
      <c r="I98" s="11">
        <v>2980</v>
      </c>
      <c r="J98" s="11">
        <v>12</v>
      </c>
      <c r="K98" s="11">
        <v>2</v>
      </c>
      <c r="L98" s="11">
        <f t="shared" si="7"/>
        <v>2983</v>
      </c>
      <c r="M98" s="10">
        <f>C98-H98</f>
        <v>0</v>
      </c>
      <c r="N98" s="11">
        <f>D98-I98</f>
        <v>0</v>
      </c>
      <c r="O98" s="11">
        <f>E98-J98</f>
        <v>219</v>
      </c>
      <c r="P98" s="11">
        <f t="shared" si="8"/>
        <v>0</v>
      </c>
      <c r="Q98" s="12">
        <f t="shared" si="9"/>
        <v>0</v>
      </c>
    </row>
    <row r="99" spans="1:17" x14ac:dyDescent="0.25">
      <c r="A99" s="3" t="str">
        <f t="shared" si="5"/>
        <v>mempool.space</v>
      </c>
      <c r="B99" t="str">
        <v>00000000000000000001d9116fef70c8ef3946176929e3dbfd56d55b8189403b</v>
      </c>
      <c r="C99" s="10">
        <v>1</v>
      </c>
      <c r="D99" s="11">
        <v>3174</v>
      </c>
      <c r="E99" s="11">
        <v>199</v>
      </c>
      <c r="F99" s="11">
        <v>7</v>
      </c>
      <c r="G99" s="12">
        <f t="shared" si="6"/>
        <v>3182</v>
      </c>
      <c r="H99" s="10" cm="1">
        <f t="array" ref="H99:K99">_xlfn._xlws.FILTER(reconstructed_nonfiltered[[prefilled]:[requested]],reconstructed_filtered[block]=B99)</f>
        <v>1</v>
      </c>
      <c r="I99" s="11">
        <v>3181</v>
      </c>
      <c r="J99" s="11">
        <v>2</v>
      </c>
      <c r="K99" s="11">
        <v>0</v>
      </c>
      <c r="L99" s="11">
        <f t="shared" si="7"/>
        <v>3182</v>
      </c>
      <c r="M99" s="10">
        <f>C99-H99</f>
        <v>0</v>
      </c>
      <c r="N99" s="11">
        <f>D99-I99</f>
        <v>-7</v>
      </c>
      <c r="O99" s="11">
        <f>E99-J99</f>
        <v>197</v>
      </c>
      <c r="P99" s="11">
        <f t="shared" si="8"/>
        <v>7</v>
      </c>
      <c r="Q99" s="12">
        <f t="shared" si="9"/>
        <v>0</v>
      </c>
    </row>
    <row r="100" spans="1:17" x14ac:dyDescent="0.25">
      <c r="A100" s="3" t="str">
        <f t="shared" si="5"/>
        <v>mempool.space</v>
      </c>
      <c r="B100" t="str">
        <v>0000000000000000000067d48dc0329be73ffb5f24f9b0d72806ee0bc63c6078</v>
      </c>
      <c r="C100" s="10">
        <v>1</v>
      </c>
      <c r="D100" s="11">
        <v>2883</v>
      </c>
      <c r="E100" s="11">
        <v>145</v>
      </c>
      <c r="F100" s="11">
        <v>4</v>
      </c>
      <c r="G100" s="12">
        <f t="shared" si="6"/>
        <v>2888</v>
      </c>
      <c r="H100" s="10" cm="1">
        <f t="array" ref="H100:K100">_xlfn._xlws.FILTER(reconstructed_nonfiltered[[prefilled]:[requested]],reconstructed_filtered[block]=B100)</f>
        <v>1</v>
      </c>
      <c r="I100" s="11">
        <v>2886</v>
      </c>
      <c r="J100" s="11">
        <v>30</v>
      </c>
      <c r="K100" s="11">
        <v>1</v>
      </c>
      <c r="L100" s="11">
        <f t="shared" si="7"/>
        <v>2888</v>
      </c>
      <c r="M100" s="10">
        <f>C100-H100</f>
        <v>0</v>
      </c>
      <c r="N100" s="11">
        <f>D100-I100</f>
        <v>-3</v>
      </c>
      <c r="O100" s="11">
        <f>E100-J100</f>
        <v>115</v>
      </c>
      <c r="P100" s="11">
        <f t="shared" si="8"/>
        <v>3</v>
      </c>
      <c r="Q100" s="12">
        <f t="shared" si="9"/>
        <v>0</v>
      </c>
    </row>
    <row r="101" spans="1:17" x14ac:dyDescent="0.25">
      <c r="A101" s="3" t="str">
        <f t="shared" si="5"/>
        <v>mempool.space</v>
      </c>
      <c r="B101" t="str">
        <v>00000000000000000000146926bdd7cd39792714fe0849830009e0197b25e36b</v>
      </c>
      <c r="C101" s="10">
        <v>1</v>
      </c>
      <c r="D101" s="11">
        <v>3486</v>
      </c>
      <c r="E101" s="11">
        <v>231</v>
      </c>
      <c r="F101" s="11">
        <v>3</v>
      </c>
      <c r="G101" s="12">
        <f t="shared" si="6"/>
        <v>3490</v>
      </c>
      <c r="H101" s="10" cm="1">
        <f t="array" ref="H101:K101">_xlfn._xlws.FILTER(reconstructed_nonfiltered[[prefilled]:[requested]],reconstructed_filtered[block]=B101)</f>
        <v>1</v>
      </c>
      <c r="I101" s="11">
        <v>3489</v>
      </c>
      <c r="J101" s="11">
        <v>2</v>
      </c>
      <c r="K101" s="11">
        <v>0</v>
      </c>
      <c r="L101" s="11">
        <f t="shared" si="7"/>
        <v>3490</v>
      </c>
      <c r="M101" s="10">
        <f>C101-H101</f>
        <v>0</v>
      </c>
      <c r="N101" s="11">
        <f>D101-I101</f>
        <v>-3</v>
      </c>
      <c r="O101" s="11">
        <f>E101-J101</f>
        <v>229</v>
      </c>
      <c r="P101" s="11">
        <f t="shared" si="8"/>
        <v>3</v>
      </c>
      <c r="Q101" s="12">
        <f t="shared" si="9"/>
        <v>0</v>
      </c>
    </row>
    <row r="102" spans="1:17" x14ac:dyDescent="0.25">
      <c r="A102" s="3" t="str">
        <f t="shared" si="5"/>
        <v>mempool.space</v>
      </c>
      <c r="B102" t="str">
        <v>00000000000000000001eb2b5f0341506d4fd7ae1ac787637b7e381907fd90a2</v>
      </c>
      <c r="C102" s="10">
        <v>1</v>
      </c>
      <c r="D102" s="11">
        <v>3302</v>
      </c>
      <c r="E102" s="11">
        <v>177</v>
      </c>
      <c r="F102" s="11">
        <v>4</v>
      </c>
      <c r="G102" s="12">
        <f t="shared" si="6"/>
        <v>3307</v>
      </c>
      <c r="H102" s="10" cm="1">
        <f t="array" ref="H102:K102">_xlfn._xlws.FILTER(reconstructed_nonfiltered[[prefilled]:[requested]],reconstructed_filtered[block]=B102)</f>
        <v>1</v>
      </c>
      <c r="I102" s="11">
        <v>3305</v>
      </c>
      <c r="J102" s="11">
        <v>3</v>
      </c>
      <c r="K102" s="11">
        <v>1</v>
      </c>
      <c r="L102" s="11">
        <f t="shared" si="7"/>
        <v>3307</v>
      </c>
      <c r="M102" s="10">
        <f>C102-H102</f>
        <v>0</v>
      </c>
      <c r="N102" s="11">
        <f>D102-I102</f>
        <v>-3</v>
      </c>
      <c r="O102" s="11">
        <f>E102-J102</f>
        <v>174</v>
      </c>
      <c r="P102" s="11">
        <f t="shared" si="8"/>
        <v>3</v>
      </c>
      <c r="Q102" s="12">
        <f t="shared" si="9"/>
        <v>0</v>
      </c>
    </row>
    <row r="103" spans="1:17" x14ac:dyDescent="0.25">
      <c r="A103" s="3" t="str">
        <f t="shared" si="5"/>
        <v>mempool.space</v>
      </c>
      <c r="B103" t="str">
        <v>000000000000000000008d45925616c546f39e2d50f4895d9a75ce5658198ba9</v>
      </c>
      <c r="C103" s="10">
        <v>1</v>
      </c>
      <c r="D103" s="11">
        <v>3816</v>
      </c>
      <c r="E103" s="11">
        <v>131</v>
      </c>
      <c r="F103" s="11">
        <v>27</v>
      </c>
      <c r="G103" s="12">
        <f t="shared" si="6"/>
        <v>3844</v>
      </c>
      <c r="H103" s="10" cm="1">
        <f t="array" ref="H103:K103">_xlfn._xlws.FILTER(reconstructed_nonfiltered[[prefilled]:[requested]],reconstructed_filtered[block]=B103)</f>
        <v>1</v>
      </c>
      <c r="I103" s="11">
        <v>3826</v>
      </c>
      <c r="J103" s="11">
        <v>4</v>
      </c>
      <c r="K103" s="11">
        <v>17</v>
      </c>
      <c r="L103" s="11">
        <f t="shared" si="7"/>
        <v>3844</v>
      </c>
      <c r="M103" s="10">
        <f>C103-H103</f>
        <v>0</v>
      </c>
      <c r="N103" s="11">
        <f>D103-I103</f>
        <v>-10</v>
      </c>
      <c r="O103" s="11">
        <f>E103-J103</f>
        <v>127</v>
      </c>
      <c r="P103" s="11">
        <f t="shared" si="8"/>
        <v>10</v>
      </c>
      <c r="Q103" s="12">
        <f t="shared" si="9"/>
        <v>0</v>
      </c>
    </row>
    <row r="104" spans="1:17" x14ac:dyDescent="0.25">
      <c r="A104" s="3" t="str">
        <f t="shared" si="5"/>
        <v>mempool.space</v>
      </c>
      <c r="B104" t="str">
        <v>00000000000000000000f1be232d63e34f9de96013f2ad090b92c223226e5dc2</v>
      </c>
      <c r="C104" s="10">
        <v>1</v>
      </c>
      <c r="D104" s="11">
        <v>3792</v>
      </c>
      <c r="E104" s="11">
        <v>255</v>
      </c>
      <c r="F104" s="11">
        <v>26</v>
      </c>
      <c r="G104" s="12">
        <f t="shared" si="6"/>
        <v>3819</v>
      </c>
      <c r="H104" s="10" cm="1">
        <f t="array" ref="H104:K104">_xlfn._xlws.FILTER(reconstructed_nonfiltered[[prefilled]:[requested]],reconstructed_filtered[block]=B104)</f>
        <v>1</v>
      </c>
      <c r="I104" s="11">
        <v>3818</v>
      </c>
      <c r="J104" s="11">
        <v>6</v>
      </c>
      <c r="K104" s="11">
        <v>0</v>
      </c>
      <c r="L104" s="11">
        <f t="shared" si="7"/>
        <v>3819</v>
      </c>
      <c r="M104" s="10">
        <f>C104-H104</f>
        <v>0</v>
      </c>
      <c r="N104" s="11">
        <f>D104-I104</f>
        <v>-26</v>
      </c>
      <c r="O104" s="11">
        <f>E104-J104</f>
        <v>249</v>
      </c>
      <c r="P104" s="11">
        <f t="shared" si="8"/>
        <v>26</v>
      </c>
      <c r="Q104" s="12">
        <f t="shared" si="9"/>
        <v>0</v>
      </c>
    </row>
    <row r="105" spans="1:17" x14ac:dyDescent="0.25">
      <c r="A105" s="3" t="str">
        <f t="shared" si="5"/>
        <v>mempool.space</v>
      </c>
      <c r="B105" t="str">
        <v>00000000000000000000107fca07eae20aed9a103de44cdc1e27255382a18aa3</v>
      </c>
      <c r="C105" s="10">
        <v>1</v>
      </c>
      <c r="D105" s="11">
        <v>3449</v>
      </c>
      <c r="E105" s="11">
        <v>286</v>
      </c>
      <c r="F105" s="11">
        <v>62</v>
      </c>
      <c r="G105" s="12">
        <f t="shared" si="6"/>
        <v>3512</v>
      </c>
      <c r="H105" s="10" cm="1">
        <f t="array" ref="H105:K105">_xlfn._xlws.FILTER(reconstructed_nonfiltered[[prefilled]:[requested]],reconstructed_filtered[block]=B105)</f>
        <v>1</v>
      </c>
      <c r="I105" s="11">
        <v>3511</v>
      </c>
      <c r="J105" s="11">
        <v>4</v>
      </c>
      <c r="K105" s="11">
        <v>0</v>
      </c>
      <c r="L105" s="11">
        <f t="shared" si="7"/>
        <v>3512</v>
      </c>
      <c r="M105" s="10">
        <f>C105-H105</f>
        <v>0</v>
      </c>
      <c r="N105" s="11">
        <f>D105-I105</f>
        <v>-62</v>
      </c>
      <c r="O105" s="11">
        <f>E105-J105</f>
        <v>282</v>
      </c>
      <c r="P105" s="11">
        <f t="shared" si="8"/>
        <v>62</v>
      </c>
      <c r="Q105" s="12">
        <f t="shared" si="9"/>
        <v>0</v>
      </c>
    </row>
    <row r="106" spans="1:17" x14ac:dyDescent="0.25">
      <c r="A106" s="3" t="str">
        <f t="shared" si="5"/>
        <v>mempool.space</v>
      </c>
      <c r="B106" t="str">
        <v>0000000000000000000094d1448d0655040e292a0335ada78f19a8a0aa3b0f52</v>
      </c>
      <c r="C106" s="10">
        <v>1</v>
      </c>
      <c r="D106" s="11">
        <v>3319</v>
      </c>
      <c r="E106" s="11">
        <v>560</v>
      </c>
      <c r="F106" s="11">
        <v>142</v>
      </c>
      <c r="G106" s="12">
        <f t="shared" si="6"/>
        <v>3462</v>
      </c>
      <c r="H106" s="10" cm="1">
        <f t="array" ref="H106:K106">_xlfn._xlws.FILTER(reconstructed_nonfiltered[[prefilled]:[requested]],reconstructed_filtered[block]=B106)</f>
        <v>1</v>
      </c>
      <c r="I106" s="11">
        <v>3461</v>
      </c>
      <c r="J106" s="11">
        <v>0</v>
      </c>
      <c r="K106" s="11">
        <v>0</v>
      </c>
      <c r="L106" s="11">
        <f t="shared" si="7"/>
        <v>3462</v>
      </c>
      <c r="M106" s="10">
        <f>C106-H106</f>
        <v>0</v>
      </c>
      <c r="N106" s="11">
        <f>D106-I106</f>
        <v>-142</v>
      </c>
      <c r="O106" s="11">
        <f>E106-J106</f>
        <v>560</v>
      </c>
      <c r="P106" s="11">
        <f t="shared" si="8"/>
        <v>142</v>
      </c>
      <c r="Q106" s="12">
        <f t="shared" si="9"/>
        <v>0</v>
      </c>
    </row>
    <row r="107" spans="1:17" x14ac:dyDescent="0.25">
      <c r="A107" s="3" t="str">
        <f t="shared" si="5"/>
        <v>mempool.space</v>
      </c>
      <c r="B107" t="str">
        <v>00000000000000000000f0bf2e6da96173304431491ce3d6a45676edf6125de3</v>
      </c>
      <c r="C107" s="10">
        <v>1</v>
      </c>
      <c r="D107" s="11">
        <v>3711</v>
      </c>
      <c r="E107" s="11">
        <v>1469</v>
      </c>
      <c r="F107" s="11">
        <v>246</v>
      </c>
      <c r="G107" s="12">
        <f t="shared" si="6"/>
        <v>3958</v>
      </c>
      <c r="H107" s="10" cm="1">
        <f t="array" ref="H107:K107">_xlfn._xlws.FILTER(reconstructed_nonfiltered[[prefilled]:[requested]],reconstructed_filtered[block]=B107)</f>
        <v>1</v>
      </c>
      <c r="I107" s="11">
        <v>3957</v>
      </c>
      <c r="J107" s="11">
        <v>98</v>
      </c>
      <c r="K107" s="11">
        <v>0</v>
      </c>
      <c r="L107" s="11">
        <f t="shared" si="7"/>
        <v>3958</v>
      </c>
      <c r="M107" s="10">
        <f>C107-H107</f>
        <v>0</v>
      </c>
      <c r="N107" s="11">
        <f>D107-I107</f>
        <v>-246</v>
      </c>
      <c r="O107" s="11">
        <f>E107-J107</f>
        <v>1371</v>
      </c>
      <c r="P107" s="11">
        <f t="shared" si="8"/>
        <v>246</v>
      </c>
      <c r="Q107" s="12">
        <f t="shared" si="9"/>
        <v>0</v>
      </c>
    </row>
    <row r="108" spans="1:17" x14ac:dyDescent="0.25">
      <c r="A108" s="3" t="str">
        <f t="shared" si="5"/>
        <v>mempool.space</v>
      </c>
      <c r="B108" t="str">
        <v>00000000000000000001df7155920f9fd36a1e0550788c0e4efbd461f5da7d99</v>
      </c>
      <c r="C108" s="10">
        <v>1</v>
      </c>
      <c r="D108" s="11">
        <v>3623</v>
      </c>
      <c r="E108" s="11">
        <v>217</v>
      </c>
      <c r="F108" s="11">
        <v>40</v>
      </c>
      <c r="G108" s="12">
        <f t="shared" si="6"/>
        <v>3664</v>
      </c>
      <c r="H108" s="10" cm="1">
        <f t="array" ref="H108:K108">_xlfn._xlws.FILTER(reconstructed_nonfiltered[[prefilled]:[requested]],reconstructed_filtered[block]=B108)</f>
        <v>1</v>
      </c>
      <c r="I108" s="11">
        <v>3663</v>
      </c>
      <c r="J108" s="11">
        <v>10</v>
      </c>
      <c r="K108" s="11">
        <v>0</v>
      </c>
      <c r="L108" s="11">
        <f t="shared" si="7"/>
        <v>3664</v>
      </c>
      <c r="M108" s="10">
        <f>C108-H108</f>
        <v>0</v>
      </c>
      <c r="N108" s="11">
        <f>D108-I108</f>
        <v>-40</v>
      </c>
      <c r="O108" s="11">
        <f>E108-J108</f>
        <v>207</v>
      </c>
      <c r="P108" s="11">
        <f t="shared" si="8"/>
        <v>40</v>
      </c>
      <c r="Q108" s="12">
        <f t="shared" si="9"/>
        <v>0</v>
      </c>
    </row>
    <row r="109" spans="1:17" x14ac:dyDescent="0.25">
      <c r="A109" s="3" t="str">
        <f t="shared" si="5"/>
        <v>mempool.space</v>
      </c>
      <c r="B109" t="str">
        <v>0000000000000000000113982ad1b8579fb961fe04ffb495b0d9031babfc18eb</v>
      </c>
      <c r="C109" s="10">
        <v>1</v>
      </c>
      <c r="D109" s="11">
        <v>4055</v>
      </c>
      <c r="E109" s="11">
        <v>209</v>
      </c>
      <c r="F109" s="11">
        <v>4</v>
      </c>
      <c r="G109" s="12">
        <f t="shared" si="6"/>
        <v>4060</v>
      </c>
      <c r="H109" s="10" cm="1">
        <f t="array" ref="H109:K109">_xlfn._xlws.FILTER(reconstructed_nonfiltered[[prefilled]:[requested]],reconstructed_filtered[block]=B109)</f>
        <v>1</v>
      </c>
      <c r="I109" s="11">
        <v>4059</v>
      </c>
      <c r="J109" s="11">
        <v>3</v>
      </c>
      <c r="K109" s="11">
        <v>0</v>
      </c>
      <c r="L109" s="11">
        <f t="shared" si="7"/>
        <v>4060</v>
      </c>
      <c r="M109" s="10">
        <f>C109-H109</f>
        <v>0</v>
      </c>
      <c r="N109" s="11">
        <f>D109-I109</f>
        <v>-4</v>
      </c>
      <c r="O109" s="11">
        <f>E109-J109</f>
        <v>206</v>
      </c>
      <c r="P109" s="11">
        <f t="shared" si="8"/>
        <v>4</v>
      </c>
      <c r="Q109" s="12">
        <f t="shared" si="9"/>
        <v>0</v>
      </c>
    </row>
    <row r="110" spans="1:17" x14ac:dyDescent="0.25">
      <c r="A110" s="3" t="str">
        <f t="shared" si="5"/>
        <v>mempool.space</v>
      </c>
      <c r="B110" t="str">
        <v>0000000000000000000160a4045a883fdd60cbb56fe91d3650491326b7d12fb2</v>
      </c>
      <c r="C110" s="10">
        <v>1</v>
      </c>
      <c r="D110" s="11">
        <v>3679</v>
      </c>
      <c r="E110" s="11">
        <v>1284</v>
      </c>
      <c r="F110" s="11">
        <v>111</v>
      </c>
      <c r="G110" s="12">
        <f t="shared" si="6"/>
        <v>3791</v>
      </c>
      <c r="H110" s="10" cm="1">
        <f t="array" ref="H110:K110">_xlfn._xlws.FILTER(reconstructed_nonfiltered[[prefilled]:[requested]],reconstructed_filtered[block]=B110)</f>
        <v>1</v>
      </c>
      <c r="I110" s="11">
        <v>3790</v>
      </c>
      <c r="J110" s="11">
        <v>43</v>
      </c>
      <c r="K110" s="11">
        <v>0</v>
      </c>
      <c r="L110" s="11">
        <f t="shared" si="7"/>
        <v>3791</v>
      </c>
      <c r="M110" s="10">
        <f>C110-H110</f>
        <v>0</v>
      </c>
      <c r="N110" s="11">
        <f>D110-I110</f>
        <v>-111</v>
      </c>
      <c r="O110" s="11">
        <f>E110-J110</f>
        <v>1241</v>
      </c>
      <c r="P110" s="11">
        <f t="shared" si="8"/>
        <v>111</v>
      </c>
      <c r="Q110" s="12">
        <f t="shared" si="9"/>
        <v>0</v>
      </c>
    </row>
    <row r="111" spans="1:17" x14ac:dyDescent="0.25">
      <c r="A111" s="3" t="str">
        <f t="shared" si="5"/>
        <v>mempool.space</v>
      </c>
      <c r="B111" t="str">
        <v>0000000000000000000190583a9c42c94d92bab5796d8a5d9413fa7ab3ae1fb8</v>
      </c>
      <c r="C111" s="10">
        <v>1</v>
      </c>
      <c r="D111" s="11">
        <v>3369</v>
      </c>
      <c r="E111" s="11">
        <v>1981</v>
      </c>
      <c r="F111" s="11">
        <v>90</v>
      </c>
      <c r="G111" s="12">
        <f t="shared" si="6"/>
        <v>3460</v>
      </c>
      <c r="H111" s="10" cm="1">
        <f t="array" ref="H111:K111">_xlfn._xlws.FILTER(reconstructed_nonfiltered[[prefilled]:[requested]],reconstructed_filtered[block]=B111)</f>
        <v>1</v>
      </c>
      <c r="I111" s="11">
        <v>3459</v>
      </c>
      <c r="J111" s="11">
        <v>315</v>
      </c>
      <c r="K111" s="11">
        <v>0</v>
      </c>
      <c r="L111" s="11">
        <f t="shared" si="7"/>
        <v>3460</v>
      </c>
      <c r="M111" s="10">
        <f>C111-H111</f>
        <v>0</v>
      </c>
      <c r="N111" s="11">
        <f>D111-I111</f>
        <v>-90</v>
      </c>
      <c r="O111" s="11">
        <f>E111-J111</f>
        <v>1666</v>
      </c>
      <c r="P111" s="11">
        <f t="shared" si="8"/>
        <v>90</v>
      </c>
      <c r="Q111" s="12">
        <f t="shared" si="9"/>
        <v>0</v>
      </c>
    </row>
    <row r="112" spans="1:17" x14ac:dyDescent="0.25">
      <c r="A112" s="3" t="str">
        <f t="shared" si="5"/>
        <v>mempool.space</v>
      </c>
      <c r="B112" t="str">
        <v>000000000000000000014b11409392a8266dba46df2a463d3825b671fea2503f</v>
      </c>
      <c r="C112" s="10">
        <v>1</v>
      </c>
      <c r="D112" s="11">
        <v>3431</v>
      </c>
      <c r="E112" s="11">
        <v>728</v>
      </c>
      <c r="F112" s="11">
        <v>39</v>
      </c>
      <c r="G112" s="12">
        <f t="shared" si="6"/>
        <v>3471</v>
      </c>
      <c r="H112" s="10" cm="1">
        <f t="array" ref="H112:K112">_xlfn._xlws.FILTER(reconstructed_nonfiltered[[prefilled]:[requested]],reconstructed_filtered[block]=B112)</f>
        <v>1</v>
      </c>
      <c r="I112" s="11">
        <v>3470</v>
      </c>
      <c r="J112" s="11">
        <v>1</v>
      </c>
      <c r="K112" s="11">
        <v>0</v>
      </c>
      <c r="L112" s="11">
        <f t="shared" si="7"/>
        <v>3471</v>
      </c>
      <c r="M112" s="10">
        <f>C112-H112</f>
        <v>0</v>
      </c>
      <c r="N112" s="11">
        <f>D112-I112</f>
        <v>-39</v>
      </c>
      <c r="O112" s="11">
        <f>E112-J112</f>
        <v>727</v>
      </c>
      <c r="P112" s="11">
        <f t="shared" si="8"/>
        <v>39</v>
      </c>
      <c r="Q112" s="12">
        <f t="shared" si="9"/>
        <v>0</v>
      </c>
    </row>
    <row r="113" spans="1:17" x14ac:dyDescent="0.25">
      <c r="A113" s="3" t="str">
        <f t="shared" si="5"/>
        <v>mempool.space</v>
      </c>
      <c r="B113" t="str">
        <v>00000000000000000000d71f724f24a57c43f5170b422b65640b110c264ddf43</v>
      </c>
      <c r="C113" s="10">
        <v>1</v>
      </c>
      <c r="D113" s="11">
        <v>4186</v>
      </c>
      <c r="E113" s="11">
        <v>3399</v>
      </c>
      <c r="F113" s="11">
        <v>88</v>
      </c>
      <c r="G113" s="12">
        <f t="shared" si="6"/>
        <v>4275</v>
      </c>
      <c r="H113" s="10" cm="1">
        <f t="array" ref="H113:K113">_xlfn._xlws.FILTER(reconstructed_nonfiltered[[prefilled]:[requested]],reconstructed_filtered[block]=B113)</f>
        <v>1</v>
      </c>
      <c r="I113" s="11">
        <v>4274</v>
      </c>
      <c r="J113" s="11">
        <v>942</v>
      </c>
      <c r="K113" s="11">
        <v>0</v>
      </c>
      <c r="L113" s="11">
        <f t="shared" si="7"/>
        <v>4275</v>
      </c>
      <c r="M113" s="10">
        <f>C113-H113</f>
        <v>0</v>
      </c>
      <c r="N113" s="11">
        <f>D113-I113</f>
        <v>-88</v>
      </c>
      <c r="O113" s="11">
        <f>E113-J113</f>
        <v>2457</v>
      </c>
      <c r="P113" s="11">
        <f t="shared" si="8"/>
        <v>88</v>
      </c>
      <c r="Q113" s="12">
        <f t="shared" si="9"/>
        <v>0</v>
      </c>
    </row>
    <row r="114" spans="1:17" x14ac:dyDescent="0.25">
      <c r="A114" s="3" t="str">
        <f t="shared" si="5"/>
        <v>mempool.space</v>
      </c>
      <c r="B114" t="str">
        <v>00000000000000000000a0f9642eba95c2b46fcb2fa918f2f0e690e1a5ff01c1</v>
      </c>
      <c r="C114" s="10">
        <v>1</v>
      </c>
      <c r="D114" s="11">
        <v>3517</v>
      </c>
      <c r="E114" s="11">
        <v>151</v>
      </c>
      <c r="F114" s="11">
        <v>24</v>
      </c>
      <c r="G114" s="12">
        <f t="shared" si="6"/>
        <v>3542</v>
      </c>
      <c r="H114" s="10" cm="1">
        <f t="array" ref="H114:K114">_xlfn._xlws.FILTER(reconstructed_nonfiltered[[prefilled]:[requested]],reconstructed_filtered[block]=B114)</f>
        <v>1</v>
      </c>
      <c r="I114" s="11">
        <v>3541</v>
      </c>
      <c r="J114" s="11">
        <v>3</v>
      </c>
      <c r="K114" s="11">
        <v>0</v>
      </c>
      <c r="L114" s="11">
        <f t="shared" si="7"/>
        <v>3542</v>
      </c>
      <c r="M114" s="10">
        <f>C114-H114</f>
        <v>0</v>
      </c>
      <c r="N114" s="11">
        <f>D114-I114</f>
        <v>-24</v>
      </c>
      <c r="O114" s="11">
        <f>E114-J114</f>
        <v>148</v>
      </c>
      <c r="P114" s="11">
        <f t="shared" si="8"/>
        <v>24</v>
      </c>
      <c r="Q114" s="12">
        <f t="shared" si="9"/>
        <v>0</v>
      </c>
    </row>
    <row r="115" spans="1:17" x14ac:dyDescent="0.25">
      <c r="A115" s="3" t="str">
        <f t="shared" si="5"/>
        <v>mempool.space</v>
      </c>
      <c r="B115" t="str">
        <v>000000000000000000003d1b3cbbb510fa45438dd9127803e3be0414342e5fe2</v>
      </c>
      <c r="C115" s="10">
        <v>1</v>
      </c>
      <c r="D115" s="11">
        <v>2747</v>
      </c>
      <c r="E115" s="11">
        <v>355</v>
      </c>
      <c r="F115" s="11">
        <v>117</v>
      </c>
      <c r="G115" s="12">
        <f t="shared" si="6"/>
        <v>2865</v>
      </c>
      <c r="H115" s="10" cm="1">
        <f t="array" ref="H115:K115">_xlfn._xlws.FILTER(reconstructed_nonfiltered[[prefilled]:[requested]],reconstructed_filtered[block]=B115)</f>
        <v>1</v>
      </c>
      <c r="I115" s="11">
        <v>2858</v>
      </c>
      <c r="J115" s="11">
        <v>7</v>
      </c>
      <c r="K115" s="11">
        <v>6</v>
      </c>
      <c r="L115" s="11">
        <f t="shared" si="7"/>
        <v>2865</v>
      </c>
      <c r="M115" s="10">
        <f>C115-H115</f>
        <v>0</v>
      </c>
      <c r="N115" s="11">
        <f>D115-I115</f>
        <v>-111</v>
      </c>
      <c r="O115" s="11">
        <f>E115-J115</f>
        <v>348</v>
      </c>
      <c r="P115" s="11">
        <f t="shared" si="8"/>
        <v>111</v>
      </c>
      <c r="Q115" s="12">
        <f t="shared" si="9"/>
        <v>0</v>
      </c>
    </row>
    <row r="116" spans="1:17" x14ac:dyDescent="0.25">
      <c r="A116" s="3" t="str">
        <f t="shared" si="5"/>
        <v>mempool.space</v>
      </c>
      <c r="B116" t="str">
        <v>000000000000000000008daa1013cdb80b16c93ead72b8f2cb014a1d15e3acfd</v>
      </c>
      <c r="C116" s="10">
        <v>1</v>
      </c>
      <c r="D116" s="11">
        <v>3756</v>
      </c>
      <c r="E116" s="11">
        <v>2556</v>
      </c>
      <c r="F116" s="11">
        <v>376</v>
      </c>
      <c r="G116" s="12">
        <f t="shared" si="6"/>
        <v>4133</v>
      </c>
      <c r="H116" s="10" cm="1">
        <f t="array" ref="H116:K116">_xlfn._xlws.FILTER(reconstructed_nonfiltered[[prefilled]:[requested]],reconstructed_filtered[block]=B116)</f>
        <v>1</v>
      </c>
      <c r="I116" s="11">
        <v>4131</v>
      </c>
      <c r="J116" s="11">
        <v>1038</v>
      </c>
      <c r="K116" s="11">
        <v>1</v>
      </c>
      <c r="L116" s="11">
        <f t="shared" si="7"/>
        <v>4133</v>
      </c>
      <c r="M116" s="10">
        <f>C116-H116</f>
        <v>0</v>
      </c>
      <c r="N116" s="11">
        <f>D116-I116</f>
        <v>-375</v>
      </c>
      <c r="O116" s="11">
        <f>E116-J116</f>
        <v>1518</v>
      </c>
      <c r="P116" s="11">
        <f t="shared" si="8"/>
        <v>375</v>
      </c>
      <c r="Q116" s="12">
        <f t="shared" si="9"/>
        <v>0</v>
      </c>
    </row>
    <row r="117" spans="1:17" x14ac:dyDescent="0.25">
      <c r="A117" s="3" t="str">
        <f t="shared" si="5"/>
        <v>mempool.space</v>
      </c>
      <c r="B117" t="str">
        <v>00000000000000000000a4cb9256b61e18293093e6d349a45762bcb693c99537</v>
      </c>
      <c r="C117" s="10">
        <v>1</v>
      </c>
      <c r="D117" s="11">
        <v>3820</v>
      </c>
      <c r="E117" s="11">
        <v>993</v>
      </c>
      <c r="F117" s="11">
        <v>157</v>
      </c>
      <c r="G117" s="12">
        <f t="shared" si="6"/>
        <v>3978</v>
      </c>
      <c r="H117" s="10" cm="1">
        <f t="array" ref="H117:K117">_xlfn._xlws.FILTER(reconstructed_nonfiltered[[prefilled]:[requested]],reconstructed_filtered[block]=B117)</f>
        <v>1</v>
      </c>
      <c r="I117" s="11">
        <v>3976</v>
      </c>
      <c r="J117" s="11">
        <v>531</v>
      </c>
      <c r="K117" s="11">
        <v>1</v>
      </c>
      <c r="L117" s="11">
        <f t="shared" si="7"/>
        <v>3978</v>
      </c>
      <c r="M117" s="10">
        <f>C117-H117</f>
        <v>0</v>
      </c>
      <c r="N117" s="11">
        <f>D117-I117</f>
        <v>-156</v>
      </c>
      <c r="O117" s="11">
        <f>E117-J117</f>
        <v>462</v>
      </c>
      <c r="P117" s="11">
        <f t="shared" si="8"/>
        <v>156</v>
      </c>
      <c r="Q117" s="12">
        <f t="shared" si="9"/>
        <v>0</v>
      </c>
    </row>
    <row r="118" spans="1:17" x14ac:dyDescent="0.25">
      <c r="A118" s="3" t="str">
        <f t="shared" si="5"/>
        <v>mempool.space</v>
      </c>
      <c r="B118" t="str">
        <v>000000000000000000022f0d7e03a01006583f83ebd018f7ee579dfb785c0004</v>
      </c>
      <c r="C118" s="10">
        <v>1</v>
      </c>
      <c r="D118" s="11">
        <v>2327</v>
      </c>
      <c r="E118" s="11">
        <v>139</v>
      </c>
      <c r="F118" s="11">
        <v>9</v>
      </c>
      <c r="G118" s="12">
        <f t="shared" si="6"/>
        <v>2337</v>
      </c>
      <c r="H118" s="10" cm="1">
        <f t="array" ref="H118:K118">_xlfn._xlws.FILTER(reconstructed_nonfiltered[[prefilled]:[requested]],reconstructed_filtered[block]=B118)</f>
        <v>1</v>
      </c>
      <c r="I118" s="11">
        <v>2336</v>
      </c>
      <c r="J118" s="11">
        <v>2</v>
      </c>
      <c r="K118" s="11">
        <v>0</v>
      </c>
      <c r="L118" s="11">
        <f t="shared" si="7"/>
        <v>2337</v>
      </c>
      <c r="M118" s="10">
        <f>C118-H118</f>
        <v>0</v>
      </c>
      <c r="N118" s="11">
        <f>D118-I118</f>
        <v>-9</v>
      </c>
      <c r="O118" s="11">
        <f>E118-J118</f>
        <v>137</v>
      </c>
      <c r="P118" s="11">
        <f t="shared" si="8"/>
        <v>9</v>
      </c>
      <c r="Q118" s="12">
        <f t="shared" si="9"/>
        <v>0</v>
      </c>
    </row>
    <row r="119" spans="1:17" x14ac:dyDescent="0.25">
      <c r="A119" s="3" t="str">
        <f t="shared" si="5"/>
        <v>mempool.space</v>
      </c>
      <c r="B119" t="str">
        <v>000000000000000000022bd31cd870f5226972172fe2ec1e2e7f3bc4e0c9f019</v>
      </c>
      <c r="C119" s="10">
        <v>1</v>
      </c>
      <c r="D119" s="11">
        <v>3379</v>
      </c>
      <c r="E119" s="11">
        <v>263</v>
      </c>
      <c r="F119" s="11">
        <v>15</v>
      </c>
      <c r="G119" s="12">
        <f t="shared" si="6"/>
        <v>3395</v>
      </c>
      <c r="H119" s="10" cm="1">
        <f t="array" ref="H119:K119">_xlfn._xlws.FILTER(reconstructed_nonfiltered[[prefilled]:[requested]],reconstructed_filtered[block]=B119)</f>
        <v>1</v>
      </c>
      <c r="I119" s="11">
        <v>3391</v>
      </c>
      <c r="J119" s="11">
        <v>11</v>
      </c>
      <c r="K119" s="11">
        <v>3</v>
      </c>
      <c r="L119" s="11">
        <f t="shared" si="7"/>
        <v>3395</v>
      </c>
      <c r="M119" s="10">
        <f>C119-H119</f>
        <v>0</v>
      </c>
      <c r="N119" s="11">
        <f>D119-I119</f>
        <v>-12</v>
      </c>
      <c r="O119" s="11">
        <f>E119-J119</f>
        <v>252</v>
      </c>
      <c r="P119" s="11">
        <f t="shared" si="8"/>
        <v>12</v>
      </c>
      <c r="Q119" s="12">
        <f t="shared" si="9"/>
        <v>0</v>
      </c>
    </row>
    <row r="120" spans="1:17" x14ac:dyDescent="0.25">
      <c r="A120" s="3" t="str">
        <f t="shared" si="5"/>
        <v>mempool.space</v>
      </c>
      <c r="B120" t="str">
        <v>00000000000000000000a88c28069ebb29e1babb20f51cebe7bd87213e82978b</v>
      </c>
      <c r="C120" s="10">
        <v>1</v>
      </c>
      <c r="D120" s="11">
        <v>4089</v>
      </c>
      <c r="E120" s="11">
        <v>99</v>
      </c>
      <c r="F120" s="11">
        <v>8</v>
      </c>
      <c r="G120" s="12">
        <f t="shared" si="6"/>
        <v>4098</v>
      </c>
      <c r="H120" s="10" cm="1">
        <f t="array" ref="H120:K120">_xlfn._xlws.FILTER(reconstructed_nonfiltered[[prefilled]:[requested]],reconstructed_filtered[block]=B120)</f>
        <v>1</v>
      </c>
      <c r="I120" s="11">
        <v>4093</v>
      </c>
      <c r="J120" s="11">
        <v>8</v>
      </c>
      <c r="K120" s="11">
        <v>4</v>
      </c>
      <c r="L120" s="11">
        <f t="shared" si="7"/>
        <v>4098</v>
      </c>
      <c r="M120" s="10">
        <f>C120-H120</f>
        <v>0</v>
      </c>
      <c r="N120" s="11">
        <f>D120-I120</f>
        <v>-4</v>
      </c>
      <c r="O120" s="11">
        <f>E120-J120</f>
        <v>91</v>
      </c>
      <c r="P120" s="11">
        <f t="shared" si="8"/>
        <v>4</v>
      </c>
      <c r="Q120" s="12">
        <f t="shared" si="9"/>
        <v>0</v>
      </c>
    </row>
    <row r="121" spans="1:17" x14ac:dyDescent="0.25">
      <c r="A121" s="3" t="str">
        <f t="shared" si="5"/>
        <v>mempool.space</v>
      </c>
      <c r="B121" t="str">
        <v>00000000000000000001c9c4aa56857eeb10747a3d619eb4f5f1d0678acf8424</v>
      </c>
      <c r="C121" s="10">
        <v>1</v>
      </c>
      <c r="D121" s="11">
        <v>2796</v>
      </c>
      <c r="E121" s="11">
        <v>429</v>
      </c>
      <c r="F121" s="11">
        <v>62</v>
      </c>
      <c r="G121" s="12">
        <f t="shared" si="6"/>
        <v>2859</v>
      </c>
      <c r="H121" s="10" cm="1">
        <f t="array" ref="H121:K121">_xlfn._xlws.FILTER(reconstructed_nonfiltered[[prefilled]:[requested]],reconstructed_filtered[block]=B121)</f>
        <v>1</v>
      </c>
      <c r="I121" s="11">
        <v>2858</v>
      </c>
      <c r="J121" s="11">
        <v>76</v>
      </c>
      <c r="K121" s="11">
        <v>0</v>
      </c>
      <c r="L121" s="11">
        <f t="shared" si="7"/>
        <v>2859</v>
      </c>
      <c r="M121" s="10">
        <f>C121-H121</f>
        <v>0</v>
      </c>
      <c r="N121" s="11">
        <f>D121-I121</f>
        <v>-62</v>
      </c>
      <c r="O121" s="11">
        <f>E121-J121</f>
        <v>353</v>
      </c>
      <c r="P121" s="11">
        <f t="shared" si="8"/>
        <v>62</v>
      </c>
      <c r="Q121" s="12">
        <f t="shared" si="9"/>
        <v>0</v>
      </c>
    </row>
    <row r="122" spans="1:17" x14ac:dyDescent="0.25">
      <c r="A122" s="3" t="str">
        <f t="shared" si="5"/>
        <v>mempool.space</v>
      </c>
      <c r="B122" t="str">
        <v>0000000000000000000065ad489c211d194fcd18a824f8ce0bf76ede4fde118c</v>
      </c>
      <c r="C122" s="10">
        <v>1</v>
      </c>
      <c r="D122" s="11">
        <v>1810</v>
      </c>
      <c r="E122" s="11">
        <v>472</v>
      </c>
      <c r="F122" s="11">
        <v>0</v>
      </c>
      <c r="G122" s="12">
        <f t="shared" si="6"/>
        <v>1811</v>
      </c>
      <c r="H122" s="10" cm="1">
        <f t="array" ref="H122:K122">_xlfn._xlws.FILTER(reconstructed_nonfiltered[[prefilled]:[requested]],reconstructed_filtered[block]=B122)</f>
        <v>1</v>
      </c>
      <c r="I122" s="11">
        <v>1810</v>
      </c>
      <c r="J122" s="11">
        <v>3</v>
      </c>
      <c r="K122" s="11">
        <v>0</v>
      </c>
      <c r="L122" s="11">
        <f t="shared" si="7"/>
        <v>1811</v>
      </c>
      <c r="M122" s="10">
        <f>C122-H122</f>
        <v>0</v>
      </c>
      <c r="N122" s="11">
        <f>D122-I122</f>
        <v>0</v>
      </c>
      <c r="O122" s="11">
        <f>E122-J122</f>
        <v>469</v>
      </c>
      <c r="P122" s="11">
        <f t="shared" si="8"/>
        <v>0</v>
      </c>
      <c r="Q122" s="12">
        <f t="shared" si="9"/>
        <v>0</v>
      </c>
    </row>
    <row r="123" spans="1:17" x14ac:dyDescent="0.25">
      <c r="A123" s="3" t="str">
        <f t="shared" si="5"/>
        <v>mempool.space</v>
      </c>
      <c r="B123" t="str">
        <v>000000000000000000024ab32712537dfbde89d63e807594d15ad136566cee8d</v>
      </c>
      <c r="C123" s="10">
        <v>1</v>
      </c>
      <c r="D123" s="11">
        <v>2231</v>
      </c>
      <c r="E123" s="11">
        <v>1224</v>
      </c>
      <c r="F123" s="11">
        <v>61</v>
      </c>
      <c r="G123" s="12">
        <f t="shared" si="6"/>
        <v>2293</v>
      </c>
      <c r="H123" s="10" cm="1">
        <f t="array" ref="H123:K123">_xlfn._xlws.FILTER(reconstructed_nonfiltered[[prefilled]:[requested]],reconstructed_filtered[block]=B123)</f>
        <v>1</v>
      </c>
      <c r="I123" s="11">
        <v>2292</v>
      </c>
      <c r="J123" s="11">
        <v>2</v>
      </c>
      <c r="K123" s="11">
        <v>0</v>
      </c>
      <c r="L123" s="11">
        <f t="shared" si="7"/>
        <v>2293</v>
      </c>
      <c r="M123" s="10">
        <f>C123-H123</f>
        <v>0</v>
      </c>
      <c r="N123" s="11">
        <f>D123-I123</f>
        <v>-61</v>
      </c>
      <c r="O123" s="11">
        <f>E123-J123</f>
        <v>1222</v>
      </c>
      <c r="P123" s="11">
        <f t="shared" si="8"/>
        <v>61</v>
      </c>
      <c r="Q123" s="12">
        <f t="shared" si="9"/>
        <v>0</v>
      </c>
    </row>
    <row r="124" spans="1:17" x14ac:dyDescent="0.25">
      <c r="A124" s="3" t="str">
        <f t="shared" si="5"/>
        <v>mempool.space</v>
      </c>
      <c r="B124" t="str">
        <v>000000000000000000007cd5fb1cc96c7a39778c8bc1ab72204b069d52b930d0</v>
      </c>
      <c r="C124" s="10">
        <v>1</v>
      </c>
      <c r="D124" s="11">
        <v>1951</v>
      </c>
      <c r="E124" s="11">
        <v>1432</v>
      </c>
      <c r="F124" s="11">
        <v>71</v>
      </c>
      <c r="G124" s="12">
        <f t="shared" si="6"/>
        <v>2023</v>
      </c>
      <c r="H124" s="10" cm="1">
        <f t="array" ref="H124:K124">_xlfn._xlws.FILTER(reconstructed_nonfiltered[[prefilled]:[requested]],reconstructed_filtered[block]=B124)</f>
        <v>1</v>
      </c>
      <c r="I124" s="11">
        <v>2020</v>
      </c>
      <c r="J124" s="11">
        <v>918</v>
      </c>
      <c r="K124" s="11">
        <v>2</v>
      </c>
      <c r="L124" s="11">
        <f t="shared" si="7"/>
        <v>2023</v>
      </c>
      <c r="M124" s="10">
        <f>C124-H124</f>
        <v>0</v>
      </c>
      <c r="N124" s="11">
        <f>D124-I124</f>
        <v>-69</v>
      </c>
      <c r="O124" s="11">
        <f>E124-J124</f>
        <v>514</v>
      </c>
      <c r="P124" s="11">
        <f t="shared" si="8"/>
        <v>69</v>
      </c>
      <c r="Q124" s="12">
        <f t="shared" si="9"/>
        <v>0</v>
      </c>
    </row>
    <row r="125" spans="1:17" x14ac:dyDescent="0.25">
      <c r="A125" s="3" t="str">
        <f t="shared" si="5"/>
        <v>mempool.space</v>
      </c>
      <c r="B125" t="str">
        <v>00000000000000000000636932574724fcb85c52ed9d33b3b2c9be589f4ebcab</v>
      </c>
      <c r="C125" s="10">
        <v>1</v>
      </c>
      <c r="D125" s="11">
        <v>0</v>
      </c>
      <c r="E125" s="11">
        <v>0</v>
      </c>
      <c r="F125" s="11">
        <v>0</v>
      </c>
      <c r="G125" s="12">
        <f t="shared" si="6"/>
        <v>1</v>
      </c>
      <c r="H125" s="10" cm="1">
        <f t="array" ref="H125:K125">_xlfn._xlws.FILTER(reconstructed_nonfiltered[[prefilled]:[requested]],reconstructed_filtered[block]=B125)</f>
        <v>1</v>
      </c>
      <c r="I125" s="11">
        <v>0</v>
      </c>
      <c r="J125" s="11">
        <v>0</v>
      </c>
      <c r="K125" s="11">
        <v>0</v>
      </c>
      <c r="L125" s="11">
        <f t="shared" si="7"/>
        <v>1</v>
      </c>
      <c r="M125" s="10">
        <f>C125-H125</f>
        <v>0</v>
      </c>
      <c r="N125" s="11">
        <f>D125-I125</f>
        <v>0</v>
      </c>
      <c r="O125" s="11">
        <f>E125-J125</f>
        <v>0</v>
      </c>
      <c r="P125" s="11">
        <f t="shared" si="8"/>
        <v>0</v>
      </c>
      <c r="Q125" s="12">
        <f t="shared" si="9"/>
        <v>0</v>
      </c>
    </row>
    <row r="126" spans="1:17" x14ac:dyDescent="0.25">
      <c r="A126" s="3" t="str">
        <f t="shared" si="5"/>
        <v>mempool.space</v>
      </c>
      <c r="B126" t="str">
        <v>00000000000000000000d7a7de5e437ca35ad4c7740bb3633b9ca509f862b5fe</v>
      </c>
      <c r="C126" s="10">
        <v>1</v>
      </c>
      <c r="D126" s="11">
        <v>3417</v>
      </c>
      <c r="E126" s="11">
        <v>1014</v>
      </c>
      <c r="F126" s="11">
        <v>5</v>
      </c>
      <c r="G126" s="12">
        <f t="shared" si="6"/>
        <v>3423</v>
      </c>
      <c r="H126" s="10" cm="1">
        <f t="array" ref="H126:K126">_xlfn._xlws.FILTER(reconstructed_nonfiltered[[prefilled]:[requested]],reconstructed_filtered[block]=B126)</f>
        <v>1</v>
      </c>
      <c r="I126" s="11">
        <v>3422</v>
      </c>
      <c r="J126" s="11">
        <v>217</v>
      </c>
      <c r="K126" s="11">
        <v>0</v>
      </c>
      <c r="L126" s="11">
        <f t="shared" si="7"/>
        <v>3423</v>
      </c>
      <c r="M126" s="10">
        <f>C126-H126</f>
        <v>0</v>
      </c>
      <c r="N126" s="11">
        <f>D126-I126</f>
        <v>-5</v>
      </c>
      <c r="O126" s="11">
        <f>E126-J126</f>
        <v>797</v>
      </c>
      <c r="P126" s="11">
        <f t="shared" si="8"/>
        <v>5</v>
      </c>
      <c r="Q126" s="12">
        <f t="shared" si="9"/>
        <v>0</v>
      </c>
    </row>
    <row r="127" spans="1:17" x14ac:dyDescent="0.25">
      <c r="A127" s="3" t="str">
        <f t="shared" si="5"/>
        <v>mempool.space</v>
      </c>
      <c r="B127" t="str">
        <v>000000000000000000020adc8bb21e17f96b587e09490fbadd0529a24cb6d90d</v>
      </c>
      <c r="C127" s="10">
        <v>1</v>
      </c>
      <c r="D127" s="11">
        <v>4137</v>
      </c>
      <c r="E127" s="11">
        <v>146</v>
      </c>
      <c r="F127" s="11">
        <v>19</v>
      </c>
      <c r="G127" s="12">
        <f t="shared" si="6"/>
        <v>4157</v>
      </c>
      <c r="H127" s="10" cm="1">
        <f t="array" ref="H127:K127">_xlfn._xlws.FILTER(reconstructed_nonfiltered[[prefilled]:[requested]],reconstructed_filtered[block]=B127)</f>
        <v>1</v>
      </c>
      <c r="I127" s="11">
        <v>4156</v>
      </c>
      <c r="J127" s="11">
        <v>3</v>
      </c>
      <c r="K127" s="11">
        <v>0</v>
      </c>
      <c r="L127" s="11">
        <f t="shared" si="7"/>
        <v>4157</v>
      </c>
      <c r="M127" s="10">
        <f>C127-H127</f>
        <v>0</v>
      </c>
      <c r="N127" s="11">
        <f>D127-I127</f>
        <v>-19</v>
      </c>
      <c r="O127" s="11">
        <f>E127-J127</f>
        <v>143</v>
      </c>
      <c r="P127" s="11">
        <f t="shared" si="8"/>
        <v>19</v>
      </c>
      <c r="Q127" s="12">
        <f t="shared" si="9"/>
        <v>0</v>
      </c>
    </row>
    <row r="128" spans="1:17" x14ac:dyDescent="0.25">
      <c r="A128" s="3" t="str">
        <f t="shared" si="5"/>
        <v>mempool.space</v>
      </c>
      <c r="B128" t="str">
        <v>0000000000000000000096640ca0d8ba45eb5dfdd5f2608f8dbb44acd1a37cde</v>
      </c>
      <c r="C128" s="10">
        <v>1</v>
      </c>
      <c r="D128" s="11">
        <v>2258</v>
      </c>
      <c r="E128" s="11">
        <v>855</v>
      </c>
      <c r="F128" s="11">
        <v>51</v>
      </c>
      <c r="G128" s="12">
        <f t="shared" si="6"/>
        <v>2310</v>
      </c>
      <c r="H128" s="10" cm="1">
        <f t="array" ref="H128:K128">_xlfn._xlws.FILTER(reconstructed_nonfiltered[[prefilled]:[requested]],reconstructed_filtered[block]=B128)</f>
        <v>1</v>
      </c>
      <c r="I128" s="11">
        <v>2309</v>
      </c>
      <c r="J128" s="11">
        <v>508</v>
      </c>
      <c r="K128" s="11">
        <v>0</v>
      </c>
      <c r="L128" s="11">
        <f t="shared" si="7"/>
        <v>2310</v>
      </c>
      <c r="M128" s="10">
        <f>C128-H128</f>
        <v>0</v>
      </c>
      <c r="N128" s="11">
        <f>D128-I128</f>
        <v>-51</v>
      </c>
      <c r="O128" s="11">
        <f>E128-J128</f>
        <v>347</v>
      </c>
      <c r="P128" s="11">
        <f t="shared" si="8"/>
        <v>51</v>
      </c>
      <c r="Q128" s="12">
        <f t="shared" si="9"/>
        <v>0</v>
      </c>
    </row>
    <row r="129" spans="1:17" x14ac:dyDescent="0.25">
      <c r="A129" s="3" t="str">
        <f t="shared" si="5"/>
        <v>mempool.space</v>
      </c>
      <c r="B129" t="str">
        <v>00000000000000000001c4ce21e46795c5fb5b74f131b68ae2212acb3b8e1279</v>
      </c>
      <c r="C129" s="10">
        <v>1</v>
      </c>
      <c r="D129" s="11">
        <v>2413</v>
      </c>
      <c r="E129" s="11">
        <v>64</v>
      </c>
      <c r="F129" s="11">
        <v>3</v>
      </c>
      <c r="G129" s="12">
        <f t="shared" si="6"/>
        <v>2417</v>
      </c>
      <c r="H129" s="10" cm="1">
        <f t="array" ref="H129:K129">_xlfn._xlws.FILTER(reconstructed_nonfiltered[[prefilled]:[requested]],reconstructed_filtered[block]=B129)</f>
        <v>1</v>
      </c>
      <c r="I129" s="11">
        <v>2416</v>
      </c>
      <c r="J129" s="11">
        <v>4</v>
      </c>
      <c r="K129" s="11">
        <v>0</v>
      </c>
      <c r="L129" s="11">
        <f t="shared" si="7"/>
        <v>2417</v>
      </c>
      <c r="M129" s="10">
        <f>C129-H129</f>
        <v>0</v>
      </c>
      <c r="N129" s="11">
        <f>D129-I129</f>
        <v>-3</v>
      </c>
      <c r="O129" s="11">
        <f>E129-J129</f>
        <v>60</v>
      </c>
      <c r="P129" s="11">
        <f t="shared" si="8"/>
        <v>3</v>
      </c>
      <c r="Q129" s="12">
        <f t="shared" si="9"/>
        <v>0</v>
      </c>
    </row>
    <row r="130" spans="1:17" x14ac:dyDescent="0.25">
      <c r="A130" s="3" t="str">
        <f t="shared" si="5"/>
        <v>mempool.space</v>
      </c>
      <c r="B130" t="str">
        <v>000000000000000000005afd3ed6b94fde02afbd68a3acaffefc2efdc927c104</v>
      </c>
      <c r="C130" s="10">
        <v>1</v>
      </c>
      <c r="D130" s="11">
        <v>3179</v>
      </c>
      <c r="E130" s="11">
        <v>802</v>
      </c>
      <c r="F130" s="11">
        <v>59</v>
      </c>
      <c r="G130" s="12">
        <f t="shared" si="6"/>
        <v>3239</v>
      </c>
      <c r="H130" s="10" cm="1">
        <f t="array" ref="H130:K130">_xlfn._xlws.FILTER(reconstructed_nonfiltered[[prefilled]:[requested]],reconstructed_filtered[block]=B130)</f>
        <v>1</v>
      </c>
      <c r="I130" s="11">
        <v>3238</v>
      </c>
      <c r="J130" s="11">
        <v>348</v>
      </c>
      <c r="K130" s="11">
        <v>0</v>
      </c>
      <c r="L130" s="11">
        <f t="shared" si="7"/>
        <v>3239</v>
      </c>
      <c r="M130" s="10">
        <f>C130-H130</f>
        <v>0</v>
      </c>
      <c r="N130" s="11">
        <f>D130-I130</f>
        <v>-59</v>
      </c>
      <c r="O130" s="11">
        <f>E130-J130</f>
        <v>454</v>
      </c>
      <c r="P130" s="11">
        <f t="shared" si="8"/>
        <v>59</v>
      </c>
      <c r="Q130" s="12">
        <f t="shared" si="9"/>
        <v>0</v>
      </c>
    </row>
    <row r="131" spans="1:17" x14ac:dyDescent="0.25">
      <c r="A131" s="3" t="str">
        <f t="shared" si="5"/>
        <v>mempool.space</v>
      </c>
      <c r="B131" t="str">
        <v>00000000000000000000d949efd0f34f52468e486865aee8718ea36cda78591a</v>
      </c>
      <c r="C131" s="10">
        <v>1</v>
      </c>
      <c r="D131" s="11">
        <v>3403</v>
      </c>
      <c r="E131" s="11">
        <v>598</v>
      </c>
      <c r="F131" s="11">
        <v>310</v>
      </c>
      <c r="G131" s="12">
        <f t="shared" si="6"/>
        <v>3714</v>
      </c>
      <c r="H131" s="10" cm="1">
        <f t="array" ref="H131:K131">_xlfn._xlws.FILTER(reconstructed_nonfiltered[[prefilled]:[requested]],reconstructed_filtered[block]=B131)</f>
        <v>1</v>
      </c>
      <c r="I131" s="11">
        <v>3713</v>
      </c>
      <c r="J131" s="11">
        <v>57</v>
      </c>
      <c r="K131" s="11">
        <v>0</v>
      </c>
      <c r="L131" s="11">
        <f t="shared" si="7"/>
        <v>3714</v>
      </c>
      <c r="M131" s="10">
        <f>C131-H131</f>
        <v>0</v>
      </c>
      <c r="N131" s="11">
        <f>D131-I131</f>
        <v>-310</v>
      </c>
      <c r="O131" s="11">
        <f>E131-J131</f>
        <v>541</v>
      </c>
      <c r="P131" s="11">
        <f t="shared" si="8"/>
        <v>310</v>
      </c>
      <c r="Q131" s="12">
        <f t="shared" si="9"/>
        <v>0</v>
      </c>
    </row>
    <row r="132" spans="1:17" x14ac:dyDescent="0.25">
      <c r="A132" s="3" t="str">
        <f t="shared" si="5"/>
        <v>mempool.space</v>
      </c>
      <c r="B132" t="str">
        <v>00000000000000000001e33602a22cb792c0228e44ad37eef3b61cab7c4a07a8</v>
      </c>
      <c r="C132" s="10">
        <v>1</v>
      </c>
      <c r="D132" s="11">
        <v>3176</v>
      </c>
      <c r="E132" s="11">
        <v>352</v>
      </c>
      <c r="F132" s="11">
        <v>95</v>
      </c>
      <c r="G132" s="12">
        <f t="shared" si="6"/>
        <v>3272</v>
      </c>
      <c r="H132" s="10" cm="1">
        <f t="array" ref="H132:K132">_xlfn._xlws.FILTER(reconstructed_nonfiltered[[prefilled]:[requested]],reconstructed_filtered[block]=B132)</f>
        <v>1</v>
      </c>
      <c r="I132" s="11">
        <v>3271</v>
      </c>
      <c r="J132" s="11">
        <v>1</v>
      </c>
      <c r="K132" s="11">
        <v>0</v>
      </c>
      <c r="L132" s="11">
        <f t="shared" si="7"/>
        <v>3272</v>
      </c>
      <c r="M132" s="10">
        <f>C132-H132</f>
        <v>0</v>
      </c>
      <c r="N132" s="11">
        <f>D132-I132</f>
        <v>-95</v>
      </c>
      <c r="O132" s="11">
        <f>E132-J132</f>
        <v>351</v>
      </c>
      <c r="P132" s="11">
        <f t="shared" si="8"/>
        <v>95</v>
      </c>
      <c r="Q132" s="12">
        <f t="shared" si="9"/>
        <v>0</v>
      </c>
    </row>
    <row r="133" spans="1:17" x14ac:dyDescent="0.25">
      <c r="A133" s="3" t="str">
        <f t="shared" ref="A133:A148" si="10">HYPERLINK("https://mempool.space/block/"&amp;B133,"mempool.space")</f>
        <v>mempool.space</v>
      </c>
      <c r="B133" t="str">
        <v>000000000000000000015d9037f2c37516f677a2931107ea195218ef0245b14a</v>
      </c>
      <c r="C133" s="10">
        <v>1</v>
      </c>
      <c r="D133" s="11">
        <v>2050</v>
      </c>
      <c r="E133" s="11">
        <v>780</v>
      </c>
      <c r="F133" s="11">
        <v>53</v>
      </c>
      <c r="G133" s="12">
        <f t="shared" ref="G133:G148" si="11">SUM(C133,D133,F133)</f>
        <v>2104</v>
      </c>
      <c r="H133" s="10" cm="1">
        <f t="array" ref="H133:K133">_xlfn._xlws.FILTER(reconstructed_nonfiltered[[prefilled]:[requested]],reconstructed_filtered[block]=B133)</f>
        <v>1</v>
      </c>
      <c r="I133" s="11">
        <v>2103</v>
      </c>
      <c r="J133" s="11">
        <v>295</v>
      </c>
      <c r="K133" s="11">
        <v>0</v>
      </c>
      <c r="L133" s="11">
        <f t="shared" ref="L133:L148" si="12">SUM(H133,I133,K133)</f>
        <v>2104</v>
      </c>
      <c r="M133" s="10">
        <f>C133-H133</f>
        <v>0</v>
      </c>
      <c r="N133" s="11">
        <f>D133-I133</f>
        <v>-53</v>
      </c>
      <c r="O133" s="11">
        <f>E133-J133</f>
        <v>485</v>
      </c>
      <c r="P133" s="11">
        <f t="shared" ref="P133:P148" si="13">F133-K133</f>
        <v>53</v>
      </c>
      <c r="Q133" s="12">
        <f t="shared" ref="Q133:Q148" si="14">G133-L133</f>
        <v>0</v>
      </c>
    </row>
    <row r="134" spans="1:17" x14ac:dyDescent="0.25">
      <c r="A134" s="3" t="str">
        <f t="shared" si="10"/>
        <v>mempool.space</v>
      </c>
      <c r="B134" t="str">
        <v>00000000000000000000c105c689bf55a6d45ec532fd6a0b985ad608156fe41c</v>
      </c>
      <c r="C134" s="10">
        <v>1</v>
      </c>
      <c r="D134" s="11">
        <v>1663</v>
      </c>
      <c r="E134" s="11">
        <v>826</v>
      </c>
      <c r="F134" s="11">
        <v>95</v>
      </c>
      <c r="G134" s="12">
        <f t="shared" si="11"/>
        <v>1759</v>
      </c>
      <c r="H134" s="10" cm="1">
        <f t="array" ref="H134:K134">_xlfn._xlws.FILTER(reconstructed_nonfiltered[[prefilled]:[requested]],reconstructed_filtered[block]=B134)</f>
        <v>1</v>
      </c>
      <c r="I134" s="11">
        <v>1750</v>
      </c>
      <c r="J134" s="11">
        <v>102</v>
      </c>
      <c r="K134" s="11">
        <v>8</v>
      </c>
      <c r="L134" s="11">
        <f t="shared" si="12"/>
        <v>1759</v>
      </c>
      <c r="M134" s="10">
        <f>C134-H134</f>
        <v>0</v>
      </c>
      <c r="N134" s="11">
        <f>D134-I134</f>
        <v>-87</v>
      </c>
      <c r="O134" s="11">
        <f>E134-J134</f>
        <v>724</v>
      </c>
      <c r="P134" s="11">
        <f t="shared" si="13"/>
        <v>87</v>
      </c>
      <c r="Q134" s="12">
        <f t="shared" si="14"/>
        <v>0</v>
      </c>
    </row>
    <row r="135" spans="1:17" x14ac:dyDescent="0.25">
      <c r="A135" s="3" t="str">
        <f t="shared" si="10"/>
        <v>mempool.space</v>
      </c>
      <c r="B135" t="str">
        <v>000000000000000000022a3c7c49e8dda9cde834fb322210d4f0f2b64eccbbbb</v>
      </c>
      <c r="C135" s="10">
        <v>1</v>
      </c>
      <c r="D135" s="11">
        <v>2080</v>
      </c>
      <c r="E135" s="11">
        <v>388</v>
      </c>
      <c r="F135" s="11">
        <v>7</v>
      </c>
      <c r="G135" s="12">
        <f t="shared" si="11"/>
        <v>2088</v>
      </c>
      <c r="H135" s="10" cm="1">
        <f t="array" ref="H135:K135">_xlfn._xlws.FILTER(reconstructed_nonfiltered[[prefilled]:[requested]],reconstructed_filtered[block]=B135)</f>
        <v>1</v>
      </c>
      <c r="I135" s="11">
        <v>2081</v>
      </c>
      <c r="J135" s="11">
        <v>97</v>
      </c>
      <c r="K135" s="11">
        <v>6</v>
      </c>
      <c r="L135" s="11">
        <f t="shared" si="12"/>
        <v>2088</v>
      </c>
      <c r="M135" s="10">
        <f>C135-H135</f>
        <v>0</v>
      </c>
      <c r="N135" s="11">
        <f>D135-I135</f>
        <v>-1</v>
      </c>
      <c r="O135" s="11">
        <f>E135-J135</f>
        <v>291</v>
      </c>
      <c r="P135" s="11">
        <f t="shared" si="13"/>
        <v>1</v>
      </c>
      <c r="Q135" s="12">
        <f t="shared" si="14"/>
        <v>0</v>
      </c>
    </row>
    <row r="136" spans="1:17" x14ac:dyDescent="0.25">
      <c r="A136" s="3" t="str">
        <f t="shared" si="10"/>
        <v>mempool.space</v>
      </c>
      <c r="B136" t="str">
        <v>000000000000000000009759697ba312d3c70eb3d630a1e16cdc8321340e095d</v>
      </c>
      <c r="C136" s="10">
        <v>1</v>
      </c>
      <c r="D136" s="11">
        <v>3667</v>
      </c>
      <c r="E136" s="11">
        <v>143</v>
      </c>
      <c r="F136" s="11">
        <v>5</v>
      </c>
      <c r="G136" s="12">
        <f t="shared" si="11"/>
        <v>3673</v>
      </c>
      <c r="H136" s="10" cm="1">
        <f t="array" ref="H136:K136">_xlfn._xlws.FILTER(reconstructed_nonfiltered[[prefilled]:[requested]],reconstructed_filtered[block]=B136)</f>
        <v>1</v>
      </c>
      <c r="I136" s="11">
        <v>3672</v>
      </c>
      <c r="J136" s="11">
        <v>3</v>
      </c>
      <c r="K136" s="11">
        <v>0</v>
      </c>
      <c r="L136" s="11">
        <f t="shared" si="12"/>
        <v>3673</v>
      </c>
      <c r="M136" s="10">
        <f>C136-H136</f>
        <v>0</v>
      </c>
      <c r="N136" s="11">
        <f>D136-I136</f>
        <v>-5</v>
      </c>
      <c r="O136" s="11">
        <f>E136-J136</f>
        <v>140</v>
      </c>
      <c r="P136" s="11">
        <f t="shared" si="13"/>
        <v>5</v>
      </c>
      <c r="Q136" s="12">
        <f t="shared" si="14"/>
        <v>0</v>
      </c>
    </row>
    <row r="137" spans="1:17" x14ac:dyDescent="0.25">
      <c r="A137" s="3" t="str">
        <f t="shared" si="10"/>
        <v>mempool.space</v>
      </c>
      <c r="B137" t="str">
        <v>00000000000000000000ec1b6b69bc1104ed2c3039dfbe2a289b973aa10b39e6</v>
      </c>
      <c r="C137" s="10">
        <v>1</v>
      </c>
      <c r="D137" s="11">
        <v>2529</v>
      </c>
      <c r="E137" s="11">
        <v>1019</v>
      </c>
      <c r="F137" s="11">
        <v>8</v>
      </c>
      <c r="G137" s="12">
        <f t="shared" si="11"/>
        <v>2538</v>
      </c>
      <c r="H137" s="10" cm="1">
        <f t="array" ref="H137:K137">_xlfn._xlws.FILTER(reconstructed_nonfiltered[[prefilled]:[requested]],reconstructed_filtered[block]=B137)</f>
        <v>1</v>
      </c>
      <c r="I137" s="11">
        <v>2533</v>
      </c>
      <c r="J137" s="11">
        <v>516</v>
      </c>
      <c r="K137" s="11">
        <v>4</v>
      </c>
      <c r="L137" s="11">
        <f t="shared" si="12"/>
        <v>2538</v>
      </c>
      <c r="M137" s="10">
        <f>C137-H137</f>
        <v>0</v>
      </c>
      <c r="N137" s="11">
        <f>D137-I137</f>
        <v>-4</v>
      </c>
      <c r="O137" s="11">
        <f>E137-J137</f>
        <v>503</v>
      </c>
      <c r="P137" s="11">
        <f t="shared" si="13"/>
        <v>4</v>
      </c>
      <c r="Q137" s="12">
        <f t="shared" si="14"/>
        <v>0</v>
      </c>
    </row>
    <row r="138" spans="1:17" x14ac:dyDescent="0.25">
      <c r="A138" s="3" t="str">
        <f t="shared" si="10"/>
        <v>mempool.space</v>
      </c>
      <c r="B138" t="str">
        <v>00000000000000000001ceca66bb5e9ceb1443575df392cfa625022fa4699b67</v>
      </c>
      <c r="C138" s="10">
        <v>1</v>
      </c>
      <c r="D138" s="11">
        <v>2386</v>
      </c>
      <c r="E138" s="11">
        <v>658</v>
      </c>
      <c r="F138" s="11">
        <v>3</v>
      </c>
      <c r="G138" s="12">
        <f t="shared" si="11"/>
        <v>2390</v>
      </c>
      <c r="H138" s="10" cm="1">
        <f t="array" ref="H138:K138">_xlfn._xlws.FILTER(reconstructed_nonfiltered[[prefilled]:[requested]],reconstructed_filtered[block]=B138)</f>
        <v>1</v>
      </c>
      <c r="I138" s="11">
        <v>2387</v>
      </c>
      <c r="J138" s="11">
        <v>312</v>
      </c>
      <c r="K138" s="11">
        <v>2</v>
      </c>
      <c r="L138" s="11">
        <f t="shared" si="12"/>
        <v>2390</v>
      </c>
      <c r="M138" s="10">
        <f>C138-H138</f>
        <v>0</v>
      </c>
      <c r="N138" s="11">
        <f>D138-I138</f>
        <v>-1</v>
      </c>
      <c r="O138" s="11">
        <f>E138-J138</f>
        <v>346</v>
      </c>
      <c r="P138" s="11">
        <f t="shared" si="13"/>
        <v>1</v>
      </c>
      <c r="Q138" s="12">
        <f t="shared" si="14"/>
        <v>0</v>
      </c>
    </row>
    <row r="139" spans="1:17" x14ac:dyDescent="0.25">
      <c r="A139" s="3" t="str">
        <f t="shared" si="10"/>
        <v>mempool.space</v>
      </c>
      <c r="B139" t="str">
        <v>000000000000000000009c6ab116af5ad55f304f8f9b394361163830f00a58ce</v>
      </c>
      <c r="C139" s="10">
        <v>1</v>
      </c>
      <c r="D139" s="11">
        <v>1671</v>
      </c>
      <c r="E139" s="11">
        <v>112</v>
      </c>
      <c r="F139" s="11">
        <v>4</v>
      </c>
      <c r="G139" s="12">
        <f t="shared" si="11"/>
        <v>1676</v>
      </c>
      <c r="H139" s="10" cm="1">
        <f t="array" ref="H139:K139">_xlfn._xlws.FILTER(reconstructed_nonfiltered[[prefilled]:[requested]],reconstructed_filtered[block]=B139)</f>
        <v>1</v>
      </c>
      <c r="I139" s="11">
        <v>1673</v>
      </c>
      <c r="J139" s="11">
        <v>23</v>
      </c>
      <c r="K139" s="11">
        <v>2</v>
      </c>
      <c r="L139" s="11">
        <f t="shared" si="12"/>
        <v>1676</v>
      </c>
      <c r="M139" s="10">
        <f>C139-H139</f>
        <v>0</v>
      </c>
      <c r="N139" s="11">
        <f>D139-I139</f>
        <v>-2</v>
      </c>
      <c r="O139" s="11">
        <f>E139-J139</f>
        <v>89</v>
      </c>
      <c r="P139" s="11">
        <f t="shared" si="13"/>
        <v>2</v>
      </c>
      <c r="Q139" s="12">
        <f t="shared" si="14"/>
        <v>0</v>
      </c>
    </row>
    <row r="140" spans="1:17" x14ac:dyDescent="0.25">
      <c r="A140" s="3" t="str">
        <f t="shared" si="10"/>
        <v>mempool.space</v>
      </c>
      <c r="B140" t="str">
        <v>0000000000000000000242e0fed6bec50b796e7da91d3ab63de9b42c3d71270d</v>
      </c>
      <c r="C140" s="10">
        <v>1</v>
      </c>
      <c r="D140" s="11">
        <v>2739</v>
      </c>
      <c r="E140" s="11">
        <v>408</v>
      </c>
      <c r="F140" s="11">
        <v>3</v>
      </c>
      <c r="G140" s="12">
        <f t="shared" si="11"/>
        <v>2743</v>
      </c>
      <c r="H140" s="10" cm="1">
        <f t="array" ref="H140:K140">_xlfn._xlws.FILTER(reconstructed_nonfiltered[[prefilled]:[requested]],reconstructed_filtered[block]=B140)</f>
        <v>1</v>
      </c>
      <c r="I140" s="11">
        <v>2741</v>
      </c>
      <c r="J140" s="11">
        <v>172</v>
      </c>
      <c r="K140" s="11">
        <v>1</v>
      </c>
      <c r="L140" s="11">
        <f t="shared" si="12"/>
        <v>2743</v>
      </c>
      <c r="M140" s="10">
        <f>C140-H140</f>
        <v>0</v>
      </c>
      <c r="N140" s="11">
        <f>D140-I140</f>
        <v>-2</v>
      </c>
      <c r="O140" s="11">
        <f>E140-J140</f>
        <v>236</v>
      </c>
      <c r="P140" s="11">
        <f t="shared" si="13"/>
        <v>2</v>
      </c>
      <c r="Q140" s="12">
        <f t="shared" si="14"/>
        <v>0</v>
      </c>
    </row>
    <row r="141" spans="1:17" x14ac:dyDescent="0.25">
      <c r="A141" s="3" t="str">
        <f t="shared" si="10"/>
        <v>mempool.space</v>
      </c>
      <c r="B141" t="str">
        <v>000000000000000000018c346ef16ca2895ddaad4b37e2446e570e2b1792a816</v>
      </c>
      <c r="C141" s="10">
        <v>1</v>
      </c>
      <c r="D141" s="11">
        <v>1125</v>
      </c>
      <c r="E141" s="11">
        <v>235</v>
      </c>
      <c r="F141" s="11">
        <v>0</v>
      </c>
      <c r="G141" s="12">
        <f t="shared" si="11"/>
        <v>1126</v>
      </c>
      <c r="H141" s="10" cm="1">
        <f t="array" ref="H141:K141">_xlfn._xlws.FILTER(reconstructed_nonfiltered[[prefilled]:[requested]],reconstructed_filtered[block]=B141)</f>
        <v>1</v>
      </c>
      <c r="I141" s="11">
        <v>1125</v>
      </c>
      <c r="J141" s="11">
        <v>1</v>
      </c>
      <c r="K141" s="11">
        <v>0</v>
      </c>
      <c r="L141" s="11">
        <f t="shared" si="12"/>
        <v>1126</v>
      </c>
      <c r="M141" s="10">
        <f>C141-H141</f>
        <v>0</v>
      </c>
      <c r="N141" s="11">
        <f>D141-I141</f>
        <v>0</v>
      </c>
      <c r="O141" s="11">
        <f>E141-J141</f>
        <v>234</v>
      </c>
      <c r="P141" s="11">
        <f t="shared" si="13"/>
        <v>0</v>
      </c>
      <c r="Q141" s="12">
        <f t="shared" si="14"/>
        <v>0</v>
      </c>
    </row>
    <row r="142" spans="1:17" x14ac:dyDescent="0.25">
      <c r="A142" s="3" t="str">
        <f t="shared" si="10"/>
        <v>mempool.space</v>
      </c>
      <c r="B142" t="str">
        <v>00000000000000000000bf8e6604d9155c835881db8f7644db5fee2ac1eeca78</v>
      </c>
      <c r="C142" s="10">
        <v>1</v>
      </c>
      <c r="D142" s="11">
        <v>1751</v>
      </c>
      <c r="E142" s="11">
        <v>211</v>
      </c>
      <c r="F142" s="11">
        <v>32</v>
      </c>
      <c r="G142" s="12">
        <f t="shared" si="11"/>
        <v>1784</v>
      </c>
      <c r="H142" s="10" cm="1">
        <f t="array" ref="H142:K142">_xlfn._xlws.FILTER(reconstructed_nonfiltered[[prefilled]:[requested]],reconstructed_filtered[block]=B142)</f>
        <v>1</v>
      </c>
      <c r="I142" s="11">
        <v>1755</v>
      </c>
      <c r="J142" s="11">
        <v>108</v>
      </c>
      <c r="K142" s="11">
        <v>28</v>
      </c>
      <c r="L142" s="11">
        <f t="shared" si="12"/>
        <v>1784</v>
      </c>
      <c r="M142" s="10">
        <f>C142-H142</f>
        <v>0</v>
      </c>
      <c r="N142" s="11">
        <f>D142-I142</f>
        <v>-4</v>
      </c>
      <c r="O142" s="11">
        <f>E142-J142</f>
        <v>103</v>
      </c>
      <c r="P142" s="11">
        <f t="shared" si="13"/>
        <v>4</v>
      </c>
      <c r="Q142" s="12">
        <f t="shared" si="14"/>
        <v>0</v>
      </c>
    </row>
    <row r="143" spans="1:17" x14ac:dyDescent="0.25">
      <c r="A143" s="3" t="str">
        <f t="shared" si="10"/>
        <v>mempool.space</v>
      </c>
      <c r="B143" t="str">
        <v>000000000000000000016bf2a7c6fb4b29749e8b85f44f2d6f78bbbb57e49e3d</v>
      </c>
      <c r="C143" s="10">
        <v>1</v>
      </c>
      <c r="D143" s="11">
        <v>3529</v>
      </c>
      <c r="E143" s="11">
        <v>136</v>
      </c>
      <c r="F143" s="11">
        <v>9</v>
      </c>
      <c r="G143" s="12">
        <f t="shared" si="11"/>
        <v>3539</v>
      </c>
      <c r="H143" s="10" cm="1">
        <f t="array" ref="H143:K143">_xlfn._xlws.FILTER(reconstructed_nonfiltered[[prefilled]:[requested]],reconstructed_filtered[block]=B143)</f>
        <v>1</v>
      </c>
      <c r="I143" s="11">
        <v>3535</v>
      </c>
      <c r="J143" s="11">
        <v>3</v>
      </c>
      <c r="K143" s="11">
        <v>3</v>
      </c>
      <c r="L143" s="11">
        <f t="shared" si="12"/>
        <v>3539</v>
      </c>
      <c r="M143" s="10">
        <f>C143-H143</f>
        <v>0</v>
      </c>
      <c r="N143" s="11">
        <f>D143-I143</f>
        <v>-6</v>
      </c>
      <c r="O143" s="11">
        <f>E143-J143</f>
        <v>133</v>
      </c>
      <c r="P143" s="11">
        <f t="shared" si="13"/>
        <v>6</v>
      </c>
      <c r="Q143" s="12">
        <f t="shared" si="14"/>
        <v>0</v>
      </c>
    </row>
    <row r="144" spans="1:17" x14ac:dyDescent="0.25">
      <c r="A144" s="3" t="str">
        <f t="shared" si="10"/>
        <v>mempool.space</v>
      </c>
      <c r="B144" t="str">
        <v>000000000000000000000d3b92ba133697d422c35d4219d724dfc7c06d8ec4f5</v>
      </c>
      <c r="C144" s="10">
        <v>1</v>
      </c>
      <c r="D144" s="11">
        <v>3899</v>
      </c>
      <c r="E144" s="11">
        <v>90</v>
      </c>
      <c r="F144" s="11">
        <v>7</v>
      </c>
      <c r="G144" s="12">
        <f t="shared" si="11"/>
        <v>3907</v>
      </c>
      <c r="H144" s="10" cm="1">
        <f t="array" ref="H144:K144">_xlfn._xlws.FILTER(reconstructed_nonfiltered[[prefilled]:[requested]],reconstructed_filtered[block]=B144)</f>
        <v>1</v>
      </c>
      <c r="I144" s="11">
        <v>3903</v>
      </c>
      <c r="J144" s="11">
        <v>5</v>
      </c>
      <c r="K144" s="11">
        <v>3</v>
      </c>
      <c r="L144" s="11">
        <f t="shared" si="12"/>
        <v>3907</v>
      </c>
      <c r="M144" s="10">
        <f>C144-H144</f>
        <v>0</v>
      </c>
      <c r="N144" s="11">
        <f>D144-I144</f>
        <v>-4</v>
      </c>
      <c r="O144" s="11">
        <f>E144-J144</f>
        <v>85</v>
      </c>
      <c r="P144" s="11">
        <f t="shared" si="13"/>
        <v>4</v>
      </c>
      <c r="Q144" s="12">
        <f t="shared" si="14"/>
        <v>0</v>
      </c>
    </row>
    <row r="145" spans="1:17" x14ac:dyDescent="0.25">
      <c r="A145" s="3" t="str">
        <f t="shared" si="10"/>
        <v>mempool.space</v>
      </c>
      <c r="B145" t="str">
        <v>00000000000000000001f4a96e141ddd710c38993052555493d27b69dd5d9761</v>
      </c>
      <c r="C145" s="10">
        <v>1</v>
      </c>
      <c r="D145" s="11">
        <v>2873</v>
      </c>
      <c r="E145" s="11">
        <v>227</v>
      </c>
      <c r="F145" s="11">
        <v>9</v>
      </c>
      <c r="G145" s="12">
        <f t="shared" si="11"/>
        <v>2883</v>
      </c>
      <c r="H145" s="10" cm="1">
        <f t="array" ref="H145:K145">_xlfn._xlws.FILTER(reconstructed_nonfiltered[[prefilled]:[requested]],reconstructed_filtered[block]=B145)</f>
        <v>1</v>
      </c>
      <c r="I145" s="11">
        <v>2882</v>
      </c>
      <c r="J145" s="11">
        <v>1</v>
      </c>
      <c r="K145" s="11">
        <v>0</v>
      </c>
      <c r="L145" s="11">
        <f t="shared" si="12"/>
        <v>2883</v>
      </c>
      <c r="M145" s="10">
        <f>C145-H145</f>
        <v>0</v>
      </c>
      <c r="N145" s="11">
        <f>D145-I145</f>
        <v>-9</v>
      </c>
      <c r="O145" s="11">
        <f>E145-J145</f>
        <v>226</v>
      </c>
      <c r="P145" s="11">
        <f t="shared" si="13"/>
        <v>9</v>
      </c>
      <c r="Q145" s="12">
        <f t="shared" si="14"/>
        <v>0</v>
      </c>
    </row>
    <row r="146" spans="1:17" x14ac:dyDescent="0.25">
      <c r="A146" s="3" t="str">
        <f t="shared" si="10"/>
        <v>mempool.space</v>
      </c>
      <c r="B146" t="str">
        <v>0000000000000000000044133cf3eade4f3c0e3bfe1da68162029ab6d400783d</v>
      </c>
      <c r="C146" s="10">
        <v>1</v>
      </c>
      <c r="D146" s="11">
        <v>2212</v>
      </c>
      <c r="E146" s="11">
        <v>795</v>
      </c>
      <c r="F146" s="11">
        <v>22</v>
      </c>
      <c r="G146" s="12">
        <f t="shared" si="11"/>
        <v>2235</v>
      </c>
      <c r="H146" s="10" cm="1">
        <f t="array" ref="H146:K146">_xlfn._xlws.FILTER(reconstructed_nonfiltered[[prefilled]:[requested]],reconstructed_filtered[block]=B146)</f>
        <v>1</v>
      </c>
      <c r="I146" s="11">
        <v>2234</v>
      </c>
      <c r="J146" s="11">
        <v>594</v>
      </c>
      <c r="K146" s="11">
        <v>0</v>
      </c>
      <c r="L146" s="11">
        <f t="shared" si="12"/>
        <v>2235</v>
      </c>
      <c r="M146" s="10">
        <f>C146-H146</f>
        <v>0</v>
      </c>
      <c r="N146" s="11">
        <f>D146-I146</f>
        <v>-22</v>
      </c>
      <c r="O146" s="11">
        <f>E146-J146</f>
        <v>201</v>
      </c>
      <c r="P146" s="11">
        <f t="shared" si="13"/>
        <v>22</v>
      </c>
      <c r="Q146" s="12">
        <f t="shared" si="14"/>
        <v>0</v>
      </c>
    </row>
    <row r="147" spans="1:17" x14ac:dyDescent="0.25">
      <c r="A147" s="3" t="str">
        <f t="shared" si="10"/>
        <v>mempool.space</v>
      </c>
      <c r="B147" t="str">
        <v>00000000000000000000ca3675e1cb2fc3ffd12000feae45e8dac55b8ec162cd</v>
      </c>
      <c r="C147" s="10">
        <v>1</v>
      </c>
      <c r="D147" s="11">
        <v>3406</v>
      </c>
      <c r="E147" s="11">
        <v>96</v>
      </c>
      <c r="F147" s="11">
        <v>6</v>
      </c>
      <c r="G147" s="12">
        <f t="shared" si="11"/>
        <v>3413</v>
      </c>
      <c r="H147" s="10" cm="1">
        <f t="array" ref="H147:K147">_xlfn._xlws.FILTER(reconstructed_nonfiltered[[prefilled]:[requested]],reconstructed_filtered[block]=B147)</f>
        <v>1</v>
      </c>
      <c r="I147" s="11">
        <v>3410</v>
      </c>
      <c r="J147" s="11">
        <v>1</v>
      </c>
      <c r="K147" s="11">
        <v>2</v>
      </c>
      <c r="L147" s="11">
        <f t="shared" si="12"/>
        <v>3413</v>
      </c>
      <c r="M147" s="10">
        <f>C147-H147</f>
        <v>0</v>
      </c>
      <c r="N147" s="11">
        <f>D147-I147</f>
        <v>-4</v>
      </c>
      <c r="O147" s="11">
        <f>E147-J147</f>
        <v>95</v>
      </c>
      <c r="P147" s="11">
        <f t="shared" si="13"/>
        <v>4</v>
      </c>
      <c r="Q147" s="12">
        <f t="shared" si="14"/>
        <v>0</v>
      </c>
    </row>
    <row r="148" spans="1:17" x14ac:dyDescent="0.25">
      <c r="A148" s="3" t="str">
        <f t="shared" si="10"/>
        <v>mempool.space</v>
      </c>
      <c r="B148" t="str">
        <v>000000000000000000005dce57b55bdf7304c05dd712b3da37edcad2916502a0</v>
      </c>
      <c r="C148" s="13">
        <v>1</v>
      </c>
      <c r="D148" s="14">
        <v>3642</v>
      </c>
      <c r="E148" s="14">
        <v>106</v>
      </c>
      <c r="F148" s="14">
        <v>0</v>
      </c>
      <c r="G148" s="15">
        <f t="shared" si="11"/>
        <v>3643</v>
      </c>
      <c r="H148" s="13" cm="1">
        <f t="array" ref="H148:K148">_xlfn._xlws.FILTER(reconstructed_nonfiltered[[prefilled]:[requested]],reconstructed_filtered[block]=B148)</f>
        <v>1</v>
      </c>
      <c r="I148" s="14">
        <v>3642</v>
      </c>
      <c r="J148" s="14">
        <v>1</v>
      </c>
      <c r="K148" s="14">
        <v>0</v>
      </c>
      <c r="L148" s="14">
        <f t="shared" si="12"/>
        <v>3643</v>
      </c>
      <c r="M148" s="13">
        <f>C148-H148</f>
        <v>0</v>
      </c>
      <c r="N148" s="14">
        <f>D148-I148</f>
        <v>0</v>
      </c>
      <c r="O148" s="14">
        <f>E148-J148</f>
        <v>105</v>
      </c>
      <c r="P148" s="14">
        <f t="shared" si="13"/>
        <v>0</v>
      </c>
      <c r="Q148" s="15">
        <f t="shared" si="14"/>
        <v>0</v>
      </c>
    </row>
    <row r="150" spans="1:17" x14ac:dyDescent="0.25">
      <c r="A150" s="19"/>
      <c r="B150" s="20" t="s">
        <v>156</v>
      </c>
      <c r="C150">
        <f>SUM(C4:C148)</f>
        <v>145</v>
      </c>
      <c r="D150">
        <f>SUM(D4:D148)</f>
        <v>398943</v>
      </c>
      <c r="E150">
        <f>SUM(E4:E148)</f>
        <v>103820</v>
      </c>
      <c r="F150">
        <f>SUM(F4:F148)</f>
        <v>16598</v>
      </c>
      <c r="G150">
        <f>SUM(G4:G148)</f>
        <v>415686</v>
      </c>
      <c r="H150">
        <f>SUM(H4:H148)</f>
        <v>145</v>
      </c>
      <c r="I150">
        <f>SUM(I4:I148)</f>
        <v>409426</v>
      </c>
      <c r="J150">
        <f>SUM(J4:J148)</f>
        <v>24413</v>
      </c>
      <c r="K150">
        <f>SUM(K4:K148)</f>
        <v>6115</v>
      </c>
      <c r="L150">
        <f>SUM(L4:L148)</f>
        <v>415686</v>
      </c>
      <c r="M150">
        <f>SUM(M4:M148)</f>
        <v>0</v>
      </c>
      <c r="N150">
        <f>SUM(N4:N148)</f>
        <v>-10483</v>
      </c>
      <c r="O150">
        <f>SUM(O4:O148)</f>
        <v>79407</v>
      </c>
      <c r="P150">
        <f>SUM(P4:P148)</f>
        <v>10483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0714A-B5AB-47B3-856F-CEAEA7C9D605}">
  <dimension ref="A1:E146"/>
  <sheetViews>
    <sheetView workbookViewId="0"/>
  </sheetViews>
  <sheetFormatPr defaultRowHeight="15" x14ac:dyDescent="0.25"/>
  <cols>
    <col min="1" max="1" width="69" bestFit="1" customWidth="1"/>
    <col min="2" max="2" width="11" bestFit="1" customWidth="1"/>
    <col min="3" max="3" width="11.85546875" bestFit="1" customWidth="1"/>
    <col min="4" max="4" width="7.85546875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</v>
      </c>
      <c r="C2">
        <v>807</v>
      </c>
      <c r="D2">
        <v>42</v>
      </c>
      <c r="E2">
        <v>3056</v>
      </c>
    </row>
    <row r="3" spans="1:5" x14ac:dyDescent="0.25">
      <c r="A3" s="1" t="s">
        <v>6</v>
      </c>
      <c r="B3">
        <v>1</v>
      </c>
      <c r="C3">
        <v>3527</v>
      </c>
      <c r="D3">
        <v>8</v>
      </c>
      <c r="E3">
        <v>5</v>
      </c>
    </row>
    <row r="4" spans="1:5" x14ac:dyDescent="0.25">
      <c r="A4" s="1" t="s">
        <v>7</v>
      </c>
      <c r="B4">
        <v>1</v>
      </c>
      <c r="C4">
        <v>2139</v>
      </c>
      <c r="D4">
        <v>1</v>
      </c>
      <c r="E4">
        <v>181</v>
      </c>
    </row>
    <row r="5" spans="1:5" x14ac:dyDescent="0.25">
      <c r="A5" s="1" t="s">
        <v>8</v>
      </c>
      <c r="B5">
        <v>1</v>
      </c>
      <c r="C5">
        <v>578</v>
      </c>
      <c r="D5">
        <v>1</v>
      </c>
      <c r="E5">
        <v>22</v>
      </c>
    </row>
    <row r="6" spans="1:5" x14ac:dyDescent="0.25">
      <c r="A6" s="1" t="s">
        <v>9</v>
      </c>
      <c r="B6">
        <v>1</v>
      </c>
      <c r="C6">
        <v>1847</v>
      </c>
      <c r="D6">
        <v>1</v>
      </c>
      <c r="E6">
        <v>16</v>
      </c>
    </row>
    <row r="7" spans="1:5" x14ac:dyDescent="0.25">
      <c r="A7" s="1" t="s">
        <v>10</v>
      </c>
      <c r="B7">
        <v>1</v>
      </c>
      <c r="C7">
        <v>167</v>
      </c>
      <c r="D7">
        <v>0</v>
      </c>
      <c r="E7">
        <v>17</v>
      </c>
    </row>
    <row r="8" spans="1:5" x14ac:dyDescent="0.25">
      <c r="A8" s="1" t="s">
        <v>11</v>
      </c>
      <c r="B8">
        <v>1</v>
      </c>
      <c r="C8">
        <v>1745</v>
      </c>
      <c r="D8">
        <v>0</v>
      </c>
      <c r="E8">
        <v>12</v>
      </c>
    </row>
    <row r="9" spans="1:5" x14ac:dyDescent="0.25">
      <c r="A9" s="1" t="s">
        <v>12</v>
      </c>
      <c r="B9">
        <v>1</v>
      </c>
      <c r="C9">
        <v>687</v>
      </c>
      <c r="D9">
        <v>2</v>
      </c>
      <c r="E9">
        <v>21</v>
      </c>
    </row>
    <row r="10" spans="1:5" x14ac:dyDescent="0.25">
      <c r="A10" s="1" t="s">
        <v>13</v>
      </c>
      <c r="B10">
        <v>1</v>
      </c>
      <c r="C10">
        <v>3890</v>
      </c>
      <c r="D10">
        <v>1</v>
      </c>
      <c r="E10">
        <v>6</v>
      </c>
    </row>
    <row r="11" spans="1:5" x14ac:dyDescent="0.25">
      <c r="A11" s="1" t="s">
        <v>14</v>
      </c>
      <c r="B11">
        <v>1</v>
      </c>
      <c r="C11">
        <v>1732</v>
      </c>
      <c r="D11">
        <v>0</v>
      </c>
      <c r="E11">
        <v>7</v>
      </c>
    </row>
    <row r="12" spans="1:5" x14ac:dyDescent="0.25">
      <c r="A12" s="1" t="s">
        <v>15</v>
      </c>
      <c r="B12">
        <v>1</v>
      </c>
      <c r="C12">
        <v>1843</v>
      </c>
      <c r="D12">
        <v>0</v>
      </c>
      <c r="E12">
        <v>15</v>
      </c>
    </row>
    <row r="13" spans="1:5" x14ac:dyDescent="0.25">
      <c r="A13" s="1" t="s">
        <v>16</v>
      </c>
      <c r="B13">
        <v>1</v>
      </c>
      <c r="C13">
        <v>2111</v>
      </c>
      <c r="D13">
        <v>1</v>
      </c>
      <c r="E13">
        <v>7</v>
      </c>
    </row>
    <row r="14" spans="1:5" x14ac:dyDescent="0.25">
      <c r="A14" s="1" t="s">
        <v>17</v>
      </c>
      <c r="B14">
        <v>1</v>
      </c>
      <c r="C14">
        <v>3566</v>
      </c>
      <c r="D14">
        <v>5</v>
      </c>
      <c r="E14">
        <v>0</v>
      </c>
    </row>
    <row r="15" spans="1:5" x14ac:dyDescent="0.25">
      <c r="A15" s="1" t="s">
        <v>18</v>
      </c>
      <c r="B15">
        <v>1</v>
      </c>
      <c r="C15">
        <v>3795</v>
      </c>
      <c r="D15">
        <v>2</v>
      </c>
      <c r="E15">
        <v>5</v>
      </c>
    </row>
    <row r="16" spans="1:5" x14ac:dyDescent="0.25">
      <c r="A16" s="1" t="s">
        <v>19</v>
      </c>
      <c r="B16">
        <v>1</v>
      </c>
      <c r="C16">
        <v>3500</v>
      </c>
      <c r="D16">
        <v>0</v>
      </c>
      <c r="E16">
        <v>1</v>
      </c>
    </row>
    <row r="17" spans="1:5" x14ac:dyDescent="0.25">
      <c r="A17" s="1" t="s">
        <v>20</v>
      </c>
      <c r="B17">
        <v>1</v>
      </c>
      <c r="C17">
        <v>3241</v>
      </c>
      <c r="D17">
        <v>1</v>
      </c>
      <c r="E17">
        <v>0</v>
      </c>
    </row>
    <row r="18" spans="1:5" x14ac:dyDescent="0.25">
      <c r="A18" s="1" t="s">
        <v>21</v>
      </c>
      <c r="B18">
        <v>1</v>
      </c>
      <c r="C18">
        <v>2826</v>
      </c>
      <c r="D18">
        <v>2</v>
      </c>
      <c r="E18">
        <v>9</v>
      </c>
    </row>
    <row r="19" spans="1:5" x14ac:dyDescent="0.25">
      <c r="A19" s="1" t="s">
        <v>22</v>
      </c>
      <c r="B19">
        <v>1</v>
      </c>
      <c r="C19">
        <v>444</v>
      </c>
      <c r="D19">
        <v>1</v>
      </c>
      <c r="E19">
        <v>6</v>
      </c>
    </row>
    <row r="20" spans="1:5" x14ac:dyDescent="0.25">
      <c r="A20" s="1" t="s">
        <v>23</v>
      </c>
      <c r="B20">
        <v>1</v>
      </c>
      <c r="C20">
        <v>3651</v>
      </c>
      <c r="D20">
        <v>2</v>
      </c>
      <c r="E20">
        <v>0</v>
      </c>
    </row>
    <row r="21" spans="1:5" x14ac:dyDescent="0.25">
      <c r="A21" s="1" t="s">
        <v>24</v>
      </c>
      <c r="B21">
        <v>1</v>
      </c>
      <c r="C21">
        <v>3318</v>
      </c>
      <c r="D21">
        <v>2</v>
      </c>
      <c r="E21">
        <v>123</v>
      </c>
    </row>
    <row r="22" spans="1:5" x14ac:dyDescent="0.25">
      <c r="A22" s="1" t="s">
        <v>25</v>
      </c>
      <c r="B22">
        <v>1</v>
      </c>
      <c r="C22">
        <v>3405</v>
      </c>
      <c r="D22">
        <v>4</v>
      </c>
      <c r="E22">
        <v>2</v>
      </c>
    </row>
    <row r="23" spans="1:5" x14ac:dyDescent="0.25">
      <c r="A23" s="1" t="s">
        <v>26</v>
      </c>
      <c r="B23">
        <v>1</v>
      </c>
      <c r="C23">
        <v>3085</v>
      </c>
      <c r="D23">
        <v>6</v>
      </c>
      <c r="E23">
        <v>139</v>
      </c>
    </row>
    <row r="24" spans="1:5" x14ac:dyDescent="0.25">
      <c r="A24" s="1" t="s">
        <v>27</v>
      </c>
      <c r="B24">
        <v>1</v>
      </c>
      <c r="C24">
        <v>241</v>
      </c>
      <c r="D24">
        <v>0</v>
      </c>
      <c r="E24">
        <v>183</v>
      </c>
    </row>
    <row r="25" spans="1:5" x14ac:dyDescent="0.25">
      <c r="A25" s="1" t="s">
        <v>28</v>
      </c>
      <c r="B25">
        <v>1</v>
      </c>
      <c r="C25">
        <v>3814</v>
      </c>
      <c r="D25">
        <v>2</v>
      </c>
      <c r="E25">
        <v>3</v>
      </c>
    </row>
    <row r="26" spans="1:5" x14ac:dyDescent="0.25">
      <c r="A26" s="1" t="s">
        <v>29</v>
      </c>
      <c r="B26">
        <v>1</v>
      </c>
      <c r="C26">
        <v>4007</v>
      </c>
      <c r="D26">
        <v>6</v>
      </c>
      <c r="E26">
        <v>0</v>
      </c>
    </row>
    <row r="27" spans="1:5" x14ac:dyDescent="0.25">
      <c r="A27" s="1" t="s">
        <v>30</v>
      </c>
      <c r="B27">
        <v>1</v>
      </c>
      <c r="C27">
        <v>2326</v>
      </c>
      <c r="D27">
        <v>3</v>
      </c>
      <c r="E27">
        <v>2</v>
      </c>
    </row>
    <row r="28" spans="1:5" x14ac:dyDescent="0.25">
      <c r="A28" s="1" t="s">
        <v>31</v>
      </c>
      <c r="B28">
        <v>1</v>
      </c>
      <c r="C28">
        <v>3102</v>
      </c>
      <c r="D28">
        <v>3</v>
      </c>
      <c r="E28">
        <v>0</v>
      </c>
    </row>
    <row r="29" spans="1:5" x14ac:dyDescent="0.25">
      <c r="A29" s="1" t="s">
        <v>32</v>
      </c>
      <c r="B29">
        <v>1</v>
      </c>
      <c r="C29">
        <v>1765</v>
      </c>
      <c r="D29">
        <v>1</v>
      </c>
      <c r="E29">
        <v>41</v>
      </c>
    </row>
    <row r="30" spans="1:5" x14ac:dyDescent="0.25">
      <c r="A30" s="1" t="s">
        <v>33</v>
      </c>
      <c r="B30">
        <v>1</v>
      </c>
      <c r="C30">
        <v>1084</v>
      </c>
      <c r="D30">
        <v>2</v>
      </c>
      <c r="E30">
        <v>19</v>
      </c>
    </row>
    <row r="31" spans="1:5" x14ac:dyDescent="0.25">
      <c r="A31" s="1" t="s">
        <v>34</v>
      </c>
      <c r="B31">
        <v>1</v>
      </c>
      <c r="C31">
        <v>153</v>
      </c>
      <c r="D31">
        <v>0</v>
      </c>
      <c r="E31">
        <v>5</v>
      </c>
    </row>
    <row r="32" spans="1:5" x14ac:dyDescent="0.25">
      <c r="A32" s="1" t="s">
        <v>35</v>
      </c>
      <c r="B32">
        <v>1</v>
      </c>
      <c r="C32">
        <v>2155</v>
      </c>
      <c r="D32">
        <v>0</v>
      </c>
      <c r="E32">
        <v>0</v>
      </c>
    </row>
    <row r="33" spans="1:5" x14ac:dyDescent="0.25">
      <c r="A33" s="1" t="s">
        <v>36</v>
      </c>
      <c r="B33">
        <v>1</v>
      </c>
      <c r="C33">
        <v>3947</v>
      </c>
      <c r="D33">
        <v>2</v>
      </c>
      <c r="E33">
        <v>0</v>
      </c>
    </row>
    <row r="34" spans="1:5" x14ac:dyDescent="0.25">
      <c r="A34" s="1" t="s">
        <v>37</v>
      </c>
      <c r="B34">
        <v>1</v>
      </c>
      <c r="C34">
        <v>2719</v>
      </c>
      <c r="D34">
        <v>2</v>
      </c>
      <c r="E34">
        <v>0</v>
      </c>
    </row>
    <row r="35" spans="1:5" x14ac:dyDescent="0.25">
      <c r="A35" s="1" t="s">
        <v>38</v>
      </c>
      <c r="B35">
        <v>1</v>
      </c>
      <c r="C35">
        <v>4534</v>
      </c>
      <c r="D35">
        <v>1</v>
      </c>
      <c r="E35">
        <v>0</v>
      </c>
    </row>
    <row r="36" spans="1:5" x14ac:dyDescent="0.25">
      <c r="A36" s="1" t="s">
        <v>39</v>
      </c>
      <c r="B36">
        <v>1</v>
      </c>
      <c r="C36">
        <v>1318</v>
      </c>
      <c r="D36">
        <v>9</v>
      </c>
      <c r="E36">
        <v>10</v>
      </c>
    </row>
    <row r="37" spans="1:5" x14ac:dyDescent="0.25">
      <c r="A37" s="1" t="s">
        <v>40</v>
      </c>
      <c r="B37">
        <v>1</v>
      </c>
      <c r="C37">
        <v>949</v>
      </c>
      <c r="D37">
        <v>1</v>
      </c>
      <c r="E37">
        <v>57</v>
      </c>
    </row>
    <row r="38" spans="1:5" x14ac:dyDescent="0.25">
      <c r="A38" s="1" t="s">
        <v>41</v>
      </c>
      <c r="B38">
        <v>1</v>
      </c>
      <c r="C38">
        <v>1144</v>
      </c>
      <c r="D38">
        <v>2</v>
      </c>
      <c r="E38">
        <v>52</v>
      </c>
    </row>
    <row r="39" spans="1:5" x14ac:dyDescent="0.25">
      <c r="A39" s="1" t="s">
        <v>42</v>
      </c>
      <c r="B39">
        <v>1</v>
      </c>
      <c r="C39">
        <v>3267</v>
      </c>
      <c r="D39">
        <v>2</v>
      </c>
      <c r="E39">
        <v>3</v>
      </c>
    </row>
    <row r="40" spans="1:5" x14ac:dyDescent="0.25">
      <c r="A40" s="1" t="s">
        <v>43</v>
      </c>
      <c r="B40">
        <v>1</v>
      </c>
      <c r="C40">
        <v>1994</v>
      </c>
      <c r="D40">
        <v>1</v>
      </c>
      <c r="E40">
        <v>22</v>
      </c>
    </row>
    <row r="41" spans="1:5" x14ac:dyDescent="0.25">
      <c r="A41" s="1" t="s">
        <v>44</v>
      </c>
      <c r="B41">
        <v>1</v>
      </c>
      <c r="C41">
        <v>205</v>
      </c>
      <c r="D41">
        <v>0</v>
      </c>
      <c r="E41">
        <v>29</v>
      </c>
    </row>
    <row r="42" spans="1:5" x14ac:dyDescent="0.25">
      <c r="A42" s="1" t="s">
        <v>45</v>
      </c>
      <c r="B42">
        <v>1</v>
      </c>
      <c r="C42">
        <v>807</v>
      </c>
      <c r="D42">
        <v>0</v>
      </c>
      <c r="E42">
        <v>38</v>
      </c>
    </row>
    <row r="43" spans="1:5" x14ac:dyDescent="0.25">
      <c r="A43" s="1" t="s">
        <v>46</v>
      </c>
      <c r="B43">
        <v>1</v>
      </c>
      <c r="C43">
        <v>2906</v>
      </c>
      <c r="D43">
        <v>9</v>
      </c>
      <c r="E43">
        <v>352</v>
      </c>
    </row>
    <row r="44" spans="1:5" x14ac:dyDescent="0.25">
      <c r="A44" s="1" t="s">
        <v>47</v>
      </c>
      <c r="B44">
        <v>1</v>
      </c>
      <c r="C44">
        <v>2560</v>
      </c>
      <c r="D44">
        <v>11</v>
      </c>
      <c r="E44">
        <v>117</v>
      </c>
    </row>
    <row r="45" spans="1:5" x14ac:dyDescent="0.25">
      <c r="A45" s="1" t="s">
        <v>48</v>
      </c>
      <c r="B45">
        <v>1</v>
      </c>
      <c r="C45">
        <v>1554</v>
      </c>
      <c r="D45">
        <v>10</v>
      </c>
      <c r="E45">
        <v>91</v>
      </c>
    </row>
    <row r="46" spans="1:5" x14ac:dyDescent="0.25">
      <c r="A46" s="1" t="s">
        <v>49</v>
      </c>
      <c r="B46">
        <v>1</v>
      </c>
      <c r="C46">
        <v>3433</v>
      </c>
      <c r="D46">
        <v>3</v>
      </c>
      <c r="E46">
        <v>0</v>
      </c>
    </row>
    <row r="47" spans="1:5" x14ac:dyDescent="0.25">
      <c r="A47" s="1" t="s">
        <v>50</v>
      </c>
      <c r="B47">
        <v>1</v>
      </c>
      <c r="C47">
        <v>3906</v>
      </c>
      <c r="D47">
        <v>3</v>
      </c>
      <c r="E47">
        <v>4</v>
      </c>
    </row>
    <row r="48" spans="1:5" x14ac:dyDescent="0.25">
      <c r="A48" s="1" t="s">
        <v>51</v>
      </c>
      <c r="B48">
        <v>1</v>
      </c>
      <c r="C48">
        <v>3405</v>
      </c>
      <c r="D48">
        <v>1</v>
      </c>
      <c r="E48">
        <v>0</v>
      </c>
    </row>
    <row r="49" spans="1:5" x14ac:dyDescent="0.25">
      <c r="A49" s="1" t="s">
        <v>52</v>
      </c>
      <c r="B49">
        <v>1</v>
      </c>
      <c r="C49">
        <v>3556</v>
      </c>
      <c r="D49">
        <v>14</v>
      </c>
      <c r="E49">
        <v>5</v>
      </c>
    </row>
    <row r="50" spans="1:5" x14ac:dyDescent="0.25">
      <c r="A50" s="1" t="s">
        <v>53</v>
      </c>
      <c r="B50">
        <v>1</v>
      </c>
      <c r="C50">
        <v>4089</v>
      </c>
      <c r="D50">
        <v>2</v>
      </c>
      <c r="E50">
        <v>3</v>
      </c>
    </row>
    <row r="51" spans="1:5" x14ac:dyDescent="0.25">
      <c r="A51" s="1" t="s">
        <v>54</v>
      </c>
      <c r="B51">
        <v>1</v>
      </c>
      <c r="C51">
        <v>2707</v>
      </c>
      <c r="D51">
        <v>1</v>
      </c>
      <c r="E51">
        <v>2</v>
      </c>
    </row>
    <row r="52" spans="1:5" x14ac:dyDescent="0.25">
      <c r="A52" s="1" t="s">
        <v>55</v>
      </c>
      <c r="B52">
        <v>1</v>
      </c>
      <c r="C52">
        <v>3029</v>
      </c>
      <c r="D52">
        <v>1</v>
      </c>
      <c r="E52">
        <v>1</v>
      </c>
    </row>
    <row r="53" spans="1:5" x14ac:dyDescent="0.25">
      <c r="A53" s="1" t="s">
        <v>56</v>
      </c>
      <c r="B53">
        <v>1</v>
      </c>
      <c r="C53">
        <v>1300</v>
      </c>
      <c r="D53">
        <v>1</v>
      </c>
      <c r="E53">
        <v>0</v>
      </c>
    </row>
    <row r="54" spans="1:5" x14ac:dyDescent="0.25">
      <c r="A54" s="1" t="s">
        <v>57</v>
      </c>
      <c r="B54">
        <v>1</v>
      </c>
      <c r="C54">
        <v>2371</v>
      </c>
      <c r="D54">
        <v>11</v>
      </c>
      <c r="E54">
        <v>152</v>
      </c>
    </row>
    <row r="55" spans="1:5" x14ac:dyDescent="0.25">
      <c r="A55" s="1" t="s">
        <v>58</v>
      </c>
      <c r="B55">
        <v>1</v>
      </c>
      <c r="C55">
        <v>823</v>
      </c>
      <c r="D55">
        <v>4</v>
      </c>
      <c r="E55">
        <v>133</v>
      </c>
    </row>
    <row r="56" spans="1:5" x14ac:dyDescent="0.25">
      <c r="A56" s="1" t="s">
        <v>59</v>
      </c>
      <c r="B56">
        <v>1</v>
      </c>
      <c r="C56">
        <v>3733</v>
      </c>
      <c r="D56">
        <v>5</v>
      </c>
      <c r="E56">
        <v>4</v>
      </c>
    </row>
    <row r="57" spans="1:5" x14ac:dyDescent="0.25">
      <c r="A57" s="1" t="s">
        <v>60</v>
      </c>
      <c r="B57">
        <v>1</v>
      </c>
      <c r="C57">
        <v>1450</v>
      </c>
      <c r="D57">
        <v>112</v>
      </c>
      <c r="E57">
        <v>111</v>
      </c>
    </row>
    <row r="58" spans="1:5" x14ac:dyDescent="0.25">
      <c r="A58" s="1" t="s">
        <v>61</v>
      </c>
      <c r="B58">
        <v>1</v>
      </c>
      <c r="C58">
        <v>2061</v>
      </c>
      <c r="D58">
        <v>643</v>
      </c>
      <c r="E58">
        <v>76</v>
      </c>
    </row>
    <row r="59" spans="1:5" x14ac:dyDescent="0.25">
      <c r="A59" s="1" t="s">
        <v>62</v>
      </c>
      <c r="B59">
        <v>1</v>
      </c>
      <c r="C59">
        <v>2032</v>
      </c>
      <c r="D59">
        <v>1014</v>
      </c>
      <c r="E59">
        <v>379</v>
      </c>
    </row>
    <row r="60" spans="1:5" x14ac:dyDescent="0.25">
      <c r="A60" s="1" t="s">
        <v>63</v>
      </c>
      <c r="B60">
        <v>1</v>
      </c>
      <c r="C60">
        <v>2480</v>
      </c>
      <c r="D60">
        <v>576</v>
      </c>
      <c r="E60">
        <v>0</v>
      </c>
    </row>
    <row r="61" spans="1:5" x14ac:dyDescent="0.25">
      <c r="A61" s="1" t="s">
        <v>64</v>
      </c>
      <c r="B61">
        <v>1</v>
      </c>
      <c r="C61">
        <v>2229</v>
      </c>
      <c r="D61">
        <v>213</v>
      </c>
      <c r="E61">
        <v>48</v>
      </c>
    </row>
    <row r="62" spans="1:5" x14ac:dyDescent="0.25">
      <c r="A62" s="1" t="s">
        <v>65</v>
      </c>
      <c r="B62">
        <v>1</v>
      </c>
      <c r="C62">
        <v>3544</v>
      </c>
      <c r="D62">
        <v>0</v>
      </c>
      <c r="E62">
        <v>13</v>
      </c>
    </row>
    <row r="63" spans="1:5" x14ac:dyDescent="0.25">
      <c r="A63" s="1" t="s">
        <v>66</v>
      </c>
      <c r="B63">
        <v>1</v>
      </c>
      <c r="C63">
        <v>2942</v>
      </c>
      <c r="D63">
        <v>3</v>
      </c>
      <c r="E63">
        <v>0</v>
      </c>
    </row>
    <row r="64" spans="1:5" x14ac:dyDescent="0.25">
      <c r="A64" s="1" t="s">
        <v>67</v>
      </c>
      <c r="B64">
        <v>1</v>
      </c>
      <c r="C64">
        <v>2695</v>
      </c>
      <c r="D64">
        <v>642</v>
      </c>
      <c r="E64">
        <v>5</v>
      </c>
    </row>
    <row r="65" spans="1:5" x14ac:dyDescent="0.25">
      <c r="A65" s="1" t="s">
        <v>68</v>
      </c>
      <c r="B65">
        <v>1</v>
      </c>
      <c r="C65">
        <v>3587</v>
      </c>
      <c r="D65">
        <v>820</v>
      </c>
      <c r="E65">
        <v>4</v>
      </c>
    </row>
    <row r="66" spans="1:5" x14ac:dyDescent="0.25">
      <c r="A66" s="1" t="s">
        <v>69</v>
      </c>
      <c r="B66">
        <v>1</v>
      </c>
      <c r="C66">
        <v>2353</v>
      </c>
      <c r="D66">
        <v>1</v>
      </c>
      <c r="E66">
        <v>6</v>
      </c>
    </row>
    <row r="67" spans="1:5" x14ac:dyDescent="0.25">
      <c r="A67" s="1" t="s">
        <v>70</v>
      </c>
      <c r="B67">
        <v>1</v>
      </c>
      <c r="C67">
        <v>1866</v>
      </c>
      <c r="D67">
        <v>1</v>
      </c>
      <c r="E67">
        <v>0</v>
      </c>
    </row>
    <row r="68" spans="1:5" x14ac:dyDescent="0.25">
      <c r="A68" s="1" t="s">
        <v>71</v>
      </c>
      <c r="B68">
        <v>1</v>
      </c>
      <c r="C68">
        <v>2923</v>
      </c>
      <c r="D68">
        <v>1</v>
      </c>
      <c r="E68">
        <v>3</v>
      </c>
    </row>
    <row r="69" spans="1:5" x14ac:dyDescent="0.25">
      <c r="A69" s="1" t="s">
        <v>72</v>
      </c>
      <c r="B69">
        <v>1</v>
      </c>
      <c r="C69">
        <v>3066</v>
      </c>
      <c r="D69">
        <v>290</v>
      </c>
      <c r="E69">
        <v>1</v>
      </c>
    </row>
    <row r="70" spans="1:5" x14ac:dyDescent="0.25">
      <c r="A70" s="1" t="s">
        <v>73</v>
      </c>
      <c r="B70">
        <v>1</v>
      </c>
      <c r="C70">
        <v>2512</v>
      </c>
      <c r="D70">
        <v>360</v>
      </c>
      <c r="E70">
        <v>2</v>
      </c>
    </row>
    <row r="71" spans="1:5" x14ac:dyDescent="0.25">
      <c r="A71" s="1" t="s">
        <v>74</v>
      </c>
      <c r="B71">
        <v>1</v>
      </c>
      <c r="C71">
        <v>3592</v>
      </c>
      <c r="D71">
        <v>1009</v>
      </c>
      <c r="E71">
        <v>0</v>
      </c>
    </row>
    <row r="72" spans="1:5" x14ac:dyDescent="0.25">
      <c r="A72" s="1" t="s">
        <v>75</v>
      </c>
      <c r="B72">
        <v>1</v>
      </c>
      <c r="C72">
        <v>1567</v>
      </c>
      <c r="D72">
        <v>12</v>
      </c>
      <c r="E72">
        <v>0</v>
      </c>
    </row>
    <row r="73" spans="1:5" x14ac:dyDescent="0.25">
      <c r="A73" s="1" t="s">
        <v>76</v>
      </c>
      <c r="B73">
        <v>1</v>
      </c>
      <c r="C73">
        <v>3925</v>
      </c>
      <c r="D73">
        <v>555</v>
      </c>
      <c r="E73">
        <v>2</v>
      </c>
    </row>
    <row r="74" spans="1:5" x14ac:dyDescent="0.25">
      <c r="A74" s="1" t="s">
        <v>77</v>
      </c>
      <c r="B74">
        <v>1</v>
      </c>
      <c r="C74">
        <v>4584</v>
      </c>
      <c r="D74">
        <v>631</v>
      </c>
      <c r="E74">
        <v>0</v>
      </c>
    </row>
    <row r="75" spans="1:5" x14ac:dyDescent="0.25">
      <c r="A75" s="1" t="s">
        <v>78</v>
      </c>
      <c r="B75">
        <v>1</v>
      </c>
      <c r="C75">
        <v>4271</v>
      </c>
      <c r="D75">
        <v>829</v>
      </c>
      <c r="E75">
        <v>1</v>
      </c>
    </row>
    <row r="76" spans="1:5" x14ac:dyDescent="0.25">
      <c r="A76" s="1" t="s">
        <v>79</v>
      </c>
      <c r="B76">
        <v>1</v>
      </c>
      <c r="C76">
        <v>3378</v>
      </c>
      <c r="D76">
        <v>409</v>
      </c>
      <c r="E76">
        <v>0</v>
      </c>
    </row>
    <row r="77" spans="1:5" x14ac:dyDescent="0.25">
      <c r="A77" s="1" t="s">
        <v>80</v>
      </c>
      <c r="B77">
        <v>1</v>
      </c>
      <c r="C77">
        <v>3067</v>
      </c>
      <c r="D77">
        <v>3</v>
      </c>
      <c r="E77">
        <v>0</v>
      </c>
    </row>
    <row r="78" spans="1:5" x14ac:dyDescent="0.25">
      <c r="A78" s="1" t="s">
        <v>81</v>
      </c>
      <c r="B78">
        <v>1</v>
      </c>
      <c r="C78">
        <v>2178</v>
      </c>
      <c r="D78">
        <v>49</v>
      </c>
      <c r="E78">
        <v>0</v>
      </c>
    </row>
    <row r="79" spans="1:5" x14ac:dyDescent="0.25">
      <c r="A79" s="1" t="s">
        <v>82</v>
      </c>
      <c r="B79">
        <v>1</v>
      </c>
      <c r="C79">
        <v>2435</v>
      </c>
      <c r="D79">
        <v>2</v>
      </c>
      <c r="E79">
        <v>2</v>
      </c>
    </row>
    <row r="80" spans="1:5" x14ac:dyDescent="0.25">
      <c r="A80" s="1" t="s">
        <v>83</v>
      </c>
      <c r="B80">
        <v>1</v>
      </c>
      <c r="C80">
        <v>3321</v>
      </c>
      <c r="D80">
        <v>5</v>
      </c>
      <c r="E80">
        <v>0</v>
      </c>
    </row>
    <row r="81" spans="1:5" x14ac:dyDescent="0.25">
      <c r="A81" s="1" t="s">
        <v>84</v>
      </c>
      <c r="B81">
        <v>1</v>
      </c>
      <c r="C81">
        <v>4582</v>
      </c>
      <c r="D81">
        <v>49</v>
      </c>
      <c r="E81">
        <v>0</v>
      </c>
    </row>
    <row r="82" spans="1:5" x14ac:dyDescent="0.25">
      <c r="A82" s="1" t="s">
        <v>85</v>
      </c>
      <c r="B82">
        <v>1</v>
      </c>
      <c r="C82">
        <v>3996</v>
      </c>
      <c r="D82">
        <v>244</v>
      </c>
      <c r="E82">
        <v>0</v>
      </c>
    </row>
    <row r="83" spans="1:5" x14ac:dyDescent="0.25">
      <c r="A83" s="1" t="s">
        <v>86</v>
      </c>
      <c r="B83">
        <v>1</v>
      </c>
      <c r="C83">
        <v>3303</v>
      </c>
      <c r="D83">
        <v>1</v>
      </c>
      <c r="E83">
        <v>1</v>
      </c>
    </row>
    <row r="84" spans="1:5" x14ac:dyDescent="0.25">
      <c r="A84" s="1" t="s">
        <v>87</v>
      </c>
      <c r="B84">
        <v>1</v>
      </c>
      <c r="C84">
        <v>4770</v>
      </c>
      <c r="D84">
        <v>625</v>
      </c>
      <c r="E84">
        <v>0</v>
      </c>
    </row>
    <row r="85" spans="1:5" x14ac:dyDescent="0.25">
      <c r="A85" s="1" t="s">
        <v>88</v>
      </c>
      <c r="B85">
        <v>1</v>
      </c>
      <c r="C85">
        <v>3936</v>
      </c>
      <c r="D85">
        <v>269</v>
      </c>
      <c r="E85">
        <v>0</v>
      </c>
    </row>
    <row r="86" spans="1:5" x14ac:dyDescent="0.25">
      <c r="A86" s="1" t="s">
        <v>89</v>
      </c>
      <c r="B86">
        <v>1</v>
      </c>
      <c r="C86">
        <v>3500</v>
      </c>
      <c r="D86">
        <v>723</v>
      </c>
      <c r="E86">
        <v>1</v>
      </c>
    </row>
    <row r="87" spans="1:5" x14ac:dyDescent="0.25">
      <c r="A87" s="1" t="s">
        <v>90</v>
      </c>
      <c r="B87">
        <v>1</v>
      </c>
      <c r="C87">
        <v>3579</v>
      </c>
      <c r="D87">
        <v>971</v>
      </c>
      <c r="E87">
        <v>0</v>
      </c>
    </row>
    <row r="88" spans="1:5" x14ac:dyDescent="0.25">
      <c r="A88" s="1" t="s">
        <v>91</v>
      </c>
      <c r="B88">
        <v>1</v>
      </c>
      <c r="C88">
        <v>3532</v>
      </c>
      <c r="D88">
        <v>891</v>
      </c>
      <c r="E88">
        <v>0</v>
      </c>
    </row>
    <row r="89" spans="1:5" x14ac:dyDescent="0.25">
      <c r="A89" s="1" t="s">
        <v>92</v>
      </c>
      <c r="B89">
        <v>1</v>
      </c>
      <c r="C89">
        <v>4231</v>
      </c>
      <c r="D89">
        <v>314</v>
      </c>
      <c r="E89">
        <v>0</v>
      </c>
    </row>
    <row r="90" spans="1:5" x14ac:dyDescent="0.25">
      <c r="A90" s="1" t="s">
        <v>93</v>
      </c>
      <c r="B90">
        <v>1</v>
      </c>
      <c r="C90">
        <v>4627</v>
      </c>
      <c r="D90">
        <v>1054</v>
      </c>
      <c r="E90">
        <v>0</v>
      </c>
    </row>
    <row r="91" spans="1:5" x14ac:dyDescent="0.25">
      <c r="A91" s="1" t="s">
        <v>94</v>
      </c>
      <c r="B91">
        <v>1</v>
      </c>
      <c r="C91">
        <v>3844</v>
      </c>
      <c r="D91">
        <v>104</v>
      </c>
      <c r="E91">
        <v>0</v>
      </c>
    </row>
    <row r="92" spans="1:5" x14ac:dyDescent="0.25">
      <c r="A92" s="1" t="s">
        <v>95</v>
      </c>
      <c r="B92">
        <v>1</v>
      </c>
      <c r="C92">
        <v>3805</v>
      </c>
      <c r="D92">
        <v>385</v>
      </c>
      <c r="E92">
        <v>0</v>
      </c>
    </row>
    <row r="93" spans="1:5" x14ac:dyDescent="0.25">
      <c r="A93" s="1" t="s">
        <v>96</v>
      </c>
      <c r="B93">
        <v>1</v>
      </c>
      <c r="C93">
        <v>4033</v>
      </c>
      <c r="D93">
        <v>1759</v>
      </c>
      <c r="E93">
        <v>95</v>
      </c>
    </row>
    <row r="94" spans="1:5" x14ac:dyDescent="0.25">
      <c r="A94" s="1" t="s">
        <v>97</v>
      </c>
      <c r="B94">
        <v>1</v>
      </c>
      <c r="C94">
        <v>1205</v>
      </c>
      <c r="D94">
        <v>24</v>
      </c>
      <c r="E94">
        <v>247</v>
      </c>
    </row>
    <row r="95" spans="1:5" x14ac:dyDescent="0.25">
      <c r="A95" s="1" t="s">
        <v>98</v>
      </c>
      <c r="B95">
        <v>1</v>
      </c>
      <c r="C95">
        <v>3232</v>
      </c>
      <c r="D95">
        <v>1179</v>
      </c>
      <c r="E95">
        <v>43</v>
      </c>
    </row>
    <row r="96" spans="1:5" x14ac:dyDescent="0.25">
      <c r="A96" s="1" t="s">
        <v>99</v>
      </c>
      <c r="B96">
        <v>1</v>
      </c>
      <c r="C96">
        <v>2980</v>
      </c>
      <c r="D96">
        <v>12</v>
      </c>
      <c r="E96">
        <v>2</v>
      </c>
    </row>
    <row r="97" spans="1:5" x14ac:dyDescent="0.25">
      <c r="A97" s="1" t="s">
        <v>100</v>
      </c>
      <c r="B97">
        <v>1</v>
      </c>
      <c r="C97">
        <v>3181</v>
      </c>
      <c r="D97">
        <v>2</v>
      </c>
      <c r="E97">
        <v>0</v>
      </c>
    </row>
    <row r="98" spans="1:5" x14ac:dyDescent="0.25">
      <c r="A98" s="1" t="s">
        <v>101</v>
      </c>
      <c r="B98">
        <v>1</v>
      </c>
      <c r="C98">
        <v>2886</v>
      </c>
      <c r="D98">
        <v>30</v>
      </c>
      <c r="E98">
        <v>1</v>
      </c>
    </row>
    <row r="99" spans="1:5" x14ac:dyDescent="0.25">
      <c r="A99" s="1" t="s">
        <v>102</v>
      </c>
      <c r="B99">
        <v>1</v>
      </c>
      <c r="C99">
        <v>3489</v>
      </c>
      <c r="D99">
        <v>2</v>
      </c>
      <c r="E99">
        <v>0</v>
      </c>
    </row>
    <row r="100" spans="1:5" x14ac:dyDescent="0.25">
      <c r="A100" s="1" t="s">
        <v>103</v>
      </c>
      <c r="B100">
        <v>1</v>
      </c>
      <c r="C100">
        <v>3305</v>
      </c>
      <c r="D100">
        <v>3</v>
      </c>
      <c r="E100">
        <v>1</v>
      </c>
    </row>
    <row r="101" spans="1:5" x14ac:dyDescent="0.25">
      <c r="A101" s="1" t="s">
        <v>104</v>
      </c>
      <c r="B101">
        <v>1</v>
      </c>
      <c r="C101">
        <v>3826</v>
      </c>
      <c r="D101">
        <v>4</v>
      </c>
      <c r="E101">
        <v>17</v>
      </c>
    </row>
    <row r="102" spans="1:5" x14ac:dyDescent="0.25">
      <c r="A102" s="1" t="s">
        <v>105</v>
      </c>
      <c r="B102">
        <v>1</v>
      </c>
      <c r="C102">
        <v>3818</v>
      </c>
      <c r="D102">
        <v>6</v>
      </c>
      <c r="E102">
        <v>0</v>
      </c>
    </row>
    <row r="103" spans="1:5" x14ac:dyDescent="0.25">
      <c r="A103" s="1" t="s">
        <v>106</v>
      </c>
      <c r="B103">
        <v>1</v>
      </c>
      <c r="C103">
        <v>3511</v>
      </c>
      <c r="D103">
        <v>4</v>
      </c>
      <c r="E103">
        <v>0</v>
      </c>
    </row>
    <row r="104" spans="1:5" x14ac:dyDescent="0.25">
      <c r="A104" s="1" t="s">
        <v>107</v>
      </c>
      <c r="B104">
        <v>1</v>
      </c>
      <c r="C104">
        <v>3461</v>
      </c>
      <c r="D104">
        <v>0</v>
      </c>
      <c r="E104">
        <v>0</v>
      </c>
    </row>
    <row r="105" spans="1:5" x14ac:dyDescent="0.25">
      <c r="A105" s="1" t="s">
        <v>108</v>
      </c>
      <c r="B105">
        <v>1</v>
      </c>
      <c r="C105">
        <v>3957</v>
      </c>
      <c r="D105">
        <v>98</v>
      </c>
      <c r="E105">
        <v>0</v>
      </c>
    </row>
    <row r="106" spans="1:5" x14ac:dyDescent="0.25">
      <c r="A106" s="1" t="s">
        <v>109</v>
      </c>
      <c r="B106">
        <v>1</v>
      </c>
      <c r="C106">
        <v>3663</v>
      </c>
      <c r="D106">
        <v>10</v>
      </c>
      <c r="E106">
        <v>0</v>
      </c>
    </row>
    <row r="107" spans="1:5" x14ac:dyDescent="0.25">
      <c r="A107" s="1" t="s">
        <v>110</v>
      </c>
      <c r="B107">
        <v>1</v>
      </c>
      <c r="C107">
        <v>4059</v>
      </c>
      <c r="D107">
        <v>3</v>
      </c>
      <c r="E107">
        <v>0</v>
      </c>
    </row>
    <row r="108" spans="1:5" x14ac:dyDescent="0.25">
      <c r="A108" s="1" t="s">
        <v>111</v>
      </c>
      <c r="B108">
        <v>1</v>
      </c>
      <c r="C108">
        <v>3790</v>
      </c>
      <c r="D108">
        <v>43</v>
      </c>
      <c r="E108">
        <v>0</v>
      </c>
    </row>
    <row r="109" spans="1:5" x14ac:dyDescent="0.25">
      <c r="A109" s="1" t="s">
        <v>112</v>
      </c>
      <c r="B109">
        <v>1</v>
      </c>
      <c r="C109">
        <v>3459</v>
      </c>
      <c r="D109">
        <v>315</v>
      </c>
      <c r="E109">
        <v>0</v>
      </c>
    </row>
    <row r="110" spans="1:5" x14ac:dyDescent="0.25">
      <c r="A110" s="1" t="s">
        <v>113</v>
      </c>
      <c r="B110">
        <v>1</v>
      </c>
      <c r="C110">
        <v>3470</v>
      </c>
      <c r="D110">
        <v>1</v>
      </c>
      <c r="E110">
        <v>0</v>
      </c>
    </row>
    <row r="111" spans="1:5" x14ac:dyDescent="0.25">
      <c r="A111" s="1" t="s">
        <v>114</v>
      </c>
      <c r="B111">
        <v>1</v>
      </c>
      <c r="C111">
        <v>4274</v>
      </c>
      <c r="D111">
        <v>942</v>
      </c>
      <c r="E111">
        <v>0</v>
      </c>
    </row>
    <row r="112" spans="1:5" x14ac:dyDescent="0.25">
      <c r="A112" s="1" t="s">
        <v>115</v>
      </c>
      <c r="B112">
        <v>1</v>
      </c>
      <c r="C112">
        <v>3541</v>
      </c>
      <c r="D112">
        <v>3</v>
      </c>
      <c r="E112">
        <v>0</v>
      </c>
    </row>
    <row r="113" spans="1:5" x14ac:dyDescent="0.25">
      <c r="A113" s="1" t="s">
        <v>116</v>
      </c>
      <c r="B113">
        <v>1</v>
      </c>
      <c r="C113">
        <v>2858</v>
      </c>
      <c r="D113">
        <v>7</v>
      </c>
      <c r="E113">
        <v>6</v>
      </c>
    </row>
    <row r="114" spans="1:5" x14ac:dyDescent="0.25">
      <c r="A114" s="1" t="s">
        <v>117</v>
      </c>
      <c r="B114">
        <v>1</v>
      </c>
      <c r="C114">
        <v>4131</v>
      </c>
      <c r="D114">
        <v>1038</v>
      </c>
      <c r="E114">
        <v>1</v>
      </c>
    </row>
    <row r="115" spans="1:5" x14ac:dyDescent="0.25">
      <c r="A115" s="1" t="s">
        <v>118</v>
      </c>
      <c r="B115">
        <v>1</v>
      </c>
      <c r="C115">
        <v>3976</v>
      </c>
      <c r="D115">
        <v>531</v>
      </c>
      <c r="E115">
        <v>1</v>
      </c>
    </row>
    <row r="116" spans="1:5" x14ac:dyDescent="0.25">
      <c r="A116" s="1" t="s">
        <v>119</v>
      </c>
      <c r="B116">
        <v>1</v>
      </c>
      <c r="C116">
        <v>2336</v>
      </c>
      <c r="D116">
        <v>2</v>
      </c>
      <c r="E116">
        <v>0</v>
      </c>
    </row>
    <row r="117" spans="1:5" x14ac:dyDescent="0.25">
      <c r="A117" s="1" t="s">
        <v>120</v>
      </c>
      <c r="B117">
        <v>1</v>
      </c>
      <c r="C117">
        <v>3391</v>
      </c>
      <c r="D117">
        <v>11</v>
      </c>
      <c r="E117">
        <v>3</v>
      </c>
    </row>
    <row r="118" spans="1:5" x14ac:dyDescent="0.25">
      <c r="A118" s="1" t="s">
        <v>121</v>
      </c>
      <c r="B118">
        <v>1</v>
      </c>
      <c r="C118">
        <v>4093</v>
      </c>
      <c r="D118">
        <v>8</v>
      </c>
      <c r="E118">
        <v>4</v>
      </c>
    </row>
    <row r="119" spans="1:5" x14ac:dyDescent="0.25">
      <c r="A119" s="1" t="s">
        <v>122</v>
      </c>
      <c r="B119">
        <v>1</v>
      </c>
      <c r="C119">
        <v>2858</v>
      </c>
      <c r="D119">
        <v>76</v>
      </c>
      <c r="E119">
        <v>0</v>
      </c>
    </row>
    <row r="120" spans="1:5" x14ac:dyDescent="0.25">
      <c r="A120" s="1" t="s">
        <v>123</v>
      </c>
      <c r="B120">
        <v>1</v>
      </c>
      <c r="C120">
        <v>1810</v>
      </c>
      <c r="D120">
        <v>3</v>
      </c>
      <c r="E120">
        <v>0</v>
      </c>
    </row>
    <row r="121" spans="1:5" x14ac:dyDescent="0.25">
      <c r="A121" s="1" t="s">
        <v>124</v>
      </c>
      <c r="B121">
        <v>1</v>
      </c>
      <c r="C121">
        <v>2292</v>
      </c>
      <c r="D121">
        <v>2</v>
      </c>
      <c r="E121">
        <v>0</v>
      </c>
    </row>
    <row r="122" spans="1:5" x14ac:dyDescent="0.25">
      <c r="A122" s="1" t="s">
        <v>125</v>
      </c>
      <c r="B122">
        <v>1</v>
      </c>
      <c r="C122">
        <v>2020</v>
      </c>
      <c r="D122">
        <v>918</v>
      </c>
      <c r="E122">
        <v>2</v>
      </c>
    </row>
    <row r="123" spans="1:5" x14ac:dyDescent="0.25">
      <c r="A123" s="1" t="s">
        <v>126</v>
      </c>
      <c r="B123">
        <v>1</v>
      </c>
      <c r="C123">
        <v>0</v>
      </c>
      <c r="D123">
        <v>0</v>
      </c>
      <c r="E123">
        <v>0</v>
      </c>
    </row>
    <row r="124" spans="1:5" x14ac:dyDescent="0.25">
      <c r="A124" s="1" t="s">
        <v>127</v>
      </c>
      <c r="B124">
        <v>1</v>
      </c>
      <c r="C124">
        <v>3422</v>
      </c>
      <c r="D124">
        <v>217</v>
      </c>
      <c r="E124">
        <v>0</v>
      </c>
    </row>
    <row r="125" spans="1:5" x14ac:dyDescent="0.25">
      <c r="A125" s="1" t="s">
        <v>128</v>
      </c>
      <c r="B125">
        <v>1</v>
      </c>
      <c r="C125">
        <v>4156</v>
      </c>
      <c r="D125">
        <v>3</v>
      </c>
      <c r="E125">
        <v>0</v>
      </c>
    </row>
    <row r="126" spans="1:5" x14ac:dyDescent="0.25">
      <c r="A126" s="1" t="s">
        <v>129</v>
      </c>
      <c r="B126">
        <v>1</v>
      </c>
      <c r="C126">
        <v>2309</v>
      </c>
      <c r="D126">
        <v>508</v>
      </c>
      <c r="E126">
        <v>0</v>
      </c>
    </row>
    <row r="127" spans="1:5" x14ac:dyDescent="0.25">
      <c r="A127" s="1" t="s">
        <v>130</v>
      </c>
      <c r="B127">
        <v>1</v>
      </c>
      <c r="C127">
        <v>2416</v>
      </c>
      <c r="D127">
        <v>4</v>
      </c>
      <c r="E127">
        <v>0</v>
      </c>
    </row>
    <row r="128" spans="1:5" x14ac:dyDescent="0.25">
      <c r="A128" s="1" t="s">
        <v>131</v>
      </c>
      <c r="B128">
        <v>1</v>
      </c>
      <c r="C128">
        <v>3238</v>
      </c>
      <c r="D128">
        <v>348</v>
      </c>
      <c r="E128">
        <v>0</v>
      </c>
    </row>
    <row r="129" spans="1:5" x14ac:dyDescent="0.25">
      <c r="A129" s="1" t="s">
        <v>132</v>
      </c>
      <c r="B129">
        <v>1</v>
      </c>
      <c r="C129">
        <v>3713</v>
      </c>
      <c r="D129">
        <v>57</v>
      </c>
      <c r="E129">
        <v>0</v>
      </c>
    </row>
    <row r="130" spans="1:5" x14ac:dyDescent="0.25">
      <c r="A130" s="1" t="s">
        <v>133</v>
      </c>
      <c r="B130">
        <v>1</v>
      </c>
      <c r="C130">
        <v>3271</v>
      </c>
      <c r="D130">
        <v>1</v>
      </c>
      <c r="E130">
        <v>0</v>
      </c>
    </row>
    <row r="131" spans="1:5" x14ac:dyDescent="0.25">
      <c r="A131" s="1" t="s">
        <v>134</v>
      </c>
      <c r="B131">
        <v>1</v>
      </c>
      <c r="C131">
        <v>2103</v>
      </c>
      <c r="D131">
        <v>295</v>
      </c>
      <c r="E131">
        <v>0</v>
      </c>
    </row>
    <row r="132" spans="1:5" x14ac:dyDescent="0.25">
      <c r="A132" s="1" t="s">
        <v>135</v>
      </c>
      <c r="B132">
        <v>1</v>
      </c>
      <c r="C132">
        <v>1750</v>
      </c>
      <c r="D132">
        <v>102</v>
      </c>
      <c r="E132">
        <v>8</v>
      </c>
    </row>
    <row r="133" spans="1:5" x14ac:dyDescent="0.25">
      <c r="A133" s="1" t="s">
        <v>136</v>
      </c>
      <c r="B133">
        <v>1</v>
      </c>
      <c r="C133">
        <v>2081</v>
      </c>
      <c r="D133">
        <v>97</v>
      </c>
      <c r="E133">
        <v>6</v>
      </c>
    </row>
    <row r="134" spans="1:5" x14ac:dyDescent="0.25">
      <c r="A134" s="1" t="s">
        <v>137</v>
      </c>
      <c r="B134">
        <v>1</v>
      </c>
      <c r="C134">
        <v>3672</v>
      </c>
      <c r="D134">
        <v>3</v>
      </c>
      <c r="E134">
        <v>0</v>
      </c>
    </row>
    <row r="135" spans="1:5" x14ac:dyDescent="0.25">
      <c r="A135" s="1" t="s">
        <v>138</v>
      </c>
      <c r="B135">
        <v>1</v>
      </c>
      <c r="C135">
        <v>2533</v>
      </c>
      <c r="D135">
        <v>516</v>
      </c>
      <c r="E135">
        <v>4</v>
      </c>
    </row>
    <row r="136" spans="1:5" x14ac:dyDescent="0.25">
      <c r="A136" s="1" t="s">
        <v>139</v>
      </c>
      <c r="B136">
        <v>1</v>
      </c>
      <c r="C136">
        <v>2387</v>
      </c>
      <c r="D136">
        <v>312</v>
      </c>
      <c r="E136">
        <v>2</v>
      </c>
    </row>
    <row r="137" spans="1:5" x14ac:dyDescent="0.25">
      <c r="A137" s="1" t="s">
        <v>140</v>
      </c>
      <c r="B137">
        <v>1</v>
      </c>
      <c r="C137">
        <v>1673</v>
      </c>
      <c r="D137">
        <v>23</v>
      </c>
      <c r="E137">
        <v>2</v>
      </c>
    </row>
    <row r="138" spans="1:5" x14ac:dyDescent="0.25">
      <c r="A138" s="1" t="s">
        <v>141</v>
      </c>
      <c r="B138">
        <v>1</v>
      </c>
      <c r="C138">
        <v>2741</v>
      </c>
      <c r="D138">
        <v>172</v>
      </c>
      <c r="E138">
        <v>1</v>
      </c>
    </row>
    <row r="139" spans="1:5" x14ac:dyDescent="0.25">
      <c r="A139" s="1" t="s">
        <v>142</v>
      </c>
      <c r="B139">
        <v>1</v>
      </c>
      <c r="C139">
        <v>1125</v>
      </c>
      <c r="D139">
        <v>1</v>
      </c>
      <c r="E139">
        <v>0</v>
      </c>
    </row>
    <row r="140" spans="1:5" x14ac:dyDescent="0.25">
      <c r="A140" s="1" t="s">
        <v>143</v>
      </c>
      <c r="B140">
        <v>1</v>
      </c>
      <c r="C140">
        <v>1755</v>
      </c>
      <c r="D140">
        <v>108</v>
      </c>
      <c r="E140">
        <v>28</v>
      </c>
    </row>
    <row r="141" spans="1:5" x14ac:dyDescent="0.25">
      <c r="A141" s="1" t="s">
        <v>144</v>
      </c>
      <c r="B141">
        <v>1</v>
      </c>
      <c r="C141">
        <v>3535</v>
      </c>
      <c r="D141">
        <v>3</v>
      </c>
      <c r="E141">
        <v>3</v>
      </c>
    </row>
    <row r="142" spans="1:5" x14ac:dyDescent="0.25">
      <c r="A142" s="1" t="s">
        <v>145</v>
      </c>
      <c r="B142">
        <v>1</v>
      </c>
      <c r="C142">
        <v>3903</v>
      </c>
      <c r="D142">
        <v>5</v>
      </c>
      <c r="E142">
        <v>3</v>
      </c>
    </row>
    <row r="143" spans="1:5" x14ac:dyDescent="0.25">
      <c r="A143" s="1" t="s">
        <v>146</v>
      </c>
      <c r="B143">
        <v>1</v>
      </c>
      <c r="C143">
        <v>2882</v>
      </c>
      <c r="D143">
        <v>1</v>
      </c>
      <c r="E143">
        <v>0</v>
      </c>
    </row>
    <row r="144" spans="1:5" x14ac:dyDescent="0.25">
      <c r="A144" s="1" t="s">
        <v>147</v>
      </c>
      <c r="B144">
        <v>1</v>
      </c>
      <c r="C144">
        <v>2234</v>
      </c>
      <c r="D144">
        <v>594</v>
      </c>
      <c r="E144">
        <v>0</v>
      </c>
    </row>
    <row r="145" spans="1:5" x14ac:dyDescent="0.25">
      <c r="A145" s="1" t="s">
        <v>148</v>
      </c>
      <c r="B145">
        <v>1</v>
      </c>
      <c r="C145">
        <v>3410</v>
      </c>
      <c r="D145">
        <v>1</v>
      </c>
      <c r="E145">
        <v>2</v>
      </c>
    </row>
    <row r="146" spans="1:5" x14ac:dyDescent="0.25">
      <c r="A146" s="1" t="s">
        <v>149</v>
      </c>
      <c r="B146">
        <v>1</v>
      </c>
      <c r="C146">
        <v>3642</v>
      </c>
      <c r="D146">
        <v>1</v>
      </c>
      <c r="E146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8023-A8DF-4161-B9F7-FCF69FD85D96}">
  <dimension ref="A1:E146"/>
  <sheetViews>
    <sheetView workbookViewId="0"/>
  </sheetViews>
  <sheetFormatPr defaultRowHeight="15" x14ac:dyDescent="0.25"/>
  <cols>
    <col min="1" max="1" width="69" bestFit="1" customWidth="1"/>
    <col min="2" max="2" width="11" bestFit="1" customWidth="1"/>
    <col min="3" max="3" width="11.85546875" bestFit="1" customWidth="1"/>
    <col min="4" max="4" width="7.85546875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</v>
      </c>
      <c r="C2">
        <v>801</v>
      </c>
      <c r="D2">
        <v>168</v>
      </c>
      <c r="E2">
        <v>3062</v>
      </c>
    </row>
    <row r="3" spans="1:5" x14ac:dyDescent="0.25">
      <c r="A3" s="1" t="s">
        <v>6</v>
      </c>
      <c r="B3">
        <v>1</v>
      </c>
      <c r="C3">
        <v>3525</v>
      </c>
      <c r="D3">
        <v>179</v>
      </c>
      <c r="E3">
        <v>7</v>
      </c>
    </row>
    <row r="4" spans="1:5" x14ac:dyDescent="0.25">
      <c r="A4" s="1" t="s">
        <v>7</v>
      </c>
      <c r="B4">
        <v>1</v>
      </c>
      <c r="C4">
        <v>2092</v>
      </c>
      <c r="D4">
        <v>367</v>
      </c>
      <c r="E4">
        <v>228</v>
      </c>
    </row>
    <row r="5" spans="1:5" x14ac:dyDescent="0.25">
      <c r="A5" s="1" t="s">
        <v>8</v>
      </c>
      <c r="B5">
        <v>1</v>
      </c>
      <c r="C5">
        <v>578</v>
      </c>
      <c r="D5">
        <v>134</v>
      </c>
      <c r="E5">
        <v>22</v>
      </c>
    </row>
    <row r="6" spans="1:5" x14ac:dyDescent="0.25">
      <c r="A6" s="1" t="s">
        <v>9</v>
      </c>
      <c r="B6">
        <v>1</v>
      </c>
      <c r="C6">
        <v>1847</v>
      </c>
      <c r="D6">
        <v>221</v>
      </c>
      <c r="E6">
        <v>16</v>
      </c>
    </row>
    <row r="7" spans="1:5" x14ac:dyDescent="0.25">
      <c r="A7" s="1" t="s">
        <v>10</v>
      </c>
      <c r="B7">
        <v>1</v>
      </c>
      <c r="C7">
        <v>167</v>
      </c>
      <c r="D7">
        <v>7</v>
      </c>
      <c r="E7">
        <v>17</v>
      </c>
    </row>
    <row r="8" spans="1:5" x14ac:dyDescent="0.25">
      <c r="A8" s="1" t="s">
        <v>11</v>
      </c>
      <c r="B8">
        <v>1</v>
      </c>
      <c r="C8">
        <v>1745</v>
      </c>
      <c r="D8">
        <v>113</v>
      </c>
      <c r="E8">
        <v>12</v>
      </c>
    </row>
    <row r="9" spans="1:5" x14ac:dyDescent="0.25">
      <c r="A9" s="1" t="s">
        <v>12</v>
      </c>
      <c r="B9">
        <v>1</v>
      </c>
      <c r="C9">
        <v>687</v>
      </c>
      <c r="D9">
        <v>44</v>
      </c>
      <c r="E9">
        <v>21</v>
      </c>
    </row>
    <row r="10" spans="1:5" x14ac:dyDescent="0.25">
      <c r="A10" s="1" t="s">
        <v>13</v>
      </c>
      <c r="B10">
        <v>1</v>
      </c>
      <c r="C10">
        <v>3889</v>
      </c>
      <c r="D10">
        <v>127</v>
      </c>
      <c r="E10">
        <v>7</v>
      </c>
    </row>
    <row r="11" spans="1:5" x14ac:dyDescent="0.25">
      <c r="A11" s="1" t="s">
        <v>14</v>
      </c>
      <c r="B11">
        <v>1</v>
      </c>
      <c r="C11">
        <v>1725</v>
      </c>
      <c r="D11">
        <v>132</v>
      </c>
      <c r="E11">
        <v>14</v>
      </c>
    </row>
    <row r="12" spans="1:5" x14ac:dyDescent="0.25">
      <c r="A12" s="1" t="s">
        <v>15</v>
      </c>
      <c r="B12">
        <v>1</v>
      </c>
      <c r="C12">
        <v>1843</v>
      </c>
      <c r="D12">
        <v>62</v>
      </c>
      <c r="E12">
        <v>15</v>
      </c>
    </row>
    <row r="13" spans="1:5" x14ac:dyDescent="0.25">
      <c r="A13" s="1" t="s">
        <v>16</v>
      </c>
      <c r="B13">
        <v>1</v>
      </c>
      <c r="C13">
        <v>1960</v>
      </c>
      <c r="D13">
        <v>438</v>
      </c>
      <c r="E13">
        <v>158</v>
      </c>
    </row>
    <row r="14" spans="1:5" x14ac:dyDescent="0.25">
      <c r="A14" s="1" t="s">
        <v>17</v>
      </c>
      <c r="B14">
        <v>1</v>
      </c>
      <c r="C14">
        <v>3310</v>
      </c>
      <c r="D14">
        <v>414</v>
      </c>
      <c r="E14">
        <v>256</v>
      </c>
    </row>
    <row r="15" spans="1:5" x14ac:dyDescent="0.25">
      <c r="A15" s="1" t="s">
        <v>18</v>
      </c>
      <c r="B15">
        <v>1</v>
      </c>
      <c r="C15">
        <v>3783</v>
      </c>
      <c r="D15">
        <v>142</v>
      </c>
      <c r="E15">
        <v>17</v>
      </c>
    </row>
    <row r="16" spans="1:5" x14ac:dyDescent="0.25">
      <c r="A16" s="1" t="s">
        <v>19</v>
      </c>
      <c r="B16">
        <v>1</v>
      </c>
      <c r="C16">
        <v>3499</v>
      </c>
      <c r="D16">
        <v>99</v>
      </c>
      <c r="E16">
        <v>2</v>
      </c>
    </row>
    <row r="17" spans="1:5" x14ac:dyDescent="0.25">
      <c r="A17" s="1" t="s">
        <v>20</v>
      </c>
      <c r="B17">
        <v>1</v>
      </c>
      <c r="C17">
        <v>3227</v>
      </c>
      <c r="D17">
        <v>132</v>
      </c>
      <c r="E17">
        <v>14</v>
      </c>
    </row>
    <row r="18" spans="1:5" x14ac:dyDescent="0.25">
      <c r="A18" s="1" t="s">
        <v>21</v>
      </c>
      <c r="B18">
        <v>1</v>
      </c>
      <c r="C18">
        <v>2823</v>
      </c>
      <c r="D18">
        <v>208</v>
      </c>
      <c r="E18">
        <v>12</v>
      </c>
    </row>
    <row r="19" spans="1:5" x14ac:dyDescent="0.25">
      <c r="A19" s="1" t="s">
        <v>22</v>
      </c>
      <c r="B19">
        <v>1</v>
      </c>
      <c r="C19">
        <v>444</v>
      </c>
      <c r="D19">
        <v>113</v>
      </c>
      <c r="E19">
        <v>6</v>
      </c>
    </row>
    <row r="20" spans="1:5" x14ac:dyDescent="0.25">
      <c r="A20" s="1" t="s">
        <v>23</v>
      </c>
      <c r="B20">
        <v>1</v>
      </c>
      <c r="C20">
        <v>3643</v>
      </c>
      <c r="D20">
        <v>79</v>
      </c>
      <c r="E20">
        <v>8</v>
      </c>
    </row>
    <row r="21" spans="1:5" x14ac:dyDescent="0.25">
      <c r="A21" s="1" t="s">
        <v>24</v>
      </c>
      <c r="B21">
        <v>1</v>
      </c>
      <c r="C21">
        <v>3302</v>
      </c>
      <c r="D21">
        <v>158</v>
      </c>
      <c r="E21">
        <v>139</v>
      </c>
    </row>
    <row r="22" spans="1:5" x14ac:dyDescent="0.25">
      <c r="A22" s="1" t="s">
        <v>25</v>
      </c>
      <c r="B22">
        <v>1</v>
      </c>
      <c r="C22">
        <v>3379</v>
      </c>
      <c r="D22">
        <v>217</v>
      </c>
      <c r="E22">
        <v>28</v>
      </c>
    </row>
    <row r="23" spans="1:5" x14ac:dyDescent="0.25">
      <c r="A23" s="1" t="s">
        <v>26</v>
      </c>
      <c r="B23">
        <v>1</v>
      </c>
      <c r="C23">
        <v>2861</v>
      </c>
      <c r="D23">
        <v>643</v>
      </c>
      <c r="E23">
        <v>363</v>
      </c>
    </row>
    <row r="24" spans="1:5" x14ac:dyDescent="0.25">
      <c r="A24" s="1" t="s">
        <v>27</v>
      </c>
      <c r="B24">
        <v>1</v>
      </c>
      <c r="C24">
        <v>236</v>
      </c>
      <c r="D24">
        <v>38</v>
      </c>
      <c r="E24">
        <v>188</v>
      </c>
    </row>
    <row r="25" spans="1:5" x14ac:dyDescent="0.25">
      <c r="A25" s="1" t="s">
        <v>28</v>
      </c>
      <c r="B25">
        <v>1</v>
      </c>
      <c r="C25">
        <v>3810</v>
      </c>
      <c r="D25">
        <v>174</v>
      </c>
      <c r="E25">
        <v>7</v>
      </c>
    </row>
    <row r="26" spans="1:5" x14ac:dyDescent="0.25">
      <c r="A26" s="1" t="s">
        <v>29</v>
      </c>
      <c r="B26">
        <v>1</v>
      </c>
      <c r="C26">
        <v>4006</v>
      </c>
      <c r="D26">
        <v>192</v>
      </c>
      <c r="E26">
        <v>1</v>
      </c>
    </row>
    <row r="27" spans="1:5" x14ac:dyDescent="0.25">
      <c r="A27" s="1" t="s">
        <v>30</v>
      </c>
      <c r="B27">
        <v>1</v>
      </c>
      <c r="C27">
        <v>2326</v>
      </c>
      <c r="D27">
        <v>198</v>
      </c>
      <c r="E27">
        <v>2</v>
      </c>
    </row>
    <row r="28" spans="1:5" x14ac:dyDescent="0.25">
      <c r="A28" s="1" t="s">
        <v>31</v>
      </c>
      <c r="B28">
        <v>1</v>
      </c>
      <c r="C28">
        <v>3099</v>
      </c>
      <c r="D28">
        <v>59</v>
      </c>
      <c r="E28">
        <v>3</v>
      </c>
    </row>
    <row r="29" spans="1:5" x14ac:dyDescent="0.25">
      <c r="A29" s="1" t="s">
        <v>32</v>
      </c>
      <c r="B29">
        <v>1</v>
      </c>
      <c r="C29">
        <v>1765</v>
      </c>
      <c r="D29">
        <v>148</v>
      </c>
      <c r="E29">
        <v>41</v>
      </c>
    </row>
    <row r="30" spans="1:5" x14ac:dyDescent="0.25">
      <c r="A30" s="1" t="s">
        <v>33</v>
      </c>
      <c r="B30">
        <v>1</v>
      </c>
      <c r="C30">
        <v>1084</v>
      </c>
      <c r="D30">
        <v>103</v>
      </c>
      <c r="E30">
        <v>19</v>
      </c>
    </row>
    <row r="31" spans="1:5" x14ac:dyDescent="0.25">
      <c r="A31" s="1" t="s">
        <v>34</v>
      </c>
      <c r="B31">
        <v>1</v>
      </c>
      <c r="C31">
        <v>153</v>
      </c>
      <c r="D31">
        <v>91</v>
      </c>
      <c r="E31">
        <v>5</v>
      </c>
    </row>
    <row r="32" spans="1:5" x14ac:dyDescent="0.25">
      <c r="A32" s="1" t="s">
        <v>35</v>
      </c>
      <c r="B32">
        <v>1</v>
      </c>
      <c r="C32">
        <v>2153</v>
      </c>
      <c r="D32">
        <v>13</v>
      </c>
      <c r="E32">
        <v>2</v>
      </c>
    </row>
    <row r="33" spans="1:5" x14ac:dyDescent="0.25">
      <c r="A33" s="1" t="s">
        <v>36</v>
      </c>
      <c r="B33">
        <v>1</v>
      </c>
      <c r="C33">
        <v>3945</v>
      </c>
      <c r="D33">
        <v>39</v>
      </c>
      <c r="E33">
        <v>2</v>
      </c>
    </row>
    <row r="34" spans="1:5" x14ac:dyDescent="0.25">
      <c r="A34" s="1" t="s">
        <v>37</v>
      </c>
      <c r="B34">
        <v>1</v>
      </c>
      <c r="C34">
        <v>2718</v>
      </c>
      <c r="D34">
        <v>34</v>
      </c>
      <c r="E34">
        <v>1</v>
      </c>
    </row>
    <row r="35" spans="1:5" x14ac:dyDescent="0.25">
      <c r="A35" s="1" t="s">
        <v>38</v>
      </c>
      <c r="B35">
        <v>1</v>
      </c>
      <c r="C35">
        <v>4527</v>
      </c>
      <c r="D35">
        <v>41</v>
      </c>
      <c r="E35">
        <v>7</v>
      </c>
    </row>
    <row r="36" spans="1:5" x14ac:dyDescent="0.25">
      <c r="A36" s="1" t="s">
        <v>39</v>
      </c>
      <c r="B36">
        <v>1</v>
      </c>
      <c r="C36">
        <v>1295</v>
      </c>
      <c r="D36">
        <v>278</v>
      </c>
      <c r="E36">
        <v>33</v>
      </c>
    </row>
    <row r="37" spans="1:5" x14ac:dyDescent="0.25">
      <c r="A37" s="1" t="s">
        <v>40</v>
      </c>
      <c r="B37">
        <v>1</v>
      </c>
      <c r="C37">
        <v>948</v>
      </c>
      <c r="D37">
        <v>35</v>
      </c>
      <c r="E37">
        <v>58</v>
      </c>
    </row>
    <row r="38" spans="1:5" x14ac:dyDescent="0.25">
      <c r="A38" s="1" t="s">
        <v>41</v>
      </c>
      <c r="B38">
        <v>1</v>
      </c>
      <c r="C38">
        <v>1161</v>
      </c>
      <c r="D38">
        <v>157</v>
      </c>
      <c r="E38">
        <v>35</v>
      </c>
    </row>
    <row r="39" spans="1:5" x14ac:dyDescent="0.25">
      <c r="A39" s="1" t="s">
        <v>42</v>
      </c>
      <c r="B39">
        <v>1</v>
      </c>
      <c r="C39">
        <v>3265</v>
      </c>
      <c r="D39">
        <v>50</v>
      </c>
      <c r="E39">
        <v>5</v>
      </c>
    </row>
    <row r="40" spans="1:5" x14ac:dyDescent="0.25">
      <c r="A40" s="1" t="s">
        <v>43</v>
      </c>
      <c r="B40">
        <v>1</v>
      </c>
      <c r="C40">
        <v>1941</v>
      </c>
      <c r="D40">
        <v>68</v>
      </c>
      <c r="E40">
        <v>75</v>
      </c>
    </row>
    <row r="41" spans="1:5" x14ac:dyDescent="0.25">
      <c r="A41" s="1" t="s">
        <v>44</v>
      </c>
      <c r="B41">
        <v>1</v>
      </c>
      <c r="C41">
        <v>205</v>
      </c>
      <c r="D41">
        <v>94</v>
      </c>
      <c r="E41">
        <v>29</v>
      </c>
    </row>
    <row r="42" spans="1:5" x14ac:dyDescent="0.25">
      <c r="A42" s="1" t="s">
        <v>45</v>
      </c>
      <c r="B42">
        <v>1</v>
      </c>
      <c r="C42">
        <v>802</v>
      </c>
      <c r="D42">
        <v>105</v>
      </c>
      <c r="E42">
        <v>43</v>
      </c>
    </row>
    <row r="43" spans="1:5" x14ac:dyDescent="0.25">
      <c r="A43" s="1" t="s">
        <v>46</v>
      </c>
      <c r="B43">
        <v>1</v>
      </c>
      <c r="C43">
        <v>2893</v>
      </c>
      <c r="D43">
        <v>965</v>
      </c>
      <c r="E43">
        <v>365</v>
      </c>
    </row>
    <row r="44" spans="1:5" x14ac:dyDescent="0.25">
      <c r="A44" s="1" t="s">
        <v>47</v>
      </c>
      <c r="B44">
        <v>1</v>
      </c>
      <c r="C44">
        <v>2554</v>
      </c>
      <c r="D44">
        <v>434</v>
      </c>
      <c r="E44">
        <v>123</v>
      </c>
    </row>
    <row r="45" spans="1:5" x14ac:dyDescent="0.25">
      <c r="A45" s="1" t="s">
        <v>48</v>
      </c>
      <c r="B45">
        <v>1</v>
      </c>
      <c r="C45">
        <v>1547</v>
      </c>
      <c r="D45">
        <v>155</v>
      </c>
      <c r="E45">
        <v>98</v>
      </c>
    </row>
    <row r="46" spans="1:5" x14ac:dyDescent="0.25">
      <c r="A46" s="1" t="s">
        <v>49</v>
      </c>
      <c r="B46">
        <v>1</v>
      </c>
      <c r="C46">
        <v>3427</v>
      </c>
      <c r="D46">
        <v>44</v>
      </c>
      <c r="E46">
        <v>6</v>
      </c>
    </row>
    <row r="47" spans="1:5" x14ac:dyDescent="0.25">
      <c r="A47" s="1" t="s">
        <v>50</v>
      </c>
      <c r="B47">
        <v>1</v>
      </c>
      <c r="C47">
        <v>3906</v>
      </c>
      <c r="D47">
        <v>111</v>
      </c>
      <c r="E47">
        <v>4</v>
      </c>
    </row>
    <row r="48" spans="1:5" x14ac:dyDescent="0.25">
      <c r="A48" s="1" t="s">
        <v>51</v>
      </c>
      <c r="B48">
        <v>1</v>
      </c>
      <c r="C48">
        <v>3394</v>
      </c>
      <c r="D48">
        <v>49</v>
      </c>
      <c r="E48">
        <v>11</v>
      </c>
    </row>
    <row r="49" spans="1:5" x14ac:dyDescent="0.25">
      <c r="A49" s="1" t="s">
        <v>52</v>
      </c>
      <c r="B49">
        <v>1</v>
      </c>
      <c r="C49">
        <v>3553</v>
      </c>
      <c r="D49">
        <v>70</v>
      </c>
      <c r="E49">
        <v>8</v>
      </c>
    </row>
    <row r="50" spans="1:5" x14ac:dyDescent="0.25">
      <c r="A50" s="1" t="s">
        <v>53</v>
      </c>
      <c r="B50">
        <v>1</v>
      </c>
      <c r="C50">
        <v>4089</v>
      </c>
      <c r="D50">
        <v>49</v>
      </c>
      <c r="E50">
        <v>3</v>
      </c>
    </row>
    <row r="51" spans="1:5" x14ac:dyDescent="0.25">
      <c r="A51" s="1" t="s">
        <v>54</v>
      </c>
      <c r="B51">
        <v>1</v>
      </c>
      <c r="C51">
        <v>2702</v>
      </c>
      <c r="D51">
        <v>69</v>
      </c>
      <c r="E51">
        <v>7</v>
      </c>
    </row>
    <row r="52" spans="1:5" x14ac:dyDescent="0.25">
      <c r="A52" s="1" t="s">
        <v>55</v>
      </c>
      <c r="B52">
        <v>1</v>
      </c>
      <c r="C52">
        <v>3028</v>
      </c>
      <c r="D52">
        <v>95</v>
      </c>
      <c r="E52">
        <v>2</v>
      </c>
    </row>
    <row r="53" spans="1:5" x14ac:dyDescent="0.25">
      <c r="A53" s="1" t="s">
        <v>56</v>
      </c>
      <c r="B53">
        <v>1</v>
      </c>
      <c r="C53">
        <v>1293</v>
      </c>
      <c r="D53">
        <v>65</v>
      </c>
      <c r="E53">
        <v>7</v>
      </c>
    </row>
    <row r="54" spans="1:5" x14ac:dyDescent="0.25">
      <c r="A54" s="1" t="s">
        <v>57</v>
      </c>
      <c r="B54">
        <v>1</v>
      </c>
      <c r="C54">
        <v>2340</v>
      </c>
      <c r="D54">
        <v>381</v>
      </c>
      <c r="E54">
        <v>183</v>
      </c>
    </row>
    <row r="55" spans="1:5" x14ac:dyDescent="0.25">
      <c r="A55" s="1" t="s">
        <v>58</v>
      </c>
      <c r="B55">
        <v>1</v>
      </c>
      <c r="C55">
        <v>704</v>
      </c>
      <c r="D55">
        <v>172</v>
      </c>
      <c r="E55">
        <v>252</v>
      </c>
    </row>
    <row r="56" spans="1:5" x14ac:dyDescent="0.25">
      <c r="A56" s="1" t="s">
        <v>59</v>
      </c>
      <c r="B56">
        <v>1</v>
      </c>
      <c r="C56">
        <v>3731</v>
      </c>
      <c r="D56">
        <v>2416</v>
      </c>
      <c r="E56">
        <v>6</v>
      </c>
    </row>
    <row r="57" spans="1:5" x14ac:dyDescent="0.25">
      <c r="A57" s="1" t="s">
        <v>60</v>
      </c>
      <c r="B57">
        <v>1</v>
      </c>
      <c r="C57">
        <v>1404</v>
      </c>
      <c r="D57">
        <v>494</v>
      </c>
      <c r="E57">
        <v>157</v>
      </c>
    </row>
    <row r="58" spans="1:5" x14ac:dyDescent="0.25">
      <c r="A58" s="1" t="s">
        <v>61</v>
      </c>
      <c r="B58">
        <v>1</v>
      </c>
      <c r="C58">
        <v>2000</v>
      </c>
      <c r="D58">
        <v>1054</v>
      </c>
      <c r="E58">
        <v>137</v>
      </c>
    </row>
    <row r="59" spans="1:5" x14ac:dyDescent="0.25">
      <c r="A59" s="1" t="s">
        <v>62</v>
      </c>
      <c r="B59">
        <v>1</v>
      </c>
      <c r="C59">
        <v>1808</v>
      </c>
      <c r="D59">
        <v>972</v>
      </c>
      <c r="E59">
        <v>603</v>
      </c>
    </row>
    <row r="60" spans="1:5" x14ac:dyDescent="0.25">
      <c r="A60" s="1" t="s">
        <v>63</v>
      </c>
      <c r="B60">
        <v>1</v>
      </c>
      <c r="C60">
        <v>2433</v>
      </c>
      <c r="D60">
        <v>917</v>
      </c>
      <c r="E60">
        <v>47</v>
      </c>
    </row>
    <row r="61" spans="1:5" x14ac:dyDescent="0.25">
      <c r="A61" s="1" t="s">
        <v>64</v>
      </c>
      <c r="B61">
        <v>1</v>
      </c>
      <c r="C61">
        <v>2185</v>
      </c>
      <c r="D61">
        <v>1643</v>
      </c>
      <c r="E61">
        <v>92</v>
      </c>
    </row>
    <row r="62" spans="1:5" x14ac:dyDescent="0.25">
      <c r="A62" s="1" t="s">
        <v>65</v>
      </c>
      <c r="B62">
        <v>1</v>
      </c>
      <c r="C62">
        <v>3541</v>
      </c>
      <c r="D62">
        <v>93</v>
      </c>
      <c r="E62">
        <v>16</v>
      </c>
    </row>
    <row r="63" spans="1:5" x14ac:dyDescent="0.25">
      <c r="A63" s="1" t="s">
        <v>66</v>
      </c>
      <c r="B63">
        <v>1</v>
      </c>
      <c r="C63">
        <v>2939</v>
      </c>
      <c r="D63">
        <v>203</v>
      </c>
      <c r="E63">
        <v>3</v>
      </c>
    </row>
    <row r="64" spans="1:5" x14ac:dyDescent="0.25">
      <c r="A64" s="1" t="s">
        <v>67</v>
      </c>
      <c r="B64">
        <v>1</v>
      </c>
      <c r="C64">
        <v>2496</v>
      </c>
      <c r="D64">
        <v>1103</v>
      </c>
      <c r="E64">
        <v>204</v>
      </c>
    </row>
    <row r="65" spans="1:5" x14ac:dyDescent="0.25">
      <c r="A65" s="1" t="s">
        <v>68</v>
      </c>
      <c r="B65">
        <v>1</v>
      </c>
      <c r="C65">
        <v>3483</v>
      </c>
      <c r="D65">
        <v>2924</v>
      </c>
      <c r="E65">
        <v>108</v>
      </c>
    </row>
    <row r="66" spans="1:5" x14ac:dyDescent="0.25">
      <c r="A66" s="1" t="s">
        <v>69</v>
      </c>
      <c r="B66">
        <v>1</v>
      </c>
      <c r="C66">
        <v>2355</v>
      </c>
      <c r="D66">
        <v>34</v>
      </c>
      <c r="E66">
        <v>4</v>
      </c>
    </row>
    <row r="67" spans="1:5" x14ac:dyDescent="0.25">
      <c r="A67" s="1" t="s">
        <v>70</v>
      </c>
      <c r="B67">
        <v>1</v>
      </c>
      <c r="C67">
        <v>1864</v>
      </c>
      <c r="D67">
        <v>125</v>
      </c>
      <c r="E67">
        <v>2</v>
      </c>
    </row>
    <row r="68" spans="1:5" x14ac:dyDescent="0.25">
      <c r="A68" s="1" t="s">
        <v>71</v>
      </c>
      <c r="B68">
        <v>1</v>
      </c>
      <c r="C68">
        <v>2915</v>
      </c>
      <c r="D68">
        <v>450</v>
      </c>
      <c r="E68">
        <v>11</v>
      </c>
    </row>
    <row r="69" spans="1:5" x14ac:dyDescent="0.25">
      <c r="A69" s="1" t="s">
        <v>72</v>
      </c>
      <c r="B69">
        <v>1</v>
      </c>
      <c r="C69">
        <v>2895</v>
      </c>
      <c r="D69">
        <v>1435</v>
      </c>
      <c r="E69">
        <v>172</v>
      </c>
    </row>
    <row r="70" spans="1:5" x14ac:dyDescent="0.25">
      <c r="A70" s="1" t="s">
        <v>73</v>
      </c>
      <c r="B70">
        <v>1</v>
      </c>
      <c r="C70">
        <v>2372</v>
      </c>
      <c r="D70">
        <v>1096</v>
      </c>
      <c r="E70">
        <v>142</v>
      </c>
    </row>
    <row r="71" spans="1:5" x14ac:dyDescent="0.25">
      <c r="A71" s="1" t="s">
        <v>74</v>
      </c>
      <c r="B71">
        <v>1</v>
      </c>
      <c r="C71">
        <v>3455</v>
      </c>
      <c r="D71">
        <v>2609</v>
      </c>
      <c r="E71">
        <v>137</v>
      </c>
    </row>
    <row r="72" spans="1:5" x14ac:dyDescent="0.25">
      <c r="A72" s="1" t="s">
        <v>75</v>
      </c>
      <c r="B72">
        <v>1</v>
      </c>
      <c r="C72">
        <v>1509</v>
      </c>
      <c r="D72">
        <v>151</v>
      </c>
      <c r="E72">
        <v>58</v>
      </c>
    </row>
    <row r="73" spans="1:5" x14ac:dyDescent="0.25">
      <c r="A73" s="1" t="s">
        <v>76</v>
      </c>
      <c r="B73">
        <v>1</v>
      </c>
      <c r="C73">
        <v>3841</v>
      </c>
      <c r="D73">
        <v>1820</v>
      </c>
      <c r="E73">
        <v>86</v>
      </c>
    </row>
    <row r="74" spans="1:5" x14ac:dyDescent="0.25">
      <c r="A74" s="1" t="s">
        <v>77</v>
      </c>
      <c r="B74">
        <v>1</v>
      </c>
      <c r="C74">
        <v>4167</v>
      </c>
      <c r="D74">
        <v>2734</v>
      </c>
      <c r="E74">
        <v>417</v>
      </c>
    </row>
    <row r="75" spans="1:5" x14ac:dyDescent="0.25">
      <c r="A75" s="1" t="s">
        <v>78</v>
      </c>
      <c r="B75">
        <v>1</v>
      </c>
      <c r="C75">
        <v>4095</v>
      </c>
      <c r="D75">
        <v>3216</v>
      </c>
      <c r="E75">
        <v>177</v>
      </c>
    </row>
    <row r="76" spans="1:5" x14ac:dyDescent="0.25">
      <c r="A76" s="1" t="s">
        <v>79</v>
      </c>
      <c r="B76">
        <v>1</v>
      </c>
      <c r="C76">
        <v>3305</v>
      </c>
      <c r="D76">
        <v>871</v>
      </c>
      <c r="E76">
        <v>73</v>
      </c>
    </row>
    <row r="77" spans="1:5" x14ac:dyDescent="0.25">
      <c r="A77" s="1" t="s">
        <v>80</v>
      </c>
      <c r="B77">
        <v>1</v>
      </c>
      <c r="C77">
        <v>3004</v>
      </c>
      <c r="D77">
        <v>1033</v>
      </c>
      <c r="E77">
        <v>63</v>
      </c>
    </row>
    <row r="78" spans="1:5" x14ac:dyDescent="0.25">
      <c r="A78" s="1" t="s">
        <v>81</v>
      </c>
      <c r="B78">
        <v>1</v>
      </c>
      <c r="C78">
        <v>2154</v>
      </c>
      <c r="D78">
        <v>928</v>
      </c>
      <c r="E78">
        <v>24</v>
      </c>
    </row>
    <row r="79" spans="1:5" x14ac:dyDescent="0.25">
      <c r="A79" s="1" t="s">
        <v>82</v>
      </c>
      <c r="B79">
        <v>1</v>
      </c>
      <c r="C79">
        <v>2412</v>
      </c>
      <c r="D79">
        <v>1366</v>
      </c>
      <c r="E79">
        <v>25</v>
      </c>
    </row>
    <row r="80" spans="1:5" x14ac:dyDescent="0.25">
      <c r="A80" s="1" t="s">
        <v>83</v>
      </c>
      <c r="B80">
        <v>1</v>
      </c>
      <c r="C80">
        <v>3268</v>
      </c>
      <c r="D80">
        <v>728</v>
      </c>
      <c r="E80">
        <v>53</v>
      </c>
    </row>
    <row r="81" spans="1:5" x14ac:dyDescent="0.25">
      <c r="A81" s="1" t="s">
        <v>84</v>
      </c>
      <c r="B81">
        <v>1</v>
      </c>
      <c r="C81">
        <v>4306</v>
      </c>
      <c r="D81">
        <v>3382</v>
      </c>
      <c r="E81">
        <v>276</v>
      </c>
    </row>
    <row r="82" spans="1:5" x14ac:dyDescent="0.25">
      <c r="A82" s="1" t="s">
        <v>85</v>
      </c>
      <c r="B82">
        <v>1</v>
      </c>
      <c r="C82">
        <v>3505</v>
      </c>
      <c r="D82">
        <v>2966</v>
      </c>
      <c r="E82">
        <v>491</v>
      </c>
    </row>
    <row r="83" spans="1:5" x14ac:dyDescent="0.25">
      <c r="A83" s="1" t="s">
        <v>86</v>
      </c>
      <c r="B83">
        <v>1</v>
      </c>
      <c r="C83">
        <v>3143</v>
      </c>
      <c r="D83">
        <v>2132</v>
      </c>
      <c r="E83">
        <v>161</v>
      </c>
    </row>
    <row r="84" spans="1:5" x14ac:dyDescent="0.25">
      <c r="A84" s="1" t="s">
        <v>87</v>
      </c>
      <c r="B84">
        <v>1</v>
      </c>
      <c r="C84">
        <v>4730</v>
      </c>
      <c r="D84">
        <v>3974</v>
      </c>
      <c r="E84">
        <v>40</v>
      </c>
    </row>
    <row r="85" spans="1:5" x14ac:dyDescent="0.25">
      <c r="A85" s="1" t="s">
        <v>88</v>
      </c>
      <c r="B85">
        <v>1</v>
      </c>
      <c r="C85">
        <v>3004</v>
      </c>
      <c r="D85">
        <v>1559</v>
      </c>
      <c r="E85">
        <v>932</v>
      </c>
    </row>
    <row r="86" spans="1:5" x14ac:dyDescent="0.25">
      <c r="A86" s="1" t="s">
        <v>89</v>
      </c>
      <c r="B86">
        <v>1</v>
      </c>
      <c r="C86">
        <v>3382</v>
      </c>
      <c r="D86">
        <v>2628</v>
      </c>
      <c r="E86">
        <v>119</v>
      </c>
    </row>
    <row r="87" spans="1:5" x14ac:dyDescent="0.25">
      <c r="A87" s="1" t="s">
        <v>90</v>
      </c>
      <c r="B87">
        <v>1</v>
      </c>
      <c r="C87">
        <v>3192</v>
      </c>
      <c r="D87">
        <v>2490</v>
      </c>
      <c r="E87">
        <v>387</v>
      </c>
    </row>
    <row r="88" spans="1:5" x14ac:dyDescent="0.25">
      <c r="A88" s="1" t="s">
        <v>91</v>
      </c>
      <c r="B88">
        <v>1</v>
      </c>
      <c r="C88">
        <v>3341</v>
      </c>
      <c r="D88">
        <v>1820</v>
      </c>
      <c r="E88">
        <v>191</v>
      </c>
    </row>
    <row r="89" spans="1:5" x14ac:dyDescent="0.25">
      <c r="A89" s="1" t="s">
        <v>92</v>
      </c>
      <c r="B89">
        <v>1</v>
      </c>
      <c r="C89">
        <v>3780</v>
      </c>
      <c r="D89">
        <v>1914</v>
      </c>
      <c r="E89">
        <v>451</v>
      </c>
    </row>
    <row r="90" spans="1:5" x14ac:dyDescent="0.25">
      <c r="A90" s="1" t="s">
        <v>93</v>
      </c>
      <c r="B90">
        <v>1</v>
      </c>
      <c r="C90">
        <v>4333</v>
      </c>
      <c r="D90">
        <v>3561</v>
      </c>
      <c r="E90">
        <v>294</v>
      </c>
    </row>
    <row r="91" spans="1:5" x14ac:dyDescent="0.25">
      <c r="A91" s="1" t="s">
        <v>94</v>
      </c>
      <c r="B91">
        <v>1</v>
      </c>
      <c r="C91">
        <v>3726</v>
      </c>
      <c r="D91">
        <v>1139</v>
      </c>
      <c r="E91">
        <v>118</v>
      </c>
    </row>
    <row r="92" spans="1:5" x14ac:dyDescent="0.25">
      <c r="A92" s="1" t="s">
        <v>95</v>
      </c>
      <c r="B92">
        <v>1</v>
      </c>
      <c r="C92">
        <v>3568</v>
      </c>
      <c r="D92">
        <v>2655</v>
      </c>
      <c r="E92">
        <v>237</v>
      </c>
    </row>
    <row r="93" spans="1:5" x14ac:dyDescent="0.25">
      <c r="A93" s="1" t="s">
        <v>96</v>
      </c>
      <c r="B93">
        <v>1</v>
      </c>
      <c r="C93">
        <v>3944</v>
      </c>
      <c r="D93">
        <v>3181</v>
      </c>
      <c r="E93">
        <v>184</v>
      </c>
    </row>
    <row r="94" spans="1:5" x14ac:dyDescent="0.25">
      <c r="A94" s="1" t="s">
        <v>97</v>
      </c>
      <c r="B94">
        <v>1</v>
      </c>
      <c r="C94">
        <v>745</v>
      </c>
      <c r="D94">
        <v>89</v>
      </c>
      <c r="E94">
        <v>707</v>
      </c>
    </row>
    <row r="95" spans="1:5" x14ac:dyDescent="0.25">
      <c r="A95" s="1" t="s">
        <v>98</v>
      </c>
      <c r="B95">
        <v>1</v>
      </c>
      <c r="C95">
        <v>2731</v>
      </c>
      <c r="D95">
        <v>1466</v>
      </c>
      <c r="E95">
        <v>544</v>
      </c>
    </row>
    <row r="96" spans="1:5" x14ac:dyDescent="0.25">
      <c r="A96" s="1" t="s">
        <v>99</v>
      </c>
      <c r="B96">
        <v>1</v>
      </c>
      <c r="C96">
        <v>2980</v>
      </c>
      <c r="D96">
        <v>231</v>
      </c>
      <c r="E96">
        <v>2</v>
      </c>
    </row>
    <row r="97" spans="1:5" x14ac:dyDescent="0.25">
      <c r="A97" s="1" t="s">
        <v>100</v>
      </c>
      <c r="B97">
        <v>1</v>
      </c>
      <c r="C97">
        <v>3174</v>
      </c>
      <c r="D97">
        <v>199</v>
      </c>
      <c r="E97">
        <v>7</v>
      </c>
    </row>
    <row r="98" spans="1:5" x14ac:dyDescent="0.25">
      <c r="A98" s="1" t="s">
        <v>101</v>
      </c>
      <c r="B98">
        <v>1</v>
      </c>
      <c r="C98">
        <v>2883</v>
      </c>
      <c r="D98">
        <v>145</v>
      </c>
      <c r="E98">
        <v>4</v>
      </c>
    </row>
    <row r="99" spans="1:5" x14ac:dyDescent="0.25">
      <c r="A99" s="1" t="s">
        <v>102</v>
      </c>
      <c r="B99">
        <v>1</v>
      </c>
      <c r="C99">
        <v>3486</v>
      </c>
      <c r="D99">
        <v>231</v>
      </c>
      <c r="E99">
        <v>3</v>
      </c>
    </row>
    <row r="100" spans="1:5" x14ac:dyDescent="0.25">
      <c r="A100" s="1" t="s">
        <v>103</v>
      </c>
      <c r="B100">
        <v>1</v>
      </c>
      <c r="C100">
        <v>3302</v>
      </c>
      <c r="D100">
        <v>177</v>
      </c>
      <c r="E100">
        <v>4</v>
      </c>
    </row>
    <row r="101" spans="1:5" x14ac:dyDescent="0.25">
      <c r="A101" s="1" t="s">
        <v>104</v>
      </c>
      <c r="B101">
        <v>1</v>
      </c>
      <c r="C101">
        <v>3816</v>
      </c>
      <c r="D101">
        <v>131</v>
      </c>
      <c r="E101">
        <v>27</v>
      </c>
    </row>
    <row r="102" spans="1:5" x14ac:dyDescent="0.25">
      <c r="A102" s="1" t="s">
        <v>105</v>
      </c>
      <c r="B102">
        <v>1</v>
      </c>
      <c r="C102">
        <v>3792</v>
      </c>
      <c r="D102">
        <v>255</v>
      </c>
      <c r="E102">
        <v>26</v>
      </c>
    </row>
    <row r="103" spans="1:5" x14ac:dyDescent="0.25">
      <c r="A103" s="1" t="s">
        <v>106</v>
      </c>
      <c r="B103">
        <v>1</v>
      </c>
      <c r="C103">
        <v>3449</v>
      </c>
      <c r="D103">
        <v>286</v>
      </c>
      <c r="E103">
        <v>62</v>
      </c>
    </row>
    <row r="104" spans="1:5" x14ac:dyDescent="0.25">
      <c r="A104" s="1" t="s">
        <v>107</v>
      </c>
      <c r="B104">
        <v>1</v>
      </c>
      <c r="C104">
        <v>3319</v>
      </c>
      <c r="D104">
        <v>560</v>
      </c>
      <c r="E104">
        <v>142</v>
      </c>
    </row>
    <row r="105" spans="1:5" x14ac:dyDescent="0.25">
      <c r="A105" s="1" t="s">
        <v>108</v>
      </c>
      <c r="B105">
        <v>1</v>
      </c>
      <c r="C105">
        <v>3711</v>
      </c>
      <c r="D105">
        <v>1469</v>
      </c>
      <c r="E105">
        <v>246</v>
      </c>
    </row>
    <row r="106" spans="1:5" x14ac:dyDescent="0.25">
      <c r="A106" s="1" t="s">
        <v>109</v>
      </c>
      <c r="B106">
        <v>1</v>
      </c>
      <c r="C106">
        <v>3623</v>
      </c>
      <c r="D106">
        <v>217</v>
      </c>
      <c r="E106">
        <v>40</v>
      </c>
    </row>
    <row r="107" spans="1:5" x14ac:dyDescent="0.25">
      <c r="A107" s="1" t="s">
        <v>110</v>
      </c>
      <c r="B107">
        <v>1</v>
      </c>
      <c r="C107">
        <v>4055</v>
      </c>
      <c r="D107">
        <v>209</v>
      </c>
      <c r="E107">
        <v>4</v>
      </c>
    </row>
    <row r="108" spans="1:5" x14ac:dyDescent="0.25">
      <c r="A108" s="1" t="s">
        <v>111</v>
      </c>
      <c r="B108">
        <v>1</v>
      </c>
      <c r="C108">
        <v>3679</v>
      </c>
      <c r="D108">
        <v>1284</v>
      </c>
      <c r="E108">
        <v>111</v>
      </c>
    </row>
    <row r="109" spans="1:5" x14ac:dyDescent="0.25">
      <c r="A109" s="1" t="s">
        <v>112</v>
      </c>
      <c r="B109">
        <v>1</v>
      </c>
      <c r="C109">
        <v>3369</v>
      </c>
      <c r="D109">
        <v>1981</v>
      </c>
      <c r="E109">
        <v>90</v>
      </c>
    </row>
    <row r="110" spans="1:5" x14ac:dyDescent="0.25">
      <c r="A110" s="1" t="s">
        <v>113</v>
      </c>
      <c r="B110">
        <v>1</v>
      </c>
      <c r="C110">
        <v>3431</v>
      </c>
      <c r="D110">
        <v>728</v>
      </c>
      <c r="E110">
        <v>39</v>
      </c>
    </row>
    <row r="111" spans="1:5" x14ac:dyDescent="0.25">
      <c r="A111" s="1" t="s">
        <v>114</v>
      </c>
      <c r="B111">
        <v>1</v>
      </c>
      <c r="C111">
        <v>4186</v>
      </c>
      <c r="D111">
        <v>3399</v>
      </c>
      <c r="E111">
        <v>88</v>
      </c>
    </row>
    <row r="112" spans="1:5" x14ac:dyDescent="0.25">
      <c r="A112" s="1" t="s">
        <v>115</v>
      </c>
      <c r="B112">
        <v>1</v>
      </c>
      <c r="C112">
        <v>3517</v>
      </c>
      <c r="D112">
        <v>151</v>
      </c>
      <c r="E112">
        <v>24</v>
      </c>
    </row>
    <row r="113" spans="1:5" x14ac:dyDescent="0.25">
      <c r="A113" s="1" t="s">
        <v>116</v>
      </c>
      <c r="B113">
        <v>1</v>
      </c>
      <c r="C113">
        <v>2747</v>
      </c>
      <c r="D113">
        <v>355</v>
      </c>
      <c r="E113">
        <v>117</v>
      </c>
    </row>
    <row r="114" spans="1:5" x14ac:dyDescent="0.25">
      <c r="A114" s="1" t="s">
        <v>117</v>
      </c>
      <c r="B114">
        <v>1</v>
      </c>
      <c r="C114">
        <v>3756</v>
      </c>
      <c r="D114">
        <v>2556</v>
      </c>
      <c r="E114">
        <v>376</v>
      </c>
    </row>
    <row r="115" spans="1:5" x14ac:dyDescent="0.25">
      <c r="A115" s="1" t="s">
        <v>118</v>
      </c>
      <c r="B115">
        <v>1</v>
      </c>
      <c r="C115">
        <v>3820</v>
      </c>
      <c r="D115">
        <v>993</v>
      </c>
      <c r="E115">
        <v>157</v>
      </c>
    </row>
    <row r="116" spans="1:5" x14ac:dyDescent="0.25">
      <c r="A116" s="1" t="s">
        <v>119</v>
      </c>
      <c r="B116">
        <v>1</v>
      </c>
      <c r="C116">
        <v>2327</v>
      </c>
      <c r="D116">
        <v>139</v>
      </c>
      <c r="E116">
        <v>9</v>
      </c>
    </row>
    <row r="117" spans="1:5" x14ac:dyDescent="0.25">
      <c r="A117" s="1" t="s">
        <v>120</v>
      </c>
      <c r="B117">
        <v>1</v>
      </c>
      <c r="C117">
        <v>3379</v>
      </c>
      <c r="D117">
        <v>263</v>
      </c>
      <c r="E117">
        <v>15</v>
      </c>
    </row>
    <row r="118" spans="1:5" x14ac:dyDescent="0.25">
      <c r="A118" s="1" t="s">
        <v>121</v>
      </c>
      <c r="B118">
        <v>1</v>
      </c>
      <c r="C118">
        <v>4089</v>
      </c>
      <c r="D118">
        <v>99</v>
      </c>
      <c r="E118">
        <v>8</v>
      </c>
    </row>
    <row r="119" spans="1:5" x14ac:dyDescent="0.25">
      <c r="A119" s="1" t="s">
        <v>122</v>
      </c>
      <c r="B119">
        <v>1</v>
      </c>
      <c r="C119">
        <v>2796</v>
      </c>
      <c r="D119">
        <v>429</v>
      </c>
      <c r="E119">
        <v>62</v>
      </c>
    </row>
    <row r="120" spans="1:5" x14ac:dyDescent="0.25">
      <c r="A120" s="1" t="s">
        <v>123</v>
      </c>
      <c r="B120">
        <v>1</v>
      </c>
      <c r="C120">
        <v>1810</v>
      </c>
      <c r="D120">
        <v>472</v>
      </c>
      <c r="E120">
        <v>0</v>
      </c>
    </row>
    <row r="121" spans="1:5" x14ac:dyDescent="0.25">
      <c r="A121" s="1" t="s">
        <v>124</v>
      </c>
      <c r="B121">
        <v>1</v>
      </c>
      <c r="C121">
        <v>2231</v>
      </c>
      <c r="D121">
        <v>1224</v>
      </c>
      <c r="E121">
        <v>61</v>
      </c>
    </row>
    <row r="122" spans="1:5" x14ac:dyDescent="0.25">
      <c r="A122" s="1" t="s">
        <v>125</v>
      </c>
      <c r="B122">
        <v>1</v>
      </c>
      <c r="C122">
        <v>1951</v>
      </c>
      <c r="D122">
        <v>1432</v>
      </c>
      <c r="E122">
        <v>71</v>
      </c>
    </row>
    <row r="123" spans="1:5" x14ac:dyDescent="0.25">
      <c r="A123" s="1" t="s">
        <v>126</v>
      </c>
      <c r="B123">
        <v>1</v>
      </c>
      <c r="C123">
        <v>0</v>
      </c>
      <c r="D123">
        <v>0</v>
      </c>
      <c r="E123">
        <v>0</v>
      </c>
    </row>
    <row r="124" spans="1:5" x14ac:dyDescent="0.25">
      <c r="A124" s="1" t="s">
        <v>127</v>
      </c>
      <c r="B124">
        <v>1</v>
      </c>
      <c r="C124">
        <v>3417</v>
      </c>
      <c r="D124">
        <v>1014</v>
      </c>
      <c r="E124">
        <v>5</v>
      </c>
    </row>
    <row r="125" spans="1:5" x14ac:dyDescent="0.25">
      <c r="A125" s="1" t="s">
        <v>128</v>
      </c>
      <c r="B125">
        <v>1</v>
      </c>
      <c r="C125">
        <v>4137</v>
      </c>
      <c r="D125">
        <v>146</v>
      </c>
      <c r="E125">
        <v>19</v>
      </c>
    </row>
    <row r="126" spans="1:5" x14ac:dyDescent="0.25">
      <c r="A126" s="1" t="s">
        <v>129</v>
      </c>
      <c r="B126">
        <v>1</v>
      </c>
      <c r="C126">
        <v>2258</v>
      </c>
      <c r="D126">
        <v>855</v>
      </c>
      <c r="E126">
        <v>51</v>
      </c>
    </row>
    <row r="127" spans="1:5" x14ac:dyDescent="0.25">
      <c r="A127" s="1" t="s">
        <v>130</v>
      </c>
      <c r="B127">
        <v>1</v>
      </c>
      <c r="C127">
        <v>2413</v>
      </c>
      <c r="D127">
        <v>64</v>
      </c>
      <c r="E127">
        <v>3</v>
      </c>
    </row>
    <row r="128" spans="1:5" x14ac:dyDescent="0.25">
      <c r="A128" s="1" t="s">
        <v>131</v>
      </c>
      <c r="B128">
        <v>1</v>
      </c>
      <c r="C128">
        <v>3179</v>
      </c>
      <c r="D128">
        <v>802</v>
      </c>
      <c r="E128">
        <v>59</v>
      </c>
    </row>
    <row r="129" spans="1:5" x14ac:dyDescent="0.25">
      <c r="A129" s="1" t="s">
        <v>132</v>
      </c>
      <c r="B129">
        <v>1</v>
      </c>
      <c r="C129">
        <v>3403</v>
      </c>
      <c r="D129">
        <v>598</v>
      </c>
      <c r="E129">
        <v>310</v>
      </c>
    </row>
    <row r="130" spans="1:5" x14ac:dyDescent="0.25">
      <c r="A130" s="1" t="s">
        <v>133</v>
      </c>
      <c r="B130">
        <v>1</v>
      </c>
      <c r="C130">
        <v>3176</v>
      </c>
      <c r="D130">
        <v>352</v>
      </c>
      <c r="E130">
        <v>95</v>
      </c>
    </row>
    <row r="131" spans="1:5" x14ac:dyDescent="0.25">
      <c r="A131" s="1" t="s">
        <v>134</v>
      </c>
      <c r="B131">
        <v>1</v>
      </c>
      <c r="C131">
        <v>2050</v>
      </c>
      <c r="D131">
        <v>780</v>
      </c>
      <c r="E131">
        <v>53</v>
      </c>
    </row>
    <row r="132" spans="1:5" x14ac:dyDescent="0.25">
      <c r="A132" s="1" t="s">
        <v>135</v>
      </c>
      <c r="B132">
        <v>1</v>
      </c>
      <c r="C132">
        <v>1663</v>
      </c>
      <c r="D132">
        <v>826</v>
      </c>
      <c r="E132">
        <v>95</v>
      </c>
    </row>
    <row r="133" spans="1:5" x14ac:dyDescent="0.25">
      <c r="A133" s="1" t="s">
        <v>136</v>
      </c>
      <c r="B133">
        <v>1</v>
      </c>
      <c r="C133">
        <v>2080</v>
      </c>
      <c r="D133">
        <v>388</v>
      </c>
      <c r="E133">
        <v>7</v>
      </c>
    </row>
    <row r="134" spans="1:5" x14ac:dyDescent="0.25">
      <c r="A134" s="1" t="s">
        <v>137</v>
      </c>
      <c r="B134">
        <v>1</v>
      </c>
      <c r="C134">
        <v>3667</v>
      </c>
      <c r="D134">
        <v>143</v>
      </c>
      <c r="E134">
        <v>5</v>
      </c>
    </row>
    <row r="135" spans="1:5" x14ac:dyDescent="0.25">
      <c r="A135" s="1" t="s">
        <v>138</v>
      </c>
      <c r="B135">
        <v>1</v>
      </c>
      <c r="C135">
        <v>2529</v>
      </c>
      <c r="D135">
        <v>1019</v>
      </c>
      <c r="E135">
        <v>8</v>
      </c>
    </row>
    <row r="136" spans="1:5" x14ac:dyDescent="0.25">
      <c r="A136" s="1" t="s">
        <v>139</v>
      </c>
      <c r="B136">
        <v>1</v>
      </c>
      <c r="C136">
        <v>2386</v>
      </c>
      <c r="D136">
        <v>658</v>
      </c>
      <c r="E136">
        <v>3</v>
      </c>
    </row>
    <row r="137" spans="1:5" x14ac:dyDescent="0.25">
      <c r="A137" s="1" t="s">
        <v>140</v>
      </c>
      <c r="B137">
        <v>1</v>
      </c>
      <c r="C137">
        <v>1671</v>
      </c>
      <c r="D137">
        <v>112</v>
      </c>
      <c r="E137">
        <v>4</v>
      </c>
    </row>
    <row r="138" spans="1:5" x14ac:dyDescent="0.25">
      <c r="A138" s="1" t="s">
        <v>141</v>
      </c>
      <c r="B138">
        <v>1</v>
      </c>
      <c r="C138">
        <v>2739</v>
      </c>
      <c r="D138">
        <v>408</v>
      </c>
      <c r="E138">
        <v>3</v>
      </c>
    </row>
    <row r="139" spans="1:5" x14ac:dyDescent="0.25">
      <c r="A139" s="1" t="s">
        <v>142</v>
      </c>
      <c r="B139">
        <v>1</v>
      </c>
      <c r="C139">
        <v>1125</v>
      </c>
      <c r="D139">
        <v>235</v>
      </c>
      <c r="E139">
        <v>0</v>
      </c>
    </row>
    <row r="140" spans="1:5" x14ac:dyDescent="0.25">
      <c r="A140" s="1" t="s">
        <v>143</v>
      </c>
      <c r="B140">
        <v>1</v>
      </c>
      <c r="C140">
        <v>1751</v>
      </c>
      <c r="D140">
        <v>211</v>
      </c>
      <c r="E140">
        <v>32</v>
      </c>
    </row>
    <row r="141" spans="1:5" x14ac:dyDescent="0.25">
      <c r="A141" s="1" t="s">
        <v>144</v>
      </c>
      <c r="B141">
        <v>1</v>
      </c>
      <c r="C141">
        <v>3529</v>
      </c>
      <c r="D141">
        <v>136</v>
      </c>
      <c r="E141">
        <v>9</v>
      </c>
    </row>
    <row r="142" spans="1:5" x14ac:dyDescent="0.25">
      <c r="A142" s="1" t="s">
        <v>145</v>
      </c>
      <c r="B142">
        <v>1</v>
      </c>
      <c r="C142">
        <v>3899</v>
      </c>
      <c r="D142">
        <v>90</v>
      </c>
      <c r="E142">
        <v>7</v>
      </c>
    </row>
    <row r="143" spans="1:5" x14ac:dyDescent="0.25">
      <c r="A143" s="1" t="s">
        <v>146</v>
      </c>
      <c r="B143">
        <v>1</v>
      </c>
      <c r="C143">
        <v>2873</v>
      </c>
      <c r="D143">
        <v>227</v>
      </c>
      <c r="E143">
        <v>9</v>
      </c>
    </row>
    <row r="144" spans="1:5" x14ac:dyDescent="0.25">
      <c r="A144" s="1" t="s">
        <v>147</v>
      </c>
      <c r="B144">
        <v>1</v>
      </c>
      <c r="C144">
        <v>2212</v>
      </c>
      <c r="D144">
        <v>795</v>
      </c>
      <c r="E144">
        <v>22</v>
      </c>
    </row>
    <row r="145" spans="1:5" x14ac:dyDescent="0.25">
      <c r="A145" s="1" t="s">
        <v>148</v>
      </c>
      <c r="B145">
        <v>1</v>
      </c>
      <c r="C145">
        <v>3406</v>
      </c>
      <c r="D145">
        <v>96</v>
      </c>
      <c r="E145">
        <v>6</v>
      </c>
    </row>
    <row r="146" spans="1:5" x14ac:dyDescent="0.25">
      <c r="A146" s="1" t="s">
        <v>149</v>
      </c>
      <c r="B146">
        <v>1</v>
      </c>
      <c r="C146">
        <v>3642</v>
      </c>
      <c r="D146">
        <v>106</v>
      </c>
      <c r="E146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reconstructed-nonfiltered</vt:lpstr>
      <vt:lpstr>reconstructed-filtered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2025-05-21T18:14:09Z</dcterms:created>
  <dcterms:modified xsi:type="dcterms:W3CDTF">2025-05-21T21:47:56Z</dcterms:modified>
</cp:coreProperties>
</file>