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Marcin\Desktop\Semestr 5\UE_lab\A-2+A-4\"/>
    </mc:Choice>
  </mc:AlternateContent>
  <xr:revisionPtr revIDLastSave="0" documentId="13_ncr:1_{D03E6685-6BD0-4F1C-8C03-CEA076ED8724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1" sheetId="1" r:id="rId1"/>
    <sheet name="1a)" sheetId="6" r:id="rId2"/>
    <sheet name="2" sheetId="2" r:id="rId3"/>
    <sheet name="2a)" sheetId="7" r:id="rId4"/>
    <sheet name="2a)_bez_bagna" sheetId="8" r:id="rId5"/>
    <sheet name="3" sheetId="3" r:id="rId6"/>
    <sheet name="4_kryt" sheetId="4" r:id="rId7"/>
    <sheet name="4_butterwortha" sheetId="5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6" i="8" l="1"/>
  <c r="D16" i="8"/>
  <c r="E16" i="8" s="1"/>
  <c r="F15" i="8"/>
  <c r="D15" i="8"/>
  <c r="E15" i="8" s="1"/>
  <c r="F14" i="8"/>
  <c r="D14" i="8"/>
  <c r="E14" i="8" s="1"/>
  <c r="F13" i="8"/>
  <c r="D13" i="8"/>
  <c r="E13" i="8" s="1"/>
  <c r="F12" i="8"/>
  <c r="D12" i="8"/>
  <c r="E12" i="8" s="1"/>
  <c r="F11" i="8"/>
  <c r="D11" i="8"/>
  <c r="E11" i="8" s="1"/>
  <c r="F10" i="8"/>
  <c r="D10" i="8"/>
  <c r="E10" i="8" s="1"/>
  <c r="F9" i="8"/>
  <c r="D9" i="8"/>
  <c r="E9" i="8" s="1"/>
  <c r="F8" i="8"/>
  <c r="D8" i="8"/>
  <c r="E8" i="8" s="1"/>
  <c r="F7" i="8"/>
  <c r="D7" i="8"/>
  <c r="E7" i="8" s="1"/>
  <c r="F6" i="8"/>
  <c r="D6" i="8"/>
  <c r="E6" i="8" s="1"/>
  <c r="F5" i="8"/>
  <c r="D5" i="8"/>
  <c r="E5" i="8" s="1"/>
  <c r="F4" i="8"/>
  <c r="D4" i="8"/>
  <c r="E4" i="8" s="1"/>
  <c r="F3" i="8"/>
  <c r="D3" i="8"/>
  <c r="E3" i="8" s="1"/>
  <c r="F2" i="8"/>
  <c r="D2" i="8"/>
  <c r="E2" i="8" s="1"/>
  <c r="D2" i="7"/>
  <c r="E2" i="7" s="1"/>
  <c r="F2" i="7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D3" i="7"/>
  <c r="E3" i="7" s="1"/>
  <c r="D4" i="7"/>
  <c r="E4" i="7" s="1"/>
  <c r="D5" i="7"/>
  <c r="E5" i="7" s="1"/>
  <c r="D6" i="7"/>
  <c r="E6" i="7" s="1"/>
  <c r="D7" i="7"/>
  <c r="E7" i="7" s="1"/>
  <c r="D8" i="7"/>
  <c r="E8" i="7" s="1"/>
  <c r="D9" i="7"/>
  <c r="E9" i="7" s="1"/>
  <c r="D10" i="7"/>
  <c r="E10" i="7" s="1"/>
  <c r="D11" i="7"/>
  <c r="E11" i="7" s="1"/>
  <c r="D12" i="7"/>
  <c r="E12" i="7" s="1"/>
  <c r="D13" i="7"/>
  <c r="E13" i="7" s="1"/>
  <c r="D14" i="7"/>
  <c r="E14" i="7" s="1"/>
  <c r="D15" i="7"/>
  <c r="E15" i="7" s="1"/>
  <c r="D16" i="7"/>
  <c r="E16" i="7" s="1"/>
  <c r="D17" i="7"/>
  <c r="E17" i="7" s="1"/>
  <c r="D18" i="7"/>
  <c r="E18" i="7" s="1"/>
  <c r="D19" i="7"/>
  <c r="E19" i="7" s="1"/>
  <c r="D20" i="7"/>
  <c r="E20" i="7" s="1"/>
  <c r="D21" i="7"/>
  <c r="E21" i="7" s="1"/>
  <c r="E4" i="1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2" i="6"/>
  <c r="E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E20" i="6" s="1"/>
  <c r="D21" i="6"/>
  <c r="E21" i="6" s="1"/>
  <c r="D22" i="6"/>
  <c r="D2" i="6"/>
  <c r="A15" i="5"/>
  <c r="A14" i="5"/>
  <c r="A13" i="5"/>
  <c r="A12" i="5"/>
  <c r="A11" i="5"/>
  <c r="A10" i="5"/>
  <c r="A9" i="5"/>
  <c r="A8" i="5"/>
  <c r="A7" i="5"/>
  <c r="P6" i="5"/>
  <c r="A6" i="5"/>
  <c r="A5" i="5"/>
  <c r="A4" i="5"/>
  <c r="A3" i="5"/>
  <c r="A15" i="4"/>
  <c r="A14" i="4"/>
  <c r="A13" i="4"/>
  <c r="A12" i="4"/>
  <c r="A11" i="4"/>
  <c r="A10" i="4"/>
  <c r="A9" i="4"/>
  <c r="A8" i="4"/>
  <c r="A7" i="4"/>
  <c r="P6" i="4"/>
  <c r="A6" i="4"/>
  <c r="A5" i="4"/>
  <c r="A4" i="4"/>
  <c r="A3" i="4"/>
  <c r="H65" i="3"/>
  <c r="H64" i="3"/>
  <c r="H63" i="3"/>
  <c r="A16" i="3"/>
  <c r="A18" i="3"/>
  <c r="A19" i="3"/>
  <c r="A20" i="3"/>
  <c r="A21" i="3"/>
  <c r="A22" i="3"/>
  <c r="A23" i="3"/>
  <c r="A24" i="3"/>
  <c r="A25" i="3"/>
  <c r="A17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P6" i="3"/>
  <c r="A18" i="2"/>
  <c r="A17" i="2"/>
  <c r="A16" i="2"/>
  <c r="A22" i="2"/>
  <c r="A21" i="2"/>
  <c r="A20" i="2"/>
  <c r="A19" i="2"/>
  <c r="A15" i="2"/>
  <c r="A14" i="2"/>
  <c r="A13" i="2"/>
  <c r="A12" i="2"/>
  <c r="A11" i="2"/>
  <c r="A10" i="2"/>
  <c r="A9" i="2"/>
  <c r="A8" i="2"/>
  <c r="A7" i="2"/>
  <c r="P6" i="2"/>
  <c r="A6" i="2"/>
  <c r="A5" i="2"/>
  <c r="A4" i="2"/>
  <c r="A3" i="2"/>
  <c r="N3" i="1"/>
  <c r="A23" i="1"/>
  <c r="A22" i="1"/>
  <c r="A21" i="1"/>
  <c r="A20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3" i="1"/>
</calcChain>
</file>

<file path=xl/sharedStrings.xml><?xml version="1.0" encoding="utf-8"?>
<sst xmlns="http://schemas.openxmlformats.org/spreadsheetml/2006/main" count="117" uniqueCount="36">
  <si>
    <t>f [kHz]</t>
  </si>
  <si>
    <t>R1 [k\ohm]</t>
  </si>
  <si>
    <t>C1 [nF]</t>
  </si>
  <si>
    <t>f [Hz]</t>
  </si>
  <si>
    <t>U_out [mV]</t>
  </si>
  <si>
    <t>U_in [mV]</t>
  </si>
  <si>
    <t xml:space="preserve">fg=170kHz wiec pomijamy pierwsze pomiary </t>
  </si>
  <si>
    <t xml:space="preserve">stała czasowa [us] = </t>
  </si>
  <si>
    <t xml:space="preserve">1 a) </t>
  </si>
  <si>
    <t xml:space="preserve">1 b) </t>
  </si>
  <si>
    <t>t [us]</t>
  </si>
  <si>
    <t>U [mV]</t>
  </si>
  <si>
    <t xml:space="preserve">2 a) </t>
  </si>
  <si>
    <t xml:space="preserve">leading /trailing </t>
  </si>
  <si>
    <t>mVpp</t>
  </si>
  <si>
    <t>okres [us]</t>
  </si>
  <si>
    <t>Duty [%]</t>
  </si>
  <si>
    <t xml:space="preserve">2 b) </t>
  </si>
  <si>
    <t xml:space="preserve">3 a) </t>
  </si>
  <si>
    <t>400mVpp</t>
  </si>
  <si>
    <t>przez dzielnik amplituda 2x mniejsza</t>
  </si>
  <si>
    <t xml:space="preserve">3 b) </t>
  </si>
  <si>
    <t xml:space="preserve">między początkiem a max (narastanie) </t>
  </si>
  <si>
    <t xml:space="preserve">między max a minimum (opadanie) </t>
  </si>
  <si>
    <t xml:space="preserve">zmierzony czas narastanie: </t>
  </si>
  <si>
    <t>tr [us]</t>
  </si>
  <si>
    <t xml:space="preserve">4 a) </t>
  </si>
  <si>
    <t xml:space="preserve">4 b) </t>
  </si>
  <si>
    <t>f=1kHz</t>
  </si>
  <si>
    <t>Duty 50%</t>
  </si>
  <si>
    <t>Ku_linear</t>
  </si>
  <si>
    <t>Ku_DB</t>
  </si>
  <si>
    <t>R1 [ohm]</t>
  </si>
  <si>
    <t>K_linear</t>
  </si>
  <si>
    <t>teoretyczne K [dB]</t>
  </si>
  <si>
    <t>K [dB]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</si>
</sst>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Alignment="1">
      <alignment horizontal="center" vertical="center"/>
    </xf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2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76199</xdr:colOff>
      <xdr:row>32</xdr:row>
      <xdr:rowOff>158114</xdr:rowOff>
    </xdr:from>
    <xdr:to>
      <xdr:col>16</xdr:col>
      <xdr:colOff>452302</xdr:colOff>
      <xdr:row>58</xdr:row>
      <xdr:rowOff>85351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852DBD6C-B17C-9B8E-BCA2-E93DF9B447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19299" y="6010274"/>
          <a:ext cx="8323763" cy="4682117"/>
        </a:xfrm>
        <a:prstGeom prst="rect">
          <a:avLst/>
        </a:prstGeom>
      </xdr:spPr>
    </xdr:pic>
    <xdr:clientData/>
  </xdr:twoCellAnchor>
  <xdr:twoCellAnchor>
    <xdr:from>
      <xdr:col>2</xdr:col>
      <xdr:colOff>708660</xdr:colOff>
      <xdr:row>40</xdr:row>
      <xdr:rowOff>15240</xdr:rowOff>
    </xdr:from>
    <xdr:to>
      <xdr:col>6</xdr:col>
      <xdr:colOff>152400</xdr:colOff>
      <xdr:row>40</xdr:row>
      <xdr:rowOff>114300</xdr:rowOff>
    </xdr:to>
    <xdr:cxnSp macro="">
      <xdr:nvCxnSpPr>
        <xdr:cNvPr id="4" name="Łącznik prosty ze strzałką 3">
          <a:extLst>
            <a:ext uri="{FF2B5EF4-FFF2-40B4-BE49-F238E27FC236}">
              <a16:creationId xmlns:a16="http://schemas.microsoft.com/office/drawing/2014/main" id="{A38A8E1E-BD54-AE48-E399-3D2481DD86C7}"/>
            </a:ext>
          </a:extLst>
        </xdr:cNvPr>
        <xdr:cNvCxnSpPr/>
      </xdr:nvCxnSpPr>
      <xdr:spPr>
        <a:xfrm flipV="1">
          <a:off x="1927860" y="7330440"/>
          <a:ext cx="2019300" cy="9906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53340</xdr:colOff>
      <xdr:row>47</xdr:row>
      <xdr:rowOff>7620</xdr:rowOff>
    </xdr:from>
    <xdr:to>
      <xdr:col>5</xdr:col>
      <xdr:colOff>556260</xdr:colOff>
      <xdr:row>47</xdr:row>
      <xdr:rowOff>114300</xdr:rowOff>
    </xdr:to>
    <xdr:cxnSp macro="">
      <xdr:nvCxnSpPr>
        <xdr:cNvPr id="6" name="Łącznik prosty ze strzałką 5">
          <a:extLst>
            <a:ext uri="{FF2B5EF4-FFF2-40B4-BE49-F238E27FC236}">
              <a16:creationId xmlns:a16="http://schemas.microsoft.com/office/drawing/2014/main" id="{D62E4124-DC6D-1CD0-73FB-50A0AE025AB2}"/>
            </a:ext>
          </a:extLst>
        </xdr:cNvPr>
        <xdr:cNvCxnSpPr/>
      </xdr:nvCxnSpPr>
      <xdr:spPr>
        <a:xfrm flipV="1">
          <a:off x="1272540" y="8602980"/>
          <a:ext cx="2468880" cy="106680"/>
        </a:xfrm>
        <a:prstGeom prst="straightConnector1">
          <a:avLst/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586740</xdr:colOff>
      <xdr:row>43</xdr:row>
      <xdr:rowOff>160020</xdr:rowOff>
    </xdr:from>
    <xdr:to>
      <xdr:col>7</xdr:col>
      <xdr:colOff>335280</xdr:colOff>
      <xdr:row>46</xdr:row>
      <xdr:rowOff>68580</xdr:rowOff>
    </xdr:to>
    <xdr:cxnSp macro="">
      <xdr:nvCxnSpPr>
        <xdr:cNvPr id="10" name="Łącznik prosty ze strzałką 9">
          <a:extLst>
            <a:ext uri="{FF2B5EF4-FFF2-40B4-BE49-F238E27FC236}">
              <a16:creationId xmlns:a16="http://schemas.microsoft.com/office/drawing/2014/main" id="{9D1C94BD-B223-E861-6600-9457D714ED48}"/>
            </a:ext>
          </a:extLst>
        </xdr:cNvPr>
        <xdr:cNvCxnSpPr/>
      </xdr:nvCxnSpPr>
      <xdr:spPr>
        <a:xfrm>
          <a:off x="1196340" y="8023860"/>
          <a:ext cx="3543300" cy="457200"/>
        </a:xfrm>
        <a:prstGeom prst="straightConnector1">
          <a:avLst/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7"/>
  <sheetViews>
    <sheetView topLeftCell="A16" workbookViewId="0">
      <selection activeCell="F34" sqref="F34"/>
    </sheetView>
  </sheetViews>
  <sheetFormatPr defaultRowHeight="14.4" x14ac:dyDescent="0.3"/>
  <cols>
    <col min="3" max="3" width="10.5546875" bestFit="1" customWidth="1"/>
    <col min="5" max="5" width="14.109375" bestFit="1" customWidth="1"/>
    <col min="6" max="6" width="10.5546875" bestFit="1" customWidth="1"/>
    <col min="7" max="7" width="9.21875" bestFit="1" customWidth="1"/>
    <col min="9" max="9" width="11.5546875" customWidth="1"/>
    <col min="17" max="17" width="10.5546875" bestFit="1" customWidth="1"/>
    <col min="18" max="18" width="9.21875" bestFit="1" customWidth="1"/>
  </cols>
  <sheetData>
    <row r="1" spans="1:22" x14ac:dyDescent="0.3">
      <c r="A1" s="4" t="s">
        <v>8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</row>
    <row r="2" spans="1:22" x14ac:dyDescent="0.3">
      <c r="A2" t="s">
        <v>3</v>
      </c>
      <c r="B2" t="s">
        <v>0</v>
      </c>
      <c r="C2" s="2" t="s">
        <v>4</v>
      </c>
      <c r="D2" s="1" t="s">
        <v>5</v>
      </c>
      <c r="E2" t="s">
        <v>32</v>
      </c>
      <c r="F2" t="s">
        <v>2</v>
      </c>
      <c r="P2" t="s">
        <v>0</v>
      </c>
      <c r="Q2" s="2" t="s">
        <v>4</v>
      </c>
      <c r="R2" s="1" t="s">
        <v>5</v>
      </c>
      <c r="T2" t="s">
        <v>0</v>
      </c>
      <c r="U2" s="2" t="s">
        <v>4</v>
      </c>
      <c r="V2" s="1" t="s">
        <v>5</v>
      </c>
    </row>
    <row r="3" spans="1:22" x14ac:dyDescent="0.3">
      <c r="A3">
        <f>B3*1000</f>
        <v>100</v>
      </c>
      <c r="B3">
        <v>0.1</v>
      </c>
      <c r="C3">
        <v>207</v>
      </c>
      <c r="D3">
        <v>215</v>
      </c>
      <c r="E3">
        <v>430</v>
      </c>
      <c r="F3">
        <v>2.2000000000000002</v>
      </c>
      <c r="G3" t="s">
        <v>19</v>
      </c>
      <c r="I3" s="9" t="s">
        <v>6</v>
      </c>
      <c r="J3" s="9"/>
      <c r="K3" s="9"/>
      <c r="L3" s="9"/>
      <c r="N3">
        <f>K4*20</f>
        <v>18.799999999999997</v>
      </c>
      <c r="P3" s="8">
        <v>0.1</v>
      </c>
      <c r="Q3">
        <v>207</v>
      </c>
      <c r="R3">
        <v>215</v>
      </c>
      <c r="T3">
        <v>1</v>
      </c>
      <c r="U3">
        <v>209</v>
      </c>
      <c r="V3">
        <v>219</v>
      </c>
    </row>
    <row r="4" spans="1:22" x14ac:dyDescent="0.3">
      <c r="A4">
        <f t="shared" ref="A4:A23" si="0">B4*1000</f>
        <v>200</v>
      </c>
      <c r="B4">
        <v>0.2</v>
      </c>
      <c r="E4">
        <f>E3*1000</f>
        <v>430000</v>
      </c>
      <c r="I4" t="s">
        <v>7</v>
      </c>
      <c r="K4">
        <v>0.94</v>
      </c>
      <c r="P4" s="8">
        <v>0.2</v>
      </c>
      <c r="Q4">
        <v>207</v>
      </c>
      <c r="R4">
        <v>215</v>
      </c>
      <c r="T4">
        <v>2</v>
      </c>
      <c r="U4">
        <v>207</v>
      </c>
      <c r="V4">
        <v>219</v>
      </c>
    </row>
    <row r="5" spans="1:22" x14ac:dyDescent="0.3">
      <c r="A5">
        <f t="shared" si="0"/>
        <v>300</v>
      </c>
      <c r="B5">
        <v>0.3</v>
      </c>
      <c r="P5" s="8">
        <v>0.3</v>
      </c>
      <c r="Q5">
        <v>207</v>
      </c>
      <c r="R5">
        <v>215</v>
      </c>
      <c r="T5">
        <v>3</v>
      </c>
      <c r="U5">
        <v>207</v>
      </c>
      <c r="V5">
        <v>219</v>
      </c>
    </row>
    <row r="6" spans="1:22" x14ac:dyDescent="0.3">
      <c r="A6">
        <f t="shared" si="0"/>
        <v>600</v>
      </c>
      <c r="B6">
        <v>0.6</v>
      </c>
      <c r="P6" s="8">
        <v>0.6</v>
      </c>
      <c r="Q6">
        <v>207</v>
      </c>
      <c r="R6">
        <v>215</v>
      </c>
      <c r="T6">
        <v>6</v>
      </c>
      <c r="U6">
        <v>205</v>
      </c>
      <c r="V6">
        <v>209</v>
      </c>
    </row>
    <row r="7" spans="1:22" x14ac:dyDescent="0.3">
      <c r="A7">
        <f t="shared" si="0"/>
        <v>1000</v>
      </c>
      <c r="B7">
        <v>1</v>
      </c>
      <c r="C7">
        <v>209</v>
      </c>
      <c r="D7">
        <v>219</v>
      </c>
      <c r="P7" s="8">
        <v>1</v>
      </c>
      <c r="Q7">
        <v>209</v>
      </c>
      <c r="R7">
        <v>219</v>
      </c>
      <c r="T7">
        <v>10</v>
      </c>
      <c r="U7">
        <v>205</v>
      </c>
      <c r="V7">
        <v>207</v>
      </c>
    </row>
    <row r="8" spans="1:22" x14ac:dyDescent="0.3">
      <c r="A8">
        <f t="shared" si="0"/>
        <v>2000</v>
      </c>
      <c r="B8">
        <v>2</v>
      </c>
      <c r="C8">
        <v>207</v>
      </c>
      <c r="D8">
        <v>219</v>
      </c>
      <c r="P8" s="8">
        <v>2</v>
      </c>
      <c r="Q8">
        <v>207</v>
      </c>
      <c r="R8">
        <v>219</v>
      </c>
      <c r="T8">
        <v>20</v>
      </c>
      <c r="U8">
        <v>203</v>
      </c>
      <c r="V8">
        <v>209</v>
      </c>
    </row>
    <row r="9" spans="1:22" x14ac:dyDescent="0.3">
      <c r="A9">
        <f t="shared" si="0"/>
        <v>3000</v>
      </c>
      <c r="B9">
        <v>3</v>
      </c>
      <c r="C9">
        <v>207</v>
      </c>
      <c r="D9">
        <v>219</v>
      </c>
      <c r="P9" s="8">
        <v>3</v>
      </c>
      <c r="Q9">
        <v>207</v>
      </c>
      <c r="R9">
        <v>219</v>
      </c>
      <c r="T9">
        <v>30</v>
      </c>
      <c r="U9">
        <v>203</v>
      </c>
      <c r="V9">
        <v>211</v>
      </c>
    </row>
    <row r="10" spans="1:22" x14ac:dyDescent="0.3">
      <c r="A10">
        <f t="shared" si="0"/>
        <v>6000</v>
      </c>
      <c r="B10">
        <v>6</v>
      </c>
      <c r="C10">
        <v>205</v>
      </c>
      <c r="D10">
        <v>209</v>
      </c>
      <c r="P10" s="8">
        <v>6</v>
      </c>
      <c r="Q10">
        <v>205</v>
      </c>
      <c r="R10">
        <v>209</v>
      </c>
      <c r="T10">
        <v>60</v>
      </c>
      <c r="U10">
        <v>195</v>
      </c>
      <c r="V10">
        <v>207</v>
      </c>
    </row>
    <row r="11" spans="1:22" x14ac:dyDescent="0.3">
      <c r="A11">
        <f t="shared" si="0"/>
        <v>10000</v>
      </c>
      <c r="B11">
        <v>10</v>
      </c>
      <c r="C11">
        <v>205</v>
      </c>
      <c r="D11">
        <v>207</v>
      </c>
      <c r="P11" s="8">
        <v>10</v>
      </c>
      <c r="Q11">
        <v>205</v>
      </c>
      <c r="R11">
        <v>207</v>
      </c>
      <c r="T11">
        <v>100</v>
      </c>
      <c r="U11">
        <v>179</v>
      </c>
      <c r="V11">
        <v>207</v>
      </c>
    </row>
    <row r="12" spans="1:22" x14ac:dyDescent="0.3">
      <c r="A12">
        <f t="shared" si="0"/>
        <v>20000</v>
      </c>
      <c r="B12">
        <v>20</v>
      </c>
      <c r="C12">
        <v>203</v>
      </c>
      <c r="D12">
        <v>209</v>
      </c>
      <c r="P12" s="8">
        <v>20</v>
      </c>
      <c r="Q12">
        <v>203</v>
      </c>
      <c r="R12">
        <v>209</v>
      </c>
      <c r="T12">
        <v>200</v>
      </c>
      <c r="U12">
        <v>141</v>
      </c>
      <c r="V12">
        <v>211</v>
      </c>
    </row>
    <row r="13" spans="1:22" x14ac:dyDescent="0.3">
      <c r="A13">
        <f t="shared" si="0"/>
        <v>30000</v>
      </c>
      <c r="B13">
        <v>30</v>
      </c>
      <c r="C13">
        <v>203</v>
      </c>
      <c r="D13">
        <v>211</v>
      </c>
      <c r="P13" s="8">
        <v>30</v>
      </c>
      <c r="Q13">
        <v>203</v>
      </c>
      <c r="R13">
        <v>211</v>
      </c>
      <c r="T13">
        <v>300</v>
      </c>
      <c r="U13">
        <v>109</v>
      </c>
      <c r="V13">
        <v>213</v>
      </c>
    </row>
    <row r="14" spans="1:22" x14ac:dyDescent="0.3">
      <c r="A14">
        <f t="shared" si="0"/>
        <v>60000</v>
      </c>
      <c r="B14">
        <v>60</v>
      </c>
      <c r="C14">
        <v>195</v>
      </c>
      <c r="D14">
        <v>207</v>
      </c>
      <c r="P14" s="8">
        <v>60</v>
      </c>
      <c r="Q14">
        <v>195</v>
      </c>
      <c r="R14">
        <v>207</v>
      </c>
      <c r="T14">
        <v>600</v>
      </c>
      <c r="U14">
        <v>58</v>
      </c>
      <c r="V14">
        <v>212</v>
      </c>
    </row>
    <row r="15" spans="1:22" x14ac:dyDescent="0.3">
      <c r="A15">
        <f t="shared" si="0"/>
        <v>100000</v>
      </c>
      <c r="B15">
        <v>100</v>
      </c>
      <c r="C15">
        <v>179</v>
      </c>
      <c r="D15">
        <v>207</v>
      </c>
      <c r="P15" s="8">
        <v>100</v>
      </c>
      <c r="Q15">
        <v>179</v>
      </c>
      <c r="R15">
        <v>207</v>
      </c>
      <c r="T15">
        <v>1000</v>
      </c>
      <c r="U15">
        <v>31.6</v>
      </c>
      <c r="V15">
        <v>219</v>
      </c>
    </row>
    <row r="16" spans="1:22" x14ac:dyDescent="0.3">
      <c r="A16">
        <f t="shared" si="0"/>
        <v>200000</v>
      </c>
      <c r="B16">
        <v>200</v>
      </c>
      <c r="C16">
        <v>141</v>
      </c>
      <c r="D16">
        <v>211</v>
      </c>
      <c r="P16" s="8">
        <v>200</v>
      </c>
      <c r="Q16">
        <v>141</v>
      </c>
      <c r="R16">
        <v>211</v>
      </c>
      <c r="T16">
        <v>2000</v>
      </c>
      <c r="U16">
        <v>11.9</v>
      </c>
      <c r="V16">
        <v>238</v>
      </c>
    </row>
    <row r="17" spans="1:22" x14ac:dyDescent="0.3">
      <c r="A17">
        <f t="shared" si="0"/>
        <v>300000</v>
      </c>
      <c r="B17">
        <v>300</v>
      </c>
      <c r="C17">
        <v>109</v>
      </c>
      <c r="D17">
        <v>213</v>
      </c>
      <c r="P17" s="8">
        <v>300</v>
      </c>
      <c r="Q17">
        <v>109</v>
      </c>
      <c r="R17">
        <v>213</v>
      </c>
      <c r="T17">
        <v>3000</v>
      </c>
      <c r="U17">
        <v>5.4</v>
      </c>
      <c r="V17">
        <v>252</v>
      </c>
    </row>
    <row r="18" spans="1:22" x14ac:dyDescent="0.3">
      <c r="A18">
        <f t="shared" si="0"/>
        <v>600000</v>
      </c>
      <c r="B18">
        <v>600</v>
      </c>
      <c r="C18">
        <v>58</v>
      </c>
      <c r="D18">
        <v>212</v>
      </c>
      <c r="P18" s="8">
        <v>600</v>
      </c>
      <c r="Q18">
        <v>58</v>
      </c>
      <c r="R18">
        <v>212</v>
      </c>
      <c r="T18">
        <v>6000</v>
      </c>
      <c r="U18">
        <v>3.6</v>
      </c>
      <c r="V18">
        <v>252</v>
      </c>
    </row>
    <row r="19" spans="1:22" x14ac:dyDescent="0.3">
      <c r="A19">
        <f t="shared" si="0"/>
        <v>1000000</v>
      </c>
      <c r="B19">
        <v>1000</v>
      </c>
      <c r="C19">
        <v>31.6</v>
      </c>
      <c r="D19">
        <v>219</v>
      </c>
      <c r="P19" s="8">
        <v>1000</v>
      </c>
      <c r="Q19">
        <v>31.6</v>
      </c>
      <c r="R19">
        <v>219</v>
      </c>
      <c r="T19">
        <v>10000</v>
      </c>
      <c r="U19">
        <v>1.7</v>
      </c>
      <c r="V19">
        <v>255</v>
      </c>
    </row>
    <row r="20" spans="1:22" x14ac:dyDescent="0.3">
      <c r="A20">
        <f t="shared" si="0"/>
        <v>2000000</v>
      </c>
      <c r="B20">
        <v>2000</v>
      </c>
      <c r="C20">
        <v>11.9</v>
      </c>
      <c r="D20">
        <v>238</v>
      </c>
      <c r="P20" s="8">
        <v>2000</v>
      </c>
      <c r="Q20">
        <v>11.9</v>
      </c>
      <c r="R20">
        <v>238</v>
      </c>
    </row>
    <row r="21" spans="1:22" x14ac:dyDescent="0.3">
      <c r="A21">
        <f t="shared" si="0"/>
        <v>3000000</v>
      </c>
      <c r="B21">
        <v>3000</v>
      </c>
      <c r="C21">
        <v>5.4</v>
      </c>
      <c r="D21">
        <v>252</v>
      </c>
      <c r="P21" s="8">
        <v>3000</v>
      </c>
      <c r="Q21">
        <v>5.4</v>
      </c>
      <c r="R21">
        <v>252</v>
      </c>
    </row>
    <row r="22" spans="1:22" x14ac:dyDescent="0.3">
      <c r="A22">
        <f t="shared" si="0"/>
        <v>6000000</v>
      </c>
      <c r="B22">
        <v>6000</v>
      </c>
      <c r="C22">
        <v>3.6</v>
      </c>
      <c r="D22">
        <v>252</v>
      </c>
      <c r="P22" s="8">
        <v>6000</v>
      </c>
      <c r="Q22">
        <v>3.6</v>
      </c>
      <c r="R22">
        <v>252</v>
      </c>
    </row>
    <row r="23" spans="1:22" x14ac:dyDescent="0.3">
      <c r="A23">
        <f t="shared" si="0"/>
        <v>10000000</v>
      </c>
      <c r="B23">
        <v>10000</v>
      </c>
      <c r="C23">
        <v>1.7</v>
      </c>
      <c r="D23">
        <v>255</v>
      </c>
      <c r="P23" s="8">
        <v>10000</v>
      </c>
      <c r="Q23">
        <v>1.7</v>
      </c>
      <c r="R23">
        <v>255</v>
      </c>
    </row>
    <row r="24" spans="1:22" x14ac:dyDescent="0.3">
      <c r="P24" s="8"/>
    </row>
    <row r="26" spans="1:22" x14ac:dyDescent="0.3">
      <c r="A26" s="4" t="s">
        <v>9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</row>
    <row r="27" spans="1:22" x14ac:dyDescent="0.3">
      <c r="A27" t="s">
        <v>10</v>
      </c>
      <c r="B27" t="s">
        <v>11</v>
      </c>
      <c r="E27" t="s">
        <v>16</v>
      </c>
      <c r="F27">
        <v>30</v>
      </c>
    </row>
    <row r="28" spans="1:22" x14ac:dyDescent="0.3">
      <c r="A28">
        <v>0.2</v>
      </c>
      <c r="B28">
        <v>6.65</v>
      </c>
      <c r="E28" t="s">
        <v>13</v>
      </c>
      <c r="F28">
        <v>0</v>
      </c>
    </row>
    <row r="29" spans="1:22" x14ac:dyDescent="0.3">
      <c r="A29">
        <v>0.4</v>
      </c>
      <c r="B29">
        <v>34.200000000000003</v>
      </c>
      <c r="E29" t="s">
        <v>14</v>
      </c>
      <c r="F29">
        <v>400</v>
      </c>
    </row>
    <row r="30" spans="1:22" x14ac:dyDescent="0.3">
      <c r="A30">
        <v>0.6</v>
      </c>
      <c r="B30">
        <v>67.924999999999997</v>
      </c>
      <c r="E30" t="s">
        <v>15</v>
      </c>
      <c r="F30">
        <v>100</v>
      </c>
    </row>
    <row r="31" spans="1:22" x14ac:dyDescent="0.3">
      <c r="A31">
        <v>0.8</v>
      </c>
      <c r="B31">
        <v>92.15</v>
      </c>
    </row>
    <row r="32" spans="1:22" x14ac:dyDescent="0.3">
      <c r="A32">
        <v>1</v>
      </c>
      <c r="B32">
        <v>113.52500000000001</v>
      </c>
    </row>
    <row r="33" spans="1:2" x14ac:dyDescent="0.3">
      <c r="A33">
        <v>1.2</v>
      </c>
      <c r="B33">
        <v>130.15</v>
      </c>
    </row>
    <row r="34" spans="1:2" x14ac:dyDescent="0.3">
      <c r="A34">
        <v>1.4</v>
      </c>
      <c r="B34">
        <v>142.97499999999999</v>
      </c>
    </row>
    <row r="35" spans="1:2" x14ac:dyDescent="0.3">
      <c r="A35">
        <v>1.6</v>
      </c>
      <c r="B35">
        <v>153.9</v>
      </c>
    </row>
    <row r="36" spans="1:2" x14ac:dyDescent="0.3">
      <c r="A36">
        <v>1.8</v>
      </c>
      <c r="B36">
        <v>161.02500000000001</v>
      </c>
    </row>
    <row r="37" spans="1:2" x14ac:dyDescent="0.3">
      <c r="A37">
        <v>2</v>
      </c>
      <c r="B37">
        <v>168.15</v>
      </c>
    </row>
    <row r="38" spans="1:2" x14ac:dyDescent="0.3">
      <c r="A38">
        <v>2.2000000000000002</v>
      </c>
      <c r="B38">
        <v>172.9</v>
      </c>
    </row>
    <row r="39" spans="1:2" x14ac:dyDescent="0.3">
      <c r="A39">
        <v>2.4</v>
      </c>
      <c r="B39">
        <v>177.65</v>
      </c>
    </row>
    <row r="40" spans="1:2" x14ac:dyDescent="0.3">
      <c r="A40">
        <v>2.6</v>
      </c>
      <c r="B40">
        <v>179.55</v>
      </c>
    </row>
    <row r="41" spans="1:2" x14ac:dyDescent="0.3">
      <c r="A41">
        <v>2.8</v>
      </c>
      <c r="B41">
        <v>182.4</v>
      </c>
    </row>
    <row r="42" spans="1:2" x14ac:dyDescent="0.3">
      <c r="A42">
        <v>3</v>
      </c>
      <c r="B42">
        <v>184.77500000000001</v>
      </c>
    </row>
    <row r="43" spans="1:2" x14ac:dyDescent="0.3">
      <c r="A43">
        <v>3.2</v>
      </c>
      <c r="B43">
        <v>187.15</v>
      </c>
    </row>
    <row r="44" spans="1:2" x14ac:dyDescent="0.3">
      <c r="A44">
        <v>3.4</v>
      </c>
      <c r="B44">
        <v>188.57499999999999</v>
      </c>
    </row>
    <row r="45" spans="1:2" x14ac:dyDescent="0.3">
      <c r="A45">
        <v>3.6</v>
      </c>
      <c r="B45">
        <v>189.05</v>
      </c>
    </row>
    <row r="46" spans="1:2" x14ac:dyDescent="0.3">
      <c r="A46">
        <v>3.8</v>
      </c>
      <c r="B46">
        <v>190.47499999999999</v>
      </c>
    </row>
    <row r="47" spans="1:2" x14ac:dyDescent="0.3">
      <c r="A47">
        <v>4</v>
      </c>
      <c r="B47">
        <v>190.95</v>
      </c>
    </row>
  </sheetData>
  <mergeCells count="1">
    <mergeCell ref="I3:L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DECEF-50DF-4868-8F97-47539D507DF9}">
  <dimension ref="A1:H22"/>
  <sheetViews>
    <sheetView workbookViewId="0">
      <selection activeCell="M13" sqref="M13"/>
    </sheetView>
  </sheetViews>
  <sheetFormatPr defaultRowHeight="14.4" x14ac:dyDescent="0.3"/>
  <cols>
    <col min="2" max="2" width="10.5546875" bestFit="1" customWidth="1"/>
    <col min="3" max="3" width="9.21875" bestFit="1" customWidth="1"/>
  </cols>
  <sheetData>
    <row r="1" spans="1:8" x14ac:dyDescent="0.3">
      <c r="A1" t="s">
        <v>0</v>
      </c>
      <c r="B1" s="2" t="s">
        <v>4</v>
      </c>
      <c r="C1" s="1" t="s">
        <v>5</v>
      </c>
      <c r="D1" t="s">
        <v>30</v>
      </c>
      <c r="E1" t="s">
        <v>31</v>
      </c>
      <c r="G1" t="s">
        <v>10</v>
      </c>
      <c r="H1" t="s">
        <v>11</v>
      </c>
    </row>
    <row r="2" spans="1:8" x14ac:dyDescent="0.3">
      <c r="A2" s="8">
        <v>0.1</v>
      </c>
      <c r="B2">
        <v>207</v>
      </c>
      <c r="C2">
        <v>215</v>
      </c>
      <c r="D2">
        <f>B2/C2</f>
        <v>0.96279069767441861</v>
      </c>
      <c r="E2">
        <f>20*LOG10(D2)</f>
        <v>-0.32936228917375154</v>
      </c>
      <c r="G2">
        <v>0.2</v>
      </c>
      <c r="H2">
        <v>6.65</v>
      </c>
    </row>
    <row r="3" spans="1:8" x14ac:dyDescent="0.3">
      <c r="A3" s="8">
        <v>0.2</v>
      </c>
      <c r="B3">
        <v>207</v>
      </c>
      <c r="C3">
        <v>215</v>
      </c>
      <c r="D3">
        <f t="shared" ref="D3:D22" si="0">B3/C3</f>
        <v>0.96279069767441861</v>
      </c>
      <c r="E3">
        <f t="shared" ref="E3:E22" si="1">20*LOG10(D3)</f>
        <v>-0.32936228917375154</v>
      </c>
      <c r="G3">
        <v>0.4</v>
      </c>
      <c r="H3">
        <v>34.200000000000003</v>
      </c>
    </row>
    <row r="4" spans="1:8" x14ac:dyDescent="0.3">
      <c r="A4" s="8">
        <v>0.3</v>
      </c>
      <c r="B4">
        <v>207</v>
      </c>
      <c r="C4">
        <v>215</v>
      </c>
      <c r="D4">
        <f t="shared" si="0"/>
        <v>0.96279069767441861</v>
      </c>
      <c r="E4">
        <f t="shared" si="1"/>
        <v>-0.32936228917375154</v>
      </c>
      <c r="G4">
        <v>0.6</v>
      </c>
      <c r="H4">
        <v>67.924999999999997</v>
      </c>
    </row>
    <row r="5" spans="1:8" x14ac:dyDescent="0.3">
      <c r="A5" s="8">
        <v>0.6</v>
      </c>
      <c r="B5">
        <v>207</v>
      </c>
      <c r="C5">
        <v>215</v>
      </c>
      <c r="D5">
        <f t="shared" si="0"/>
        <v>0.96279069767441861</v>
      </c>
      <c r="E5">
        <f t="shared" si="1"/>
        <v>-0.32936228917375154</v>
      </c>
      <c r="G5">
        <v>0.8</v>
      </c>
      <c r="H5">
        <v>92.15</v>
      </c>
    </row>
    <row r="6" spans="1:8" x14ac:dyDescent="0.3">
      <c r="A6" s="8">
        <v>1</v>
      </c>
      <c r="B6">
        <v>209</v>
      </c>
      <c r="C6">
        <v>219</v>
      </c>
      <c r="D6">
        <f t="shared" si="0"/>
        <v>0.954337899543379</v>
      </c>
      <c r="E6">
        <f t="shared" si="1"/>
        <v>-0.40595657458128664</v>
      </c>
      <c r="G6">
        <v>1</v>
      </c>
      <c r="H6">
        <v>113.52500000000001</v>
      </c>
    </row>
    <row r="7" spans="1:8" x14ac:dyDescent="0.3">
      <c r="A7" s="8">
        <v>2</v>
      </c>
      <c r="B7">
        <v>207</v>
      </c>
      <c r="C7">
        <v>219</v>
      </c>
      <c r="D7">
        <f t="shared" si="0"/>
        <v>0.9452054794520548</v>
      </c>
      <c r="E7">
        <f t="shared" si="1"/>
        <v>-0.48947538766401172</v>
      </c>
      <c r="G7">
        <v>1.2</v>
      </c>
      <c r="H7">
        <v>130.15</v>
      </c>
    </row>
    <row r="8" spans="1:8" x14ac:dyDescent="0.3">
      <c r="A8" s="8">
        <v>3</v>
      </c>
      <c r="B8">
        <v>207</v>
      </c>
      <c r="C8">
        <v>219</v>
      </c>
      <c r="D8">
        <f t="shared" si="0"/>
        <v>0.9452054794520548</v>
      </c>
      <c r="E8">
        <f t="shared" si="1"/>
        <v>-0.48947538766401172</v>
      </c>
      <c r="G8">
        <v>1.4</v>
      </c>
      <c r="H8">
        <v>142.97499999999999</v>
      </c>
    </row>
    <row r="9" spans="1:8" x14ac:dyDescent="0.3">
      <c r="A9" s="8">
        <v>6</v>
      </c>
      <c r="B9">
        <v>205</v>
      </c>
      <c r="C9">
        <v>209</v>
      </c>
      <c r="D9">
        <f t="shared" si="0"/>
        <v>0.98086124401913877</v>
      </c>
      <c r="E9">
        <f t="shared" si="1"/>
        <v>-0.16784850110599395</v>
      </c>
      <c r="G9">
        <v>1.6</v>
      </c>
      <c r="H9">
        <v>153.9</v>
      </c>
    </row>
    <row r="10" spans="1:8" x14ac:dyDescent="0.3">
      <c r="A10" s="8">
        <v>10</v>
      </c>
      <c r="B10">
        <v>205</v>
      </c>
      <c r="C10">
        <v>207</v>
      </c>
      <c r="D10">
        <f t="shared" si="0"/>
        <v>0.99033816425120769</v>
      </c>
      <c r="E10">
        <f t="shared" si="1"/>
        <v>-8.4329688023269456E-2</v>
      </c>
      <c r="G10">
        <v>1.8</v>
      </c>
      <c r="H10">
        <v>161.02500000000001</v>
      </c>
    </row>
    <row r="11" spans="1:8" x14ac:dyDescent="0.3">
      <c r="A11" s="8">
        <v>20</v>
      </c>
      <c r="B11">
        <v>203</v>
      </c>
      <c r="C11">
        <v>209</v>
      </c>
      <c r="D11">
        <f t="shared" si="0"/>
        <v>0.9712918660287081</v>
      </c>
      <c r="E11">
        <f t="shared" si="1"/>
        <v>-0.25300496395682204</v>
      </c>
      <c r="G11">
        <v>2</v>
      </c>
      <c r="H11">
        <v>168.15</v>
      </c>
    </row>
    <row r="12" spans="1:8" x14ac:dyDescent="0.3">
      <c r="A12" s="8">
        <v>30</v>
      </c>
      <c r="B12">
        <v>203</v>
      </c>
      <c r="C12">
        <v>211</v>
      </c>
      <c r="D12">
        <f t="shared" si="0"/>
        <v>0.96208530805687209</v>
      </c>
      <c r="E12">
        <f t="shared" si="1"/>
        <v>-0.33572834768959448</v>
      </c>
      <c r="G12">
        <v>2.2000000000000002</v>
      </c>
      <c r="H12">
        <v>172.9</v>
      </c>
    </row>
    <row r="13" spans="1:8" x14ac:dyDescent="0.3">
      <c r="A13" s="8">
        <v>60</v>
      </c>
      <c r="B13">
        <v>195</v>
      </c>
      <c r="C13">
        <v>207</v>
      </c>
      <c r="D13">
        <f t="shared" si="0"/>
        <v>0.94202898550724634</v>
      </c>
      <c r="E13">
        <f t="shared" si="1"/>
        <v>-0.51871468188799519</v>
      </c>
      <c r="G13">
        <v>2.4</v>
      </c>
      <c r="H13">
        <v>177.65</v>
      </c>
    </row>
    <row r="14" spans="1:8" x14ac:dyDescent="0.3">
      <c r="A14" s="8">
        <v>100</v>
      </c>
      <c r="B14">
        <v>179</v>
      </c>
      <c r="C14">
        <v>207</v>
      </c>
      <c r="D14">
        <f t="shared" si="0"/>
        <v>0.86473429951690817</v>
      </c>
      <c r="E14">
        <f t="shared" si="1"/>
        <v>-1.2623462895404922</v>
      </c>
      <c r="G14">
        <v>2.6</v>
      </c>
      <c r="H14">
        <v>179.55</v>
      </c>
    </row>
    <row r="15" spans="1:8" x14ac:dyDescent="0.3">
      <c r="A15" s="8">
        <v>200</v>
      </c>
      <c r="B15">
        <v>141</v>
      </c>
      <c r="C15">
        <v>211</v>
      </c>
      <c r="D15">
        <f t="shared" si="0"/>
        <v>0.66824644549763035</v>
      </c>
      <c r="E15">
        <f t="shared" si="1"/>
        <v>-3.5012668528462547</v>
      </c>
      <c r="G15">
        <v>2.8</v>
      </c>
      <c r="H15">
        <v>182.4</v>
      </c>
    </row>
    <row r="16" spans="1:8" x14ac:dyDescent="0.3">
      <c r="A16" s="8">
        <v>300</v>
      </c>
      <c r="B16">
        <v>109</v>
      </c>
      <c r="C16">
        <v>213</v>
      </c>
      <c r="D16">
        <f t="shared" si="0"/>
        <v>0.51173708920187788</v>
      </c>
      <c r="E16">
        <f t="shared" si="1"/>
        <v>-5.8190621099622835</v>
      </c>
      <c r="G16">
        <v>3</v>
      </c>
      <c r="H16">
        <v>184.77500000000001</v>
      </c>
    </row>
    <row r="17" spans="1:8" x14ac:dyDescent="0.3">
      <c r="A17" s="8">
        <v>600</v>
      </c>
      <c r="B17">
        <v>58</v>
      </c>
      <c r="C17">
        <v>212</v>
      </c>
      <c r="D17">
        <f t="shared" si="0"/>
        <v>0.27358490566037735</v>
      </c>
      <c r="E17">
        <f t="shared" si="1"/>
        <v>-11.258157347316281</v>
      </c>
      <c r="G17">
        <v>3.2</v>
      </c>
      <c r="H17">
        <v>187.15</v>
      </c>
    </row>
    <row r="18" spans="1:8" x14ac:dyDescent="0.3">
      <c r="A18" s="8">
        <v>1000</v>
      </c>
      <c r="B18">
        <v>31.6</v>
      </c>
      <c r="C18">
        <v>219</v>
      </c>
      <c r="D18">
        <f t="shared" si="0"/>
        <v>0.14429223744292238</v>
      </c>
      <c r="E18">
        <f t="shared" si="1"/>
        <v>-16.81514064443429</v>
      </c>
      <c r="G18">
        <v>3.4</v>
      </c>
      <c r="H18">
        <v>188.57499999999999</v>
      </c>
    </row>
    <row r="19" spans="1:8" x14ac:dyDescent="0.3">
      <c r="A19" s="8">
        <v>2000</v>
      </c>
      <c r="B19">
        <v>11.9</v>
      </c>
      <c r="C19">
        <v>238</v>
      </c>
      <c r="D19">
        <f t="shared" si="0"/>
        <v>0.05</v>
      </c>
      <c r="E19">
        <f t="shared" si="1"/>
        <v>-26.020599913279625</v>
      </c>
      <c r="G19">
        <v>3.6</v>
      </c>
      <c r="H19">
        <v>189.05</v>
      </c>
    </row>
    <row r="20" spans="1:8" x14ac:dyDescent="0.3">
      <c r="A20" s="8">
        <v>3000</v>
      </c>
      <c r="B20">
        <v>5.4</v>
      </c>
      <c r="C20">
        <v>252</v>
      </c>
      <c r="D20">
        <f t="shared" si="0"/>
        <v>2.1428571428571429E-2</v>
      </c>
      <c r="E20">
        <f t="shared" si="1"/>
        <v>-33.380135619171512</v>
      </c>
      <c r="G20">
        <v>3.8</v>
      </c>
      <c r="H20">
        <v>190.47499999999999</v>
      </c>
    </row>
    <row r="21" spans="1:8" x14ac:dyDescent="0.3">
      <c r="A21" s="8">
        <v>6000</v>
      </c>
      <c r="B21">
        <v>3.6</v>
      </c>
      <c r="C21">
        <v>252</v>
      </c>
      <c r="D21">
        <f t="shared" si="0"/>
        <v>1.4285714285714285E-2</v>
      </c>
      <c r="E21">
        <f t="shared" si="1"/>
        <v>-36.901960800285138</v>
      </c>
      <c r="G21">
        <v>4</v>
      </c>
      <c r="H21">
        <v>190.95</v>
      </c>
    </row>
    <row r="22" spans="1:8" x14ac:dyDescent="0.3">
      <c r="A22" s="8">
        <v>10000</v>
      </c>
      <c r="B22">
        <v>1.7</v>
      </c>
      <c r="C22">
        <v>255</v>
      </c>
      <c r="D22">
        <f t="shared" si="0"/>
        <v>6.6666666666666662E-3</v>
      </c>
      <c r="E22">
        <f t="shared" si="1"/>
        <v>-43.521825181113627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1CC3B-20F7-43C9-9442-347A23EEFFA0}">
  <dimension ref="A1:P47"/>
  <sheetViews>
    <sheetView topLeftCell="A25" workbookViewId="0">
      <selection activeCell="E48" sqref="E48"/>
    </sheetView>
  </sheetViews>
  <sheetFormatPr defaultRowHeight="14.4" x14ac:dyDescent="0.3"/>
  <cols>
    <col min="3" max="3" width="10.5546875" bestFit="1" customWidth="1"/>
    <col min="4" max="4" width="9.21875" bestFit="1" customWidth="1"/>
    <col min="9" max="9" width="14.109375" bestFit="1" customWidth="1"/>
  </cols>
  <sheetData>
    <row r="1" spans="1:16" x14ac:dyDescent="0.3">
      <c r="A1" s="5" t="s">
        <v>12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</row>
    <row r="2" spans="1:16" x14ac:dyDescent="0.3">
      <c r="A2" t="s">
        <v>3</v>
      </c>
      <c r="B2" t="s">
        <v>0</v>
      </c>
      <c r="C2" s="2" t="s">
        <v>4</v>
      </c>
      <c r="D2" s="1" t="s">
        <v>5</v>
      </c>
      <c r="E2" t="s">
        <v>1</v>
      </c>
      <c r="F2" t="s">
        <v>2</v>
      </c>
    </row>
    <row r="3" spans="1:16" x14ac:dyDescent="0.3">
      <c r="A3">
        <f>B3*1000</f>
        <v>100</v>
      </c>
      <c r="B3">
        <v>0.1</v>
      </c>
      <c r="G3" t="s">
        <v>19</v>
      </c>
      <c r="I3" s="9" t="s">
        <v>6</v>
      </c>
      <c r="J3" s="9"/>
      <c r="K3" s="9"/>
      <c r="L3" s="9"/>
      <c r="N3" t="s">
        <v>7</v>
      </c>
      <c r="P3">
        <v>0.94</v>
      </c>
    </row>
    <row r="4" spans="1:16" x14ac:dyDescent="0.3">
      <c r="A4">
        <f t="shared" ref="A4:A18" si="0">B4*1000</f>
        <v>200</v>
      </c>
      <c r="B4">
        <v>0.2</v>
      </c>
      <c r="G4" t="s">
        <v>20</v>
      </c>
    </row>
    <row r="5" spans="1:16" x14ac:dyDescent="0.3">
      <c r="A5">
        <f t="shared" si="0"/>
        <v>300</v>
      </c>
      <c r="B5">
        <v>0.3</v>
      </c>
    </row>
    <row r="6" spans="1:16" x14ac:dyDescent="0.3">
      <c r="A6">
        <f t="shared" si="0"/>
        <v>600</v>
      </c>
      <c r="B6">
        <v>0.6</v>
      </c>
      <c r="P6">
        <f>P3*20</f>
        <v>18.799999999999997</v>
      </c>
    </row>
    <row r="7" spans="1:16" x14ac:dyDescent="0.3">
      <c r="A7">
        <f t="shared" si="0"/>
        <v>1000</v>
      </c>
      <c r="B7">
        <v>1</v>
      </c>
      <c r="C7">
        <v>20</v>
      </c>
      <c r="D7">
        <v>217</v>
      </c>
    </row>
    <row r="8" spans="1:16" x14ac:dyDescent="0.3">
      <c r="A8">
        <f t="shared" si="0"/>
        <v>2000</v>
      </c>
      <c r="B8">
        <v>2</v>
      </c>
      <c r="C8">
        <v>11.8</v>
      </c>
      <c r="D8">
        <v>213</v>
      </c>
    </row>
    <row r="9" spans="1:16" x14ac:dyDescent="0.3">
      <c r="A9">
        <f t="shared" si="0"/>
        <v>3000</v>
      </c>
      <c r="B9">
        <v>3</v>
      </c>
      <c r="C9">
        <v>13.7</v>
      </c>
      <c r="D9">
        <v>213</v>
      </c>
    </row>
    <row r="10" spans="1:16" x14ac:dyDescent="0.3">
      <c r="A10">
        <f t="shared" si="0"/>
        <v>6000</v>
      </c>
      <c r="B10">
        <v>6</v>
      </c>
      <c r="C10">
        <v>14.8</v>
      </c>
      <c r="D10">
        <v>213</v>
      </c>
    </row>
    <row r="11" spans="1:16" x14ac:dyDescent="0.3">
      <c r="A11">
        <f t="shared" si="0"/>
        <v>10000</v>
      </c>
      <c r="B11">
        <v>10</v>
      </c>
      <c r="C11">
        <v>18.8</v>
      </c>
      <c r="D11">
        <v>209</v>
      </c>
    </row>
    <row r="12" spans="1:16" x14ac:dyDescent="0.3">
      <c r="A12">
        <f t="shared" si="0"/>
        <v>20000</v>
      </c>
      <c r="B12">
        <v>20</v>
      </c>
      <c r="C12">
        <v>28</v>
      </c>
      <c r="D12">
        <v>209</v>
      </c>
    </row>
    <row r="13" spans="1:16" x14ac:dyDescent="0.3">
      <c r="A13">
        <f t="shared" si="0"/>
        <v>30000</v>
      </c>
      <c r="B13">
        <v>30</v>
      </c>
      <c r="C13">
        <v>41</v>
      </c>
      <c r="D13">
        <v>209</v>
      </c>
    </row>
    <row r="14" spans="1:16" x14ac:dyDescent="0.3">
      <c r="A14">
        <f t="shared" si="0"/>
        <v>60000</v>
      </c>
      <c r="B14">
        <v>60</v>
      </c>
      <c r="C14">
        <v>71</v>
      </c>
      <c r="D14">
        <v>209</v>
      </c>
    </row>
    <row r="15" spans="1:16" x14ac:dyDescent="0.3">
      <c r="A15">
        <f t="shared" si="0"/>
        <v>100000</v>
      </c>
      <c r="B15">
        <v>100</v>
      </c>
      <c r="C15">
        <v>101</v>
      </c>
      <c r="D15">
        <v>213</v>
      </c>
    </row>
    <row r="16" spans="1:16" x14ac:dyDescent="0.3">
      <c r="A16">
        <f t="shared" si="0"/>
        <v>130000</v>
      </c>
      <c r="B16">
        <v>130</v>
      </c>
      <c r="C16">
        <v>115</v>
      </c>
      <c r="D16">
        <v>209</v>
      </c>
    </row>
    <row r="17" spans="1:16" x14ac:dyDescent="0.3">
      <c r="A17">
        <f t="shared" si="0"/>
        <v>150000</v>
      </c>
      <c r="B17">
        <v>150</v>
      </c>
      <c r="C17">
        <v>122</v>
      </c>
      <c r="D17">
        <v>209</v>
      </c>
    </row>
    <row r="18" spans="1:16" x14ac:dyDescent="0.3">
      <c r="A18">
        <f t="shared" si="0"/>
        <v>170000</v>
      </c>
      <c r="B18">
        <v>170</v>
      </c>
      <c r="C18">
        <v>127</v>
      </c>
      <c r="D18">
        <v>209</v>
      </c>
    </row>
    <row r="19" spans="1:16" x14ac:dyDescent="0.3">
      <c r="A19">
        <f>B19*1000</f>
        <v>200000</v>
      </c>
      <c r="B19">
        <v>200</v>
      </c>
      <c r="C19">
        <v>133</v>
      </c>
      <c r="D19">
        <v>209</v>
      </c>
    </row>
    <row r="20" spans="1:16" x14ac:dyDescent="0.3">
      <c r="A20">
        <f>B20*1000</f>
        <v>300000</v>
      </c>
      <c r="B20">
        <v>300</v>
      </c>
      <c r="C20">
        <v>145</v>
      </c>
      <c r="D20">
        <v>208</v>
      </c>
    </row>
    <row r="21" spans="1:16" x14ac:dyDescent="0.3">
      <c r="A21">
        <f>B21*1000</f>
        <v>600000</v>
      </c>
      <c r="B21">
        <v>600</v>
      </c>
      <c r="C21">
        <v>149</v>
      </c>
      <c r="D21">
        <v>211</v>
      </c>
    </row>
    <row r="22" spans="1:16" x14ac:dyDescent="0.3">
      <c r="A22">
        <f>B22*1000</f>
        <v>1000000</v>
      </c>
      <c r="B22">
        <v>1000</v>
      </c>
      <c r="C22">
        <v>148</v>
      </c>
      <c r="D22">
        <v>219</v>
      </c>
    </row>
    <row r="26" spans="1:16" x14ac:dyDescent="0.3">
      <c r="A26" s="5" t="s">
        <v>17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</row>
    <row r="27" spans="1:16" x14ac:dyDescent="0.3">
      <c r="A27" t="s">
        <v>10</v>
      </c>
      <c r="B27" t="s">
        <v>11</v>
      </c>
      <c r="I27" t="s">
        <v>16</v>
      </c>
      <c r="J27">
        <v>30</v>
      </c>
    </row>
    <row r="28" spans="1:16" x14ac:dyDescent="0.3">
      <c r="A28">
        <v>0.4</v>
      </c>
      <c r="B28">
        <v>-33.25</v>
      </c>
      <c r="I28" t="s">
        <v>13</v>
      </c>
      <c r="J28">
        <v>0</v>
      </c>
    </row>
    <row r="29" spans="1:16" x14ac:dyDescent="0.3">
      <c r="A29">
        <v>0.8</v>
      </c>
      <c r="B29">
        <v>-58.9</v>
      </c>
      <c r="I29" t="s">
        <v>14</v>
      </c>
      <c r="J29">
        <v>400</v>
      </c>
    </row>
    <row r="30" spans="1:16" x14ac:dyDescent="0.3">
      <c r="A30">
        <v>1.2</v>
      </c>
      <c r="B30">
        <v>-76.724999999999994</v>
      </c>
      <c r="I30" t="s">
        <v>15</v>
      </c>
      <c r="J30">
        <v>100</v>
      </c>
    </row>
    <row r="31" spans="1:16" x14ac:dyDescent="0.3">
      <c r="A31">
        <v>1.6</v>
      </c>
      <c r="B31">
        <v>-89.775000000000006</v>
      </c>
    </row>
    <row r="32" spans="1:16" x14ac:dyDescent="0.3">
      <c r="A32">
        <v>2</v>
      </c>
      <c r="B32">
        <v>-99.75</v>
      </c>
    </row>
    <row r="33" spans="1:2" x14ac:dyDescent="0.3">
      <c r="A33">
        <v>2.4</v>
      </c>
      <c r="B33">
        <v>-106.875</v>
      </c>
    </row>
    <row r="34" spans="1:2" x14ac:dyDescent="0.3">
      <c r="A34">
        <v>2.8</v>
      </c>
      <c r="B34">
        <v>-111.875</v>
      </c>
    </row>
    <row r="35" spans="1:2" x14ac:dyDescent="0.3">
      <c r="A35">
        <v>3.2</v>
      </c>
      <c r="B35">
        <v>-115.9</v>
      </c>
    </row>
    <row r="36" spans="1:2" x14ac:dyDescent="0.3">
      <c r="A36">
        <v>3.6</v>
      </c>
      <c r="B36">
        <v>-118.52500000000001</v>
      </c>
    </row>
    <row r="37" spans="1:2" x14ac:dyDescent="0.3">
      <c r="A37">
        <v>4</v>
      </c>
      <c r="B37">
        <v>-120.65</v>
      </c>
    </row>
    <row r="38" spans="1:2" x14ac:dyDescent="0.3">
      <c r="A38">
        <v>4.4000000000000004</v>
      </c>
      <c r="B38">
        <v>-122.325</v>
      </c>
    </row>
    <row r="39" spans="1:2" x14ac:dyDescent="0.3">
      <c r="A39">
        <v>4.8</v>
      </c>
      <c r="B39">
        <v>-123.27500000000001</v>
      </c>
    </row>
    <row r="40" spans="1:2" x14ac:dyDescent="0.3">
      <c r="A40">
        <v>5.2</v>
      </c>
      <c r="B40">
        <v>-123.97499999999999</v>
      </c>
    </row>
    <row r="41" spans="1:2" x14ac:dyDescent="0.3">
      <c r="A41">
        <v>5.6</v>
      </c>
      <c r="B41">
        <v>-124.7</v>
      </c>
    </row>
    <row r="42" spans="1:2" x14ac:dyDescent="0.3">
      <c r="A42">
        <v>6</v>
      </c>
      <c r="B42">
        <v>-124.925</v>
      </c>
    </row>
    <row r="43" spans="1:2" x14ac:dyDescent="0.3">
      <c r="A43">
        <v>6.4</v>
      </c>
      <c r="B43">
        <v>-125.4</v>
      </c>
    </row>
    <row r="44" spans="1:2" x14ac:dyDescent="0.3">
      <c r="A44">
        <v>6.8</v>
      </c>
      <c r="B44">
        <v>-125.65</v>
      </c>
    </row>
    <row r="45" spans="1:2" x14ac:dyDescent="0.3">
      <c r="A45">
        <v>7.2</v>
      </c>
      <c r="B45">
        <v>-126.125</v>
      </c>
    </row>
    <row r="46" spans="1:2" x14ac:dyDescent="0.3">
      <c r="A46">
        <v>7.6</v>
      </c>
      <c r="B46">
        <v>-126.125</v>
      </c>
    </row>
    <row r="47" spans="1:2" x14ac:dyDescent="0.3">
      <c r="A47">
        <v>8</v>
      </c>
      <c r="B47">
        <v>-126.125</v>
      </c>
    </row>
  </sheetData>
  <mergeCells count="1">
    <mergeCell ref="I3:L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D1838-DC0B-49B3-BCDD-619B626D1659}">
  <dimension ref="A1:I21"/>
  <sheetViews>
    <sheetView tabSelected="1" workbookViewId="0">
      <selection activeCell="K9" sqref="K9"/>
    </sheetView>
  </sheetViews>
  <sheetFormatPr defaultRowHeight="14.4" x14ac:dyDescent="0.3"/>
  <cols>
    <col min="2" max="2" width="10.5546875" bestFit="1" customWidth="1"/>
    <col min="3" max="3" width="9.21875" bestFit="1" customWidth="1"/>
    <col min="6" max="6" width="16.109375" bestFit="1" customWidth="1"/>
  </cols>
  <sheetData>
    <row r="1" spans="1:9" x14ac:dyDescent="0.3">
      <c r="A1" t="s">
        <v>0</v>
      </c>
      <c r="B1" t="s">
        <v>4</v>
      </c>
      <c r="C1" t="s">
        <v>5</v>
      </c>
      <c r="D1" t="s">
        <v>33</v>
      </c>
      <c r="E1" t="s">
        <v>35</v>
      </c>
      <c r="F1" t="s">
        <v>34</v>
      </c>
      <c r="H1" t="s">
        <v>10</v>
      </c>
      <c r="I1" t="s">
        <v>11</v>
      </c>
    </row>
    <row r="2" spans="1:9" x14ac:dyDescent="0.3">
      <c r="A2">
        <v>0.1</v>
      </c>
      <c r="B2">
        <v>0.24</v>
      </c>
      <c r="C2">
        <v>213</v>
      </c>
      <c r="D2">
        <f>B2/C2</f>
        <v>1.1267605633802818E-3</v>
      </c>
      <c r="E2">
        <f>20*LOG10(D2)</f>
        <v>-58.963367234542631</v>
      </c>
      <c r="F2">
        <f>20*LOG10(A2/170)-10*LOG10(1+(A2/170)^2)</f>
        <v>-64.608979930314305</v>
      </c>
      <c r="H2">
        <v>0.4</v>
      </c>
      <c r="I2">
        <v>-33.25</v>
      </c>
    </row>
    <row r="3" spans="1:9" x14ac:dyDescent="0.3">
      <c r="A3">
        <v>0.2</v>
      </c>
      <c r="B3">
        <v>0.48</v>
      </c>
      <c r="C3">
        <v>213</v>
      </c>
      <c r="D3">
        <f t="shared" ref="D3:D21" si="0">B3/C3</f>
        <v>2.2535211267605635E-3</v>
      </c>
      <c r="E3">
        <f t="shared" ref="E3:E21" si="1">20*LOG10(D3)</f>
        <v>-52.942767321263005</v>
      </c>
      <c r="F3">
        <f t="shared" ref="F3:F21" si="2">20*LOG10(A3/170)-10*LOG10(1+(A3/170)^2)</f>
        <v>-58.588384525277988</v>
      </c>
      <c r="H3">
        <v>0.8</v>
      </c>
      <c r="I3">
        <v>-58.9</v>
      </c>
    </row>
    <row r="4" spans="1:9" x14ac:dyDescent="0.3">
      <c r="A4">
        <v>0.3</v>
      </c>
      <c r="B4">
        <v>0.81</v>
      </c>
      <c r="C4">
        <v>213</v>
      </c>
      <c r="D4">
        <f t="shared" si="0"/>
        <v>3.802816901408451E-3</v>
      </c>
      <c r="E4">
        <f t="shared" si="1"/>
        <v>-48.397891691201764</v>
      </c>
      <c r="F4">
        <f t="shared" si="2"/>
        <v>-55.066566857892823</v>
      </c>
      <c r="H4">
        <v>1.2</v>
      </c>
      <c r="I4">
        <v>-76.724999999999994</v>
      </c>
    </row>
    <row r="5" spans="1:9" x14ac:dyDescent="0.3">
      <c r="A5">
        <v>0.6</v>
      </c>
      <c r="B5">
        <v>1.02</v>
      </c>
      <c r="C5">
        <v>213</v>
      </c>
      <c r="D5">
        <f t="shared" si="0"/>
        <v>4.7887323943661972E-3</v>
      </c>
      <c r="E5">
        <f t="shared" si="1"/>
        <v>-46.395588633536406</v>
      </c>
      <c r="F5">
        <f t="shared" si="2"/>
        <v>-49.046007518522266</v>
      </c>
      <c r="H5">
        <v>1.6</v>
      </c>
      <c r="I5">
        <v>-89.775000000000006</v>
      </c>
    </row>
    <row r="6" spans="1:9" x14ac:dyDescent="0.3">
      <c r="A6">
        <v>1</v>
      </c>
      <c r="B6">
        <v>3.87</v>
      </c>
      <c r="C6">
        <v>213</v>
      </c>
      <c r="D6">
        <f t="shared" si="0"/>
        <v>1.8169014084507044E-2</v>
      </c>
      <c r="E6">
        <f t="shared" si="1"/>
        <v>-34.813372768396526</v>
      </c>
      <c r="F6">
        <f t="shared" si="2"/>
        <v>-44.609128699872862</v>
      </c>
      <c r="H6">
        <v>2</v>
      </c>
      <c r="I6">
        <v>-99.75</v>
      </c>
    </row>
    <row r="7" spans="1:9" x14ac:dyDescent="0.3">
      <c r="A7">
        <v>2</v>
      </c>
      <c r="B7">
        <v>8.6</v>
      </c>
      <c r="C7">
        <v>213</v>
      </c>
      <c r="D7">
        <f t="shared" si="0"/>
        <v>4.0375586854460091E-2</v>
      </c>
      <c r="E7">
        <f t="shared" si="1"/>
        <v>-27.877623043903398</v>
      </c>
      <c r="F7">
        <f t="shared" si="2"/>
        <v>-38.588979572320028</v>
      </c>
      <c r="H7">
        <v>2.4</v>
      </c>
      <c r="I7">
        <v>-106.875</v>
      </c>
    </row>
    <row r="8" spans="1:9" x14ac:dyDescent="0.3">
      <c r="A8">
        <v>3</v>
      </c>
      <c r="B8">
        <v>10.199999999999999</v>
      </c>
      <c r="C8">
        <v>213</v>
      </c>
      <c r="D8">
        <f t="shared" si="0"/>
        <v>4.788732394366197E-2</v>
      </c>
      <c r="E8">
        <f t="shared" si="1"/>
        <v>-26.395588633536402</v>
      </c>
      <c r="F8">
        <f t="shared" si="2"/>
        <v>-35.067905596788172</v>
      </c>
      <c r="H8">
        <v>2.8</v>
      </c>
      <c r="I8">
        <v>-111.875</v>
      </c>
    </row>
    <row r="9" spans="1:9" x14ac:dyDescent="0.3">
      <c r="A9">
        <v>6</v>
      </c>
      <c r="B9">
        <v>14.8</v>
      </c>
      <c r="C9">
        <v>213</v>
      </c>
      <c r="D9">
        <f t="shared" si="0"/>
        <v>6.948356807511738E-2</v>
      </c>
      <c r="E9">
        <f t="shared" si="1"/>
        <v>-23.162357760875608</v>
      </c>
      <c r="F9">
        <f t="shared" si="2"/>
        <v>-29.051359949862761</v>
      </c>
      <c r="H9">
        <v>3.2</v>
      </c>
      <c r="I9">
        <v>-115.9</v>
      </c>
    </row>
    <row r="10" spans="1:9" x14ac:dyDescent="0.3">
      <c r="A10">
        <v>10</v>
      </c>
      <c r="B10">
        <v>18.8</v>
      </c>
      <c r="C10">
        <v>209</v>
      </c>
      <c r="D10">
        <f t="shared" si="0"/>
        <v>8.9952153110047853E-2</v>
      </c>
      <c r="E10">
        <f t="shared" si="1"/>
        <v>-20.919768736947482</v>
      </c>
      <c r="F10">
        <f t="shared" si="2"/>
        <v>-24.62397997898956</v>
      </c>
      <c r="H10">
        <v>3.6</v>
      </c>
      <c r="I10">
        <v>-118.52500000000001</v>
      </c>
    </row>
    <row r="11" spans="1:9" x14ac:dyDescent="0.3">
      <c r="A11">
        <v>20</v>
      </c>
      <c r="B11">
        <v>28</v>
      </c>
      <c r="C11">
        <v>209</v>
      </c>
      <c r="D11">
        <f t="shared" si="0"/>
        <v>0.13397129186602871</v>
      </c>
      <c r="E11">
        <f t="shared" si="1"/>
        <v>-17.459765095376696</v>
      </c>
      <c r="F11">
        <f t="shared" si="2"/>
        <v>-18.648076290261468</v>
      </c>
      <c r="H11">
        <v>4</v>
      </c>
      <c r="I11">
        <v>-120.65</v>
      </c>
    </row>
    <row r="12" spans="1:9" x14ac:dyDescent="0.3">
      <c r="A12">
        <v>30</v>
      </c>
      <c r="B12">
        <v>41</v>
      </c>
      <c r="C12">
        <v>209</v>
      </c>
      <c r="D12">
        <f t="shared" si="0"/>
        <v>0.19617224880382775</v>
      </c>
      <c r="E12">
        <f t="shared" si="1"/>
        <v>-14.147248587826372</v>
      </c>
      <c r="F12">
        <f t="shared" si="2"/>
        <v>-15.199737546369304</v>
      </c>
      <c r="H12">
        <v>4.4000000000000004</v>
      </c>
      <c r="I12">
        <v>-122.325</v>
      </c>
    </row>
    <row r="13" spans="1:9" x14ac:dyDescent="0.3">
      <c r="A13">
        <v>60</v>
      </c>
      <c r="B13">
        <v>71</v>
      </c>
      <c r="C13">
        <v>209</v>
      </c>
      <c r="D13">
        <f t="shared" si="0"/>
        <v>0.33971291866028708</v>
      </c>
      <c r="E13">
        <f t="shared" si="1"/>
        <v>-9.3777587478395734</v>
      </c>
      <c r="F13">
        <f t="shared" si="2"/>
        <v>-9.5558086021158708</v>
      </c>
      <c r="H13">
        <v>4.8</v>
      </c>
      <c r="I13">
        <v>-123.27500000000001</v>
      </c>
    </row>
    <row r="14" spans="1:9" x14ac:dyDescent="0.3">
      <c r="A14">
        <v>100</v>
      </c>
      <c r="B14">
        <v>101</v>
      </c>
      <c r="C14">
        <v>213</v>
      </c>
      <c r="D14">
        <f t="shared" si="0"/>
        <v>0.47417840375586856</v>
      </c>
      <c r="E14">
        <f t="shared" si="1"/>
        <v>-6.4811645931219033</v>
      </c>
      <c r="F14">
        <f t="shared" si="2"/>
        <v>-5.8994960132570773</v>
      </c>
      <c r="H14">
        <v>5.2</v>
      </c>
      <c r="I14">
        <v>-123.97499999999999</v>
      </c>
    </row>
    <row r="15" spans="1:9" x14ac:dyDescent="0.3">
      <c r="A15">
        <v>130</v>
      </c>
      <c r="B15">
        <v>115</v>
      </c>
      <c r="C15">
        <v>209</v>
      </c>
      <c r="D15">
        <f t="shared" si="0"/>
        <v>0.55023923444976075</v>
      </c>
      <c r="E15">
        <f t="shared" si="1"/>
        <v>-5.1889689151488465</v>
      </c>
      <c r="F15">
        <f t="shared" si="2"/>
        <v>-4.3297877339019566</v>
      </c>
      <c r="H15">
        <v>5.6</v>
      </c>
      <c r="I15">
        <v>-124.7</v>
      </c>
    </row>
    <row r="16" spans="1:9" x14ac:dyDescent="0.3">
      <c r="A16">
        <v>150</v>
      </c>
      <c r="B16">
        <v>122</v>
      </c>
      <c r="C16">
        <v>209</v>
      </c>
      <c r="D16">
        <f t="shared" si="0"/>
        <v>0.58373205741626799</v>
      </c>
      <c r="E16">
        <f t="shared" si="1"/>
        <v>-4.6757291087261148</v>
      </c>
      <c r="F16">
        <f t="shared" si="2"/>
        <v>-3.5878060088391326</v>
      </c>
      <c r="H16">
        <v>6</v>
      </c>
      <c r="I16">
        <v>-124.925</v>
      </c>
    </row>
    <row r="17" spans="1:9" x14ac:dyDescent="0.3">
      <c r="A17">
        <v>170</v>
      </c>
      <c r="B17">
        <v>127</v>
      </c>
      <c r="C17">
        <v>209</v>
      </c>
      <c r="D17">
        <f t="shared" si="0"/>
        <v>0.60765550239234445</v>
      </c>
      <c r="E17">
        <f t="shared" si="1"/>
        <v>-4.3268513031019431</v>
      </c>
      <c r="F17">
        <f t="shared" si="2"/>
        <v>-3.0102999566398121</v>
      </c>
      <c r="H17">
        <v>6.4</v>
      </c>
      <c r="I17">
        <v>-125.4</v>
      </c>
    </row>
    <row r="18" spans="1:9" x14ac:dyDescent="0.3">
      <c r="A18">
        <v>200</v>
      </c>
      <c r="B18">
        <v>133</v>
      </c>
      <c r="C18">
        <v>209</v>
      </c>
      <c r="D18">
        <f t="shared" si="0"/>
        <v>0.63636363636363635</v>
      </c>
      <c r="E18">
        <f t="shared" si="1"/>
        <v>-3.9258929028793643</v>
      </c>
      <c r="F18">
        <f t="shared" si="2"/>
        <v>-2.3615923057966337</v>
      </c>
      <c r="H18">
        <v>6.8</v>
      </c>
      <c r="I18">
        <v>-125.65</v>
      </c>
    </row>
    <row r="19" spans="1:9" x14ac:dyDescent="0.3">
      <c r="A19">
        <v>300</v>
      </c>
      <c r="B19">
        <v>145</v>
      </c>
      <c r="C19">
        <v>208</v>
      </c>
      <c r="D19">
        <f t="shared" si="0"/>
        <v>0.69711538461538458</v>
      </c>
      <c r="E19">
        <f t="shared" si="1"/>
        <v>-3.1339066545557337</v>
      </c>
      <c r="F19">
        <f t="shared" si="2"/>
        <v>-1.2093934517936669</v>
      </c>
      <c r="H19">
        <v>7.2</v>
      </c>
      <c r="I19">
        <v>-126.125</v>
      </c>
    </row>
    <row r="20" spans="1:9" x14ac:dyDescent="0.3">
      <c r="A20">
        <v>600</v>
      </c>
      <c r="B20">
        <v>149</v>
      </c>
      <c r="C20">
        <v>211</v>
      </c>
      <c r="D20">
        <f t="shared" si="0"/>
        <v>0.70616113744075826</v>
      </c>
      <c r="E20">
        <f t="shared" si="1"/>
        <v>-3.0219237377083727</v>
      </c>
      <c r="F20">
        <f t="shared" si="2"/>
        <v>-0.33535442380172498</v>
      </c>
      <c r="H20">
        <v>7.6</v>
      </c>
      <c r="I20">
        <v>-126.125</v>
      </c>
    </row>
    <row r="21" spans="1:9" x14ac:dyDescent="0.3">
      <c r="A21">
        <v>1000</v>
      </c>
      <c r="B21">
        <v>148</v>
      </c>
      <c r="C21">
        <v>213</v>
      </c>
      <c r="D21">
        <f t="shared" si="0"/>
        <v>0.69483568075117375</v>
      </c>
      <c r="E21">
        <f t="shared" si="1"/>
        <v>-3.1623577608756066</v>
      </c>
      <c r="F21">
        <f t="shared" si="2"/>
        <v>-0.12373167222489911</v>
      </c>
      <c r="H21">
        <v>8</v>
      </c>
      <c r="I21">
        <v>-126.125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91006-2C3E-49F7-A90E-23B839D7ED21}">
  <dimension ref="A1:F16"/>
  <sheetViews>
    <sheetView workbookViewId="0">
      <selection activeCell="H10" sqref="H10"/>
    </sheetView>
  </sheetViews>
  <sheetFormatPr defaultRowHeight="14.4" x14ac:dyDescent="0.3"/>
  <cols>
    <col min="2" max="2" width="10.5546875" bestFit="1" customWidth="1"/>
    <col min="3" max="3" width="9.21875" bestFit="1" customWidth="1"/>
    <col min="6" max="6" width="16.109375" bestFit="1" customWidth="1"/>
  </cols>
  <sheetData>
    <row r="1" spans="1:6" x14ac:dyDescent="0.3">
      <c r="A1" t="s">
        <v>0</v>
      </c>
      <c r="B1" t="s">
        <v>4</v>
      </c>
      <c r="C1" t="s">
        <v>5</v>
      </c>
      <c r="D1" t="s">
        <v>33</v>
      </c>
      <c r="E1" t="s">
        <v>35</v>
      </c>
      <c r="F1" t="s">
        <v>34</v>
      </c>
    </row>
    <row r="2" spans="1:6" x14ac:dyDescent="0.3">
      <c r="A2">
        <v>2</v>
      </c>
      <c r="B2">
        <v>11.8</v>
      </c>
      <c r="C2">
        <v>213</v>
      </c>
      <c r="D2">
        <f t="shared" ref="D2:D16" si="0">B2/C2</f>
        <v>5.539906103286385E-2</v>
      </c>
      <c r="E2">
        <f t="shared" ref="E2:E16" si="1">20*LOG10(D2)</f>
        <v>-25.129951922652246</v>
      </c>
      <c r="F2">
        <f t="shared" ref="F2:F16" si="2">20*LOG10(A2/170)-10*LOG10(1+(A2/170)^2)</f>
        <v>-38.588979572320028</v>
      </c>
    </row>
    <row r="3" spans="1:6" x14ac:dyDescent="0.3">
      <c r="A3">
        <v>3</v>
      </c>
      <c r="B3">
        <v>13.7</v>
      </c>
      <c r="C3">
        <v>213</v>
      </c>
      <c r="D3">
        <f t="shared" si="0"/>
        <v>6.4319248826291073E-2</v>
      </c>
      <c r="E3">
        <f t="shared" si="1"/>
        <v>-23.833180725646621</v>
      </c>
      <c r="F3">
        <f t="shared" si="2"/>
        <v>-35.067905596788172</v>
      </c>
    </row>
    <row r="4" spans="1:6" x14ac:dyDescent="0.3">
      <c r="A4">
        <v>6</v>
      </c>
      <c r="B4">
        <v>14.8</v>
      </c>
      <c r="C4">
        <v>213</v>
      </c>
      <c r="D4">
        <f t="shared" si="0"/>
        <v>6.948356807511738E-2</v>
      </c>
      <c r="E4">
        <f t="shared" si="1"/>
        <v>-23.162357760875608</v>
      </c>
      <c r="F4">
        <f t="shared" si="2"/>
        <v>-29.051359949862761</v>
      </c>
    </row>
    <row r="5" spans="1:6" x14ac:dyDescent="0.3">
      <c r="A5">
        <v>10</v>
      </c>
      <c r="B5">
        <v>18.8</v>
      </c>
      <c r="C5">
        <v>209</v>
      </c>
      <c r="D5">
        <f t="shared" si="0"/>
        <v>8.9952153110047853E-2</v>
      </c>
      <c r="E5">
        <f t="shared" si="1"/>
        <v>-20.919768736947482</v>
      </c>
      <c r="F5">
        <f t="shared" si="2"/>
        <v>-24.62397997898956</v>
      </c>
    </row>
    <row r="6" spans="1:6" x14ac:dyDescent="0.3">
      <c r="A6">
        <v>20</v>
      </c>
      <c r="B6">
        <v>28</v>
      </c>
      <c r="C6">
        <v>209</v>
      </c>
      <c r="D6">
        <f t="shared" si="0"/>
        <v>0.13397129186602871</v>
      </c>
      <c r="E6">
        <f t="shared" si="1"/>
        <v>-17.459765095376696</v>
      </c>
      <c r="F6">
        <f t="shared" si="2"/>
        <v>-18.648076290261468</v>
      </c>
    </row>
    <row r="7" spans="1:6" x14ac:dyDescent="0.3">
      <c r="A7">
        <v>30</v>
      </c>
      <c r="B7">
        <v>41</v>
      </c>
      <c r="C7">
        <v>209</v>
      </c>
      <c r="D7">
        <f t="shared" si="0"/>
        <v>0.19617224880382775</v>
      </c>
      <c r="E7">
        <f t="shared" si="1"/>
        <v>-14.147248587826372</v>
      </c>
      <c r="F7">
        <f t="shared" si="2"/>
        <v>-15.199737546369304</v>
      </c>
    </row>
    <row r="8" spans="1:6" x14ac:dyDescent="0.3">
      <c r="A8">
        <v>60</v>
      </c>
      <c r="B8">
        <v>71</v>
      </c>
      <c r="C8">
        <v>209</v>
      </c>
      <c r="D8">
        <f t="shared" si="0"/>
        <v>0.33971291866028708</v>
      </c>
      <c r="E8">
        <f t="shared" si="1"/>
        <v>-9.3777587478395734</v>
      </c>
      <c r="F8">
        <f t="shared" si="2"/>
        <v>-9.5558086021158708</v>
      </c>
    </row>
    <row r="9" spans="1:6" x14ac:dyDescent="0.3">
      <c r="A9">
        <v>100</v>
      </c>
      <c r="B9">
        <v>101</v>
      </c>
      <c r="C9">
        <v>213</v>
      </c>
      <c r="D9">
        <f t="shared" si="0"/>
        <v>0.47417840375586856</v>
      </c>
      <c r="E9">
        <f t="shared" si="1"/>
        <v>-6.4811645931219033</v>
      </c>
      <c r="F9">
        <f t="shared" si="2"/>
        <v>-5.8994960132570773</v>
      </c>
    </row>
    <row r="10" spans="1:6" x14ac:dyDescent="0.3">
      <c r="A10">
        <v>130</v>
      </c>
      <c r="B10">
        <v>115</v>
      </c>
      <c r="C10">
        <v>209</v>
      </c>
      <c r="D10">
        <f t="shared" si="0"/>
        <v>0.55023923444976075</v>
      </c>
      <c r="E10">
        <f t="shared" si="1"/>
        <v>-5.1889689151488465</v>
      </c>
      <c r="F10">
        <f t="shared" si="2"/>
        <v>-4.3297877339019566</v>
      </c>
    </row>
    <row r="11" spans="1:6" x14ac:dyDescent="0.3">
      <c r="A11">
        <v>150</v>
      </c>
      <c r="B11">
        <v>122</v>
      </c>
      <c r="C11">
        <v>209</v>
      </c>
      <c r="D11">
        <f t="shared" si="0"/>
        <v>0.58373205741626799</v>
      </c>
      <c r="E11">
        <f t="shared" si="1"/>
        <v>-4.6757291087261148</v>
      </c>
      <c r="F11">
        <f t="shared" si="2"/>
        <v>-3.5878060088391326</v>
      </c>
    </row>
    <row r="12" spans="1:6" x14ac:dyDescent="0.3">
      <c r="A12">
        <v>170</v>
      </c>
      <c r="B12">
        <v>127</v>
      </c>
      <c r="C12">
        <v>209</v>
      </c>
      <c r="D12">
        <f t="shared" si="0"/>
        <v>0.60765550239234445</v>
      </c>
      <c r="E12">
        <f t="shared" si="1"/>
        <v>-4.3268513031019431</v>
      </c>
      <c r="F12">
        <f t="shared" si="2"/>
        <v>-3.0102999566398121</v>
      </c>
    </row>
    <row r="13" spans="1:6" x14ac:dyDescent="0.3">
      <c r="A13">
        <v>200</v>
      </c>
      <c r="B13">
        <v>133</v>
      </c>
      <c r="C13">
        <v>209</v>
      </c>
      <c r="D13">
        <f t="shared" si="0"/>
        <v>0.63636363636363635</v>
      </c>
      <c r="E13">
        <f t="shared" si="1"/>
        <v>-3.9258929028793643</v>
      </c>
      <c r="F13">
        <f t="shared" si="2"/>
        <v>-2.3615923057966337</v>
      </c>
    </row>
    <row r="14" spans="1:6" x14ac:dyDescent="0.3">
      <c r="A14">
        <v>300</v>
      </c>
      <c r="B14">
        <v>145</v>
      </c>
      <c r="C14">
        <v>208</v>
      </c>
      <c r="D14">
        <f t="shared" si="0"/>
        <v>0.69711538461538458</v>
      </c>
      <c r="E14">
        <f t="shared" si="1"/>
        <v>-3.1339066545557337</v>
      </c>
      <c r="F14">
        <f t="shared" si="2"/>
        <v>-1.2093934517936669</v>
      </c>
    </row>
    <row r="15" spans="1:6" x14ac:dyDescent="0.3">
      <c r="A15">
        <v>600</v>
      </c>
      <c r="B15">
        <v>149</v>
      </c>
      <c r="C15">
        <v>211</v>
      </c>
      <c r="D15">
        <f t="shared" si="0"/>
        <v>0.70616113744075826</v>
      </c>
      <c r="E15">
        <f t="shared" si="1"/>
        <v>-3.0219237377083727</v>
      </c>
      <c r="F15">
        <f t="shared" si="2"/>
        <v>-0.33535442380172498</v>
      </c>
    </row>
    <row r="16" spans="1:6" x14ac:dyDescent="0.3">
      <c r="A16">
        <v>1000</v>
      </c>
      <c r="B16">
        <v>148</v>
      </c>
      <c r="C16">
        <v>219</v>
      </c>
      <c r="D16">
        <f t="shared" si="0"/>
        <v>0.67579908675799083</v>
      </c>
      <c r="E16">
        <f t="shared" si="1"/>
        <v>-3.4036479889032196</v>
      </c>
      <c r="F16">
        <f t="shared" si="2"/>
        <v>-0.12373167222489911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609956-923B-436E-87F9-B8F2083ED07B}">
  <dimension ref="A1:P69"/>
  <sheetViews>
    <sheetView workbookViewId="0">
      <selection activeCell="G20" sqref="G20"/>
    </sheetView>
  </sheetViews>
  <sheetFormatPr defaultRowHeight="14.4" x14ac:dyDescent="0.3"/>
  <cols>
    <col min="3" max="3" width="10.5546875" bestFit="1" customWidth="1"/>
    <col min="4" max="4" width="9.21875" bestFit="1" customWidth="1"/>
  </cols>
  <sheetData>
    <row r="1" spans="1:16" x14ac:dyDescent="0.3">
      <c r="A1" s="6" t="s">
        <v>18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</row>
    <row r="2" spans="1:16" x14ac:dyDescent="0.3">
      <c r="A2" t="s">
        <v>3</v>
      </c>
      <c r="B2" t="s">
        <v>0</v>
      </c>
      <c r="C2" s="2" t="s">
        <v>4</v>
      </c>
      <c r="D2" s="1" t="s">
        <v>5</v>
      </c>
      <c r="E2" t="s">
        <v>1</v>
      </c>
      <c r="F2" t="s">
        <v>2</v>
      </c>
    </row>
    <row r="3" spans="1:16" x14ac:dyDescent="0.3">
      <c r="A3">
        <f>B3*1000</f>
        <v>100</v>
      </c>
      <c r="B3">
        <v>0.1</v>
      </c>
      <c r="C3">
        <v>10.3</v>
      </c>
      <c r="D3">
        <v>219</v>
      </c>
      <c r="G3" t="s">
        <v>19</v>
      </c>
      <c r="I3" s="9" t="s">
        <v>6</v>
      </c>
      <c r="J3" s="9"/>
      <c r="K3" s="9"/>
      <c r="L3" s="9"/>
      <c r="N3" t="s">
        <v>7</v>
      </c>
      <c r="P3">
        <v>0.94</v>
      </c>
    </row>
    <row r="4" spans="1:16" x14ac:dyDescent="0.3">
      <c r="A4">
        <f t="shared" ref="A4:A25" si="0">B4*1000</f>
        <v>200</v>
      </c>
      <c r="B4">
        <v>0.2</v>
      </c>
      <c r="C4">
        <v>10.3</v>
      </c>
      <c r="D4">
        <v>219</v>
      </c>
    </row>
    <row r="5" spans="1:16" x14ac:dyDescent="0.3">
      <c r="A5">
        <f t="shared" si="0"/>
        <v>300</v>
      </c>
      <c r="B5">
        <v>0.3</v>
      </c>
      <c r="C5">
        <v>10.3</v>
      </c>
      <c r="D5">
        <v>219</v>
      </c>
    </row>
    <row r="6" spans="1:16" x14ac:dyDescent="0.3">
      <c r="A6">
        <f t="shared" si="0"/>
        <v>600</v>
      </c>
      <c r="B6">
        <v>0.6</v>
      </c>
      <c r="C6">
        <v>10.3</v>
      </c>
      <c r="D6">
        <v>219</v>
      </c>
      <c r="P6">
        <f>P3*20</f>
        <v>18.799999999999997</v>
      </c>
    </row>
    <row r="7" spans="1:16" x14ac:dyDescent="0.3">
      <c r="A7">
        <f t="shared" si="0"/>
        <v>1000</v>
      </c>
      <c r="B7">
        <v>1</v>
      </c>
      <c r="C7">
        <v>10.1</v>
      </c>
      <c r="D7">
        <v>219</v>
      </c>
    </row>
    <row r="8" spans="1:16" x14ac:dyDescent="0.3">
      <c r="A8">
        <f t="shared" si="0"/>
        <v>2000</v>
      </c>
      <c r="B8">
        <v>2</v>
      </c>
      <c r="C8">
        <v>9.1999999999999993</v>
      </c>
      <c r="D8">
        <v>219</v>
      </c>
    </row>
    <row r="9" spans="1:16" x14ac:dyDescent="0.3">
      <c r="A9">
        <f t="shared" si="0"/>
        <v>3000</v>
      </c>
      <c r="B9">
        <v>3</v>
      </c>
      <c r="C9">
        <v>11.6</v>
      </c>
      <c r="D9">
        <v>209</v>
      </c>
    </row>
    <row r="10" spans="1:16" x14ac:dyDescent="0.3">
      <c r="A10">
        <f t="shared" si="0"/>
        <v>6000</v>
      </c>
      <c r="B10">
        <v>6</v>
      </c>
      <c r="C10">
        <v>12.7</v>
      </c>
      <c r="D10">
        <v>209</v>
      </c>
    </row>
    <row r="11" spans="1:16" x14ac:dyDescent="0.3">
      <c r="A11">
        <f t="shared" si="0"/>
        <v>10000</v>
      </c>
      <c r="B11">
        <v>10</v>
      </c>
      <c r="C11">
        <v>16.899999999999999</v>
      </c>
      <c r="D11">
        <v>209</v>
      </c>
    </row>
    <row r="12" spans="1:16" x14ac:dyDescent="0.3">
      <c r="A12">
        <f t="shared" si="0"/>
        <v>20000</v>
      </c>
      <c r="B12">
        <v>20</v>
      </c>
      <c r="C12">
        <v>26.3</v>
      </c>
      <c r="D12">
        <v>209</v>
      </c>
    </row>
    <row r="13" spans="1:16" x14ac:dyDescent="0.3">
      <c r="A13">
        <f t="shared" si="0"/>
        <v>30000</v>
      </c>
      <c r="B13">
        <v>30</v>
      </c>
      <c r="C13">
        <v>37.4</v>
      </c>
      <c r="D13">
        <v>209</v>
      </c>
    </row>
    <row r="14" spans="1:16" x14ac:dyDescent="0.3">
      <c r="A14">
        <f t="shared" si="0"/>
        <v>60000</v>
      </c>
      <c r="B14">
        <v>60</v>
      </c>
      <c r="C14">
        <v>65.099999999999994</v>
      </c>
      <c r="D14">
        <v>207</v>
      </c>
    </row>
    <row r="15" spans="1:16" x14ac:dyDescent="0.3">
      <c r="A15">
        <f t="shared" si="0"/>
        <v>100000</v>
      </c>
      <c r="B15">
        <v>100</v>
      </c>
      <c r="C15">
        <v>86</v>
      </c>
      <c r="D15">
        <v>209</v>
      </c>
    </row>
    <row r="16" spans="1:16" x14ac:dyDescent="0.3">
      <c r="A16">
        <f t="shared" si="0"/>
        <v>130000</v>
      </c>
      <c r="B16">
        <v>130</v>
      </c>
      <c r="C16">
        <v>90.2</v>
      </c>
      <c r="D16">
        <v>209</v>
      </c>
    </row>
    <row r="17" spans="1:16" x14ac:dyDescent="0.3">
      <c r="A17">
        <f t="shared" si="0"/>
        <v>150000</v>
      </c>
      <c r="B17">
        <v>150</v>
      </c>
      <c r="C17">
        <v>90.2</v>
      </c>
      <c r="D17">
        <v>211</v>
      </c>
    </row>
    <row r="18" spans="1:16" x14ac:dyDescent="0.3">
      <c r="A18">
        <f t="shared" si="0"/>
        <v>170000</v>
      </c>
      <c r="B18">
        <v>170</v>
      </c>
      <c r="C18">
        <v>88.3</v>
      </c>
      <c r="D18">
        <v>209</v>
      </c>
    </row>
    <row r="19" spans="1:16" x14ac:dyDescent="0.3">
      <c r="A19">
        <f t="shared" si="0"/>
        <v>200000</v>
      </c>
      <c r="B19">
        <v>200</v>
      </c>
      <c r="C19">
        <v>84.4</v>
      </c>
      <c r="D19">
        <v>209</v>
      </c>
    </row>
    <row r="20" spans="1:16" x14ac:dyDescent="0.3">
      <c r="A20">
        <f t="shared" si="0"/>
        <v>300000</v>
      </c>
      <c r="B20">
        <v>300</v>
      </c>
      <c r="C20">
        <v>64.2</v>
      </c>
      <c r="D20">
        <v>208</v>
      </c>
    </row>
    <row r="21" spans="1:16" x14ac:dyDescent="0.3">
      <c r="A21">
        <f t="shared" si="0"/>
        <v>600000</v>
      </c>
      <c r="B21">
        <v>600</v>
      </c>
      <c r="C21">
        <v>26.1</v>
      </c>
      <c r="D21">
        <v>212</v>
      </c>
    </row>
    <row r="22" spans="1:16" x14ac:dyDescent="0.3">
      <c r="A22">
        <f t="shared" si="0"/>
        <v>1000000</v>
      </c>
      <c r="B22">
        <v>1000</v>
      </c>
      <c r="C22">
        <v>11.1</v>
      </c>
      <c r="D22">
        <v>219</v>
      </c>
    </row>
    <row r="23" spans="1:16" x14ac:dyDescent="0.3">
      <c r="A23">
        <f t="shared" si="0"/>
        <v>2000000</v>
      </c>
      <c r="B23">
        <v>2000</v>
      </c>
      <c r="C23">
        <v>8.6999999999999993</v>
      </c>
      <c r="D23">
        <v>243</v>
      </c>
    </row>
    <row r="24" spans="1:16" x14ac:dyDescent="0.3">
      <c r="A24">
        <f t="shared" si="0"/>
        <v>3000000</v>
      </c>
      <c r="B24">
        <v>3000</v>
      </c>
      <c r="C24">
        <v>8.6999999999999993</v>
      </c>
      <c r="D24">
        <v>286</v>
      </c>
    </row>
    <row r="25" spans="1:16" x14ac:dyDescent="0.3">
      <c r="A25">
        <f t="shared" si="0"/>
        <v>6000000</v>
      </c>
      <c r="B25">
        <v>6000</v>
      </c>
      <c r="C25">
        <v>4.8</v>
      </c>
      <c r="D25">
        <v>303</v>
      </c>
    </row>
    <row r="30" spans="1:16" x14ac:dyDescent="0.3">
      <c r="A30" s="6" t="s">
        <v>21</v>
      </c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</row>
    <row r="31" spans="1:16" x14ac:dyDescent="0.3">
      <c r="A31" t="s">
        <v>10</v>
      </c>
      <c r="B31" t="s">
        <v>11</v>
      </c>
    </row>
    <row r="40" spans="1:3" x14ac:dyDescent="0.3">
      <c r="B40" t="s">
        <v>10</v>
      </c>
      <c r="C40" t="s">
        <v>11</v>
      </c>
    </row>
    <row r="41" spans="1:3" x14ac:dyDescent="0.3">
      <c r="B41">
        <v>1.79</v>
      </c>
      <c r="C41">
        <v>64.875</v>
      </c>
    </row>
    <row r="43" spans="1:3" x14ac:dyDescent="0.3">
      <c r="A43" t="s">
        <v>10</v>
      </c>
      <c r="B43" t="s">
        <v>11</v>
      </c>
    </row>
    <row r="44" spans="1:3" x14ac:dyDescent="0.3">
      <c r="A44">
        <v>11.013999999999999</v>
      </c>
      <c r="B44">
        <v>4</v>
      </c>
    </row>
    <row r="47" spans="1:3" x14ac:dyDescent="0.3">
      <c r="A47" t="s">
        <v>10</v>
      </c>
      <c r="B47" t="s">
        <v>11</v>
      </c>
    </row>
    <row r="48" spans="1:3" x14ac:dyDescent="0.3">
      <c r="A48">
        <v>0</v>
      </c>
      <c r="B48">
        <v>0</v>
      </c>
    </row>
    <row r="60" spans="2:11" x14ac:dyDescent="0.3">
      <c r="B60" s="3"/>
      <c r="C60" s="3"/>
      <c r="D60" s="3"/>
      <c r="E60" s="3"/>
    </row>
    <row r="61" spans="2:11" x14ac:dyDescent="0.3">
      <c r="B61" s="10" t="s">
        <v>22</v>
      </c>
      <c r="C61" s="10"/>
      <c r="D61" s="10"/>
      <c r="E61" s="10"/>
      <c r="H61" s="10" t="s">
        <v>23</v>
      </c>
      <c r="I61" s="10"/>
      <c r="J61" s="10"/>
      <c r="K61" s="10"/>
    </row>
    <row r="62" spans="2:11" x14ac:dyDescent="0.3">
      <c r="B62" t="s">
        <v>10</v>
      </c>
      <c r="C62" t="s">
        <v>11</v>
      </c>
      <c r="H62" t="s">
        <v>10</v>
      </c>
      <c r="I62" t="s">
        <v>11</v>
      </c>
    </row>
    <row r="63" spans="2:11" x14ac:dyDescent="0.3">
      <c r="B63">
        <v>0.45</v>
      </c>
      <c r="C63">
        <v>5.125</v>
      </c>
      <c r="H63">
        <f>1.79+2.306</f>
        <v>4.0960000000000001</v>
      </c>
      <c r="I63">
        <v>26.625</v>
      </c>
    </row>
    <row r="64" spans="2:11" x14ac:dyDescent="0.3">
      <c r="B64">
        <v>0.9</v>
      </c>
      <c r="C64">
        <v>32.25</v>
      </c>
      <c r="H64">
        <f>H63+2.306</f>
        <v>6.4020000000000001</v>
      </c>
      <c r="I64">
        <v>8.375</v>
      </c>
    </row>
    <row r="65" spans="1:9" x14ac:dyDescent="0.3">
      <c r="B65">
        <v>1.35</v>
      </c>
      <c r="C65">
        <v>57.625</v>
      </c>
      <c r="H65">
        <f>H64+2.306</f>
        <v>8.7080000000000002</v>
      </c>
      <c r="I65">
        <v>4.625</v>
      </c>
    </row>
    <row r="68" spans="1:9" x14ac:dyDescent="0.3">
      <c r="A68" t="s">
        <v>24</v>
      </c>
    </row>
    <row r="69" spans="1:9" x14ac:dyDescent="0.3">
      <c r="A69" t="s">
        <v>25</v>
      </c>
      <c r="B69">
        <v>2.0329999999999999</v>
      </c>
    </row>
  </sheetData>
  <mergeCells count="3">
    <mergeCell ref="I3:L3"/>
    <mergeCell ref="B61:E61"/>
    <mergeCell ref="H61:K6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573B9-9386-4B2E-A21C-FCADF1803E0C}">
  <dimension ref="A1:P35"/>
  <sheetViews>
    <sheetView workbookViewId="0">
      <selection activeCell="H28" sqref="H28"/>
    </sheetView>
  </sheetViews>
  <sheetFormatPr defaultRowHeight="14.4" x14ac:dyDescent="0.3"/>
  <sheetData>
    <row r="1" spans="1:16" x14ac:dyDescent="0.3">
      <c r="A1" s="6" t="s">
        <v>26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</row>
    <row r="2" spans="1:16" x14ac:dyDescent="0.3">
      <c r="A2" t="s">
        <v>3</v>
      </c>
      <c r="B2" t="s">
        <v>0</v>
      </c>
      <c r="C2" s="2" t="s">
        <v>4</v>
      </c>
      <c r="D2" s="1" t="s">
        <v>5</v>
      </c>
      <c r="E2" t="s">
        <v>1</v>
      </c>
      <c r="F2" t="s">
        <v>2</v>
      </c>
    </row>
    <row r="3" spans="1:16" x14ac:dyDescent="0.3">
      <c r="A3">
        <f>B3*1000</f>
        <v>100</v>
      </c>
      <c r="B3">
        <v>0.1</v>
      </c>
      <c r="C3">
        <v>202</v>
      </c>
      <c r="D3">
        <v>216</v>
      </c>
      <c r="G3" t="s">
        <v>19</v>
      </c>
      <c r="I3" s="9" t="s">
        <v>6</v>
      </c>
      <c r="J3" s="9"/>
      <c r="K3" s="9"/>
      <c r="L3" s="9"/>
      <c r="N3" t="s">
        <v>7</v>
      </c>
      <c r="P3">
        <v>0.94</v>
      </c>
    </row>
    <row r="4" spans="1:16" x14ac:dyDescent="0.3">
      <c r="A4">
        <f t="shared" ref="A4:A15" si="0">B4*1000</f>
        <v>200</v>
      </c>
      <c r="B4">
        <v>0.2</v>
      </c>
      <c r="C4">
        <v>202</v>
      </c>
      <c r="D4">
        <v>219</v>
      </c>
    </row>
    <row r="5" spans="1:16" x14ac:dyDescent="0.3">
      <c r="A5">
        <f t="shared" si="0"/>
        <v>300</v>
      </c>
      <c r="B5">
        <v>0.3</v>
      </c>
      <c r="C5">
        <v>202</v>
      </c>
      <c r="D5">
        <v>219</v>
      </c>
    </row>
    <row r="6" spans="1:16" x14ac:dyDescent="0.3">
      <c r="A6">
        <f t="shared" si="0"/>
        <v>600</v>
      </c>
      <c r="B6">
        <v>0.6</v>
      </c>
      <c r="C6">
        <v>201</v>
      </c>
      <c r="D6">
        <v>217</v>
      </c>
      <c r="P6">
        <f>P3*20</f>
        <v>18.799999999999997</v>
      </c>
    </row>
    <row r="7" spans="1:16" x14ac:dyDescent="0.3">
      <c r="A7">
        <f t="shared" si="0"/>
        <v>1000</v>
      </c>
      <c r="B7">
        <v>1</v>
      </c>
      <c r="C7">
        <v>199</v>
      </c>
      <c r="D7">
        <v>219</v>
      </c>
    </row>
    <row r="8" spans="1:16" x14ac:dyDescent="0.3">
      <c r="A8">
        <f t="shared" si="0"/>
        <v>2000</v>
      </c>
      <c r="B8">
        <v>2</v>
      </c>
      <c r="C8">
        <v>192</v>
      </c>
      <c r="D8">
        <v>207</v>
      </c>
    </row>
    <row r="9" spans="1:16" x14ac:dyDescent="0.3">
      <c r="A9">
        <f t="shared" si="0"/>
        <v>3000</v>
      </c>
      <c r="B9">
        <v>3</v>
      </c>
      <c r="C9">
        <v>185</v>
      </c>
      <c r="D9">
        <v>208</v>
      </c>
    </row>
    <row r="10" spans="1:16" x14ac:dyDescent="0.3">
      <c r="A10">
        <f t="shared" si="0"/>
        <v>6000</v>
      </c>
      <c r="B10">
        <v>6</v>
      </c>
      <c r="C10">
        <v>148</v>
      </c>
      <c r="D10">
        <v>205</v>
      </c>
    </row>
    <row r="11" spans="1:16" x14ac:dyDescent="0.3">
      <c r="A11">
        <f t="shared" si="0"/>
        <v>10000</v>
      </c>
      <c r="B11">
        <v>10</v>
      </c>
      <c r="C11">
        <v>101</v>
      </c>
      <c r="D11">
        <v>205</v>
      </c>
    </row>
    <row r="12" spans="1:16" x14ac:dyDescent="0.3">
      <c r="A12">
        <f t="shared" si="0"/>
        <v>20000</v>
      </c>
      <c r="B12">
        <v>20</v>
      </c>
      <c r="C12">
        <v>40.200000000000003</v>
      </c>
      <c r="D12">
        <v>205</v>
      </c>
    </row>
    <row r="13" spans="1:16" x14ac:dyDescent="0.3">
      <c r="A13">
        <f t="shared" si="0"/>
        <v>30000</v>
      </c>
      <c r="B13">
        <v>30</v>
      </c>
      <c r="C13">
        <v>19.399999999999999</v>
      </c>
      <c r="D13">
        <v>205</v>
      </c>
    </row>
    <row r="14" spans="1:16" x14ac:dyDescent="0.3">
      <c r="A14">
        <f t="shared" si="0"/>
        <v>60000</v>
      </c>
      <c r="B14">
        <v>60</v>
      </c>
      <c r="C14">
        <v>4.8</v>
      </c>
      <c r="D14">
        <v>205</v>
      </c>
    </row>
    <row r="15" spans="1:16" x14ac:dyDescent="0.3">
      <c r="A15">
        <f t="shared" si="0"/>
        <v>100000</v>
      </c>
      <c r="B15">
        <v>100</v>
      </c>
      <c r="C15">
        <v>3.9</v>
      </c>
      <c r="D15">
        <v>205</v>
      </c>
    </row>
    <row r="20" spans="1:16" x14ac:dyDescent="0.3">
      <c r="A20" s="6" t="s">
        <v>27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</row>
    <row r="21" spans="1:16" x14ac:dyDescent="0.3">
      <c r="A21" t="s">
        <v>28</v>
      </c>
      <c r="B21" t="s">
        <v>29</v>
      </c>
    </row>
    <row r="23" spans="1:16" x14ac:dyDescent="0.3">
      <c r="A23" t="s">
        <v>10</v>
      </c>
      <c r="B23" t="s">
        <v>11</v>
      </c>
    </row>
    <row r="24" spans="1:16" x14ac:dyDescent="0.3">
      <c r="A24">
        <v>10</v>
      </c>
      <c r="B24">
        <v>24.925000000000001</v>
      </c>
    </row>
    <row r="25" spans="1:16" x14ac:dyDescent="0.3">
      <c r="A25">
        <v>20</v>
      </c>
      <c r="B25">
        <v>68.25</v>
      </c>
    </row>
    <row r="26" spans="1:16" x14ac:dyDescent="0.3">
      <c r="A26">
        <v>30</v>
      </c>
      <c r="B26">
        <v>107.625</v>
      </c>
    </row>
    <row r="27" spans="1:16" x14ac:dyDescent="0.3">
      <c r="A27">
        <v>40</v>
      </c>
      <c r="B27">
        <v>138.25</v>
      </c>
    </row>
    <row r="28" spans="1:16" x14ac:dyDescent="0.3">
      <c r="A28">
        <v>50</v>
      </c>
      <c r="B28">
        <v>159.25</v>
      </c>
    </row>
    <row r="29" spans="1:16" x14ac:dyDescent="0.3">
      <c r="A29">
        <v>60</v>
      </c>
      <c r="B29">
        <v>172.8</v>
      </c>
    </row>
    <row r="30" spans="1:16" x14ac:dyDescent="0.3">
      <c r="A30">
        <v>70</v>
      </c>
      <c r="B30">
        <v>181.125</v>
      </c>
    </row>
    <row r="31" spans="1:16" x14ac:dyDescent="0.3">
      <c r="A31">
        <v>80</v>
      </c>
      <c r="B31">
        <v>186.8</v>
      </c>
    </row>
    <row r="32" spans="1:16" x14ac:dyDescent="0.3">
      <c r="A32">
        <v>90</v>
      </c>
      <c r="B32">
        <v>189.42500000000001</v>
      </c>
    </row>
    <row r="33" spans="1:2" x14ac:dyDescent="0.3">
      <c r="A33">
        <v>100</v>
      </c>
      <c r="B33">
        <v>191.625</v>
      </c>
    </row>
    <row r="34" spans="1:2" x14ac:dyDescent="0.3">
      <c r="A34">
        <v>110</v>
      </c>
      <c r="B34">
        <v>192.92500000000001</v>
      </c>
    </row>
    <row r="35" spans="1:2" x14ac:dyDescent="0.3">
      <c r="A35">
        <v>120</v>
      </c>
      <c r="B35">
        <v>193.375</v>
      </c>
    </row>
  </sheetData>
  <mergeCells count="1">
    <mergeCell ref="I3:L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837787-1F57-43FE-9C64-9FF999F9A658}">
  <dimension ref="A1:P38"/>
  <sheetViews>
    <sheetView workbookViewId="0">
      <selection activeCell="H15" sqref="H15"/>
    </sheetView>
  </sheetViews>
  <sheetFormatPr defaultRowHeight="14.4" x14ac:dyDescent="0.3"/>
  <sheetData>
    <row r="1" spans="1:16" x14ac:dyDescent="0.3">
      <c r="A1" s="7" t="s">
        <v>26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</row>
    <row r="2" spans="1:16" x14ac:dyDescent="0.3">
      <c r="A2" t="s">
        <v>3</v>
      </c>
      <c r="B2" t="s">
        <v>0</v>
      </c>
      <c r="C2" s="2" t="s">
        <v>4</v>
      </c>
      <c r="D2" s="1" t="s">
        <v>5</v>
      </c>
      <c r="E2" t="s">
        <v>1</v>
      </c>
      <c r="F2" t="s">
        <v>2</v>
      </c>
    </row>
    <row r="3" spans="1:16" x14ac:dyDescent="0.3">
      <c r="A3">
        <f>B3*1000</f>
        <v>100</v>
      </c>
      <c r="B3">
        <v>0.1</v>
      </c>
      <c r="C3">
        <v>203</v>
      </c>
      <c r="D3">
        <v>215</v>
      </c>
      <c r="G3" t="s">
        <v>19</v>
      </c>
      <c r="I3" s="9" t="s">
        <v>6</v>
      </c>
      <c r="J3" s="9"/>
      <c r="K3" s="9"/>
      <c r="L3" s="9"/>
      <c r="N3" t="s">
        <v>7</v>
      </c>
      <c r="P3">
        <v>0.94</v>
      </c>
    </row>
    <row r="4" spans="1:16" x14ac:dyDescent="0.3">
      <c r="A4">
        <f t="shared" ref="A4:A15" si="0">B4*1000</f>
        <v>200</v>
      </c>
      <c r="B4">
        <v>0.2</v>
      </c>
      <c r="C4">
        <v>203</v>
      </c>
      <c r="D4">
        <v>213</v>
      </c>
    </row>
    <row r="5" spans="1:16" x14ac:dyDescent="0.3">
      <c r="A5">
        <f t="shared" si="0"/>
        <v>300</v>
      </c>
      <c r="B5">
        <v>0.3</v>
      </c>
      <c r="C5">
        <v>203</v>
      </c>
      <c r="D5">
        <v>215</v>
      </c>
    </row>
    <row r="6" spans="1:16" x14ac:dyDescent="0.3">
      <c r="A6">
        <f t="shared" si="0"/>
        <v>600</v>
      </c>
      <c r="B6">
        <v>0.6</v>
      </c>
      <c r="C6">
        <v>203</v>
      </c>
      <c r="D6">
        <v>215</v>
      </c>
      <c r="P6">
        <f>P3*20</f>
        <v>18.799999999999997</v>
      </c>
    </row>
    <row r="7" spans="1:16" x14ac:dyDescent="0.3">
      <c r="A7">
        <f t="shared" si="0"/>
        <v>1000</v>
      </c>
      <c r="B7">
        <v>1</v>
      </c>
      <c r="C7">
        <v>203</v>
      </c>
      <c r="D7">
        <v>215</v>
      </c>
    </row>
    <row r="8" spans="1:16" x14ac:dyDescent="0.3">
      <c r="A8">
        <f t="shared" si="0"/>
        <v>2000</v>
      </c>
      <c r="B8">
        <v>2</v>
      </c>
      <c r="C8">
        <v>203</v>
      </c>
      <c r="D8">
        <v>209</v>
      </c>
    </row>
    <row r="9" spans="1:16" x14ac:dyDescent="0.3">
      <c r="A9">
        <f t="shared" si="0"/>
        <v>3000</v>
      </c>
      <c r="B9">
        <v>3</v>
      </c>
      <c r="C9">
        <v>202</v>
      </c>
      <c r="D9">
        <v>209</v>
      </c>
    </row>
    <row r="10" spans="1:16" x14ac:dyDescent="0.3">
      <c r="A10">
        <f t="shared" si="0"/>
        <v>6000</v>
      </c>
      <c r="B10">
        <v>6</v>
      </c>
      <c r="C10">
        <v>189</v>
      </c>
      <c r="D10">
        <v>209</v>
      </c>
    </row>
    <row r="11" spans="1:16" x14ac:dyDescent="0.3">
      <c r="A11">
        <f t="shared" si="0"/>
        <v>10000</v>
      </c>
      <c r="B11">
        <v>10</v>
      </c>
      <c r="C11">
        <v>147</v>
      </c>
      <c r="D11">
        <v>209</v>
      </c>
    </row>
    <row r="12" spans="1:16" x14ac:dyDescent="0.3">
      <c r="A12">
        <f t="shared" si="0"/>
        <v>20000</v>
      </c>
      <c r="B12">
        <v>20</v>
      </c>
      <c r="C12">
        <v>49.8</v>
      </c>
      <c r="D12">
        <v>209</v>
      </c>
    </row>
    <row r="13" spans="1:16" x14ac:dyDescent="0.3">
      <c r="A13">
        <f t="shared" si="0"/>
        <v>30000</v>
      </c>
      <c r="B13">
        <v>30</v>
      </c>
      <c r="C13">
        <v>22.5</v>
      </c>
      <c r="D13">
        <v>209</v>
      </c>
    </row>
    <row r="14" spans="1:16" x14ac:dyDescent="0.3">
      <c r="A14">
        <f t="shared" si="0"/>
        <v>60000</v>
      </c>
      <c r="B14">
        <v>60</v>
      </c>
      <c r="C14">
        <v>5.0999999999999996</v>
      </c>
      <c r="D14">
        <v>209</v>
      </c>
    </row>
    <row r="15" spans="1:16" x14ac:dyDescent="0.3">
      <c r="A15">
        <f t="shared" si="0"/>
        <v>100000</v>
      </c>
      <c r="B15">
        <v>100</v>
      </c>
      <c r="C15">
        <v>3.5</v>
      </c>
      <c r="D15">
        <v>209</v>
      </c>
    </row>
    <row r="21" spans="1:16" x14ac:dyDescent="0.3">
      <c r="A21" s="7" t="s">
        <v>27</v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</row>
    <row r="24" spans="1:16" x14ac:dyDescent="0.3">
      <c r="A24" t="s">
        <v>10</v>
      </c>
      <c r="B24" t="s">
        <v>11</v>
      </c>
    </row>
    <row r="25" spans="1:16" x14ac:dyDescent="0.3">
      <c r="A25">
        <v>10</v>
      </c>
      <c r="B25">
        <v>32.274999999999999</v>
      </c>
    </row>
    <row r="26" spans="1:16" x14ac:dyDescent="0.3">
      <c r="A26">
        <v>20</v>
      </c>
      <c r="B26">
        <v>86.6</v>
      </c>
    </row>
    <row r="27" spans="1:16" x14ac:dyDescent="0.3">
      <c r="A27">
        <v>30</v>
      </c>
      <c r="B27">
        <v>136.82499999999999</v>
      </c>
    </row>
    <row r="28" spans="1:16" x14ac:dyDescent="0.3">
      <c r="A28">
        <v>40</v>
      </c>
      <c r="B28">
        <v>173.22499999999999</v>
      </c>
    </row>
    <row r="29" spans="1:16" x14ac:dyDescent="0.3">
      <c r="A29">
        <v>50</v>
      </c>
      <c r="B29">
        <v>192.7</v>
      </c>
    </row>
    <row r="30" spans="1:16" x14ac:dyDescent="0.3">
      <c r="A30">
        <v>60</v>
      </c>
      <c r="B30">
        <v>201.42500000000001</v>
      </c>
    </row>
    <row r="31" spans="1:16" x14ac:dyDescent="0.3">
      <c r="A31">
        <v>65</v>
      </c>
      <c r="B31">
        <v>203.42500000000001</v>
      </c>
    </row>
    <row r="32" spans="1:16" x14ac:dyDescent="0.3">
      <c r="A32">
        <v>70</v>
      </c>
      <c r="B32">
        <v>203.47499999999999</v>
      </c>
    </row>
    <row r="33" spans="1:2" x14ac:dyDescent="0.3">
      <c r="A33">
        <v>75</v>
      </c>
      <c r="B33">
        <v>203.47499999999999</v>
      </c>
    </row>
    <row r="34" spans="1:2" x14ac:dyDescent="0.3">
      <c r="A34">
        <v>80</v>
      </c>
      <c r="B34">
        <v>203.47499999999999</v>
      </c>
    </row>
    <row r="35" spans="1:2" x14ac:dyDescent="0.3">
      <c r="A35">
        <v>90</v>
      </c>
      <c r="B35">
        <v>200.9</v>
      </c>
    </row>
    <row r="36" spans="1:2" x14ac:dyDescent="0.3">
      <c r="A36">
        <v>100</v>
      </c>
      <c r="B36">
        <v>199.375</v>
      </c>
    </row>
    <row r="37" spans="1:2" x14ac:dyDescent="0.3">
      <c r="A37">
        <v>110</v>
      </c>
      <c r="B37">
        <v>198.85</v>
      </c>
    </row>
    <row r="38" spans="1:2" x14ac:dyDescent="0.3">
      <c r="A38">
        <v>120</v>
      </c>
      <c r="B38">
        <v>197.82499999999999</v>
      </c>
    </row>
  </sheetData>
  <mergeCells count="1">
    <mergeCell ref="I3:L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8</vt:i4>
      </vt:variant>
    </vt:vector>
  </HeadingPairs>
  <TitlesOfParts>
    <vt:vector size="8" baseType="lpstr">
      <vt:lpstr>1</vt:lpstr>
      <vt:lpstr>1a)</vt:lpstr>
      <vt:lpstr>2</vt:lpstr>
      <vt:lpstr>2a)</vt:lpstr>
      <vt:lpstr>2a)_bez_bagna</vt:lpstr>
      <vt:lpstr>3</vt:lpstr>
      <vt:lpstr>4_kryt</vt:lpstr>
      <vt:lpstr>4_butterwortha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Marcin</dc:creator>
  <cp:lastModifiedBy>Marcin Drąg</cp:lastModifiedBy>
  <dcterms:created xsi:type="dcterms:W3CDTF">2015-06-05T18:19:34Z</dcterms:created>
  <dcterms:modified xsi:type="dcterms:W3CDTF">2024-11-29T22:37:42Z</dcterms:modified>
</cp:coreProperties>
</file>