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010" windowWidth="15360" windowHeight="8775" activeTab="4"/>
  </bookViews>
  <sheets>
    <sheet name="1YearProject" sheetId="1" r:id="rId1"/>
    <sheet name="2YearProject" sheetId="4" r:id="rId2"/>
    <sheet name="3YearProject" sheetId="5" r:id="rId3"/>
    <sheet name="4YearProject" sheetId="6" r:id="rId4"/>
    <sheet name="5YearProject" sheetId="7" r:id="rId5"/>
  </sheets>
  <definedNames>
    <definedName name="_xlnm.Print_Area" localSheetId="0">'1YearProject'!$A$1:$M$209</definedName>
    <definedName name="_xlnm.Print_Area" localSheetId="1">'2YearProject'!$A$1:$M$209</definedName>
    <definedName name="_xlnm.Print_Area" localSheetId="2">'3YearProject'!$A$1:$M$209</definedName>
    <definedName name="_xlnm.Print_Area" localSheetId="3">'4YearProject'!$A$1:$O$209</definedName>
    <definedName name="_xlnm.Print_Area" localSheetId="4">'5YearProject'!$A$1:$Q$211</definedName>
  </definedNames>
  <calcPr calcId="144525"/>
</workbook>
</file>

<file path=xl/calcChain.xml><?xml version="1.0" encoding="utf-8"?>
<calcChain xmlns="http://schemas.openxmlformats.org/spreadsheetml/2006/main">
  <c r="G19" i="7" l="1"/>
  <c r="G20" i="7"/>
  <c r="G21" i="7"/>
  <c r="G22" i="7"/>
  <c r="G23" i="7"/>
  <c r="G24" i="7"/>
  <c r="I24" i="7" s="1"/>
  <c r="K24" i="7" s="1"/>
  <c r="M24" i="7" s="1"/>
  <c r="O24" i="7" s="1"/>
  <c r="G25" i="7"/>
  <c r="I25" i="7" s="1"/>
  <c r="K25" i="7" s="1"/>
  <c r="M25" i="7" s="1"/>
  <c r="O25" i="7" s="1"/>
  <c r="G26" i="7"/>
  <c r="G27" i="7"/>
  <c r="G28" i="7"/>
  <c r="I28" i="7" s="1"/>
  <c r="K28" i="7" s="1"/>
  <c r="M28" i="7" s="1"/>
  <c r="G34" i="7"/>
  <c r="G35" i="7"/>
  <c r="G36" i="7"/>
  <c r="G37" i="7"/>
  <c r="I37" i="7" s="1"/>
  <c r="K37" i="7" s="1"/>
  <c r="M37" i="7" s="1"/>
  <c r="O37" i="7" s="1"/>
  <c r="G38" i="7"/>
  <c r="I38" i="7" s="1"/>
  <c r="K38" i="7" s="1"/>
  <c r="G39" i="7"/>
  <c r="I39" i="7" s="1"/>
  <c r="K39" i="7" s="1"/>
  <c r="G40" i="7"/>
  <c r="G41" i="7"/>
  <c r="I41" i="7" s="1"/>
  <c r="G42" i="7"/>
  <c r="I42" i="7" s="1"/>
  <c r="K42" i="7" s="1"/>
  <c r="M42" i="7" s="1"/>
  <c r="O42" i="7" s="1"/>
  <c r="G43" i="7"/>
  <c r="G49" i="7"/>
  <c r="G59" i="7" s="1"/>
  <c r="G80" i="7" s="1"/>
  <c r="G50" i="7"/>
  <c r="G51" i="7"/>
  <c r="G52" i="7"/>
  <c r="G53" i="7"/>
  <c r="G54" i="7"/>
  <c r="G55" i="7"/>
  <c r="I55" i="7" s="1"/>
  <c r="K55" i="7" s="1"/>
  <c r="G56" i="7"/>
  <c r="I56" i="7" s="1"/>
  <c r="K56" i="7" s="1"/>
  <c r="M56" i="7" s="1"/>
  <c r="O56" i="7" s="1"/>
  <c r="G57" i="7"/>
  <c r="G58" i="7"/>
  <c r="I58" i="7" s="1"/>
  <c r="K58" i="7" s="1"/>
  <c r="M58" i="7" s="1"/>
  <c r="G64" i="7"/>
  <c r="G65" i="7"/>
  <c r="G66" i="7"/>
  <c r="G67" i="7"/>
  <c r="G68" i="7"/>
  <c r="I68" i="7" s="1"/>
  <c r="K68" i="7" s="1"/>
  <c r="G69" i="7"/>
  <c r="G70" i="7"/>
  <c r="G71" i="7"/>
  <c r="I71" i="7" s="1"/>
  <c r="G72" i="7"/>
  <c r="G73" i="7"/>
  <c r="G92" i="7"/>
  <c r="G101" i="7"/>
  <c r="G118" i="7"/>
  <c r="G124" i="7"/>
  <c r="G132" i="7"/>
  <c r="G140" i="7"/>
  <c r="G153" i="7"/>
  <c r="G176" i="7"/>
  <c r="I19" i="7"/>
  <c r="I20" i="7"/>
  <c r="I22" i="7"/>
  <c r="K22" i="7"/>
  <c r="M22" i="7" s="1"/>
  <c r="O22" i="7" s="1"/>
  <c r="I23" i="7"/>
  <c r="I26" i="7"/>
  <c r="K26" i="7" s="1"/>
  <c r="I27" i="7"/>
  <c r="I35" i="7"/>
  <c r="K35" i="7" s="1"/>
  <c r="I36" i="7"/>
  <c r="K36" i="7" s="1"/>
  <c r="M36" i="7" s="1"/>
  <c r="O36" i="7" s="1"/>
  <c r="I40" i="7"/>
  <c r="K40" i="7"/>
  <c r="M40" i="7" s="1"/>
  <c r="O40" i="7" s="1"/>
  <c r="I43" i="7"/>
  <c r="K43" i="7" s="1"/>
  <c r="I49" i="7"/>
  <c r="I50" i="7"/>
  <c r="I51" i="7"/>
  <c r="K51" i="7" s="1"/>
  <c r="I52" i="7"/>
  <c r="K52" i="7" s="1"/>
  <c r="I53" i="7"/>
  <c r="I54" i="7"/>
  <c r="K54" i="7" s="1"/>
  <c r="M54" i="7" s="1"/>
  <c r="I57" i="7"/>
  <c r="K57" i="7" s="1"/>
  <c r="M57" i="7" s="1"/>
  <c r="O57" i="7" s="1"/>
  <c r="I64" i="7"/>
  <c r="I65" i="7"/>
  <c r="K65" i="7" s="1"/>
  <c r="I66" i="7"/>
  <c r="K66" i="7"/>
  <c r="M66" i="7" s="1"/>
  <c r="I67" i="7"/>
  <c r="I69" i="7"/>
  <c r="K69" i="7" s="1"/>
  <c r="I70" i="7"/>
  <c r="K70" i="7" s="1"/>
  <c r="M70" i="7" s="1"/>
  <c r="O70" i="7" s="1"/>
  <c r="I72" i="7"/>
  <c r="K72" i="7" s="1"/>
  <c r="I73" i="7"/>
  <c r="K73" i="7" s="1"/>
  <c r="I81" i="7"/>
  <c r="K81" i="7" s="1"/>
  <c r="M81" i="7" s="1"/>
  <c r="I89" i="7"/>
  <c r="I90" i="7"/>
  <c r="K90" i="7" s="1"/>
  <c r="I91" i="7"/>
  <c r="K91" i="7"/>
  <c r="M91" i="7" s="1"/>
  <c r="O91" i="7" s="1"/>
  <c r="I101" i="7"/>
  <c r="I106" i="7"/>
  <c r="I107" i="7"/>
  <c r="I108" i="7"/>
  <c r="I109" i="7"/>
  <c r="K109" i="7" s="1"/>
  <c r="M109" i="7" s="1"/>
  <c r="O109" i="7" s="1"/>
  <c r="I110" i="7"/>
  <c r="I111" i="7"/>
  <c r="K111" i="7"/>
  <c r="M111" i="7" s="1"/>
  <c r="O111" i="7" s="1"/>
  <c r="I112" i="7"/>
  <c r="I113" i="7"/>
  <c r="K113" i="7"/>
  <c r="M113" i="7" s="1"/>
  <c r="O113" i="7" s="1"/>
  <c r="I114" i="7"/>
  <c r="K114" i="7" s="1"/>
  <c r="M114" i="7" s="1"/>
  <c r="O114" i="7" s="1"/>
  <c r="I115" i="7"/>
  <c r="K115" i="7" s="1"/>
  <c r="I116" i="7"/>
  <c r="I117" i="7"/>
  <c r="K117" i="7" s="1"/>
  <c r="M117" i="7" s="1"/>
  <c r="O117" i="7" s="1"/>
  <c r="I122" i="7"/>
  <c r="K122" i="7"/>
  <c r="M122" i="7" s="1"/>
  <c r="I123" i="7"/>
  <c r="I129" i="7"/>
  <c r="I130" i="7"/>
  <c r="I131" i="7"/>
  <c r="I137" i="7"/>
  <c r="K137" i="7" s="1"/>
  <c r="I138" i="7"/>
  <c r="I139" i="7"/>
  <c r="I144" i="7"/>
  <c r="I145" i="7"/>
  <c r="K145" i="7" s="1"/>
  <c r="M145" i="7" s="1"/>
  <c r="O145" i="7" s="1"/>
  <c r="I146" i="7"/>
  <c r="K146" i="7" s="1"/>
  <c r="M146" i="7" s="1"/>
  <c r="O146" i="7" s="1"/>
  <c r="I147" i="7"/>
  <c r="K147" i="7" s="1"/>
  <c r="I148" i="7"/>
  <c r="I150" i="7"/>
  <c r="K150" i="7"/>
  <c r="M150" i="7" s="1"/>
  <c r="O150" i="7" s="1"/>
  <c r="I152" i="7"/>
  <c r="K152" i="7" s="1"/>
  <c r="I176" i="7"/>
  <c r="K23" i="7"/>
  <c r="M23" i="7" s="1"/>
  <c r="O23" i="7" s="1"/>
  <c r="K27" i="7"/>
  <c r="M27" i="7" s="1"/>
  <c r="M35" i="7"/>
  <c r="O35" i="7" s="1"/>
  <c r="M39" i="7"/>
  <c r="K41" i="7"/>
  <c r="M41" i="7" s="1"/>
  <c r="O41" i="7" s="1"/>
  <c r="M43" i="7"/>
  <c r="O43" i="7" s="1"/>
  <c r="M51" i="7"/>
  <c r="K53" i="7"/>
  <c r="M53" i="7" s="1"/>
  <c r="O53" i="7" s="1"/>
  <c r="M55" i="7"/>
  <c r="O55" i="7" s="1"/>
  <c r="M65" i="7"/>
  <c r="K67" i="7"/>
  <c r="M67" i="7" s="1"/>
  <c r="O67" i="7" s="1"/>
  <c r="M69" i="7"/>
  <c r="O69" i="7" s="1"/>
  <c r="K71" i="7"/>
  <c r="M71" i="7" s="1"/>
  <c r="O71" i="7" s="1"/>
  <c r="M73" i="7"/>
  <c r="M90" i="7"/>
  <c r="O90" i="7" s="1"/>
  <c r="K101" i="7"/>
  <c r="K106" i="7"/>
  <c r="M106" i="7" s="1"/>
  <c r="K110" i="7"/>
  <c r="M110" i="7" s="1"/>
  <c r="O110" i="7" s="1"/>
  <c r="K112" i="7"/>
  <c r="M112" i="7"/>
  <c r="O112" i="7" s="1"/>
  <c r="K116" i="7"/>
  <c r="M116" i="7" s="1"/>
  <c r="K129" i="7"/>
  <c r="K131" i="7"/>
  <c r="M131" i="7" s="1"/>
  <c r="O131" i="7" s="1"/>
  <c r="K139" i="7"/>
  <c r="M139" i="7" s="1"/>
  <c r="O139" i="7" s="1"/>
  <c r="K148" i="7"/>
  <c r="M148" i="7" s="1"/>
  <c r="O148" i="7" s="1"/>
  <c r="K176" i="7"/>
  <c r="M26" i="7"/>
  <c r="O26" i="7" s="1"/>
  <c r="O28" i="7"/>
  <c r="M38" i="7"/>
  <c r="O38" i="7" s="1"/>
  <c r="M52" i="7"/>
  <c r="O52" i="7" s="1"/>
  <c r="O54" i="7"/>
  <c r="O58" i="7"/>
  <c r="O66" i="7"/>
  <c r="M68" i="7"/>
  <c r="O68" i="7" s="1"/>
  <c r="M72" i="7"/>
  <c r="O72" i="7" s="1"/>
  <c r="M101" i="7"/>
  <c r="M115" i="7"/>
  <c r="O115" i="7" s="1"/>
  <c r="O122" i="7"/>
  <c r="M147" i="7"/>
  <c r="O147" i="7"/>
  <c r="M176" i="7"/>
  <c r="O27" i="7"/>
  <c r="O39" i="7"/>
  <c r="O51" i="7"/>
  <c r="O65" i="7"/>
  <c r="O73" i="7"/>
  <c r="O81" i="7"/>
  <c r="O101" i="7"/>
  <c r="O106" i="7"/>
  <c r="O116" i="7"/>
  <c r="O176" i="7"/>
  <c r="Q160" i="7"/>
  <c r="Q161" i="7"/>
  <c r="G162" i="7"/>
  <c r="I162" i="7"/>
  <c r="Q164" i="7"/>
  <c r="Q165" i="7"/>
  <c r="G166" i="7"/>
  <c r="Q168" i="7"/>
  <c r="Q169" i="7"/>
  <c r="G170" i="7"/>
  <c r="I170" i="7" s="1"/>
  <c r="K170" i="7" s="1"/>
  <c r="M170" i="7" s="1"/>
  <c r="O170" i="7" s="1"/>
  <c r="Q172" i="7"/>
  <c r="Q173" i="7"/>
  <c r="G174" i="7"/>
  <c r="I174" i="7" s="1"/>
  <c r="K174" i="7" s="1"/>
  <c r="M174" i="7" s="1"/>
  <c r="O174" i="7" s="1"/>
  <c r="G177" i="7"/>
  <c r="G201" i="7" s="1"/>
  <c r="I177" i="7"/>
  <c r="I201" i="7" s="1"/>
  <c r="K177" i="7"/>
  <c r="M177" i="7"/>
  <c r="O177" i="7"/>
  <c r="O201" i="7" s="1"/>
  <c r="K201" i="7"/>
  <c r="M201" i="7"/>
  <c r="G17" i="6"/>
  <c r="G18" i="6"/>
  <c r="I18" i="6" s="1"/>
  <c r="G19" i="6"/>
  <c r="I19" i="6" s="1"/>
  <c r="K19" i="6" s="1"/>
  <c r="G20" i="6"/>
  <c r="G21" i="6"/>
  <c r="G22" i="6"/>
  <c r="I22" i="6" s="1"/>
  <c r="K22" i="6" s="1"/>
  <c r="M22" i="6" s="1"/>
  <c r="G23" i="6"/>
  <c r="I23" i="6" s="1"/>
  <c r="G24" i="6"/>
  <c r="G25" i="6"/>
  <c r="G26" i="6"/>
  <c r="G27" i="6"/>
  <c r="G32" i="6"/>
  <c r="G33" i="6"/>
  <c r="G34" i="6"/>
  <c r="I34" i="6" s="1"/>
  <c r="K34" i="6" s="1"/>
  <c r="G35" i="6"/>
  <c r="I35" i="6" s="1"/>
  <c r="K35" i="6" s="1"/>
  <c r="M35" i="6" s="1"/>
  <c r="G36" i="6"/>
  <c r="G37" i="6"/>
  <c r="G38" i="6"/>
  <c r="G39" i="6"/>
  <c r="G40" i="6"/>
  <c r="G41" i="6"/>
  <c r="G47" i="6"/>
  <c r="G48" i="6"/>
  <c r="G49" i="6"/>
  <c r="G50" i="6"/>
  <c r="I50" i="6" s="1"/>
  <c r="G51" i="6"/>
  <c r="I51" i="6" s="1"/>
  <c r="G52" i="6"/>
  <c r="G53" i="6"/>
  <c r="G54" i="6"/>
  <c r="G55" i="6"/>
  <c r="G56" i="6"/>
  <c r="G62" i="6"/>
  <c r="I62" i="6" s="1"/>
  <c r="G63" i="6"/>
  <c r="G64" i="6"/>
  <c r="G65" i="6"/>
  <c r="G66" i="6"/>
  <c r="G67" i="6"/>
  <c r="G68" i="6"/>
  <c r="G69" i="6"/>
  <c r="G70" i="6"/>
  <c r="G71" i="6"/>
  <c r="I71" i="6" s="1"/>
  <c r="K71" i="6" s="1"/>
  <c r="M71" i="6" s="1"/>
  <c r="G90" i="6"/>
  <c r="G99" i="6"/>
  <c r="G116" i="6"/>
  <c r="G122" i="6"/>
  <c r="G130" i="6"/>
  <c r="G138" i="6"/>
  <c r="G151" i="6"/>
  <c r="G174" i="6"/>
  <c r="O174" i="6" s="1"/>
  <c r="I17" i="6"/>
  <c r="K17" i="6"/>
  <c r="I20" i="6"/>
  <c r="K20" i="6" s="1"/>
  <c r="M20" i="6" s="1"/>
  <c r="I21" i="6"/>
  <c r="K21" i="6"/>
  <c r="K23" i="6"/>
  <c r="I24" i="6"/>
  <c r="K24" i="6" s="1"/>
  <c r="I25" i="6"/>
  <c r="K25" i="6"/>
  <c r="M25" i="6" s="1"/>
  <c r="I26" i="6"/>
  <c r="K26" i="6" s="1"/>
  <c r="M26" i="6" s="1"/>
  <c r="I32" i="6"/>
  <c r="K32" i="6" s="1"/>
  <c r="I33" i="6"/>
  <c r="K33" i="6" s="1"/>
  <c r="K42" i="6" s="1"/>
  <c r="K77" i="6" s="1"/>
  <c r="I36" i="6"/>
  <c r="I37" i="6"/>
  <c r="K37" i="6" s="1"/>
  <c r="I38" i="6"/>
  <c r="K38" i="6" s="1"/>
  <c r="I39" i="6"/>
  <c r="K39" i="6"/>
  <c r="I40" i="6"/>
  <c r="I41" i="6"/>
  <c r="K41" i="6" s="1"/>
  <c r="M41" i="6" s="1"/>
  <c r="I48" i="6"/>
  <c r="I49" i="6"/>
  <c r="K49" i="6" s="1"/>
  <c r="M49" i="6" s="1"/>
  <c r="K51" i="6"/>
  <c r="I52" i="6"/>
  <c r="K52" i="6" s="1"/>
  <c r="M52" i="6" s="1"/>
  <c r="I53" i="6"/>
  <c r="K53" i="6"/>
  <c r="I54" i="6"/>
  <c r="K54" i="6" s="1"/>
  <c r="I55" i="6"/>
  <c r="K55" i="6" s="1"/>
  <c r="M55" i="6" s="1"/>
  <c r="I56" i="6"/>
  <c r="I63" i="6"/>
  <c r="I64" i="6"/>
  <c r="I65" i="6"/>
  <c r="K65" i="6" s="1"/>
  <c r="I66" i="6"/>
  <c r="K66" i="6" s="1"/>
  <c r="M66" i="6" s="1"/>
  <c r="I67" i="6"/>
  <c r="K67" i="6" s="1"/>
  <c r="M67" i="6" s="1"/>
  <c r="I68" i="6"/>
  <c r="I69" i="6"/>
  <c r="K69" i="6"/>
  <c r="M69" i="6" s="1"/>
  <c r="I70" i="6"/>
  <c r="I79" i="6"/>
  <c r="K79" i="6" s="1"/>
  <c r="M79" i="6" s="1"/>
  <c r="I87" i="6"/>
  <c r="I88" i="6"/>
  <c r="K88" i="6"/>
  <c r="K90" i="6" s="1"/>
  <c r="I89" i="6"/>
  <c r="K89" i="6" s="1"/>
  <c r="M89" i="6" s="1"/>
  <c r="I99" i="6"/>
  <c r="I104" i="6"/>
  <c r="K104" i="6"/>
  <c r="M104" i="6" s="1"/>
  <c r="I105" i="6"/>
  <c r="I106" i="6"/>
  <c r="K106" i="6"/>
  <c r="I107" i="6"/>
  <c r="K107" i="6" s="1"/>
  <c r="M107" i="6" s="1"/>
  <c r="I108" i="6"/>
  <c r="K108" i="6"/>
  <c r="I109" i="6"/>
  <c r="I110" i="6"/>
  <c r="K110" i="6" s="1"/>
  <c r="M110" i="6" s="1"/>
  <c r="I111" i="6"/>
  <c r="I112" i="6"/>
  <c r="K112" i="6"/>
  <c r="I113" i="6"/>
  <c r="I114" i="6"/>
  <c r="K114" i="6" s="1"/>
  <c r="M114" i="6" s="1"/>
  <c r="I115" i="6"/>
  <c r="I120" i="6"/>
  <c r="K120" i="6" s="1"/>
  <c r="M120" i="6" s="1"/>
  <c r="I121" i="6"/>
  <c r="K121" i="6" s="1"/>
  <c r="K122" i="6" s="1"/>
  <c r="I127" i="6"/>
  <c r="I128" i="6"/>
  <c r="I129" i="6"/>
  <c r="K129" i="6"/>
  <c r="M129" i="6" s="1"/>
  <c r="I135" i="6"/>
  <c r="I136" i="6"/>
  <c r="I137" i="6"/>
  <c r="K137" i="6"/>
  <c r="I142" i="6"/>
  <c r="I143" i="6"/>
  <c r="I144" i="6"/>
  <c r="K144" i="6"/>
  <c r="I145" i="6"/>
  <c r="I146" i="6"/>
  <c r="K146" i="6"/>
  <c r="M146" i="6" s="1"/>
  <c r="I148" i="6"/>
  <c r="I150" i="6"/>
  <c r="K150" i="6" s="1"/>
  <c r="I174" i="6"/>
  <c r="K18" i="6"/>
  <c r="M18" i="6"/>
  <c r="M24" i="6"/>
  <c r="K36" i="6"/>
  <c r="M36" i="6" s="1"/>
  <c r="K40" i="6"/>
  <c r="K48" i="6"/>
  <c r="M48" i="6" s="1"/>
  <c r="K50" i="6"/>
  <c r="M50" i="6" s="1"/>
  <c r="K56" i="6"/>
  <c r="M56" i="6" s="1"/>
  <c r="K62" i="6"/>
  <c r="K64" i="6"/>
  <c r="K68" i="6"/>
  <c r="K70" i="6"/>
  <c r="M70" i="6" s="1"/>
  <c r="K87" i="6"/>
  <c r="K99" i="6"/>
  <c r="K105" i="6"/>
  <c r="M105" i="6" s="1"/>
  <c r="K109" i="6"/>
  <c r="K111" i="6"/>
  <c r="K113" i="6"/>
  <c r="M113" i="6" s="1"/>
  <c r="K115" i="6"/>
  <c r="K128" i="6"/>
  <c r="M128" i="6" s="1"/>
  <c r="M130" i="6" s="1"/>
  <c r="K136" i="6"/>
  <c r="K143" i="6"/>
  <c r="K145" i="6"/>
  <c r="K174" i="6"/>
  <c r="M17" i="6"/>
  <c r="M21" i="6"/>
  <c r="M23" i="6"/>
  <c r="M32" i="6"/>
  <c r="M34" i="6"/>
  <c r="M37" i="6"/>
  <c r="M38" i="6"/>
  <c r="M39" i="6"/>
  <c r="M40" i="6"/>
  <c r="M51" i="6"/>
  <c r="M53" i="6"/>
  <c r="M54" i="6"/>
  <c r="M62" i="6"/>
  <c r="M64" i="6"/>
  <c r="M65" i="6"/>
  <c r="M68" i="6"/>
  <c r="M87" i="6"/>
  <c r="M99" i="6"/>
  <c r="M106" i="6"/>
  <c r="M108" i="6"/>
  <c r="M109" i="6"/>
  <c r="M111" i="6"/>
  <c r="M112" i="6"/>
  <c r="M115" i="6"/>
  <c r="M136" i="6"/>
  <c r="M143" i="6"/>
  <c r="M144" i="6"/>
  <c r="M145" i="6"/>
  <c r="M150" i="6"/>
  <c r="O150" i="6" s="1"/>
  <c r="M174" i="6"/>
  <c r="O158" i="6"/>
  <c r="O159" i="6"/>
  <c r="G160" i="6"/>
  <c r="I160" i="6" s="1"/>
  <c r="K160" i="6" s="1"/>
  <c r="M160" i="6" s="1"/>
  <c r="O162" i="6"/>
  <c r="O163" i="6"/>
  <c r="G164" i="6"/>
  <c r="I164" i="6"/>
  <c r="K164" i="6"/>
  <c r="M164" i="6" s="1"/>
  <c r="O166" i="6"/>
  <c r="O167" i="6"/>
  <c r="G168" i="6"/>
  <c r="I168" i="6" s="1"/>
  <c r="K168" i="6" s="1"/>
  <c r="M168" i="6"/>
  <c r="O170" i="6"/>
  <c r="O171" i="6"/>
  <c r="G172" i="6"/>
  <c r="I172" i="6"/>
  <c r="K172" i="6" s="1"/>
  <c r="M172" i="6" s="1"/>
  <c r="G175" i="6"/>
  <c r="G199" i="6" s="1"/>
  <c r="O199" i="6" s="1"/>
  <c r="I175" i="6"/>
  <c r="I199" i="6" s="1"/>
  <c r="K175" i="6"/>
  <c r="M175" i="6"/>
  <c r="O175" i="6"/>
  <c r="K199" i="6"/>
  <c r="M199" i="6"/>
  <c r="G18" i="5"/>
  <c r="G19" i="5"/>
  <c r="G20" i="5"/>
  <c r="G21" i="5"/>
  <c r="I21" i="5" s="1"/>
  <c r="K21" i="5" s="1"/>
  <c r="G22" i="5"/>
  <c r="G23" i="5"/>
  <c r="G24" i="5"/>
  <c r="I24" i="5" s="1"/>
  <c r="K24" i="5" s="1"/>
  <c r="G25" i="5"/>
  <c r="I25" i="5" s="1"/>
  <c r="K25" i="5" s="1"/>
  <c r="G26" i="5"/>
  <c r="G32" i="5"/>
  <c r="G33" i="5"/>
  <c r="I33" i="5" s="1"/>
  <c r="G34" i="5"/>
  <c r="G35" i="5"/>
  <c r="G36" i="5"/>
  <c r="I36" i="5" s="1"/>
  <c r="K36" i="5" s="1"/>
  <c r="G37" i="5"/>
  <c r="I37" i="5" s="1"/>
  <c r="G38" i="5"/>
  <c r="G39" i="5"/>
  <c r="G40" i="5"/>
  <c r="I40" i="5" s="1"/>
  <c r="K40" i="5" s="1"/>
  <c r="G41" i="5"/>
  <c r="G47" i="5"/>
  <c r="G48" i="5"/>
  <c r="I48" i="5" s="1"/>
  <c r="K48" i="5" s="1"/>
  <c r="G49" i="5"/>
  <c r="I49" i="5" s="1"/>
  <c r="K49" i="5" s="1"/>
  <c r="G50" i="5"/>
  <c r="G51" i="5"/>
  <c r="G52" i="5"/>
  <c r="I52" i="5" s="1"/>
  <c r="K52" i="5" s="1"/>
  <c r="G53" i="5"/>
  <c r="I53" i="5" s="1"/>
  <c r="K53" i="5" s="1"/>
  <c r="G54" i="5"/>
  <c r="G55" i="5"/>
  <c r="G56" i="5"/>
  <c r="I56" i="5" s="1"/>
  <c r="K56" i="5" s="1"/>
  <c r="G57" i="5"/>
  <c r="G78" i="5" s="1"/>
  <c r="G62" i="5"/>
  <c r="G63" i="5"/>
  <c r="G64" i="5"/>
  <c r="I64" i="5" s="1"/>
  <c r="K64" i="5" s="1"/>
  <c r="G65" i="5"/>
  <c r="G66" i="5"/>
  <c r="G67" i="5"/>
  <c r="G68" i="5"/>
  <c r="I68" i="5" s="1"/>
  <c r="K68" i="5" s="1"/>
  <c r="G69" i="5"/>
  <c r="I69" i="5" s="1"/>
  <c r="K69" i="5" s="1"/>
  <c r="G70" i="5"/>
  <c r="G71" i="5"/>
  <c r="G90" i="5"/>
  <c r="G99" i="5"/>
  <c r="G116" i="5"/>
  <c r="G122" i="5"/>
  <c r="G130" i="5"/>
  <c r="G138" i="5"/>
  <c r="G151" i="5"/>
  <c r="G174" i="5"/>
  <c r="I17" i="5"/>
  <c r="I18" i="5"/>
  <c r="K18" i="5" s="1"/>
  <c r="I19" i="5"/>
  <c r="K19" i="5" s="1"/>
  <c r="I22" i="5"/>
  <c r="I23" i="5"/>
  <c r="K23" i="5" s="1"/>
  <c r="I26" i="5"/>
  <c r="K26" i="5" s="1"/>
  <c r="I34" i="5"/>
  <c r="I35" i="5"/>
  <c r="K35" i="5" s="1"/>
  <c r="I38" i="5"/>
  <c r="I39" i="5"/>
  <c r="K39" i="5" s="1"/>
  <c r="I41" i="5"/>
  <c r="K41" i="5" s="1"/>
  <c r="I47" i="5"/>
  <c r="I50" i="5"/>
  <c r="I51" i="5"/>
  <c r="K51" i="5" s="1"/>
  <c r="I54" i="5"/>
  <c r="I55" i="5"/>
  <c r="K55" i="5" s="1"/>
  <c r="I62" i="5"/>
  <c r="I63" i="5"/>
  <c r="K63" i="5" s="1"/>
  <c r="I66" i="5"/>
  <c r="I67" i="5"/>
  <c r="K67" i="5" s="1"/>
  <c r="I70" i="5"/>
  <c r="I71" i="5"/>
  <c r="I79" i="5"/>
  <c r="K79" i="5" s="1"/>
  <c r="I87" i="5"/>
  <c r="I88" i="5"/>
  <c r="I89" i="5"/>
  <c r="I90" i="5"/>
  <c r="I99" i="5"/>
  <c r="I104" i="5"/>
  <c r="I105" i="5"/>
  <c r="I106" i="5"/>
  <c r="K106" i="5" s="1"/>
  <c r="I107" i="5"/>
  <c r="I108" i="5"/>
  <c r="I109" i="5"/>
  <c r="I110" i="5"/>
  <c r="K110" i="5" s="1"/>
  <c r="I111" i="5"/>
  <c r="I112" i="5"/>
  <c r="I113" i="5"/>
  <c r="I114" i="5"/>
  <c r="K114" i="5" s="1"/>
  <c r="I115" i="5"/>
  <c r="I120" i="5"/>
  <c r="I122" i="5" s="1"/>
  <c r="I121" i="5"/>
  <c r="I127" i="5"/>
  <c r="I128" i="5"/>
  <c r="I130" i="5" s="1"/>
  <c r="I129" i="5"/>
  <c r="I135" i="5"/>
  <c r="I136" i="5"/>
  <c r="I138" i="5" s="1"/>
  <c r="I137" i="5"/>
  <c r="I142" i="5"/>
  <c r="I143" i="5"/>
  <c r="I144" i="5"/>
  <c r="I145" i="5"/>
  <c r="I146" i="5"/>
  <c r="I148" i="5"/>
  <c r="I150" i="5"/>
  <c r="I174" i="5"/>
  <c r="K17" i="5"/>
  <c r="K22" i="5"/>
  <c r="K33" i="5"/>
  <c r="K34" i="5"/>
  <c r="K37" i="5"/>
  <c r="K38" i="5"/>
  <c r="K50" i="5"/>
  <c r="K54" i="5"/>
  <c r="K62" i="5"/>
  <c r="K66" i="5"/>
  <c r="K70" i="5"/>
  <c r="K71" i="5"/>
  <c r="K87" i="5"/>
  <c r="K88" i="5"/>
  <c r="K89" i="5"/>
  <c r="K99" i="5"/>
  <c r="K104" i="5"/>
  <c r="K105" i="5"/>
  <c r="K107" i="5"/>
  <c r="K108" i="5"/>
  <c r="K109" i="5"/>
  <c r="K111" i="5"/>
  <c r="K112" i="5"/>
  <c r="K113" i="5"/>
  <c r="K115" i="5"/>
  <c r="K121" i="5"/>
  <c r="K127" i="5"/>
  <c r="K128" i="5"/>
  <c r="K130" i="5" s="1"/>
  <c r="K129" i="5"/>
  <c r="K135" i="5"/>
  <c r="K137" i="5"/>
  <c r="K142" i="5"/>
  <c r="K143" i="5"/>
  <c r="K145" i="5"/>
  <c r="K146" i="5"/>
  <c r="K148" i="5"/>
  <c r="K150" i="5"/>
  <c r="K174" i="5"/>
  <c r="M148" i="5"/>
  <c r="M150" i="5"/>
  <c r="M158" i="5"/>
  <c r="M159" i="5"/>
  <c r="G160" i="5"/>
  <c r="I160" i="5" s="1"/>
  <c r="K160" i="5" s="1"/>
  <c r="M162" i="5"/>
  <c r="M163" i="5"/>
  <c r="G164" i="5"/>
  <c r="I164" i="5" s="1"/>
  <c r="K164" i="5"/>
  <c r="M166" i="5"/>
  <c r="M167" i="5"/>
  <c r="G168" i="5"/>
  <c r="I168" i="5"/>
  <c r="K168" i="5" s="1"/>
  <c r="M170" i="5"/>
  <c r="M171" i="5"/>
  <c r="G172" i="5"/>
  <c r="I172" i="5" s="1"/>
  <c r="K172" i="5"/>
  <c r="M174" i="5"/>
  <c r="G175" i="5"/>
  <c r="M175" i="5" s="1"/>
  <c r="I175" i="5"/>
  <c r="K175" i="5"/>
  <c r="K199" i="5" s="1"/>
  <c r="I199" i="5"/>
  <c r="G17" i="4"/>
  <c r="G18" i="4"/>
  <c r="G19" i="4"/>
  <c r="G20" i="4"/>
  <c r="G21" i="4"/>
  <c r="G22" i="4"/>
  <c r="G23" i="4"/>
  <c r="G24" i="4"/>
  <c r="G25" i="4"/>
  <c r="G26" i="4"/>
  <c r="G27" i="4"/>
  <c r="G76" i="4" s="1"/>
  <c r="G32" i="4"/>
  <c r="G33" i="4"/>
  <c r="G34" i="4"/>
  <c r="G35" i="4"/>
  <c r="G36" i="4"/>
  <c r="G37" i="4"/>
  <c r="G38" i="4"/>
  <c r="G39" i="4"/>
  <c r="G40" i="4"/>
  <c r="G41" i="4"/>
  <c r="I41" i="4" s="1"/>
  <c r="G47" i="4"/>
  <c r="G57" i="4" s="1"/>
  <c r="G78" i="4" s="1"/>
  <c r="G48" i="4"/>
  <c r="G49" i="4"/>
  <c r="G50" i="4"/>
  <c r="G51" i="4"/>
  <c r="G52" i="4"/>
  <c r="G53" i="4"/>
  <c r="G54" i="4"/>
  <c r="G55" i="4"/>
  <c r="G56" i="4"/>
  <c r="G62" i="4"/>
  <c r="G63" i="4"/>
  <c r="G64" i="4"/>
  <c r="G65" i="4"/>
  <c r="G66" i="4"/>
  <c r="G67" i="4"/>
  <c r="G68" i="4"/>
  <c r="G69" i="4"/>
  <c r="G70" i="4"/>
  <c r="G71" i="4"/>
  <c r="G90" i="4"/>
  <c r="G99" i="4"/>
  <c r="G116" i="4"/>
  <c r="G122" i="4"/>
  <c r="G130" i="4"/>
  <c r="G138" i="4"/>
  <c r="G151" i="4"/>
  <c r="G174" i="4"/>
  <c r="I17" i="4"/>
  <c r="I18" i="4"/>
  <c r="I19" i="4"/>
  <c r="I20" i="4"/>
  <c r="I21" i="4"/>
  <c r="I22" i="4"/>
  <c r="I23" i="4"/>
  <c r="I24" i="4"/>
  <c r="I25" i="4"/>
  <c r="I26" i="4"/>
  <c r="I27" i="4"/>
  <c r="I32" i="4"/>
  <c r="I33" i="4"/>
  <c r="I34" i="4"/>
  <c r="I35" i="4"/>
  <c r="I36" i="4"/>
  <c r="I37" i="4"/>
  <c r="I38" i="4"/>
  <c r="I39" i="4"/>
  <c r="I40" i="4"/>
  <c r="I47" i="4"/>
  <c r="I48" i="4"/>
  <c r="I49" i="4"/>
  <c r="I50" i="4"/>
  <c r="I51" i="4"/>
  <c r="I52" i="4"/>
  <c r="I53" i="4"/>
  <c r="I54" i="4"/>
  <c r="I55" i="4"/>
  <c r="I56" i="4"/>
  <c r="I57" i="4"/>
  <c r="I78" i="4" s="1"/>
  <c r="I62" i="4"/>
  <c r="I63" i="4"/>
  <c r="I64" i="4"/>
  <c r="I65" i="4"/>
  <c r="I66" i="4"/>
  <c r="I67" i="4"/>
  <c r="I68" i="4"/>
  <c r="I69" i="4"/>
  <c r="I70" i="4"/>
  <c r="I71" i="4"/>
  <c r="I79" i="4"/>
  <c r="I87" i="4"/>
  <c r="I88" i="4"/>
  <c r="I89" i="4"/>
  <c r="I90" i="4"/>
  <c r="I99" i="4"/>
  <c r="I104" i="4"/>
  <c r="I105" i="4"/>
  <c r="I106" i="4"/>
  <c r="I116" i="4" s="1"/>
  <c r="I107" i="4"/>
  <c r="I108" i="4"/>
  <c r="I109" i="4"/>
  <c r="I110" i="4"/>
  <c r="I111" i="4"/>
  <c r="I112" i="4"/>
  <c r="I113" i="4"/>
  <c r="I114" i="4"/>
  <c r="I115" i="4"/>
  <c r="I120" i="4"/>
  <c r="I121" i="4"/>
  <c r="I122" i="4" s="1"/>
  <c r="I127" i="4"/>
  <c r="I128" i="4"/>
  <c r="I129" i="4"/>
  <c r="I135" i="4"/>
  <c r="I138" i="4" s="1"/>
  <c r="I136" i="4"/>
  <c r="I137" i="4"/>
  <c r="I142" i="4"/>
  <c r="I143" i="4"/>
  <c r="I144" i="4"/>
  <c r="I145" i="4"/>
  <c r="I146" i="4"/>
  <c r="I148" i="4"/>
  <c r="I150" i="4"/>
  <c r="I174" i="4"/>
  <c r="K174" i="4" s="1"/>
  <c r="K148" i="4"/>
  <c r="K150" i="4"/>
  <c r="K158" i="4"/>
  <c r="K159" i="4"/>
  <c r="G160" i="4"/>
  <c r="I160" i="4"/>
  <c r="K162" i="4"/>
  <c r="K163" i="4"/>
  <c r="G164" i="4"/>
  <c r="I164" i="4"/>
  <c r="K166" i="4"/>
  <c r="K167" i="4"/>
  <c r="G168" i="4"/>
  <c r="I168" i="4"/>
  <c r="K170" i="4"/>
  <c r="K171" i="4"/>
  <c r="G172" i="4"/>
  <c r="I172" i="4"/>
  <c r="G175" i="4"/>
  <c r="G199" i="4" s="1"/>
  <c r="I175" i="4"/>
  <c r="K175" i="4"/>
  <c r="I199" i="4"/>
  <c r="G32" i="1"/>
  <c r="G33" i="1"/>
  <c r="G34" i="1"/>
  <c r="G35" i="1"/>
  <c r="G36" i="1"/>
  <c r="G37" i="1"/>
  <c r="G38" i="1"/>
  <c r="G39" i="1"/>
  <c r="G40" i="1"/>
  <c r="G41" i="1"/>
  <c r="G17" i="1"/>
  <c r="G18" i="1"/>
  <c r="G19" i="1"/>
  <c r="G20" i="1"/>
  <c r="G21" i="1"/>
  <c r="G22" i="1"/>
  <c r="G23" i="1"/>
  <c r="G24" i="1"/>
  <c r="G25" i="1"/>
  <c r="G26" i="1"/>
  <c r="G47" i="1"/>
  <c r="G48" i="1"/>
  <c r="G49" i="1"/>
  <c r="G57" i="1" s="1"/>
  <c r="G78" i="1" s="1"/>
  <c r="G50" i="1"/>
  <c r="G51" i="1"/>
  <c r="G52" i="1"/>
  <c r="G53" i="1"/>
  <c r="G54" i="1"/>
  <c r="G55" i="1"/>
  <c r="G56" i="1"/>
  <c r="G62" i="1"/>
  <c r="G63" i="1"/>
  <c r="G64" i="1"/>
  <c r="G65" i="1"/>
  <c r="G66" i="1"/>
  <c r="G67" i="1"/>
  <c r="G68" i="1"/>
  <c r="G69" i="1"/>
  <c r="G70" i="1"/>
  <c r="G71" i="1"/>
  <c r="G90" i="1"/>
  <c r="G99" i="1"/>
  <c r="G116" i="1"/>
  <c r="G122" i="1"/>
  <c r="G130" i="1"/>
  <c r="G138" i="1"/>
  <c r="G151" i="1"/>
  <c r="G174" i="1"/>
  <c r="G175" i="1"/>
  <c r="G199" i="1" s="1"/>
  <c r="G160" i="1"/>
  <c r="G164" i="1"/>
  <c r="G168" i="1"/>
  <c r="G172" i="1"/>
  <c r="I148" i="1"/>
  <c r="I150" i="1"/>
  <c r="K142" i="6"/>
  <c r="I130" i="6"/>
  <c r="K127" i="6"/>
  <c r="M152" i="7"/>
  <c r="O152" i="7" s="1"/>
  <c r="I92" i="7"/>
  <c r="K89" i="7"/>
  <c r="M89" i="7" s="1"/>
  <c r="G72" i="6"/>
  <c r="Q177" i="7"/>
  <c r="I138" i="6"/>
  <c r="K135" i="6"/>
  <c r="I122" i="6"/>
  <c r="I72" i="6"/>
  <c r="K63" i="6"/>
  <c r="M63" i="6" s="1"/>
  <c r="I166" i="7"/>
  <c r="K166" i="7" s="1"/>
  <c r="M166" i="7" s="1"/>
  <c r="O166" i="7" s="1"/>
  <c r="M137" i="7"/>
  <c r="O137" i="7" s="1"/>
  <c r="M129" i="7"/>
  <c r="K107" i="7"/>
  <c r="G42" i="6"/>
  <c r="Q176" i="7"/>
  <c r="K50" i="7"/>
  <c r="K20" i="7"/>
  <c r="M20" i="7"/>
  <c r="O20" i="7" s="1"/>
  <c r="K92" i="7"/>
  <c r="M33" i="6"/>
  <c r="M42" i="6" s="1"/>
  <c r="M77" i="6" s="1"/>
  <c r="M127" i="6"/>
  <c r="M142" i="6"/>
  <c r="M50" i="7"/>
  <c r="O50" i="7" s="1"/>
  <c r="G77" i="6"/>
  <c r="M107" i="7"/>
  <c r="O129" i="7"/>
  <c r="M72" i="6"/>
  <c r="M135" i="6"/>
  <c r="O89" i="7"/>
  <c r="G42" i="1" l="1"/>
  <c r="G77" i="1" s="1"/>
  <c r="M116" i="6"/>
  <c r="M118" i="7"/>
  <c r="O107" i="7"/>
  <c r="K118" i="7"/>
  <c r="I151" i="5"/>
  <c r="K144" i="5"/>
  <c r="K151" i="5" s="1"/>
  <c r="M137" i="6"/>
  <c r="M138" i="6" s="1"/>
  <c r="K138" i="6"/>
  <c r="G76" i="6"/>
  <c r="M19" i="6"/>
  <c r="M27" i="6" s="1"/>
  <c r="K27" i="6"/>
  <c r="Q201" i="7"/>
  <c r="K138" i="7"/>
  <c r="I140" i="7"/>
  <c r="O92" i="7"/>
  <c r="K130" i="6"/>
  <c r="Q152" i="7"/>
  <c r="I151" i="4"/>
  <c r="I76" i="4"/>
  <c r="G72" i="4"/>
  <c r="G199" i="5"/>
  <c r="M199" i="5" s="1"/>
  <c r="K136" i="5"/>
  <c r="K138" i="5" s="1"/>
  <c r="K120" i="5"/>
  <c r="K122" i="5" s="1"/>
  <c r="M88" i="6"/>
  <c r="G44" i="7"/>
  <c r="G79" i="7" s="1"/>
  <c r="I34" i="7"/>
  <c r="I21" i="7"/>
  <c r="K21" i="7" s="1"/>
  <c r="M21" i="7" s="1"/>
  <c r="O21" i="7" s="1"/>
  <c r="G29" i="7"/>
  <c r="I72" i="4"/>
  <c r="I42" i="4"/>
  <c r="I77" i="4" s="1"/>
  <c r="K116" i="5"/>
  <c r="I27" i="5"/>
  <c r="K148" i="6"/>
  <c r="M148" i="6" s="1"/>
  <c r="M151" i="6" s="1"/>
  <c r="K72" i="6"/>
  <c r="K116" i="6"/>
  <c r="M121" i="6"/>
  <c r="M122" i="6" s="1"/>
  <c r="M92" i="7"/>
  <c r="I42" i="6"/>
  <c r="I77" i="6" s="1"/>
  <c r="I151" i="6"/>
  <c r="G72" i="1"/>
  <c r="G27" i="1"/>
  <c r="K199" i="4"/>
  <c r="I130" i="4"/>
  <c r="G42" i="4"/>
  <c r="I65" i="5"/>
  <c r="G72" i="5"/>
  <c r="G42" i="5"/>
  <c r="G77" i="5" s="1"/>
  <c r="I32" i="5"/>
  <c r="K162" i="7"/>
  <c r="Q150" i="7"/>
  <c r="I132" i="7"/>
  <c r="K130" i="7"/>
  <c r="K108" i="7"/>
  <c r="M108" i="7" s="1"/>
  <c r="O108" i="7" s="1"/>
  <c r="I118" i="7"/>
  <c r="I59" i="7"/>
  <c r="I80" i="7" s="1"/>
  <c r="K49" i="7"/>
  <c r="K19" i="7"/>
  <c r="G57" i="6"/>
  <c r="G78" i="6" s="1"/>
  <c r="I47" i="6"/>
  <c r="I27" i="6"/>
  <c r="K90" i="5"/>
  <c r="I116" i="5"/>
  <c r="K47" i="5"/>
  <c r="K57" i="5" s="1"/>
  <c r="K78" i="5" s="1"/>
  <c r="I57" i="5"/>
  <c r="I78" i="5" s="1"/>
  <c r="I20" i="5"/>
  <c r="K20" i="5" s="1"/>
  <c r="K27" i="5" s="1"/>
  <c r="G27" i="5"/>
  <c r="M90" i="6"/>
  <c r="I74" i="7"/>
  <c r="K64" i="7"/>
  <c r="I116" i="6"/>
  <c r="I90" i="6"/>
  <c r="K144" i="7"/>
  <c r="I153" i="7"/>
  <c r="G74" i="7"/>
  <c r="I124" i="7"/>
  <c r="K123" i="7"/>
  <c r="M76" i="6" l="1"/>
  <c r="K76" i="5"/>
  <c r="K153" i="7"/>
  <c r="M144" i="7"/>
  <c r="I76" i="6"/>
  <c r="I74" i="6"/>
  <c r="G77" i="4"/>
  <c r="G80" i="4" s="1"/>
  <c r="G74" i="4"/>
  <c r="G82" i="4" s="1"/>
  <c r="I80" i="4"/>
  <c r="K47" i="6"/>
  <c r="I57" i="6"/>
  <c r="I78" i="6" s="1"/>
  <c r="I29" i="7"/>
  <c r="I44" i="7"/>
  <c r="I79" i="7" s="1"/>
  <c r="K34" i="7"/>
  <c r="K140" i="7"/>
  <c r="M138" i="7"/>
  <c r="G74" i="6"/>
  <c r="K151" i="6"/>
  <c r="O118" i="7"/>
  <c r="M123" i="7"/>
  <c r="K124" i="7"/>
  <c r="M19" i="7"/>
  <c r="K29" i="7"/>
  <c r="G74" i="5"/>
  <c r="G76" i="5"/>
  <c r="G80" i="5" s="1"/>
  <c r="M49" i="7"/>
  <c r="K59" i="7"/>
  <c r="K80" i="7" s="1"/>
  <c r="M130" i="7"/>
  <c r="K132" i="7"/>
  <c r="M162" i="7"/>
  <c r="K65" i="5"/>
  <c r="K72" i="5" s="1"/>
  <c r="I72" i="5"/>
  <c r="I76" i="5"/>
  <c r="G80" i="6"/>
  <c r="O148" i="6"/>
  <c r="M64" i="7"/>
  <c r="K74" i="7"/>
  <c r="I42" i="5"/>
  <c r="I77" i="5" s="1"/>
  <c r="K32" i="5"/>
  <c r="K42" i="5" s="1"/>
  <c r="K77" i="5" s="1"/>
  <c r="G76" i="1"/>
  <c r="G80" i="1" s="1"/>
  <c r="G74" i="1"/>
  <c r="G78" i="7"/>
  <c r="G82" i="7" s="1"/>
  <c r="G76" i="7"/>
  <c r="K76" i="6"/>
  <c r="I74" i="4"/>
  <c r="I82" i="4" s="1"/>
  <c r="K80" i="5" l="1"/>
  <c r="G82" i="5"/>
  <c r="G153" i="5" s="1"/>
  <c r="O64" i="7"/>
  <c r="O74" i="7" s="1"/>
  <c r="M74" i="7"/>
  <c r="I80" i="5"/>
  <c r="O162" i="7"/>
  <c r="O49" i="7"/>
  <c r="O59" i="7" s="1"/>
  <c r="O80" i="7" s="1"/>
  <c r="M59" i="7"/>
  <c r="M80" i="7" s="1"/>
  <c r="O19" i="7"/>
  <c r="O29" i="7" s="1"/>
  <c r="M29" i="7"/>
  <c r="M34" i="7"/>
  <c r="K44" i="7"/>
  <c r="K79" i="7" s="1"/>
  <c r="K57" i="6"/>
  <c r="M47" i="6"/>
  <c r="M57" i="6" s="1"/>
  <c r="G84" i="7"/>
  <c r="G82" i="6"/>
  <c r="I80" i="6"/>
  <c r="I82" i="6" s="1"/>
  <c r="K74" i="5"/>
  <c r="I153" i="4"/>
  <c r="I154" i="4"/>
  <c r="I180" i="4" s="1"/>
  <c r="I181" i="4" s="1"/>
  <c r="O130" i="7"/>
  <c r="O132" i="7" s="1"/>
  <c r="M132" i="7"/>
  <c r="O123" i="7"/>
  <c r="O124" i="7" s="1"/>
  <c r="M124" i="7"/>
  <c r="O138" i="7"/>
  <c r="O140" i="7" s="1"/>
  <c r="M140" i="7"/>
  <c r="I78" i="7"/>
  <c r="I82" i="7" s="1"/>
  <c r="I76" i="7"/>
  <c r="G153" i="4"/>
  <c r="G154" i="4"/>
  <c r="G180" i="4" s="1"/>
  <c r="M153" i="7"/>
  <c r="O144" i="7"/>
  <c r="O153" i="7" s="1"/>
  <c r="G82" i="1"/>
  <c r="I74" i="5"/>
  <c r="K78" i="7"/>
  <c r="K76" i="7"/>
  <c r="I82" i="5" l="1"/>
  <c r="I153" i="5" s="1"/>
  <c r="K82" i="5"/>
  <c r="G154" i="5"/>
  <c r="G180" i="5" s="1"/>
  <c r="I154" i="6"/>
  <c r="I180" i="6" s="1"/>
  <c r="I181" i="6" s="1"/>
  <c r="I153" i="6"/>
  <c r="G197" i="4"/>
  <c r="G179" i="4"/>
  <c r="G197" i="5"/>
  <c r="G179" i="5"/>
  <c r="I179" i="4"/>
  <c r="I182" i="4" s="1"/>
  <c r="I197" i="4"/>
  <c r="I198" i="4" s="1"/>
  <c r="I200" i="4" s="1"/>
  <c r="G156" i="7"/>
  <c r="G182" i="7" s="1"/>
  <c r="G155" i="7"/>
  <c r="K82" i="7"/>
  <c r="K84" i="7" s="1"/>
  <c r="I84" i="7"/>
  <c r="K153" i="5"/>
  <c r="K154" i="5"/>
  <c r="K180" i="5" s="1"/>
  <c r="K181" i="5" s="1"/>
  <c r="O34" i="7"/>
  <c r="O44" i="7" s="1"/>
  <c r="O79" i="7" s="1"/>
  <c r="M44" i="7"/>
  <c r="M79" i="7" s="1"/>
  <c r="M78" i="6"/>
  <c r="M80" i="6" s="1"/>
  <c r="M74" i="6"/>
  <c r="M78" i="7"/>
  <c r="G154" i="1"/>
  <c r="G180" i="1" s="1"/>
  <c r="G153" i="1"/>
  <c r="C187" i="4"/>
  <c r="G181" i="4"/>
  <c r="C188" i="4" s="1"/>
  <c r="G181" i="5"/>
  <c r="G153" i="6"/>
  <c r="G154" i="6"/>
  <c r="G180" i="6" s="1"/>
  <c r="K78" i="6"/>
  <c r="K80" i="6" s="1"/>
  <c r="K74" i="6"/>
  <c r="O78" i="7"/>
  <c r="O82" i="7" s="1"/>
  <c r="O76" i="7"/>
  <c r="O84" i="7" s="1"/>
  <c r="M82" i="7" l="1"/>
  <c r="I154" i="5"/>
  <c r="I180" i="5" s="1"/>
  <c r="I181" i="5" s="1"/>
  <c r="C188" i="5" s="1"/>
  <c r="K155" i="7"/>
  <c r="K156" i="7"/>
  <c r="K182" i="7" s="1"/>
  <c r="K183" i="7" s="1"/>
  <c r="I202" i="4"/>
  <c r="I203" i="4" s="1"/>
  <c r="I204" i="4" s="1"/>
  <c r="C186" i="4"/>
  <c r="C189" i="4" s="1"/>
  <c r="G182" i="4"/>
  <c r="I179" i="5"/>
  <c r="I182" i="5" s="1"/>
  <c r="I197" i="5"/>
  <c r="I198" i="5" s="1"/>
  <c r="I200" i="5" s="1"/>
  <c r="C187" i="1"/>
  <c r="G181" i="1"/>
  <c r="C188" i="1" s="1"/>
  <c r="K179" i="5"/>
  <c r="K182" i="5" s="1"/>
  <c r="K197" i="5"/>
  <c r="K198" i="5" s="1"/>
  <c r="K200" i="5" s="1"/>
  <c r="G183" i="7"/>
  <c r="G198" i="5"/>
  <c r="O156" i="7"/>
  <c r="O182" i="7" s="1"/>
  <c r="O183" i="7" s="1"/>
  <c r="O155" i="7"/>
  <c r="G181" i="6"/>
  <c r="I155" i="7"/>
  <c r="I156" i="7"/>
  <c r="I182" i="7" s="1"/>
  <c r="I183" i="7" s="1"/>
  <c r="G197" i="6"/>
  <c r="G179" i="6"/>
  <c r="M76" i="7"/>
  <c r="K197" i="4"/>
  <c r="M5" i="4" s="1"/>
  <c r="M6" i="4" s="1"/>
  <c r="G198" i="4"/>
  <c r="I179" i="6"/>
  <c r="I182" i="6" s="1"/>
  <c r="I197" i="6"/>
  <c r="I198" i="6" s="1"/>
  <c r="I200" i="6" s="1"/>
  <c r="K82" i="6"/>
  <c r="G179" i="1"/>
  <c r="G197" i="1"/>
  <c r="M82" i="6"/>
  <c r="G199" i="7"/>
  <c r="G181" i="7"/>
  <c r="G182" i="5"/>
  <c r="C187" i="5" l="1"/>
  <c r="M84" i="7"/>
  <c r="M155" i="7" s="1"/>
  <c r="G198" i="1"/>
  <c r="G200" i="1" s="1"/>
  <c r="M5" i="1"/>
  <c r="M6" i="1" s="1"/>
  <c r="I202" i="6"/>
  <c r="I203" i="6" s="1"/>
  <c r="I204" i="6" s="1"/>
  <c r="M156" i="7"/>
  <c r="M182" i="7" s="1"/>
  <c r="M183" i="7" s="1"/>
  <c r="C190" i="7" s="1"/>
  <c r="I181" i="7"/>
  <c r="I184" i="7" s="1"/>
  <c r="I199" i="7"/>
  <c r="I200" i="7" s="1"/>
  <c r="I202" i="7" s="1"/>
  <c r="G184" i="7"/>
  <c r="C186" i="1"/>
  <c r="C189" i="1" s="1"/>
  <c r="G182" i="1"/>
  <c r="G182" i="6"/>
  <c r="M198" i="5"/>
  <c r="G200" i="5"/>
  <c r="K202" i="5"/>
  <c r="K203" i="5" s="1"/>
  <c r="K204" i="5"/>
  <c r="I202" i="5"/>
  <c r="I203" i="5" s="1"/>
  <c r="I204" i="5" s="1"/>
  <c r="G200" i="7"/>
  <c r="K198" i="4"/>
  <c r="G200" i="4"/>
  <c r="G198" i="6"/>
  <c r="M197" i="5"/>
  <c r="M5" i="5" s="1"/>
  <c r="M6" i="5" s="1"/>
  <c r="C186" i="5"/>
  <c r="C189" i="5" s="1"/>
  <c r="M153" i="6"/>
  <c r="M154" i="6"/>
  <c r="M180" i="6" s="1"/>
  <c r="M181" i="6" s="1"/>
  <c r="K154" i="6"/>
  <c r="K180" i="6" s="1"/>
  <c r="K153" i="6"/>
  <c r="O199" i="7"/>
  <c r="O200" i="7" s="1"/>
  <c r="O202" i="7" s="1"/>
  <c r="O181" i="7"/>
  <c r="O184" i="7" s="1"/>
  <c r="K181" i="7"/>
  <c r="K184" i="7" s="1"/>
  <c r="K199" i="7"/>
  <c r="K200" i="7" s="1"/>
  <c r="K202" i="7" s="1"/>
  <c r="C189" i="7" l="1"/>
  <c r="K181" i="6"/>
  <c r="C188" i="6" s="1"/>
  <c r="C187" i="6"/>
  <c r="I204" i="7"/>
  <c r="I205" i="7" s="1"/>
  <c r="I206" i="7"/>
  <c r="K204" i="7"/>
  <c r="K205" i="7" s="1"/>
  <c r="K206" i="7" s="1"/>
  <c r="O204" i="7"/>
  <c r="O205" i="7" s="1"/>
  <c r="O206" i="7" s="1"/>
  <c r="M179" i="6"/>
  <c r="M182" i="6" s="1"/>
  <c r="M197" i="6"/>
  <c r="M198" i="6" s="1"/>
  <c r="M200" i="6" s="1"/>
  <c r="G200" i="6"/>
  <c r="G202" i="7"/>
  <c r="K179" i="6"/>
  <c r="K197" i="6"/>
  <c r="G202" i="4"/>
  <c r="K200" i="4"/>
  <c r="G202" i="5"/>
  <c r="M200" i="5"/>
  <c r="M181" i="7"/>
  <c r="M199" i="7"/>
  <c r="G202" i="1"/>
  <c r="G203" i="1" s="1"/>
  <c r="G204" i="1" s="1"/>
  <c r="M202" i="5" l="1"/>
  <c r="G203" i="5"/>
  <c r="K198" i="6"/>
  <c r="O197" i="6"/>
  <c r="M5" i="6" s="1"/>
  <c r="M6" i="6" s="1"/>
  <c r="M184" i="7"/>
  <c r="C188" i="7"/>
  <c r="C191" i="7" s="1"/>
  <c r="K182" i="6"/>
  <c r="C186" i="6"/>
  <c r="C189" i="6" s="1"/>
  <c r="G202" i="6"/>
  <c r="M200" i="7"/>
  <c r="Q199" i="7"/>
  <c r="M7" i="7" s="1"/>
  <c r="M8" i="7" s="1"/>
  <c r="M202" i="6"/>
  <c r="M203" i="6" s="1"/>
  <c r="M204" i="6"/>
  <c r="G203" i="4"/>
  <c r="K202" i="4"/>
  <c r="G204" i="7"/>
  <c r="M202" i="7" l="1"/>
  <c r="Q200" i="7"/>
  <c r="K200" i="6"/>
  <c r="O198" i="6"/>
  <c r="G203" i="6"/>
  <c r="M203" i="5"/>
  <c r="G204" i="5"/>
  <c r="M204" i="5" s="1"/>
  <c r="K203" i="4"/>
  <c r="G204" i="4"/>
  <c r="K204" i="4" s="1"/>
  <c r="G205" i="7"/>
  <c r="K202" i="6" l="1"/>
  <c r="O200" i="6"/>
  <c r="G204" i="6"/>
  <c r="G206" i="7"/>
  <c r="M204" i="7"/>
  <c r="Q202" i="7"/>
  <c r="M205" i="7" l="1"/>
  <c r="Q204" i="7"/>
  <c r="K203" i="6"/>
  <c r="O202" i="6"/>
  <c r="K204" i="6" l="1"/>
  <c r="O204" i="6" s="1"/>
  <c r="O203" i="6"/>
  <c r="Q205" i="7"/>
  <c r="M206" i="7"/>
  <c r="Q206" i="7" s="1"/>
</calcChain>
</file>

<file path=xl/comments1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</commentList>
</comments>
</file>

<file path=xl/comments2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K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3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M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4.xml><?xml version="1.0" encoding="utf-8"?>
<comments xmlns="http://schemas.openxmlformats.org/spreadsheetml/2006/main">
  <authors>
    <author>mwjones</author>
  </authors>
  <commentList>
    <comment ref="G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O198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comments5.xml><?xml version="1.0" encoding="utf-8"?>
<comments xmlns="http://schemas.openxmlformats.org/spreadsheetml/2006/main">
  <authors>
    <author>mwjones</author>
  </authors>
  <commentList>
    <comment ref="G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7A on the PHS 398 form.</t>
        </r>
      </text>
    </comment>
    <comment ref="Q200" authorId="0">
      <text>
        <r>
          <rPr>
            <b/>
            <sz val="8"/>
            <color indexed="81"/>
            <rFont val="Tahoma"/>
          </rPr>
          <t>OSP:</t>
        </r>
        <r>
          <rPr>
            <sz val="8"/>
            <color indexed="81"/>
            <rFont val="Tahoma"/>
          </rPr>
          <t xml:space="preserve">
This amount goes in field 8A on the PHS 398 form.</t>
        </r>
      </text>
    </comment>
  </commentList>
</comments>
</file>

<file path=xl/sharedStrings.xml><?xml version="1.0" encoding="utf-8"?>
<sst xmlns="http://schemas.openxmlformats.org/spreadsheetml/2006/main" count="707" uniqueCount="123">
  <si>
    <t>Personnel</t>
  </si>
  <si>
    <t>Faculty &amp; Classified</t>
  </si>
  <si>
    <t>Annual Salary</t>
  </si>
  <si>
    <t>Name</t>
  </si>
  <si>
    <t>% Effort</t>
  </si>
  <si>
    <t>Year 1</t>
  </si>
  <si>
    <t>Subtotals</t>
  </si>
  <si>
    <t>Rate Per Hour</t>
  </si>
  <si>
    <t>Hrs. Worked</t>
  </si>
  <si>
    <t>Nonfringe &amp; Students</t>
  </si>
  <si>
    <t>Subtotal Personnel</t>
  </si>
  <si>
    <t>Fringe Faculty &amp; Classified</t>
  </si>
  <si>
    <t>Fringe Hourly</t>
  </si>
  <si>
    <t>Postdoctoral Health Ins.</t>
  </si>
  <si>
    <t>Fac. &amp; Class. Fringe Rate</t>
  </si>
  <si>
    <t>Hourly Fringe Rate</t>
  </si>
  <si>
    <t>F&amp;A Rate</t>
  </si>
  <si>
    <t>Total Personnel</t>
  </si>
  <si>
    <t>Subtotal Fringe</t>
  </si>
  <si>
    <t>Increment Rate (Personnel)</t>
  </si>
  <si>
    <t>Consultants</t>
  </si>
  <si>
    <t>(Names)</t>
  </si>
  <si>
    <t xml:space="preserve"> </t>
  </si>
  <si>
    <t>(Itemize)</t>
  </si>
  <si>
    <t>Supplies</t>
  </si>
  <si>
    <t>Patient Care</t>
  </si>
  <si>
    <t>Inpatient</t>
  </si>
  <si>
    <t>Outpatient</t>
  </si>
  <si>
    <t xml:space="preserve">Subtotals </t>
  </si>
  <si>
    <t>Alterations/Renovations</t>
  </si>
  <si>
    <t>Increment Rate (Non-Personnel)</t>
  </si>
  <si>
    <t>Travel</t>
  </si>
  <si>
    <t>Other</t>
  </si>
  <si>
    <t>Tuition</t>
  </si>
  <si>
    <t>Total Tuition</t>
  </si>
  <si>
    <t>Subtotal Direct Cost at VCU</t>
  </si>
  <si>
    <t>Subawards</t>
  </si>
  <si>
    <t>Direct</t>
  </si>
  <si>
    <t>Indirect</t>
  </si>
  <si>
    <t>Subawardee #1</t>
  </si>
  <si>
    <t>Subawardee #2</t>
  </si>
  <si>
    <t>Subawardee #4</t>
  </si>
  <si>
    <t>Total Direct Subawards</t>
  </si>
  <si>
    <t>Total Indirect Subawards</t>
  </si>
  <si>
    <t>Total Direct</t>
  </si>
  <si>
    <t>F&amp;A Base</t>
  </si>
  <si>
    <t>Total F&amp;A</t>
  </si>
  <si>
    <t>Total Costs</t>
  </si>
  <si>
    <t>Average Annual Direct Cost</t>
  </si>
  <si>
    <t xml:space="preserve">Note: Average Annual Direct Cost should approach, </t>
  </si>
  <si>
    <t xml:space="preserve">but not exceed, any multiples of $25,000 up to, </t>
  </si>
  <si>
    <t>and including $250,000.</t>
  </si>
  <si>
    <t>Enter data in year 1, then adjust year 1 data until Average Annual Direct Cost meets your needs.</t>
  </si>
  <si>
    <t>(Note: See Below)</t>
  </si>
  <si>
    <t>Note: If a large, one time equipment expenditure is needed, add</t>
  </si>
  <si>
    <t>one (or more) $25,000 modules to that year's direct cost budget</t>
  </si>
  <si>
    <t>total, rather than including it in this spreadsheet.</t>
  </si>
  <si>
    <t>Complements of Virginia Commonwealth University</t>
  </si>
  <si>
    <t>1-year DC total</t>
  </si>
  <si>
    <t>1-year F&amp;A base</t>
  </si>
  <si>
    <t>1-year F&amp;A total</t>
  </si>
  <si>
    <t>1-yr total cost</t>
  </si>
  <si>
    <t>Equipment (&gt;$5,000 each)</t>
  </si>
  <si>
    <t>(Itemize, budget in year desired)</t>
  </si>
  <si>
    <t>Rent</t>
  </si>
  <si>
    <t>Total Rent</t>
  </si>
  <si>
    <t>Subawardee #3</t>
  </si>
  <si>
    <t>Total Direct Costs</t>
  </si>
  <si>
    <t>Consortium F&amp;A</t>
  </si>
  <si>
    <t>For NIH Modular Applications:</t>
  </si>
  <si>
    <t>DC less Consortium F&amp;A</t>
  </si>
  <si>
    <t>Equipment Requests:</t>
  </si>
  <si>
    <t>Summer &amp; Part-Time Faculty</t>
  </si>
  <si>
    <t>Fringe Summer &amp; Part-Time Faculty</t>
  </si>
  <si>
    <t>Hourly &amp; Postdoctoral</t>
  </si>
  <si>
    <t>Year 2</t>
  </si>
  <si>
    <t>Sub Totals</t>
  </si>
  <si>
    <t>2-year DC total</t>
  </si>
  <si>
    <t>2-year F&amp;A base</t>
  </si>
  <si>
    <t>2-year F&amp;A total</t>
  </si>
  <si>
    <t>2-yr total cost</t>
  </si>
  <si>
    <t>Initial</t>
  </si>
  <si>
    <t>Total</t>
  </si>
  <si>
    <t>Year 3</t>
  </si>
  <si>
    <t>3-year DC total</t>
  </si>
  <si>
    <t>3-year F&amp;A base</t>
  </si>
  <si>
    <t>3-year F&amp;A total</t>
  </si>
  <si>
    <t>3-yr total cost</t>
  </si>
  <si>
    <t>Year 4</t>
  </si>
  <si>
    <t>4-year DC total</t>
  </si>
  <si>
    <t>4-year F&amp;A base</t>
  </si>
  <si>
    <t>4-year F&amp;A total</t>
  </si>
  <si>
    <t>4-yr total cost</t>
  </si>
  <si>
    <t>NIH Modular Grant Worksheet, 5 Years</t>
  </si>
  <si>
    <t>Year 5</t>
  </si>
  <si>
    <t>5-year DC total</t>
  </si>
  <si>
    <t>5-year F&amp;A base</t>
  </si>
  <si>
    <t>5-year F&amp;A total</t>
  </si>
  <si>
    <t>5-yr total cost</t>
  </si>
  <si>
    <t>Faculty and Classified Staff</t>
  </si>
  <si>
    <t>Hourly</t>
  </si>
  <si>
    <t>Full-Time VCU Student</t>
  </si>
  <si>
    <t>**Facilities &amp; Administration (F&amp;A) Rates (O/C = On campus; Off/C = Off Campus)</t>
  </si>
  <si>
    <t>O/C Research</t>
  </si>
  <si>
    <t>Off/C Research</t>
  </si>
  <si>
    <t>O/C Instruction</t>
  </si>
  <si>
    <t>Off/C Instruction</t>
  </si>
  <si>
    <t>O/C Other</t>
  </si>
  <si>
    <t>Off/C Other</t>
  </si>
  <si>
    <t>NIH Modular Grant Worksheet, 1 Year Project</t>
  </si>
  <si>
    <t>NIH Modular Grant Worksheet, 2 Year Project</t>
  </si>
  <si>
    <t>NIH Modular Grant Worksheet, 3 Year Project</t>
  </si>
  <si>
    <t>NIH Modular Grant Worksheet, 4 Year Project</t>
  </si>
  <si>
    <t>07/01/13 – Until notice:</t>
  </si>
  <si>
    <t>Fringe Benefits Rate Non-Sponsored and Sponsored 07/01/2013-06/30/2014</t>
  </si>
  <si>
    <t>Restricted Rates</t>
  </si>
  <si>
    <r>
      <t>Other Rates:</t>
    </r>
    <r>
      <rPr>
        <sz val="8"/>
        <rFont val="Arial"/>
        <family val="2"/>
      </rPr>
      <t xml:space="preserve"> Legacy On Campus Res</t>
    </r>
  </si>
  <si>
    <r>
      <t>Other Rates:</t>
    </r>
    <r>
      <rPr>
        <sz val="8"/>
        <rFont val="Arial"/>
        <family val="2"/>
      </rPr>
      <t xml:space="preserve"> Industry Sponsored Clinical Trial</t>
    </r>
  </si>
  <si>
    <r>
      <t>Other Rates:</t>
    </r>
    <r>
      <rPr>
        <sz val="8"/>
        <rFont val="Arial"/>
        <family val="2"/>
      </rPr>
      <t xml:space="preserve"> Sponsor Restricted Other</t>
    </r>
  </si>
  <si>
    <r>
      <t>Other Rates:</t>
    </r>
    <r>
      <rPr>
        <sz val="8"/>
        <rFont val="Arial"/>
        <family val="2"/>
      </rPr>
      <t xml:space="preserve"> Sponsor Restricted Local</t>
    </r>
  </si>
  <si>
    <r>
      <t>Other Rates:</t>
    </r>
    <r>
      <rPr>
        <sz val="8"/>
        <rFont val="Arial"/>
        <family val="2"/>
      </rPr>
      <t xml:space="preserve"> Sponsor Restricted Training</t>
    </r>
  </si>
  <si>
    <r>
      <t>Other Rates:</t>
    </r>
    <r>
      <rPr>
        <sz val="8"/>
        <rFont val="Arial"/>
        <family val="2"/>
      </rPr>
      <t xml:space="preserve"> Sponsor Restricted</t>
    </r>
  </si>
  <si>
    <r>
      <t>Other Rates:</t>
    </r>
    <r>
      <rPr>
        <sz val="8"/>
        <rFont val="Arial"/>
      </rPr>
      <t xml:space="preserve">  No F&amp;A Allowed by Sponsor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</si>
</sst>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color indexed="9"/>
      <name val="Arial"/>
      <family val="2"/>
    </font>
    <font>
      <sz val="18"/>
      <name val="Arial"/>
      <family val="2"/>
    </font>
    <font>
      <sz val="20"/>
      <name val="Arial"/>
      <family val="2"/>
    </font>
    <font>
      <sz val="12"/>
      <name val="Arial"/>
      <family val="2"/>
    </font>
    <font>
      <sz val="18"/>
      <color indexed="18"/>
      <name val="Arial"/>
      <family val="2"/>
    </font>
    <font>
      <b/>
      <sz val="10"/>
      <color indexed="9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color indexed="8"/>
      <name val="Arial"/>
      <family val="2"/>
    </font>
    <font>
      <i/>
      <sz val="18"/>
      <name val="Arial"/>
      <family val="2"/>
    </font>
    <font>
      <sz val="12"/>
      <color indexed="9"/>
      <name val="Arial"/>
      <family val="2"/>
    </font>
    <font>
      <b/>
      <sz val="8.5"/>
      <color indexed="63"/>
      <name val="Verdana"/>
      <family val="2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3" fontId="0" fillId="2" borderId="0" xfId="2" applyNumberFormat="1" applyFont="1" applyFill="1" applyBorder="1" applyProtection="1">
      <protection locked="0"/>
    </xf>
    <xf numFmtId="3" fontId="0" fillId="2" borderId="1" xfId="2" applyNumberFormat="1" applyFont="1" applyFill="1" applyBorder="1" applyProtection="1">
      <protection locked="0"/>
    </xf>
    <xf numFmtId="3" fontId="0" fillId="0" borderId="0" xfId="0" applyNumberFormat="1" applyProtection="1">
      <protection locked="0"/>
    </xf>
    <xf numFmtId="3" fontId="0" fillId="2" borderId="0" xfId="0" applyNumberFormat="1" applyFill="1" applyProtection="1">
      <protection locked="0"/>
    </xf>
    <xf numFmtId="3" fontId="2" fillId="2" borderId="0" xfId="0" applyNumberFormat="1" applyFont="1" applyFill="1" applyBorder="1" applyProtection="1">
      <protection locked="0"/>
    </xf>
    <xf numFmtId="3" fontId="5" fillId="0" borderId="0" xfId="0" applyNumberFormat="1" applyFont="1" applyProtection="1">
      <protection locked="0"/>
    </xf>
    <xf numFmtId="3" fontId="5" fillId="2" borderId="0" xfId="0" applyNumberFormat="1" applyFont="1" applyFill="1" applyProtection="1">
      <protection locked="0"/>
    </xf>
    <xf numFmtId="5" fontId="5" fillId="2" borderId="2" xfId="0" applyNumberFormat="1" applyFont="1" applyFill="1" applyBorder="1" applyAlignment="1" applyProtection="1">
      <alignment horizontal="right"/>
      <protection locked="0"/>
    </xf>
    <xf numFmtId="5" fontId="5" fillId="2" borderId="3" xfId="0" applyNumberFormat="1" applyFont="1" applyFill="1" applyBorder="1" applyAlignment="1" applyProtection="1">
      <alignment horizontal="right"/>
      <protection locked="0"/>
    </xf>
    <xf numFmtId="3" fontId="5" fillId="2" borderId="4" xfId="0" applyNumberFormat="1" applyFont="1" applyFill="1" applyBorder="1" applyProtection="1">
      <protection locked="0"/>
    </xf>
    <xf numFmtId="5" fontId="5" fillId="2" borderId="5" xfId="0" applyNumberFormat="1" applyFont="1" applyFill="1" applyBorder="1" applyAlignment="1" applyProtection="1">
      <alignment horizontal="right"/>
      <protection locked="0"/>
    </xf>
    <xf numFmtId="5" fontId="5" fillId="2" borderId="0" xfId="0" applyNumberFormat="1" applyFont="1" applyFill="1" applyBorder="1" applyAlignment="1" applyProtection="1">
      <alignment horizontal="right"/>
      <protection locked="0"/>
    </xf>
    <xf numFmtId="3" fontId="5" fillId="2" borderId="6" xfId="0" applyNumberFormat="1" applyFont="1" applyFill="1" applyBorder="1" applyProtection="1">
      <protection locked="0"/>
    </xf>
    <xf numFmtId="5" fontId="5" fillId="2" borderId="7" xfId="0" applyNumberFormat="1" applyFont="1" applyFill="1" applyBorder="1" applyAlignment="1" applyProtection="1">
      <alignment horizontal="right"/>
      <protection locked="0"/>
    </xf>
    <xf numFmtId="5" fontId="5" fillId="2" borderId="8" xfId="0" applyNumberFormat="1" applyFont="1" applyFill="1" applyBorder="1" applyAlignment="1" applyProtection="1">
      <alignment horizontal="right"/>
      <protection locked="0"/>
    </xf>
    <xf numFmtId="3" fontId="5" fillId="2" borderId="9" xfId="0" applyNumberFormat="1" applyFont="1" applyFill="1" applyBorder="1" applyProtection="1">
      <protection locked="0"/>
    </xf>
    <xf numFmtId="0" fontId="0" fillId="2" borderId="0" xfId="0" applyFill="1" applyBorder="1" applyProtection="1"/>
    <xf numFmtId="0" fontId="2" fillId="2" borderId="0" xfId="0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0" fontId="3" fillId="2" borderId="0" xfId="0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9" fontId="0" fillId="2" borderId="0" xfId="3" applyFont="1" applyFill="1" applyBorder="1" applyProtection="1">
      <protection locked="0"/>
    </xf>
    <xf numFmtId="3" fontId="0" fillId="2" borderId="0" xfId="1" applyNumberFormat="1" applyFont="1" applyFill="1" applyBorder="1" applyProtection="1">
      <protection locked="0"/>
    </xf>
    <xf numFmtId="3" fontId="0" fillId="2" borderId="0" xfId="0" applyNumberFormat="1" applyFill="1" applyBorder="1" applyProtection="1">
      <protection locked="0"/>
    </xf>
    <xf numFmtId="9" fontId="0" fillId="2" borderId="1" xfId="3" applyFont="1" applyFill="1" applyBorder="1" applyProtection="1">
      <protection locked="0"/>
    </xf>
    <xf numFmtId="3" fontId="0" fillId="2" borderId="1" xfId="1" applyNumberFormat="1" applyFont="1" applyFill="1" applyBorder="1" applyProtection="1">
      <protection locked="0"/>
    </xf>
    <xf numFmtId="3" fontId="2" fillId="2" borderId="0" xfId="2" applyNumberFormat="1" applyFon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3" fontId="0" fillId="2" borderId="1" xfId="0" applyNumberFormat="1" applyFill="1" applyBorder="1" applyProtection="1">
      <protection locked="0"/>
    </xf>
    <xf numFmtId="0" fontId="0" fillId="2" borderId="0" xfId="0" applyFill="1" applyBorder="1" applyAlignment="1" applyProtection="1">
      <alignment horizontal="right"/>
      <protection locked="0"/>
    </xf>
    <xf numFmtId="0" fontId="0" fillId="2" borderId="0" xfId="0" applyFill="1" applyBorder="1" applyAlignment="1" applyProtection="1">
      <alignment horizontal="center"/>
      <protection locked="0"/>
    </xf>
    <xf numFmtId="3" fontId="6" fillId="2" borderId="0" xfId="0" applyNumberFormat="1" applyFont="1" applyFill="1" applyBorder="1" applyProtection="1"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Protection="1">
      <protection locked="0"/>
    </xf>
    <xf numFmtId="3" fontId="5" fillId="2" borderId="0" xfId="0" applyNumberFormat="1" applyFont="1" applyFill="1" applyBorder="1" applyProtection="1">
      <protection locked="0"/>
    </xf>
    <xf numFmtId="3" fontId="7" fillId="2" borderId="0" xfId="0" applyNumberFormat="1" applyFont="1" applyFill="1" applyProtection="1">
      <protection locked="0"/>
    </xf>
    <xf numFmtId="0" fontId="8" fillId="2" borderId="0" xfId="0" applyFont="1" applyFill="1" applyBorder="1" applyProtection="1">
      <protection locked="0"/>
    </xf>
    <xf numFmtId="3" fontId="6" fillId="2" borderId="0" xfId="0" applyNumberFormat="1" applyFont="1" applyFill="1" applyAlignment="1" applyProtection="1">
      <alignment horizontal="right"/>
      <protection locked="0"/>
    </xf>
    <xf numFmtId="0" fontId="9" fillId="2" borderId="0" xfId="0" applyFont="1" applyFill="1" applyBorder="1" applyProtection="1"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10" fontId="9" fillId="2" borderId="0" xfId="0" applyNumberFormat="1" applyFont="1" applyFill="1" applyProtection="1"/>
    <xf numFmtId="3" fontId="9" fillId="2" borderId="0" xfId="0" applyNumberFormat="1" applyFont="1" applyFill="1" applyProtection="1">
      <protection locked="0"/>
    </xf>
    <xf numFmtId="10" fontId="9" fillId="0" borderId="0" xfId="0" applyNumberFormat="1" applyFont="1" applyProtection="1"/>
    <xf numFmtId="0" fontId="4" fillId="3" borderId="0" xfId="0" applyFont="1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4" fillId="2" borderId="0" xfId="0" applyFont="1" applyFill="1" applyBorder="1" applyProtection="1">
      <protection locked="0"/>
    </xf>
    <xf numFmtId="3" fontId="11" fillId="2" borderId="0" xfId="0" applyNumberFormat="1" applyFont="1" applyFill="1" applyBorder="1" applyAlignment="1" applyProtection="1">
      <alignment horizontal="center"/>
      <protection locked="0"/>
    </xf>
    <xf numFmtId="3" fontId="10" fillId="2" borderId="0" xfId="0" applyNumberFormat="1" applyFont="1" applyFill="1"/>
    <xf numFmtId="0" fontId="14" fillId="2" borderId="0" xfId="0" applyFont="1" applyFill="1" applyBorder="1" applyAlignment="1" applyProtection="1">
      <alignment horizontal="center"/>
      <protection locked="0"/>
    </xf>
    <xf numFmtId="0" fontId="15" fillId="2" borderId="0" xfId="0" applyFont="1" applyFill="1" applyBorder="1" applyProtection="1">
      <protection locked="0"/>
    </xf>
    <xf numFmtId="3" fontId="7" fillId="2" borderId="0" xfId="0" applyNumberFormat="1" applyFont="1" applyFill="1" applyBorder="1" applyProtection="1">
      <protection locked="0"/>
    </xf>
    <xf numFmtId="5" fontId="7" fillId="2" borderId="0" xfId="0" applyNumberFormat="1" applyFont="1" applyFill="1" applyProtection="1">
      <protection locked="0"/>
    </xf>
    <xf numFmtId="3" fontId="9" fillId="2" borderId="0" xfId="0" applyNumberFormat="1" applyFont="1" applyFill="1" applyBorder="1" applyProtection="1">
      <protection locked="0"/>
    </xf>
    <xf numFmtId="9" fontId="1" fillId="2" borderId="0" xfId="3" applyFill="1" applyBorder="1" applyProtection="1">
      <protection locked="0"/>
    </xf>
    <xf numFmtId="3" fontId="1" fillId="2" borderId="0" xfId="1" applyNumberFormat="1" applyFill="1" applyBorder="1" applyProtection="1">
      <protection locked="0"/>
    </xf>
    <xf numFmtId="3" fontId="1" fillId="2" borderId="0" xfId="2" applyNumberFormat="1" applyFill="1" applyBorder="1" applyProtection="1">
      <protection locked="0"/>
    </xf>
    <xf numFmtId="9" fontId="1" fillId="2" borderId="1" xfId="3" applyFill="1" applyBorder="1" applyProtection="1">
      <protection locked="0"/>
    </xf>
    <xf numFmtId="3" fontId="1" fillId="2" borderId="1" xfId="1" applyNumberFormat="1" applyFill="1" applyBorder="1" applyProtection="1">
      <protection locked="0"/>
    </xf>
    <xf numFmtId="3" fontId="1" fillId="2" borderId="1" xfId="2" applyNumberFormat="1" applyFill="1" applyBorder="1" applyProtection="1">
      <protection locked="0"/>
    </xf>
    <xf numFmtId="3" fontId="6" fillId="2" borderId="0" xfId="0" applyNumberFormat="1" applyFont="1" applyFill="1" applyProtection="1">
      <protection locked="0"/>
    </xf>
    <xf numFmtId="3" fontId="3" fillId="2" borderId="0" xfId="0" applyNumberFormat="1" applyFont="1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3" fontId="16" fillId="2" borderId="0" xfId="0" applyNumberFormat="1" applyFont="1" applyFill="1" applyBorder="1" applyProtection="1">
      <protection locked="0"/>
    </xf>
    <xf numFmtId="0" fontId="17" fillId="0" borderId="10" xfId="0" applyFont="1" applyBorder="1" applyAlignment="1">
      <alignment vertical="top" wrapText="1" shrinkToFit="1"/>
    </xf>
    <xf numFmtId="0" fontId="0" fillId="2" borderId="11" xfId="0" applyFill="1" applyBorder="1" applyProtection="1">
      <protection locked="0"/>
    </xf>
    <xf numFmtId="0" fontId="18" fillId="2" borderId="12" xfId="0" applyFont="1" applyFill="1" applyBorder="1" applyAlignment="1" applyProtection="1">
      <alignment horizontal="center"/>
      <protection locked="0"/>
    </xf>
    <xf numFmtId="10" fontId="18" fillId="2" borderId="13" xfId="3" applyNumberFormat="1" applyFont="1" applyFill="1" applyBorder="1" applyProtection="1"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2" borderId="13" xfId="0" applyFill="1" applyBorder="1" applyProtection="1">
      <protection locked="0"/>
    </xf>
    <xf numFmtId="0" fontId="17" fillId="0" borderId="12" xfId="0" applyFont="1" applyBorder="1" applyAlignment="1">
      <alignment vertical="top" wrapText="1" shrinkToFit="1"/>
    </xf>
    <xf numFmtId="0" fontId="19" fillId="2" borderId="13" xfId="0" applyFont="1" applyFill="1" applyBorder="1" applyAlignment="1" applyProtection="1">
      <alignment horizontal="center" wrapText="1" shrinkToFit="1"/>
      <protection locked="0"/>
    </xf>
    <xf numFmtId="0" fontId="18" fillId="2" borderId="14" xfId="0" applyFont="1" applyFill="1" applyBorder="1" applyAlignment="1" applyProtection="1">
      <alignment horizontal="center"/>
      <protection locked="0"/>
    </xf>
    <xf numFmtId="10" fontId="18" fillId="2" borderId="15" xfId="3" applyNumberFormat="1" applyFont="1" applyFill="1" applyBorder="1" applyProtection="1">
      <protection locked="0"/>
    </xf>
    <xf numFmtId="10" fontId="19" fillId="2" borderId="13" xfId="3" applyNumberFormat="1" applyFont="1" applyFill="1" applyBorder="1" applyAlignment="1" applyProtection="1">
      <alignment horizontal="center" wrapText="1" shrinkToFit="1"/>
      <protection locked="0"/>
    </xf>
    <xf numFmtId="0" fontId="19" fillId="2" borderId="12" xfId="0" applyFont="1" applyFill="1" applyBorder="1" applyAlignment="1" applyProtection="1">
      <alignment horizontal="center"/>
      <protection locked="0"/>
    </xf>
    <xf numFmtId="10" fontId="20" fillId="2" borderId="13" xfId="3" applyNumberFormat="1" applyFont="1" applyFill="1" applyBorder="1" applyAlignment="1" applyProtection="1">
      <alignment horizontal="right" wrapText="1" shrinkToFit="1"/>
      <protection locked="0"/>
    </xf>
    <xf numFmtId="0" fontId="19" fillId="2" borderId="14" xfId="0" applyFont="1" applyFill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topLeftCell="B1" zoomScaleNormal="100" workbookViewId="0">
      <selection activeCell="O1" sqref="O1:P21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0.85546875" style="19" customWidth="1"/>
    <col min="10" max="12" width="9.140625" style="19"/>
    <col min="13" max="13" width="13.7109375" style="19" customWidth="1"/>
    <col min="14" max="14" width="9.140625" style="19"/>
    <col min="15" max="15" width="38.5703125" style="19" customWidth="1"/>
    <col min="16" max="16" width="10.7109375" style="19" customWidth="1"/>
    <col min="17" max="16384" width="9.140625" style="19"/>
  </cols>
  <sheetData>
    <row r="1" spans="1:16" ht="29.25" customHeight="1" x14ac:dyDescent="0.35">
      <c r="A1" s="40" t="s">
        <v>109</v>
      </c>
      <c r="O1" s="67" t="s">
        <v>114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0.34100000000000003</v>
      </c>
    </row>
    <row r="3" spans="1:16" x14ac:dyDescent="0.2">
      <c r="A3" s="17" t="s">
        <v>57</v>
      </c>
      <c r="O3" s="69" t="s">
        <v>100</v>
      </c>
      <c r="P3" s="70">
        <v>7.9000000000000001E-2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G197</f>
        <v>0</v>
      </c>
      <c r="O5" s="71"/>
      <c r="P5" s="72"/>
    </row>
    <row r="6" spans="1:16" ht="31.5" x14ac:dyDescent="0.35">
      <c r="G6" s="39" t="s">
        <v>48</v>
      </c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0.34100000000000003</v>
      </c>
      <c r="G9" s="45" t="s">
        <v>51</v>
      </c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7.9000000000000001E-2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115</v>
      </c>
    </row>
    <row r="15" spans="1:16" x14ac:dyDescent="0.2">
      <c r="A15" s="20" t="s">
        <v>1</v>
      </c>
      <c r="B15" s="20"/>
      <c r="O15" s="78" t="s">
        <v>116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O16" s="78" t="s">
        <v>117</v>
      </c>
      <c r="P16" s="70">
        <v>0.25</v>
      </c>
    </row>
    <row r="17" spans="1:16" x14ac:dyDescent="0.2">
      <c r="C17" s="24">
        <v>0</v>
      </c>
      <c r="E17" s="25">
        <v>0</v>
      </c>
      <c r="F17" s="26"/>
      <c r="G17" s="1">
        <f t="shared" ref="G17:G26" si="0">C17*E17</f>
        <v>0</v>
      </c>
      <c r="O17" s="78" t="s">
        <v>118</v>
      </c>
      <c r="P17" s="70">
        <v>0.2</v>
      </c>
    </row>
    <row r="18" spans="1:16" x14ac:dyDescent="0.2">
      <c r="C18" s="24">
        <v>0</v>
      </c>
      <c r="E18" s="25">
        <v>0</v>
      </c>
      <c r="F18" s="26"/>
      <c r="G18" s="1">
        <f t="shared" si="0"/>
        <v>0</v>
      </c>
      <c r="O18" s="78" t="s">
        <v>119</v>
      </c>
      <c r="P18" s="70">
        <v>0.1</v>
      </c>
    </row>
    <row r="19" spans="1:16" x14ac:dyDescent="0.2">
      <c r="C19" s="24">
        <v>0</v>
      </c>
      <c r="E19" s="25">
        <v>0</v>
      </c>
      <c r="F19" s="26"/>
      <c r="G19" s="1">
        <f t="shared" si="0"/>
        <v>0</v>
      </c>
      <c r="O19" s="78" t="s">
        <v>120</v>
      </c>
      <c r="P19" s="70">
        <v>0.08</v>
      </c>
    </row>
    <row r="20" spans="1:16" x14ac:dyDescent="0.2">
      <c r="C20" s="24">
        <v>0</v>
      </c>
      <c r="E20" s="25">
        <v>0</v>
      </c>
      <c r="F20" s="26"/>
      <c r="G20" s="1">
        <f t="shared" si="0"/>
        <v>0</v>
      </c>
      <c r="O20" s="78" t="s">
        <v>121</v>
      </c>
      <c r="P20" s="70">
        <v>0.05</v>
      </c>
    </row>
    <row r="21" spans="1:16" x14ac:dyDescent="0.2">
      <c r="C21" s="24">
        <v>0</v>
      </c>
      <c r="E21" s="25">
        <v>0</v>
      </c>
      <c r="F21" s="26"/>
      <c r="G21" s="1">
        <f t="shared" si="0"/>
        <v>0</v>
      </c>
      <c r="O21" s="80" t="s">
        <v>122</v>
      </c>
      <c r="P21" s="76">
        <v>0</v>
      </c>
    </row>
    <row r="22" spans="1:16" x14ac:dyDescent="0.2">
      <c r="C22" s="24">
        <v>0</v>
      </c>
      <c r="E22" s="25">
        <v>0</v>
      </c>
      <c r="F22" s="26"/>
      <c r="G22" s="1">
        <f t="shared" si="0"/>
        <v>0</v>
      </c>
    </row>
    <row r="23" spans="1:16" x14ac:dyDescent="0.2">
      <c r="C23" s="24">
        <v>0</v>
      </c>
      <c r="E23" s="25">
        <v>0</v>
      </c>
      <c r="F23" s="26"/>
      <c r="G23" s="1">
        <f t="shared" si="0"/>
        <v>0</v>
      </c>
    </row>
    <row r="24" spans="1:16" x14ac:dyDescent="0.2">
      <c r="C24" s="24">
        <v>0</v>
      </c>
      <c r="E24" s="25">
        <v>0</v>
      </c>
      <c r="F24" s="26"/>
      <c r="G24" s="1">
        <f t="shared" si="0"/>
        <v>0</v>
      </c>
    </row>
    <row r="25" spans="1:16" x14ac:dyDescent="0.2">
      <c r="C25" s="24">
        <v>0</v>
      </c>
      <c r="E25" s="25">
        <v>0</v>
      </c>
      <c r="F25" s="26"/>
      <c r="G25" s="1">
        <f t="shared" si="0"/>
        <v>0</v>
      </c>
    </row>
    <row r="26" spans="1:16" x14ac:dyDescent="0.2">
      <c r="C26" s="27">
        <v>0</v>
      </c>
      <c r="E26" s="28">
        <v>0</v>
      </c>
      <c r="F26" s="26"/>
      <c r="G26" s="2">
        <f t="shared" si="0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</row>
    <row r="28" spans="1:16" x14ac:dyDescent="0.2">
      <c r="A28" s="20"/>
      <c r="E28" s="26"/>
      <c r="F28" s="26"/>
      <c r="G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</row>
    <row r="32" spans="1:16" x14ac:dyDescent="0.2">
      <c r="C32" s="24">
        <v>0</v>
      </c>
      <c r="D32" s="26"/>
      <c r="E32" s="25">
        <v>0</v>
      </c>
      <c r="F32" s="26"/>
      <c r="G32" s="1">
        <f t="shared" ref="G32:G41" si="1">C32*E32</f>
        <v>0</v>
      </c>
    </row>
    <row r="33" spans="1:7" x14ac:dyDescent="0.2">
      <c r="C33" s="24">
        <v>0</v>
      </c>
      <c r="D33" s="26"/>
      <c r="E33" s="25">
        <v>0</v>
      </c>
      <c r="F33" s="26"/>
      <c r="G33" s="1">
        <f t="shared" si="1"/>
        <v>0</v>
      </c>
    </row>
    <row r="34" spans="1:7" x14ac:dyDescent="0.2">
      <c r="C34" s="24">
        <v>0</v>
      </c>
      <c r="D34" s="26"/>
      <c r="E34" s="25">
        <v>0</v>
      </c>
      <c r="F34" s="26"/>
      <c r="G34" s="1">
        <f t="shared" si="1"/>
        <v>0</v>
      </c>
    </row>
    <row r="35" spans="1:7" x14ac:dyDescent="0.2">
      <c r="C35" s="24">
        <v>0</v>
      </c>
      <c r="D35" s="26"/>
      <c r="E35" s="25">
        <v>0</v>
      </c>
      <c r="F35" s="26"/>
      <c r="G35" s="1">
        <f t="shared" si="1"/>
        <v>0</v>
      </c>
    </row>
    <row r="36" spans="1:7" x14ac:dyDescent="0.2">
      <c r="C36" s="24">
        <v>0</v>
      </c>
      <c r="D36" s="26"/>
      <c r="E36" s="25">
        <v>0</v>
      </c>
      <c r="F36" s="26"/>
      <c r="G36" s="1">
        <f t="shared" si="1"/>
        <v>0</v>
      </c>
    </row>
    <row r="37" spans="1:7" x14ac:dyDescent="0.2">
      <c r="C37" s="24">
        <v>0</v>
      </c>
      <c r="D37" s="26"/>
      <c r="E37" s="25">
        <v>0</v>
      </c>
      <c r="F37" s="26"/>
      <c r="G37" s="1">
        <f t="shared" si="1"/>
        <v>0</v>
      </c>
    </row>
    <row r="38" spans="1:7" x14ac:dyDescent="0.2">
      <c r="C38" s="24">
        <v>0</v>
      </c>
      <c r="D38" s="26"/>
      <c r="E38" s="25">
        <v>0</v>
      </c>
      <c r="F38" s="26"/>
      <c r="G38" s="1">
        <f t="shared" si="1"/>
        <v>0</v>
      </c>
    </row>
    <row r="39" spans="1:7" x14ac:dyDescent="0.2">
      <c r="C39" s="24">
        <v>0</v>
      </c>
      <c r="D39" s="26"/>
      <c r="E39" s="25">
        <v>0</v>
      </c>
      <c r="F39" s="26"/>
      <c r="G39" s="1">
        <f t="shared" si="1"/>
        <v>0</v>
      </c>
    </row>
    <row r="40" spans="1:7" x14ac:dyDescent="0.2">
      <c r="C40" s="24">
        <v>0</v>
      </c>
      <c r="D40" s="26"/>
      <c r="E40" s="25">
        <v>0</v>
      </c>
      <c r="F40" s="26"/>
      <c r="G40" s="1">
        <f t="shared" si="1"/>
        <v>0</v>
      </c>
    </row>
    <row r="41" spans="1:7" x14ac:dyDescent="0.2">
      <c r="C41" s="27">
        <v>0</v>
      </c>
      <c r="D41" s="26"/>
      <c r="E41" s="28">
        <v>0</v>
      </c>
      <c r="F41" s="26"/>
      <c r="G41" s="2">
        <f t="shared" si="1"/>
        <v>0</v>
      </c>
    </row>
    <row r="42" spans="1:7" x14ac:dyDescent="0.2">
      <c r="A42" s="20" t="s">
        <v>6</v>
      </c>
      <c r="C42" s="26"/>
      <c r="D42" s="26"/>
      <c r="E42" s="26"/>
      <c r="F42" s="26"/>
      <c r="G42" s="5">
        <f>SUM(G32:G41)</f>
        <v>0</v>
      </c>
    </row>
    <row r="43" spans="1:7" x14ac:dyDescent="0.2">
      <c r="A43" s="20"/>
      <c r="C43" s="26"/>
      <c r="D43" s="26"/>
      <c r="E43" s="26"/>
      <c r="F43" s="26"/>
      <c r="G43" s="5"/>
    </row>
    <row r="44" spans="1:7" x14ac:dyDescent="0.2">
      <c r="A44" s="20"/>
      <c r="C44" s="26"/>
      <c r="D44" s="26"/>
      <c r="E44" s="26"/>
      <c r="F44" s="26"/>
      <c r="G44" s="5"/>
    </row>
    <row r="45" spans="1:7" x14ac:dyDescent="0.2">
      <c r="A45" s="52" t="s">
        <v>74</v>
      </c>
      <c r="B45" s="20"/>
    </row>
    <row r="46" spans="1:7" x14ac:dyDescent="0.2">
      <c r="A46" s="21" t="s">
        <v>3</v>
      </c>
      <c r="C46" s="21" t="s">
        <v>8</v>
      </c>
      <c r="E46" s="21" t="s">
        <v>7</v>
      </c>
      <c r="G46" s="23" t="s">
        <v>5</v>
      </c>
    </row>
    <row r="47" spans="1:7" x14ac:dyDescent="0.2">
      <c r="C47" s="25">
        <v>0</v>
      </c>
      <c r="D47" s="26"/>
      <c r="E47" s="25">
        <v>0</v>
      </c>
      <c r="F47" s="26"/>
      <c r="G47" s="1">
        <f t="shared" ref="G47:G56" si="2">C47*E47</f>
        <v>0</v>
      </c>
    </row>
    <row r="48" spans="1:7" x14ac:dyDescent="0.2">
      <c r="C48" s="25">
        <v>0</v>
      </c>
      <c r="D48" s="26"/>
      <c r="E48" s="25">
        <v>0</v>
      </c>
      <c r="F48" s="26"/>
      <c r="G48" s="1">
        <f t="shared" si="2"/>
        <v>0</v>
      </c>
    </row>
    <row r="49" spans="1:7" x14ac:dyDescent="0.2">
      <c r="C49" s="25">
        <v>0</v>
      </c>
      <c r="D49" s="26"/>
      <c r="E49" s="25">
        <v>0</v>
      </c>
      <c r="F49" s="26"/>
      <c r="G49" s="1">
        <f t="shared" si="2"/>
        <v>0</v>
      </c>
    </row>
    <row r="50" spans="1:7" x14ac:dyDescent="0.2">
      <c r="C50" s="25">
        <v>0</v>
      </c>
      <c r="D50" s="26"/>
      <c r="E50" s="25">
        <v>0</v>
      </c>
      <c r="F50" s="26"/>
      <c r="G50" s="1">
        <f t="shared" si="2"/>
        <v>0</v>
      </c>
    </row>
    <row r="51" spans="1:7" x14ac:dyDescent="0.2">
      <c r="C51" s="25">
        <v>0</v>
      </c>
      <c r="D51" s="26"/>
      <c r="E51" s="25">
        <v>0</v>
      </c>
      <c r="F51" s="26"/>
      <c r="G51" s="1">
        <f t="shared" si="2"/>
        <v>0</v>
      </c>
    </row>
    <row r="52" spans="1:7" x14ac:dyDescent="0.2">
      <c r="C52" s="25">
        <v>0</v>
      </c>
      <c r="D52" s="26"/>
      <c r="E52" s="25">
        <v>0</v>
      </c>
      <c r="F52" s="26"/>
      <c r="G52" s="1">
        <f t="shared" si="2"/>
        <v>0</v>
      </c>
    </row>
    <row r="53" spans="1:7" x14ac:dyDescent="0.2">
      <c r="C53" s="25">
        <v>0</v>
      </c>
      <c r="D53" s="26"/>
      <c r="E53" s="25">
        <v>0</v>
      </c>
      <c r="F53" s="26"/>
      <c r="G53" s="1">
        <f t="shared" si="2"/>
        <v>0</v>
      </c>
    </row>
    <row r="54" spans="1:7" x14ac:dyDescent="0.2">
      <c r="C54" s="25">
        <v>0</v>
      </c>
      <c r="D54" s="26"/>
      <c r="E54" s="25">
        <v>0</v>
      </c>
      <c r="F54" s="26"/>
      <c r="G54" s="1">
        <f t="shared" si="2"/>
        <v>0</v>
      </c>
    </row>
    <row r="55" spans="1:7" x14ac:dyDescent="0.2">
      <c r="C55" s="25">
        <v>0</v>
      </c>
      <c r="D55" s="26"/>
      <c r="E55" s="25">
        <v>0</v>
      </c>
      <c r="F55" s="26"/>
      <c r="G55" s="1">
        <f t="shared" si="2"/>
        <v>0</v>
      </c>
    </row>
    <row r="56" spans="1:7" x14ac:dyDescent="0.2">
      <c r="C56" s="28">
        <v>0</v>
      </c>
      <c r="D56" s="26"/>
      <c r="E56" s="28">
        <v>0</v>
      </c>
      <c r="F56" s="26"/>
      <c r="G56" s="2">
        <f t="shared" si="2"/>
        <v>0</v>
      </c>
    </row>
    <row r="57" spans="1:7" x14ac:dyDescent="0.2">
      <c r="A57" s="20" t="s">
        <v>6</v>
      </c>
      <c r="C57" s="26"/>
      <c r="D57" s="26"/>
      <c r="E57" s="26"/>
      <c r="F57" s="26"/>
      <c r="G57" s="5">
        <f>SUM(G47:G56)</f>
        <v>0</v>
      </c>
    </row>
    <row r="60" spans="1:7" x14ac:dyDescent="0.2">
      <c r="A60" s="20" t="s">
        <v>9</v>
      </c>
    </row>
    <row r="61" spans="1:7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</row>
    <row r="62" spans="1:7" x14ac:dyDescent="0.2">
      <c r="C62" s="24">
        <v>0</v>
      </c>
      <c r="E62" s="25">
        <v>0</v>
      </c>
      <c r="F62" s="26"/>
      <c r="G62" s="1">
        <f t="shared" ref="G62:G71" si="3">C62*E62</f>
        <v>0</v>
      </c>
    </row>
    <row r="63" spans="1:7" x14ac:dyDescent="0.2">
      <c r="C63" s="24">
        <v>0</v>
      </c>
      <c r="E63" s="25">
        <v>0</v>
      </c>
      <c r="F63" s="26"/>
      <c r="G63" s="1">
        <f t="shared" si="3"/>
        <v>0</v>
      </c>
    </row>
    <row r="64" spans="1:7" x14ac:dyDescent="0.2">
      <c r="C64" s="24">
        <v>0</v>
      </c>
      <c r="E64" s="25">
        <v>0</v>
      </c>
      <c r="F64" s="26"/>
      <c r="G64" s="1">
        <f t="shared" si="3"/>
        <v>0</v>
      </c>
    </row>
    <row r="65" spans="1:7" x14ac:dyDescent="0.2">
      <c r="C65" s="24">
        <v>0</v>
      </c>
      <c r="E65" s="25">
        <v>0</v>
      </c>
      <c r="F65" s="26"/>
      <c r="G65" s="1">
        <f t="shared" si="3"/>
        <v>0</v>
      </c>
    </row>
    <row r="66" spans="1:7" x14ac:dyDescent="0.2">
      <c r="C66" s="24">
        <v>0</v>
      </c>
      <c r="E66" s="25">
        <v>0</v>
      </c>
      <c r="F66" s="26"/>
      <c r="G66" s="1">
        <f t="shared" si="3"/>
        <v>0</v>
      </c>
    </row>
    <row r="67" spans="1:7" x14ac:dyDescent="0.2">
      <c r="C67" s="24">
        <v>0</v>
      </c>
      <c r="E67" s="25">
        <v>0</v>
      </c>
      <c r="F67" s="26"/>
      <c r="G67" s="1">
        <f t="shared" si="3"/>
        <v>0</v>
      </c>
    </row>
    <row r="68" spans="1:7" x14ac:dyDescent="0.2">
      <c r="C68" s="24">
        <v>0</v>
      </c>
      <c r="E68" s="25">
        <v>0</v>
      </c>
      <c r="F68" s="26"/>
      <c r="G68" s="1">
        <f t="shared" si="3"/>
        <v>0</v>
      </c>
    </row>
    <row r="69" spans="1:7" x14ac:dyDescent="0.2">
      <c r="C69" s="24">
        <v>0</v>
      </c>
      <c r="E69" s="25">
        <v>0</v>
      </c>
      <c r="F69" s="26"/>
      <c r="G69" s="1">
        <f t="shared" si="3"/>
        <v>0</v>
      </c>
    </row>
    <row r="70" spans="1:7" x14ac:dyDescent="0.2">
      <c r="C70" s="24">
        <v>0</v>
      </c>
      <c r="E70" s="25">
        <v>0</v>
      </c>
      <c r="F70" s="26"/>
      <c r="G70" s="1">
        <f t="shared" si="3"/>
        <v>0</v>
      </c>
    </row>
    <row r="71" spans="1:7" x14ac:dyDescent="0.2">
      <c r="C71" s="27">
        <v>0</v>
      </c>
      <c r="E71" s="28">
        <v>0</v>
      </c>
      <c r="F71" s="26"/>
      <c r="G71" s="2">
        <f t="shared" si="3"/>
        <v>0</v>
      </c>
    </row>
    <row r="72" spans="1:7" x14ac:dyDescent="0.2">
      <c r="A72" s="20" t="s">
        <v>6</v>
      </c>
      <c r="E72" s="26"/>
      <c r="F72" s="26"/>
      <c r="G72" s="5">
        <f>SUM(G62:G71)</f>
        <v>0</v>
      </c>
    </row>
    <row r="74" spans="1:7" x14ac:dyDescent="0.2">
      <c r="A74" s="18" t="s">
        <v>10</v>
      </c>
      <c r="G74" s="5">
        <f>SUM(G27+G42+G57+G72)</f>
        <v>0</v>
      </c>
    </row>
    <row r="75" spans="1:7" x14ac:dyDescent="0.2">
      <c r="A75" s="18"/>
      <c r="G75" s="5"/>
    </row>
    <row r="76" spans="1:7" x14ac:dyDescent="0.2">
      <c r="A76" s="19" t="s">
        <v>11</v>
      </c>
      <c r="G76" s="3">
        <f>ROUND(+G27*$C$9,0)</f>
        <v>0</v>
      </c>
    </row>
    <row r="77" spans="1:7" x14ac:dyDescent="0.2">
      <c r="A77" s="19" t="s">
        <v>73</v>
      </c>
      <c r="G77" s="4">
        <f>ROUND(+G42*$C$10,0)</f>
        <v>0</v>
      </c>
    </row>
    <row r="78" spans="1:7" x14ac:dyDescent="0.2">
      <c r="A78" s="19" t="s">
        <v>12</v>
      </c>
      <c r="G78" s="4">
        <f>ROUND(+G57*$C$10,0)</f>
        <v>0</v>
      </c>
    </row>
    <row r="79" spans="1:7" x14ac:dyDescent="0.2">
      <c r="A79" s="19" t="s">
        <v>13</v>
      </c>
      <c r="G79" s="32">
        <v>0</v>
      </c>
    </row>
    <row r="80" spans="1:7" x14ac:dyDescent="0.2">
      <c r="A80" s="18" t="s">
        <v>18</v>
      </c>
      <c r="G80" s="5">
        <f>SUM(G76:G79)</f>
        <v>0</v>
      </c>
    </row>
    <row r="81" spans="1:7" x14ac:dyDescent="0.2">
      <c r="A81" s="18"/>
      <c r="G81" s="26"/>
    </row>
    <row r="82" spans="1:7" x14ac:dyDescent="0.2">
      <c r="A82" s="20" t="s">
        <v>17</v>
      </c>
      <c r="G82" s="5">
        <f>G74+G80</f>
        <v>0</v>
      </c>
    </row>
    <row r="85" spans="1:7" x14ac:dyDescent="0.2">
      <c r="A85" s="20" t="s">
        <v>20</v>
      </c>
    </row>
    <row r="86" spans="1:7" x14ac:dyDescent="0.2">
      <c r="A86" s="31" t="s">
        <v>21</v>
      </c>
    </row>
    <row r="87" spans="1:7" x14ac:dyDescent="0.2">
      <c r="G87" s="26">
        <v>0</v>
      </c>
    </row>
    <row r="88" spans="1:7" x14ac:dyDescent="0.2">
      <c r="G88" s="26">
        <v>0</v>
      </c>
    </row>
    <row r="89" spans="1:7" x14ac:dyDescent="0.2">
      <c r="G89" s="32">
        <v>0</v>
      </c>
    </row>
    <row r="90" spans="1:7" x14ac:dyDescent="0.2">
      <c r="A90" s="20" t="s">
        <v>6</v>
      </c>
      <c r="G90" s="5">
        <f>SUM(G87:G89)</f>
        <v>0</v>
      </c>
    </row>
    <row r="91" spans="1:7" x14ac:dyDescent="0.2">
      <c r="A91" s="19" t="s">
        <v>22</v>
      </c>
      <c r="G91" s="26"/>
    </row>
    <row r="92" spans="1:7" x14ac:dyDescent="0.2">
      <c r="G92" s="26"/>
    </row>
    <row r="93" spans="1:7" x14ac:dyDescent="0.2">
      <c r="A93" s="20" t="s">
        <v>62</v>
      </c>
      <c r="G93" s="26"/>
    </row>
    <row r="94" spans="1:7" x14ac:dyDescent="0.2">
      <c r="A94" s="31" t="s">
        <v>63</v>
      </c>
      <c r="G94" s="26"/>
    </row>
    <row r="95" spans="1:7" x14ac:dyDescent="0.2">
      <c r="A95" s="34" t="s">
        <v>53</v>
      </c>
      <c r="G95" s="26">
        <v>0</v>
      </c>
    </row>
    <row r="96" spans="1:7" x14ac:dyDescent="0.2">
      <c r="G96" s="26">
        <v>0</v>
      </c>
    </row>
    <row r="97" spans="1:7" x14ac:dyDescent="0.2">
      <c r="G97" s="26">
        <v>0</v>
      </c>
    </row>
    <row r="98" spans="1:7" x14ac:dyDescent="0.2">
      <c r="G98" s="32">
        <v>0</v>
      </c>
    </row>
    <row r="99" spans="1:7" x14ac:dyDescent="0.2">
      <c r="A99" s="20" t="s">
        <v>6</v>
      </c>
      <c r="G99" s="5">
        <f>SUM(G95:G98)</f>
        <v>0</v>
      </c>
    </row>
    <row r="100" spans="1:7" x14ac:dyDescent="0.2">
      <c r="G100" s="26"/>
    </row>
    <row r="101" spans="1:7" x14ac:dyDescent="0.2">
      <c r="G101" s="26"/>
    </row>
    <row r="102" spans="1:7" x14ac:dyDescent="0.2">
      <c r="A102" s="20" t="s">
        <v>24</v>
      </c>
      <c r="G102" s="26"/>
    </row>
    <row r="103" spans="1:7" x14ac:dyDescent="0.2">
      <c r="A103" s="31" t="s">
        <v>23</v>
      </c>
      <c r="G103" s="26"/>
    </row>
    <row r="104" spans="1:7" x14ac:dyDescent="0.2">
      <c r="G104" s="26">
        <v>0</v>
      </c>
    </row>
    <row r="105" spans="1:7" x14ac:dyDescent="0.2">
      <c r="G105" s="26">
        <v>0</v>
      </c>
    </row>
    <row r="106" spans="1:7" x14ac:dyDescent="0.2">
      <c r="G106" s="26">
        <v>0</v>
      </c>
    </row>
    <row r="107" spans="1:7" x14ac:dyDescent="0.2">
      <c r="G107" s="26">
        <v>0</v>
      </c>
    </row>
    <row r="108" spans="1:7" x14ac:dyDescent="0.2">
      <c r="G108" s="26">
        <v>0</v>
      </c>
    </row>
    <row r="109" spans="1:7" x14ac:dyDescent="0.2">
      <c r="G109" s="26">
        <v>0</v>
      </c>
    </row>
    <row r="110" spans="1:7" x14ac:dyDescent="0.2">
      <c r="G110" s="26">
        <v>0</v>
      </c>
    </row>
    <row r="111" spans="1:7" x14ac:dyDescent="0.2">
      <c r="G111" s="26">
        <v>0</v>
      </c>
    </row>
    <row r="112" spans="1:7" x14ac:dyDescent="0.2">
      <c r="G112" s="26">
        <v>0</v>
      </c>
    </row>
    <row r="113" spans="1:7" x14ac:dyDescent="0.2">
      <c r="G113" s="26">
        <v>0</v>
      </c>
    </row>
    <row r="114" spans="1:7" x14ac:dyDescent="0.2">
      <c r="G114" s="26">
        <v>0</v>
      </c>
    </row>
    <row r="115" spans="1:7" x14ac:dyDescent="0.2">
      <c r="G115" s="32">
        <v>0</v>
      </c>
    </row>
    <row r="116" spans="1:7" x14ac:dyDescent="0.2">
      <c r="A116" s="20" t="s">
        <v>6</v>
      </c>
      <c r="G116" s="5">
        <f>SUM(G104:G115)</f>
        <v>0</v>
      </c>
    </row>
    <row r="117" spans="1:7" x14ac:dyDescent="0.2">
      <c r="G117" s="26"/>
    </row>
    <row r="118" spans="1:7" x14ac:dyDescent="0.2">
      <c r="G118" s="26"/>
    </row>
    <row r="119" spans="1:7" x14ac:dyDescent="0.2">
      <c r="A119" s="20" t="s">
        <v>25</v>
      </c>
      <c r="G119" s="26"/>
    </row>
    <row r="120" spans="1:7" x14ac:dyDescent="0.2">
      <c r="A120" s="33" t="s">
        <v>26</v>
      </c>
      <c r="G120" s="26">
        <v>0</v>
      </c>
    </row>
    <row r="121" spans="1:7" x14ac:dyDescent="0.2">
      <c r="A121" s="33" t="s">
        <v>27</v>
      </c>
      <c r="G121" s="32">
        <v>0</v>
      </c>
    </row>
    <row r="122" spans="1:7" x14ac:dyDescent="0.2">
      <c r="A122" s="20" t="s">
        <v>28</v>
      </c>
      <c r="G122" s="5">
        <f>SUM(G120:G121)</f>
        <v>0</v>
      </c>
    </row>
    <row r="123" spans="1:7" x14ac:dyDescent="0.2">
      <c r="G123" s="26"/>
    </row>
    <row r="124" spans="1:7" x14ac:dyDescent="0.2">
      <c r="G124" s="26"/>
    </row>
    <row r="125" spans="1:7" x14ac:dyDescent="0.2">
      <c r="A125" s="20" t="s">
        <v>29</v>
      </c>
      <c r="G125" s="26"/>
    </row>
    <row r="126" spans="1:7" x14ac:dyDescent="0.2">
      <c r="A126" s="31" t="s">
        <v>23</v>
      </c>
      <c r="G126" s="26"/>
    </row>
    <row r="127" spans="1:7" x14ac:dyDescent="0.2">
      <c r="G127" s="26">
        <v>0</v>
      </c>
    </row>
    <row r="128" spans="1:7" x14ac:dyDescent="0.2">
      <c r="G128" s="26">
        <v>0</v>
      </c>
    </row>
    <row r="129" spans="1:7" x14ac:dyDescent="0.2">
      <c r="G129" s="32">
        <v>0</v>
      </c>
    </row>
    <row r="130" spans="1:7" x14ac:dyDescent="0.2">
      <c r="A130" s="20" t="s">
        <v>6</v>
      </c>
      <c r="G130" s="5">
        <f>SUM(G127:G129)</f>
        <v>0</v>
      </c>
    </row>
    <row r="131" spans="1:7" x14ac:dyDescent="0.2">
      <c r="G131" s="26"/>
    </row>
    <row r="132" spans="1:7" x14ac:dyDescent="0.2">
      <c r="G132" s="26"/>
    </row>
    <row r="133" spans="1:7" x14ac:dyDescent="0.2">
      <c r="A133" s="20" t="s">
        <v>31</v>
      </c>
      <c r="G133" s="26"/>
    </row>
    <row r="134" spans="1:7" x14ac:dyDescent="0.2">
      <c r="A134" s="31" t="s">
        <v>23</v>
      </c>
      <c r="G134" s="26"/>
    </row>
    <row r="135" spans="1:7" x14ac:dyDescent="0.2">
      <c r="G135" s="26">
        <v>0</v>
      </c>
    </row>
    <row r="136" spans="1:7" x14ac:dyDescent="0.2">
      <c r="G136" s="26">
        <v>0</v>
      </c>
    </row>
    <row r="137" spans="1:7" x14ac:dyDescent="0.2">
      <c r="G137" s="32">
        <v>0</v>
      </c>
    </row>
    <row r="138" spans="1:7" x14ac:dyDescent="0.2">
      <c r="A138" s="20" t="s">
        <v>6</v>
      </c>
      <c r="G138" s="5">
        <f>SUM(G135:G137)</f>
        <v>0</v>
      </c>
    </row>
    <row r="139" spans="1:7" x14ac:dyDescent="0.2">
      <c r="A139" s="19" t="s">
        <v>22</v>
      </c>
      <c r="G139" s="26"/>
    </row>
    <row r="140" spans="1:7" x14ac:dyDescent="0.2">
      <c r="G140" s="26"/>
    </row>
    <row r="141" spans="1:7" x14ac:dyDescent="0.2">
      <c r="A141" s="20" t="s">
        <v>32</v>
      </c>
      <c r="G141" s="26"/>
    </row>
    <row r="142" spans="1:7" x14ac:dyDescent="0.2">
      <c r="A142" s="31" t="s">
        <v>23</v>
      </c>
      <c r="G142" s="26">
        <v>0</v>
      </c>
    </row>
    <row r="143" spans="1:7" x14ac:dyDescent="0.2">
      <c r="G143" s="26">
        <v>0</v>
      </c>
    </row>
    <row r="144" spans="1:7" x14ac:dyDescent="0.2">
      <c r="G144" s="26">
        <v>0</v>
      </c>
    </row>
    <row r="145" spans="1:9" x14ac:dyDescent="0.2">
      <c r="G145" s="26">
        <v>0</v>
      </c>
    </row>
    <row r="146" spans="1:9" x14ac:dyDescent="0.2">
      <c r="G146" s="26">
        <v>0</v>
      </c>
    </row>
    <row r="147" spans="1:9" x14ac:dyDescent="0.2">
      <c r="G147" s="26"/>
      <c r="I147" s="33" t="s">
        <v>65</v>
      </c>
    </row>
    <row r="148" spans="1:9" x14ac:dyDescent="0.2">
      <c r="A148" s="34" t="s">
        <v>64</v>
      </c>
      <c r="G148" s="26">
        <v>0</v>
      </c>
      <c r="I148" s="26">
        <f>SUM(G148:G148)</f>
        <v>0</v>
      </c>
    </row>
    <row r="149" spans="1:9" x14ac:dyDescent="0.2">
      <c r="G149" s="26"/>
      <c r="I149" s="33" t="s">
        <v>34</v>
      </c>
    </row>
    <row r="150" spans="1:9" x14ac:dyDescent="0.2">
      <c r="A150" s="34" t="s">
        <v>33</v>
      </c>
      <c r="G150" s="32">
        <v>0</v>
      </c>
      <c r="I150" s="26">
        <f>SUM(G150:G150)</f>
        <v>0</v>
      </c>
    </row>
    <row r="151" spans="1:9" x14ac:dyDescent="0.2">
      <c r="A151" s="20" t="s">
        <v>6</v>
      </c>
      <c r="G151" s="5">
        <f>SUM(G142:G150)</f>
        <v>0</v>
      </c>
    </row>
    <row r="152" spans="1:9" x14ac:dyDescent="0.2">
      <c r="G152" s="26"/>
    </row>
    <row r="153" spans="1:9" x14ac:dyDescent="0.2">
      <c r="A153" s="18" t="s">
        <v>35</v>
      </c>
      <c r="G153" s="5">
        <f>SUM(G82+G90+G99+G116+G122+G130+G138+G151)</f>
        <v>0</v>
      </c>
    </row>
    <row r="154" spans="1:9" x14ac:dyDescent="0.2">
      <c r="G154" s="35">
        <f>SUM(G82+G90+G116+G138+G151-G150-G148)</f>
        <v>0</v>
      </c>
    </row>
    <row r="155" spans="1:9" x14ac:dyDescent="0.2">
      <c r="G155" s="26"/>
    </row>
    <row r="156" spans="1:9" x14ac:dyDescent="0.2">
      <c r="A156" s="20" t="s">
        <v>36</v>
      </c>
      <c r="G156" s="26"/>
    </row>
    <row r="157" spans="1:9" x14ac:dyDescent="0.2">
      <c r="A157" s="33" t="s">
        <v>39</v>
      </c>
      <c r="G157" s="26"/>
    </row>
    <row r="158" spans="1:9" x14ac:dyDescent="0.2">
      <c r="E158" s="22" t="s">
        <v>37</v>
      </c>
      <c r="G158" s="32">
        <v>0</v>
      </c>
    </row>
    <row r="159" spans="1:9" x14ac:dyDescent="0.2">
      <c r="E159" s="22" t="s">
        <v>38</v>
      </c>
      <c r="G159" s="26">
        <v>0</v>
      </c>
    </row>
    <row r="160" spans="1:9" x14ac:dyDescent="0.2">
      <c r="G160" s="41">
        <f>IF(G158+G159&gt;=25000,"25,000",G158+G159)</f>
        <v>0</v>
      </c>
    </row>
    <row r="161" spans="1:16" x14ac:dyDescent="0.2">
      <c r="A161" s="33" t="s">
        <v>40</v>
      </c>
      <c r="G161" s="26"/>
    </row>
    <row r="162" spans="1:16" x14ac:dyDescent="0.2">
      <c r="E162" s="22" t="s">
        <v>37</v>
      </c>
      <c r="G162" s="32">
        <v>0</v>
      </c>
    </row>
    <row r="163" spans="1:16" x14ac:dyDescent="0.2">
      <c r="E163" s="22" t="s">
        <v>38</v>
      </c>
      <c r="G163" s="26">
        <v>0</v>
      </c>
    </row>
    <row r="164" spans="1:16" x14ac:dyDescent="0.2">
      <c r="G164" s="41">
        <f>IF(G162+G163&gt;=25000,"25,000",G162+G163)</f>
        <v>0</v>
      </c>
    </row>
    <row r="165" spans="1:16" x14ac:dyDescent="0.2">
      <c r="A165" s="33" t="s">
        <v>66</v>
      </c>
      <c r="G165" s="26"/>
    </row>
    <row r="166" spans="1:16" x14ac:dyDescent="0.2">
      <c r="E166" s="22" t="s">
        <v>37</v>
      </c>
      <c r="G166" s="32">
        <v>0</v>
      </c>
    </row>
    <row r="167" spans="1:16" x14ac:dyDescent="0.2">
      <c r="E167" s="22" t="s">
        <v>38</v>
      </c>
      <c r="G167" s="26">
        <v>0</v>
      </c>
    </row>
    <row r="168" spans="1:16" x14ac:dyDescent="0.2">
      <c r="G168" s="41">
        <f>IF(G166+G167&gt;=25000,"25,000",G166+G167)</f>
        <v>0</v>
      </c>
    </row>
    <row r="169" spans="1:16" x14ac:dyDescent="0.2">
      <c r="A169" s="33" t="s">
        <v>41</v>
      </c>
      <c r="G169" s="26"/>
    </row>
    <row r="170" spans="1:16" ht="18" x14ac:dyDescent="0.25">
      <c r="E170" s="22" t="s">
        <v>37</v>
      </c>
      <c r="G170" s="32">
        <v>0</v>
      </c>
      <c r="O170" s="37"/>
      <c r="P170" s="37"/>
    </row>
    <row r="171" spans="1:16" ht="18" x14ac:dyDescent="0.25">
      <c r="E171" s="22" t="s">
        <v>38</v>
      </c>
      <c r="G171" s="26">
        <v>0</v>
      </c>
      <c r="O171" s="37"/>
      <c r="P171" s="37"/>
    </row>
    <row r="172" spans="1:16" ht="18" x14ac:dyDescent="0.25">
      <c r="G172" s="41">
        <f>IF(G170+G171&gt;=25000,"25,000",G170+G171)</f>
        <v>0</v>
      </c>
      <c r="O172" s="37"/>
      <c r="P172" s="37"/>
    </row>
    <row r="173" spans="1:16" ht="18" x14ac:dyDescent="0.25">
      <c r="G173" s="26"/>
      <c r="O173" s="37"/>
      <c r="P173" s="37"/>
    </row>
    <row r="174" spans="1:16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</row>
    <row r="175" spans="1:16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</row>
    <row r="176" spans="1:16" x14ac:dyDescent="0.2">
      <c r="G176" s="26"/>
    </row>
    <row r="177" spans="1:16" x14ac:dyDescent="0.2">
      <c r="G177" s="26"/>
    </row>
    <row r="178" spans="1:16" x14ac:dyDescent="0.2">
      <c r="G178" s="26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O179" s="19"/>
      <c r="P179" s="19"/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O180" s="19"/>
      <c r="P180" s="19"/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58</v>
      </c>
      <c r="B186" s="9"/>
      <c r="C186" s="10">
        <f>SUM(G179)</f>
        <v>0</v>
      </c>
    </row>
    <row r="187" spans="1:16" ht="18" x14ac:dyDescent="0.25">
      <c r="A187" s="11" t="s">
        <v>59</v>
      </c>
      <c r="B187" s="12"/>
      <c r="C187" s="13">
        <f>SUM(G180)</f>
        <v>0</v>
      </c>
    </row>
    <row r="188" spans="1:16" ht="18" x14ac:dyDescent="0.25">
      <c r="A188" s="11" t="s">
        <v>60</v>
      </c>
      <c r="B188" s="12"/>
      <c r="C188" s="13">
        <f>SUM(G181)</f>
        <v>0</v>
      </c>
    </row>
    <row r="189" spans="1:16" ht="18.75" thickBot="1" x14ac:dyDescent="0.3">
      <c r="A189" s="14" t="s">
        <v>61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7" x14ac:dyDescent="0.2">
      <c r="A193" s="19" t="s">
        <v>56</v>
      </c>
    </row>
    <row r="195" spans="1:7" ht="18" x14ac:dyDescent="0.25">
      <c r="A195" s="47" t="s">
        <v>69</v>
      </c>
      <c r="B195" s="48"/>
    </row>
    <row r="196" spans="1:7" ht="18" x14ac:dyDescent="0.25">
      <c r="A196" s="49"/>
    </row>
    <row r="197" spans="1:7" x14ac:dyDescent="0.2">
      <c r="G197" s="50">
        <f>G153+G174</f>
        <v>0</v>
      </c>
    </row>
    <row r="198" spans="1:7" x14ac:dyDescent="0.2">
      <c r="A198" s="18" t="s">
        <v>70</v>
      </c>
      <c r="G198" s="5">
        <f>IF(G197&gt;=250000,G197,IF(MOD(G197,25000)=0,G197,(ROUNDDOWN(G197/25000,0)+1)*25000))</f>
        <v>0</v>
      </c>
    </row>
    <row r="199" spans="1:7" x14ac:dyDescent="0.2">
      <c r="A199" s="19" t="s">
        <v>68</v>
      </c>
      <c r="G199" s="26">
        <f>G175</f>
        <v>0</v>
      </c>
    </row>
    <row r="200" spans="1:7" x14ac:dyDescent="0.2">
      <c r="A200" s="18" t="s">
        <v>67</v>
      </c>
      <c r="G200" s="5">
        <f>SUM(G198:G199)</f>
        <v>0</v>
      </c>
    </row>
    <row r="202" spans="1:7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</row>
    <row r="203" spans="1:7" x14ac:dyDescent="0.2">
      <c r="A203" s="19" t="s">
        <v>46</v>
      </c>
      <c r="G203" s="26">
        <f>ROUND(+G202*$C$11,0)</f>
        <v>0</v>
      </c>
    </row>
    <row r="204" spans="1:7" x14ac:dyDescent="0.2">
      <c r="A204" s="18" t="s">
        <v>47</v>
      </c>
      <c r="G204" s="5">
        <f>G200+G203</f>
        <v>0</v>
      </c>
    </row>
    <row r="208" spans="1:7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$P$7:$P$13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topLeftCell="B1" zoomScaleNormal="100" workbookViewId="0">
      <selection activeCell="C10" sqref="C10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0.85546875" style="19" customWidth="1"/>
    <col min="12" max="12" width="9.140625" style="19"/>
    <col min="13" max="13" width="13.85546875" style="19" bestFit="1" customWidth="1"/>
    <col min="14" max="14" width="9.140625" style="19"/>
    <col min="15" max="15" width="38.42578125" style="19" customWidth="1"/>
    <col min="16" max="16" width="10.28515625" style="19" customWidth="1"/>
    <col min="17" max="16384" width="9.140625" style="19"/>
  </cols>
  <sheetData>
    <row r="1" spans="1:16" ht="29.25" customHeight="1" x14ac:dyDescent="0.35">
      <c r="A1" s="40" t="s">
        <v>110</v>
      </c>
      <c r="I1" s="53"/>
      <c r="O1" s="67" t="s">
        <v>114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0.34100000000000003</v>
      </c>
    </row>
    <row r="3" spans="1:16" x14ac:dyDescent="0.2">
      <c r="A3" s="17" t="s">
        <v>57</v>
      </c>
      <c r="O3" s="69" t="s">
        <v>100</v>
      </c>
      <c r="P3" s="70">
        <v>7.9000000000000001E-2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(K197/2)</f>
        <v>0</v>
      </c>
      <c r="O5" s="71"/>
      <c r="P5" s="72"/>
    </row>
    <row r="6" spans="1:16" ht="31.5" x14ac:dyDescent="0.35">
      <c r="G6" s="39" t="s">
        <v>48</v>
      </c>
      <c r="H6" s="54"/>
      <c r="I6" s="55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0.34100000000000003</v>
      </c>
      <c r="G9" s="45" t="s">
        <v>51</v>
      </c>
      <c r="H9" s="56"/>
      <c r="I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7.9000000000000001E-2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115</v>
      </c>
    </row>
    <row r="15" spans="1:16" x14ac:dyDescent="0.2">
      <c r="A15" s="20" t="s">
        <v>1</v>
      </c>
      <c r="B15" s="20"/>
      <c r="O15" s="78" t="s">
        <v>116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O16" s="78" t="s">
        <v>117</v>
      </c>
      <c r="P16" s="70">
        <v>0.25</v>
      </c>
    </row>
    <row r="17" spans="1:16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O17" s="78" t="s">
        <v>118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O18" s="78" t="s">
        <v>119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O19" s="78" t="s">
        <v>120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O20" s="78" t="s">
        <v>121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O21" s="80" t="s">
        <v>122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</row>
    <row r="28" spans="1:16" x14ac:dyDescent="0.2">
      <c r="A28" s="20"/>
      <c r="E28" s="26"/>
      <c r="F28" s="26"/>
      <c r="G28" s="29"/>
      <c r="H28" s="29"/>
      <c r="I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2">C32*E32</f>
        <v>0</v>
      </c>
      <c r="H32" s="26"/>
      <c r="I32" s="59">
        <f t="shared" ref="I32:I41" si="3">ROUND(SUM(G32+(G32*$C$8)),0)</f>
        <v>0</v>
      </c>
    </row>
    <row r="33" spans="1:9" x14ac:dyDescent="0.2">
      <c r="C33" s="57">
        <v>0</v>
      </c>
      <c r="D33" s="26"/>
      <c r="E33" s="58">
        <v>0</v>
      </c>
      <c r="F33" s="26"/>
      <c r="G33" s="59">
        <f t="shared" si="2"/>
        <v>0</v>
      </c>
      <c r="H33" s="26"/>
      <c r="I33" s="59">
        <f t="shared" si="3"/>
        <v>0</v>
      </c>
    </row>
    <row r="34" spans="1:9" x14ac:dyDescent="0.2">
      <c r="C34" s="57">
        <v>0</v>
      </c>
      <c r="D34" s="26"/>
      <c r="E34" s="58">
        <v>0</v>
      </c>
      <c r="F34" s="26"/>
      <c r="G34" s="59">
        <f t="shared" si="2"/>
        <v>0</v>
      </c>
      <c r="H34" s="26"/>
      <c r="I34" s="59">
        <f t="shared" si="3"/>
        <v>0</v>
      </c>
    </row>
    <row r="35" spans="1:9" x14ac:dyDescent="0.2">
      <c r="C35" s="57">
        <v>0</v>
      </c>
      <c r="D35" s="26"/>
      <c r="E35" s="58">
        <v>0</v>
      </c>
      <c r="F35" s="26"/>
      <c r="G35" s="59">
        <f t="shared" si="2"/>
        <v>0</v>
      </c>
      <c r="H35" s="26"/>
      <c r="I35" s="59">
        <f t="shared" si="3"/>
        <v>0</v>
      </c>
    </row>
    <row r="36" spans="1:9" x14ac:dyDescent="0.2">
      <c r="C36" s="57">
        <v>0</v>
      </c>
      <c r="D36" s="26"/>
      <c r="E36" s="58">
        <v>0</v>
      </c>
      <c r="F36" s="26"/>
      <c r="G36" s="59">
        <f t="shared" si="2"/>
        <v>0</v>
      </c>
      <c r="H36" s="26"/>
      <c r="I36" s="59">
        <f t="shared" si="3"/>
        <v>0</v>
      </c>
    </row>
    <row r="37" spans="1:9" x14ac:dyDescent="0.2">
      <c r="C37" s="57">
        <v>0</v>
      </c>
      <c r="D37" s="26"/>
      <c r="E37" s="58">
        <v>0</v>
      </c>
      <c r="F37" s="26"/>
      <c r="G37" s="59">
        <f t="shared" si="2"/>
        <v>0</v>
      </c>
      <c r="H37" s="26"/>
      <c r="I37" s="59">
        <f t="shared" si="3"/>
        <v>0</v>
      </c>
    </row>
    <row r="38" spans="1:9" x14ac:dyDescent="0.2">
      <c r="C38" s="57">
        <v>0</v>
      </c>
      <c r="D38" s="26"/>
      <c r="E38" s="58">
        <v>0</v>
      </c>
      <c r="F38" s="26"/>
      <c r="G38" s="59">
        <f t="shared" si="2"/>
        <v>0</v>
      </c>
      <c r="H38" s="26"/>
      <c r="I38" s="59">
        <f t="shared" si="3"/>
        <v>0</v>
      </c>
    </row>
    <row r="39" spans="1:9" x14ac:dyDescent="0.2">
      <c r="C39" s="57">
        <v>0</v>
      </c>
      <c r="D39" s="26"/>
      <c r="E39" s="58">
        <v>0</v>
      </c>
      <c r="F39" s="26"/>
      <c r="G39" s="59">
        <f t="shared" si="2"/>
        <v>0</v>
      </c>
      <c r="H39" s="26"/>
      <c r="I39" s="59">
        <f t="shared" si="3"/>
        <v>0</v>
      </c>
    </row>
    <row r="40" spans="1:9" x14ac:dyDescent="0.2">
      <c r="C40" s="57">
        <v>0</v>
      </c>
      <c r="D40" s="26"/>
      <c r="E40" s="58">
        <v>0</v>
      </c>
      <c r="F40" s="26"/>
      <c r="G40" s="59">
        <f t="shared" si="2"/>
        <v>0</v>
      </c>
      <c r="H40" s="26"/>
      <c r="I40" s="59">
        <f t="shared" si="3"/>
        <v>0</v>
      </c>
    </row>
    <row r="41" spans="1:9" x14ac:dyDescent="0.2">
      <c r="C41" s="60">
        <v>0</v>
      </c>
      <c r="D41" s="26"/>
      <c r="E41" s="61">
        <v>0</v>
      </c>
      <c r="F41" s="26"/>
      <c r="G41" s="62">
        <f t="shared" si="2"/>
        <v>0</v>
      </c>
      <c r="H41" s="26"/>
      <c r="I41" s="62">
        <f t="shared" si="3"/>
        <v>0</v>
      </c>
    </row>
    <row r="42" spans="1:9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</row>
    <row r="43" spans="1:9" x14ac:dyDescent="0.2">
      <c r="A43" s="20"/>
      <c r="C43" s="26"/>
      <c r="D43" s="26"/>
      <c r="E43" s="26"/>
      <c r="F43" s="26"/>
      <c r="G43" s="5"/>
      <c r="H43" s="5"/>
      <c r="I43" s="5"/>
    </row>
    <row r="44" spans="1:9" x14ac:dyDescent="0.2">
      <c r="A44" s="20"/>
      <c r="C44" s="26"/>
      <c r="D44" s="26"/>
      <c r="E44" s="26"/>
      <c r="F44" s="26"/>
      <c r="G44" s="5"/>
      <c r="H44" s="5"/>
      <c r="I44" s="5"/>
    </row>
    <row r="45" spans="1:9" x14ac:dyDescent="0.2">
      <c r="A45" s="52" t="s">
        <v>74</v>
      </c>
      <c r="B45" s="20"/>
    </row>
    <row r="46" spans="1:9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</row>
    <row r="47" spans="1:9" x14ac:dyDescent="0.2">
      <c r="C47" s="58">
        <v>0</v>
      </c>
      <c r="D47" s="26"/>
      <c r="E47" s="58">
        <v>0</v>
      </c>
      <c r="F47" s="26"/>
      <c r="G47" s="59">
        <f t="shared" ref="G47:G56" si="4">C47*E47</f>
        <v>0</v>
      </c>
      <c r="H47" s="26"/>
      <c r="I47" s="59">
        <f t="shared" ref="I47:I56" si="5">ROUND(SUM(G47+(G47*$C$8)),0)</f>
        <v>0</v>
      </c>
    </row>
    <row r="48" spans="1:9" x14ac:dyDescent="0.2">
      <c r="C48" s="58">
        <v>0</v>
      </c>
      <c r="D48" s="26"/>
      <c r="E48" s="58">
        <v>0</v>
      </c>
      <c r="F48" s="26"/>
      <c r="G48" s="59">
        <f t="shared" si="4"/>
        <v>0</v>
      </c>
      <c r="H48" s="26"/>
      <c r="I48" s="59">
        <f t="shared" si="5"/>
        <v>0</v>
      </c>
    </row>
    <row r="49" spans="1:9" x14ac:dyDescent="0.2">
      <c r="C49" s="58">
        <v>0</v>
      </c>
      <c r="D49" s="26"/>
      <c r="E49" s="58">
        <v>0</v>
      </c>
      <c r="F49" s="26"/>
      <c r="G49" s="59">
        <f t="shared" si="4"/>
        <v>0</v>
      </c>
      <c r="H49" s="26"/>
      <c r="I49" s="59">
        <f t="shared" si="5"/>
        <v>0</v>
      </c>
    </row>
    <row r="50" spans="1:9" x14ac:dyDescent="0.2">
      <c r="C50" s="58">
        <v>0</v>
      </c>
      <c r="D50" s="26"/>
      <c r="E50" s="58">
        <v>0</v>
      </c>
      <c r="F50" s="26"/>
      <c r="G50" s="59">
        <f t="shared" si="4"/>
        <v>0</v>
      </c>
      <c r="H50" s="26"/>
      <c r="I50" s="59">
        <f t="shared" si="5"/>
        <v>0</v>
      </c>
    </row>
    <row r="51" spans="1:9" x14ac:dyDescent="0.2">
      <c r="C51" s="58">
        <v>0</v>
      </c>
      <c r="D51" s="26"/>
      <c r="E51" s="58">
        <v>0</v>
      </c>
      <c r="F51" s="26"/>
      <c r="G51" s="59">
        <f t="shared" si="4"/>
        <v>0</v>
      </c>
      <c r="H51" s="26"/>
      <c r="I51" s="59">
        <f t="shared" si="5"/>
        <v>0</v>
      </c>
    </row>
    <row r="52" spans="1:9" x14ac:dyDescent="0.2">
      <c r="C52" s="58">
        <v>0</v>
      </c>
      <c r="D52" s="26"/>
      <c r="E52" s="58">
        <v>0</v>
      </c>
      <c r="F52" s="26"/>
      <c r="G52" s="59">
        <f t="shared" si="4"/>
        <v>0</v>
      </c>
      <c r="H52" s="26"/>
      <c r="I52" s="59">
        <f t="shared" si="5"/>
        <v>0</v>
      </c>
    </row>
    <row r="53" spans="1:9" x14ac:dyDescent="0.2">
      <c r="C53" s="58">
        <v>0</v>
      </c>
      <c r="D53" s="26"/>
      <c r="E53" s="58">
        <v>0</v>
      </c>
      <c r="F53" s="26"/>
      <c r="G53" s="59">
        <f t="shared" si="4"/>
        <v>0</v>
      </c>
      <c r="H53" s="26"/>
      <c r="I53" s="59">
        <f t="shared" si="5"/>
        <v>0</v>
      </c>
    </row>
    <row r="54" spans="1:9" x14ac:dyDescent="0.2">
      <c r="C54" s="58">
        <v>0</v>
      </c>
      <c r="D54" s="26"/>
      <c r="E54" s="58">
        <v>0</v>
      </c>
      <c r="F54" s="26"/>
      <c r="G54" s="59">
        <f t="shared" si="4"/>
        <v>0</v>
      </c>
      <c r="H54" s="26"/>
      <c r="I54" s="59">
        <f t="shared" si="5"/>
        <v>0</v>
      </c>
    </row>
    <row r="55" spans="1:9" x14ac:dyDescent="0.2">
      <c r="C55" s="58">
        <v>0</v>
      </c>
      <c r="D55" s="26"/>
      <c r="E55" s="58">
        <v>0</v>
      </c>
      <c r="F55" s="26"/>
      <c r="G55" s="59">
        <f t="shared" si="4"/>
        <v>0</v>
      </c>
      <c r="H55" s="26"/>
      <c r="I55" s="59">
        <f t="shared" si="5"/>
        <v>0</v>
      </c>
    </row>
    <row r="56" spans="1:9" x14ac:dyDescent="0.2">
      <c r="C56" s="61">
        <v>0</v>
      </c>
      <c r="D56" s="26"/>
      <c r="E56" s="61">
        <v>0</v>
      </c>
      <c r="F56" s="26"/>
      <c r="G56" s="62">
        <f t="shared" si="4"/>
        <v>0</v>
      </c>
      <c r="H56" s="26"/>
      <c r="I56" s="62">
        <f t="shared" si="5"/>
        <v>0</v>
      </c>
    </row>
    <row r="57" spans="1:9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</row>
    <row r="60" spans="1:9" x14ac:dyDescent="0.2">
      <c r="A60" s="20" t="s">
        <v>9</v>
      </c>
    </row>
    <row r="61" spans="1:9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</row>
    <row r="62" spans="1:9" x14ac:dyDescent="0.2">
      <c r="C62" s="57">
        <v>0</v>
      </c>
      <c r="E62" s="58">
        <v>0</v>
      </c>
      <c r="F62" s="26"/>
      <c r="G62" s="59">
        <f t="shared" ref="G62:G71" si="6">C62*E62</f>
        <v>0</v>
      </c>
      <c r="H62" s="26"/>
      <c r="I62" s="59">
        <f t="shared" ref="I62:I71" si="7">ROUND(SUM(G62+(G62*$C$8)),0)</f>
        <v>0</v>
      </c>
    </row>
    <row r="63" spans="1:9" x14ac:dyDescent="0.2">
      <c r="C63" s="57">
        <v>0</v>
      </c>
      <c r="E63" s="58">
        <v>0</v>
      </c>
      <c r="F63" s="26"/>
      <c r="G63" s="59">
        <f t="shared" si="6"/>
        <v>0</v>
      </c>
      <c r="H63" s="26"/>
      <c r="I63" s="59">
        <f t="shared" si="7"/>
        <v>0</v>
      </c>
    </row>
    <row r="64" spans="1:9" x14ac:dyDescent="0.2">
      <c r="C64" s="57">
        <v>0</v>
      </c>
      <c r="E64" s="58">
        <v>0</v>
      </c>
      <c r="F64" s="26"/>
      <c r="G64" s="59">
        <f t="shared" si="6"/>
        <v>0</v>
      </c>
      <c r="H64" s="26"/>
      <c r="I64" s="59">
        <f t="shared" si="7"/>
        <v>0</v>
      </c>
    </row>
    <row r="65" spans="1:9" x14ac:dyDescent="0.2">
      <c r="C65" s="57">
        <v>0</v>
      </c>
      <c r="E65" s="58">
        <v>0</v>
      </c>
      <c r="F65" s="26"/>
      <c r="G65" s="59">
        <f t="shared" si="6"/>
        <v>0</v>
      </c>
      <c r="H65" s="26"/>
      <c r="I65" s="59">
        <f t="shared" si="7"/>
        <v>0</v>
      </c>
    </row>
    <row r="66" spans="1:9" x14ac:dyDescent="0.2">
      <c r="C66" s="57">
        <v>0</v>
      </c>
      <c r="E66" s="58">
        <v>0</v>
      </c>
      <c r="F66" s="26"/>
      <c r="G66" s="59">
        <f t="shared" si="6"/>
        <v>0</v>
      </c>
      <c r="H66" s="26"/>
      <c r="I66" s="59">
        <f t="shared" si="7"/>
        <v>0</v>
      </c>
    </row>
    <row r="67" spans="1:9" x14ac:dyDescent="0.2">
      <c r="C67" s="57">
        <v>0</v>
      </c>
      <c r="E67" s="58">
        <v>0</v>
      </c>
      <c r="F67" s="26"/>
      <c r="G67" s="59">
        <f t="shared" si="6"/>
        <v>0</v>
      </c>
      <c r="H67" s="26"/>
      <c r="I67" s="59">
        <f t="shared" si="7"/>
        <v>0</v>
      </c>
    </row>
    <row r="68" spans="1:9" x14ac:dyDescent="0.2">
      <c r="C68" s="57">
        <v>0</v>
      </c>
      <c r="E68" s="58">
        <v>0</v>
      </c>
      <c r="F68" s="26"/>
      <c r="G68" s="59">
        <f t="shared" si="6"/>
        <v>0</v>
      </c>
      <c r="H68" s="26"/>
      <c r="I68" s="59">
        <f t="shared" si="7"/>
        <v>0</v>
      </c>
    </row>
    <row r="69" spans="1:9" x14ac:dyDescent="0.2">
      <c r="C69" s="57">
        <v>0</v>
      </c>
      <c r="E69" s="58">
        <v>0</v>
      </c>
      <c r="F69" s="26"/>
      <c r="G69" s="59">
        <f t="shared" si="6"/>
        <v>0</v>
      </c>
      <c r="H69" s="26"/>
      <c r="I69" s="59">
        <f t="shared" si="7"/>
        <v>0</v>
      </c>
    </row>
    <row r="70" spans="1:9" x14ac:dyDescent="0.2">
      <c r="C70" s="57">
        <v>0</v>
      </c>
      <c r="E70" s="58">
        <v>0</v>
      </c>
      <c r="F70" s="26"/>
      <c r="G70" s="59">
        <f t="shared" si="6"/>
        <v>0</v>
      </c>
      <c r="H70" s="26"/>
      <c r="I70" s="59">
        <f t="shared" si="7"/>
        <v>0</v>
      </c>
    </row>
    <row r="71" spans="1:9" x14ac:dyDescent="0.2">
      <c r="C71" s="60">
        <v>0</v>
      </c>
      <c r="E71" s="61">
        <v>0</v>
      </c>
      <c r="F71" s="26"/>
      <c r="G71" s="62">
        <f t="shared" si="6"/>
        <v>0</v>
      </c>
      <c r="H71" s="26"/>
      <c r="I71" s="62">
        <f t="shared" si="7"/>
        <v>0</v>
      </c>
    </row>
    <row r="72" spans="1:9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</row>
    <row r="73" spans="1:9" x14ac:dyDescent="0.2">
      <c r="E73" s="26"/>
      <c r="F73" s="26"/>
      <c r="G73" s="26"/>
      <c r="H73" s="26"/>
      <c r="I73" s="26"/>
    </row>
    <row r="74" spans="1:9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</row>
    <row r="75" spans="1:9" x14ac:dyDescent="0.2">
      <c r="A75" s="18"/>
      <c r="E75" s="26"/>
      <c r="F75" s="26"/>
      <c r="G75" s="5"/>
      <c r="H75" s="5"/>
      <c r="I75" s="5"/>
    </row>
    <row r="76" spans="1:9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</row>
    <row r="77" spans="1:9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</row>
    <row r="78" spans="1:9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</row>
    <row r="79" spans="1:9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</row>
    <row r="80" spans="1:9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</row>
    <row r="81" spans="1:9" x14ac:dyDescent="0.2">
      <c r="A81" s="18"/>
      <c r="E81" s="26"/>
      <c r="F81" s="26"/>
      <c r="G81" s="26"/>
      <c r="H81" s="26"/>
      <c r="I81" s="26"/>
    </row>
    <row r="82" spans="1:9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</row>
    <row r="85" spans="1:9" x14ac:dyDescent="0.2">
      <c r="A85" s="20" t="s">
        <v>20</v>
      </c>
    </row>
    <row r="86" spans="1:9" x14ac:dyDescent="0.2">
      <c r="A86" s="31" t="s">
        <v>21</v>
      </c>
    </row>
    <row r="87" spans="1:9" x14ac:dyDescent="0.2">
      <c r="G87" s="26">
        <v>0</v>
      </c>
      <c r="H87" s="26"/>
      <c r="I87" s="59">
        <f>ROUND(SUM(G87+(G87*$C$7)),0)</f>
        <v>0</v>
      </c>
    </row>
    <row r="88" spans="1:9" x14ac:dyDescent="0.2">
      <c r="G88" s="26">
        <v>0</v>
      </c>
      <c r="H88" s="26"/>
      <c r="I88" s="59">
        <f>ROUND(SUM(G88+(G88*$C$7)),0)</f>
        <v>0</v>
      </c>
    </row>
    <row r="89" spans="1:9" x14ac:dyDescent="0.2">
      <c r="G89" s="32">
        <v>0</v>
      </c>
      <c r="H89" s="26"/>
      <c r="I89" s="62">
        <f>ROUND(SUM(G89+(G89*$C$7)),0)</f>
        <v>0</v>
      </c>
    </row>
    <row r="90" spans="1:9" x14ac:dyDescent="0.2">
      <c r="A90" s="20" t="s">
        <v>6</v>
      </c>
      <c r="G90" s="5">
        <f>SUM(G87:G89)</f>
        <v>0</v>
      </c>
      <c r="H90" s="26"/>
      <c r="I90" s="5">
        <f>SUM(I87:I89)</f>
        <v>0</v>
      </c>
    </row>
    <row r="91" spans="1:9" x14ac:dyDescent="0.2">
      <c r="A91" s="19" t="s">
        <v>22</v>
      </c>
      <c r="G91" s="26"/>
      <c r="H91" s="26"/>
      <c r="I91" s="26"/>
    </row>
    <row r="92" spans="1:9" x14ac:dyDescent="0.2">
      <c r="G92" s="26"/>
      <c r="H92" s="26"/>
      <c r="I92" s="26"/>
    </row>
    <row r="93" spans="1:9" x14ac:dyDescent="0.2">
      <c r="A93" s="20" t="s">
        <v>62</v>
      </c>
      <c r="G93" s="26"/>
      <c r="H93" s="26"/>
      <c r="I93" s="26"/>
    </row>
    <row r="94" spans="1:9" x14ac:dyDescent="0.2">
      <c r="A94" s="31" t="s">
        <v>63</v>
      </c>
      <c r="G94" s="26"/>
      <c r="H94" s="26"/>
      <c r="I94" s="26"/>
    </row>
    <row r="95" spans="1:9" x14ac:dyDescent="0.2">
      <c r="A95" s="34" t="s">
        <v>53</v>
      </c>
      <c r="G95" s="26">
        <v>0</v>
      </c>
      <c r="H95" s="26"/>
      <c r="I95" s="26">
        <v>0</v>
      </c>
    </row>
    <row r="96" spans="1:9" x14ac:dyDescent="0.2">
      <c r="G96" s="26">
        <v>0</v>
      </c>
      <c r="H96" s="26"/>
      <c r="I96" s="26">
        <v>0</v>
      </c>
    </row>
    <row r="97" spans="1:9" x14ac:dyDescent="0.2">
      <c r="G97" s="26">
        <v>0</v>
      </c>
      <c r="H97" s="26"/>
      <c r="I97" s="26">
        <v>0</v>
      </c>
    </row>
    <row r="98" spans="1:9" x14ac:dyDescent="0.2">
      <c r="G98" s="32">
        <v>0</v>
      </c>
      <c r="H98" s="26"/>
      <c r="I98" s="32">
        <v>0</v>
      </c>
    </row>
    <row r="99" spans="1:9" x14ac:dyDescent="0.2">
      <c r="A99" s="20" t="s">
        <v>6</v>
      </c>
      <c r="G99" s="5">
        <f>SUM(G95:G98)</f>
        <v>0</v>
      </c>
      <c r="H99" s="26"/>
      <c r="I99" s="5">
        <f>SUM(I95:I98)</f>
        <v>0</v>
      </c>
    </row>
    <row r="100" spans="1:9" x14ac:dyDescent="0.2">
      <c r="G100" s="26"/>
      <c r="H100" s="26"/>
      <c r="I100" s="26"/>
    </row>
    <row r="101" spans="1:9" x14ac:dyDescent="0.2">
      <c r="G101" s="26"/>
      <c r="H101" s="26"/>
      <c r="I101" s="26"/>
    </row>
    <row r="102" spans="1:9" x14ac:dyDescent="0.2">
      <c r="A102" s="20" t="s">
        <v>24</v>
      </c>
      <c r="G102" s="26"/>
      <c r="H102" s="26"/>
      <c r="I102" s="26"/>
    </row>
    <row r="103" spans="1:9" x14ac:dyDescent="0.2">
      <c r="A103" s="31" t="s">
        <v>23</v>
      </c>
      <c r="G103" s="26"/>
      <c r="H103" s="26"/>
      <c r="I103" s="26"/>
    </row>
    <row r="104" spans="1:9" x14ac:dyDescent="0.2">
      <c r="G104" s="26">
        <v>0</v>
      </c>
      <c r="H104" s="26"/>
      <c r="I104" s="59">
        <f t="shared" ref="I104:I115" si="8">ROUND(SUM(G104+(G104*$C$7)),0)</f>
        <v>0</v>
      </c>
    </row>
    <row r="105" spans="1:9" x14ac:dyDescent="0.2">
      <c r="G105" s="26">
        <v>0</v>
      </c>
      <c r="H105" s="26"/>
      <c r="I105" s="59">
        <f t="shared" si="8"/>
        <v>0</v>
      </c>
    </row>
    <row r="106" spans="1:9" x14ac:dyDescent="0.2">
      <c r="G106" s="26">
        <v>0</v>
      </c>
      <c r="H106" s="26"/>
      <c r="I106" s="59">
        <f t="shared" si="8"/>
        <v>0</v>
      </c>
    </row>
    <row r="107" spans="1:9" x14ac:dyDescent="0.2">
      <c r="G107" s="26">
        <v>0</v>
      </c>
      <c r="H107" s="26"/>
      <c r="I107" s="59">
        <f t="shared" si="8"/>
        <v>0</v>
      </c>
    </row>
    <row r="108" spans="1:9" x14ac:dyDescent="0.2">
      <c r="G108" s="26">
        <v>0</v>
      </c>
      <c r="H108" s="26"/>
      <c r="I108" s="59">
        <f t="shared" si="8"/>
        <v>0</v>
      </c>
    </row>
    <row r="109" spans="1:9" x14ac:dyDescent="0.2">
      <c r="G109" s="26">
        <v>0</v>
      </c>
      <c r="H109" s="26"/>
      <c r="I109" s="59">
        <f t="shared" si="8"/>
        <v>0</v>
      </c>
    </row>
    <row r="110" spans="1:9" x14ac:dyDescent="0.2">
      <c r="G110" s="26">
        <v>0</v>
      </c>
      <c r="H110" s="26"/>
      <c r="I110" s="59">
        <f t="shared" si="8"/>
        <v>0</v>
      </c>
    </row>
    <row r="111" spans="1:9" x14ac:dyDescent="0.2">
      <c r="G111" s="26">
        <v>0</v>
      </c>
      <c r="H111" s="26"/>
      <c r="I111" s="59">
        <f t="shared" si="8"/>
        <v>0</v>
      </c>
    </row>
    <row r="112" spans="1:9" x14ac:dyDescent="0.2">
      <c r="G112" s="26">
        <v>0</v>
      </c>
      <c r="H112" s="26"/>
      <c r="I112" s="59">
        <f t="shared" si="8"/>
        <v>0</v>
      </c>
    </row>
    <row r="113" spans="1:9" x14ac:dyDescent="0.2">
      <c r="G113" s="26">
        <v>0</v>
      </c>
      <c r="H113" s="26"/>
      <c r="I113" s="59">
        <f t="shared" si="8"/>
        <v>0</v>
      </c>
    </row>
    <row r="114" spans="1:9" x14ac:dyDescent="0.2">
      <c r="G114" s="26">
        <v>0</v>
      </c>
      <c r="H114" s="26"/>
      <c r="I114" s="59">
        <f t="shared" si="8"/>
        <v>0</v>
      </c>
    </row>
    <row r="115" spans="1:9" x14ac:dyDescent="0.2">
      <c r="G115" s="32">
        <v>0</v>
      </c>
      <c r="H115" s="26"/>
      <c r="I115" s="62">
        <f t="shared" si="8"/>
        <v>0</v>
      </c>
    </row>
    <row r="116" spans="1:9" x14ac:dyDescent="0.2">
      <c r="A116" s="20" t="s">
        <v>6</v>
      </c>
      <c r="G116" s="5">
        <f>SUM(G104:G115)</f>
        <v>0</v>
      </c>
      <c r="H116" s="26"/>
      <c r="I116" s="5">
        <f>SUM(I104:I115)</f>
        <v>0</v>
      </c>
    </row>
    <row r="117" spans="1:9" x14ac:dyDescent="0.2">
      <c r="G117" s="26"/>
      <c r="H117" s="26"/>
      <c r="I117" s="26"/>
    </row>
    <row r="118" spans="1:9" x14ac:dyDescent="0.2">
      <c r="G118" s="26"/>
      <c r="H118" s="26"/>
      <c r="I118" s="26"/>
    </row>
    <row r="119" spans="1:9" x14ac:dyDescent="0.2">
      <c r="A119" s="20" t="s">
        <v>25</v>
      </c>
      <c r="G119" s="26"/>
      <c r="H119" s="26"/>
      <c r="I119" s="26"/>
    </row>
    <row r="120" spans="1:9" x14ac:dyDescent="0.2">
      <c r="A120" s="33" t="s">
        <v>26</v>
      </c>
      <c r="G120" s="26">
        <v>0</v>
      </c>
      <c r="H120" s="26"/>
      <c r="I120" s="59">
        <f>ROUND(SUM(G120+(G120*$C$7)),0)</f>
        <v>0</v>
      </c>
    </row>
    <row r="121" spans="1:9" x14ac:dyDescent="0.2">
      <c r="A121" s="33" t="s">
        <v>27</v>
      </c>
      <c r="G121" s="32">
        <v>0</v>
      </c>
      <c r="H121" s="26"/>
      <c r="I121" s="62">
        <f>ROUND(SUM(G121+(G121*$C$7)),0)</f>
        <v>0</v>
      </c>
    </row>
    <row r="122" spans="1:9" x14ac:dyDescent="0.2">
      <c r="A122" s="20" t="s">
        <v>28</v>
      </c>
      <c r="G122" s="5">
        <f>SUM(G120:G121)</f>
        <v>0</v>
      </c>
      <c r="H122" s="26"/>
      <c r="I122" s="5">
        <f>SUM(I120:I121)</f>
        <v>0</v>
      </c>
    </row>
    <row r="123" spans="1:9" x14ac:dyDescent="0.2">
      <c r="G123" s="26"/>
      <c r="H123" s="26"/>
      <c r="I123" s="26"/>
    </row>
    <row r="124" spans="1:9" x14ac:dyDescent="0.2">
      <c r="G124" s="26"/>
      <c r="H124" s="26"/>
      <c r="I124" s="26"/>
    </row>
    <row r="125" spans="1:9" x14ac:dyDescent="0.2">
      <c r="A125" s="20" t="s">
        <v>29</v>
      </c>
      <c r="G125" s="26"/>
      <c r="H125" s="26"/>
      <c r="I125" s="26"/>
    </row>
    <row r="126" spans="1:9" x14ac:dyDescent="0.2">
      <c r="A126" s="31" t="s">
        <v>23</v>
      </c>
      <c r="G126" s="26"/>
      <c r="H126" s="26"/>
      <c r="I126" s="26"/>
    </row>
    <row r="127" spans="1:9" x14ac:dyDescent="0.2">
      <c r="G127" s="26">
        <v>0</v>
      </c>
      <c r="H127" s="26"/>
      <c r="I127" s="59">
        <f>ROUND(SUM(G127+(G127*$C$7)),0)</f>
        <v>0</v>
      </c>
    </row>
    <row r="128" spans="1:9" x14ac:dyDescent="0.2">
      <c r="G128" s="26">
        <v>0</v>
      </c>
      <c r="H128" s="26"/>
      <c r="I128" s="59">
        <f>ROUND(SUM(G128+(G128*$C$7)),0)</f>
        <v>0</v>
      </c>
    </row>
    <row r="129" spans="1:9" x14ac:dyDescent="0.2">
      <c r="G129" s="32">
        <v>0</v>
      </c>
      <c r="H129" s="26"/>
      <c r="I129" s="62">
        <f>ROUND(SUM(G129+(G129*$C$7)),0)</f>
        <v>0</v>
      </c>
    </row>
    <row r="130" spans="1:9" x14ac:dyDescent="0.2">
      <c r="A130" s="20" t="s">
        <v>6</v>
      </c>
      <c r="G130" s="5">
        <f>SUM(G127:G129)</f>
        <v>0</v>
      </c>
      <c r="H130" s="26"/>
      <c r="I130" s="5">
        <f>SUM(I127:I129)</f>
        <v>0</v>
      </c>
    </row>
    <row r="131" spans="1:9" x14ac:dyDescent="0.2">
      <c r="G131" s="26"/>
      <c r="H131" s="26"/>
      <c r="I131" s="26"/>
    </row>
    <row r="132" spans="1:9" x14ac:dyDescent="0.2">
      <c r="G132" s="26"/>
      <c r="H132" s="26"/>
      <c r="I132" s="26"/>
    </row>
    <row r="133" spans="1:9" x14ac:dyDescent="0.2">
      <c r="A133" s="20" t="s">
        <v>31</v>
      </c>
      <c r="G133" s="26"/>
      <c r="H133" s="26"/>
      <c r="I133" s="26"/>
    </row>
    <row r="134" spans="1:9" x14ac:dyDescent="0.2">
      <c r="A134" s="31" t="s">
        <v>23</v>
      </c>
      <c r="G134" s="26"/>
      <c r="H134" s="26"/>
      <c r="I134" s="26"/>
    </row>
    <row r="135" spans="1:9" x14ac:dyDescent="0.2">
      <c r="G135" s="26">
        <v>0</v>
      </c>
      <c r="H135" s="26"/>
      <c r="I135" s="59">
        <f>ROUND(SUM(G135+(G135*$C$7)),0)</f>
        <v>0</v>
      </c>
    </row>
    <row r="136" spans="1:9" x14ac:dyDescent="0.2">
      <c r="G136" s="26">
        <v>0</v>
      </c>
      <c r="H136" s="26"/>
      <c r="I136" s="59">
        <f>ROUND(SUM(G136+(G136*$C$7)),0)</f>
        <v>0</v>
      </c>
    </row>
    <row r="137" spans="1:9" x14ac:dyDescent="0.2">
      <c r="G137" s="32">
        <v>0</v>
      </c>
      <c r="H137" s="26"/>
      <c r="I137" s="62">
        <f>ROUND(SUM(G137+(G137*$C$7)),0)</f>
        <v>0</v>
      </c>
    </row>
    <row r="138" spans="1:9" x14ac:dyDescent="0.2">
      <c r="A138" s="20" t="s">
        <v>6</v>
      </c>
      <c r="G138" s="5">
        <f>SUM(G135:G137)</f>
        <v>0</v>
      </c>
      <c r="H138" s="26"/>
      <c r="I138" s="5">
        <f>SUM(I135:I137)</f>
        <v>0</v>
      </c>
    </row>
    <row r="139" spans="1:9" x14ac:dyDescent="0.2">
      <c r="A139" s="19" t="s">
        <v>22</v>
      </c>
      <c r="G139" s="26"/>
      <c r="H139" s="26"/>
      <c r="I139" s="26"/>
    </row>
    <row r="140" spans="1:9" x14ac:dyDescent="0.2">
      <c r="G140" s="26"/>
      <c r="H140" s="26"/>
      <c r="I140" s="26"/>
    </row>
    <row r="141" spans="1:9" x14ac:dyDescent="0.2">
      <c r="A141" s="20" t="s">
        <v>32</v>
      </c>
      <c r="G141" s="26"/>
      <c r="H141" s="26"/>
      <c r="I141" s="26"/>
    </row>
    <row r="142" spans="1:9" x14ac:dyDescent="0.2">
      <c r="A142" s="31" t="s">
        <v>23</v>
      </c>
      <c r="G142" s="26">
        <v>0</v>
      </c>
      <c r="H142" s="26"/>
      <c r="I142" s="59">
        <f>ROUND(SUM(G142+(G142*$C$7)),0)</f>
        <v>0</v>
      </c>
    </row>
    <row r="143" spans="1:9" x14ac:dyDescent="0.2">
      <c r="G143" s="26">
        <v>0</v>
      </c>
      <c r="H143" s="26"/>
      <c r="I143" s="59">
        <f>ROUND(SUM(G143+(G143*$C$7)),0)</f>
        <v>0</v>
      </c>
    </row>
    <row r="144" spans="1:9" x14ac:dyDescent="0.2">
      <c r="G144" s="26">
        <v>0</v>
      </c>
      <c r="H144" s="26"/>
      <c r="I144" s="59">
        <f>ROUND(SUM(G144+(G144*$C$7)),0)</f>
        <v>0</v>
      </c>
    </row>
    <row r="145" spans="1:11" x14ac:dyDescent="0.2">
      <c r="G145" s="26">
        <v>0</v>
      </c>
      <c r="H145" s="26"/>
      <c r="I145" s="59">
        <f>ROUND(SUM(G145+(G145*$C$7)),0)</f>
        <v>0</v>
      </c>
    </row>
    <row r="146" spans="1:11" x14ac:dyDescent="0.2">
      <c r="G146" s="26">
        <v>0</v>
      </c>
      <c r="H146" s="26"/>
      <c r="I146" s="59">
        <f>ROUND(SUM(G146+(G146*$C$7)),0)</f>
        <v>0</v>
      </c>
    </row>
    <row r="147" spans="1:11" x14ac:dyDescent="0.2">
      <c r="G147" s="26"/>
      <c r="H147" s="26"/>
      <c r="I147" s="59"/>
      <c r="K147" s="33" t="s">
        <v>65</v>
      </c>
    </row>
    <row r="148" spans="1:11" x14ac:dyDescent="0.2">
      <c r="A148" s="34" t="s">
        <v>64</v>
      </c>
      <c r="G148" s="26">
        <v>0</v>
      </c>
      <c r="H148" s="26"/>
      <c r="I148" s="59">
        <f>ROUND(SUM(G148+(G148*$C$7)),0)</f>
        <v>0</v>
      </c>
      <c r="K148" s="26">
        <f>SUM(G148:I148)</f>
        <v>0</v>
      </c>
    </row>
    <row r="149" spans="1:11" x14ac:dyDescent="0.2">
      <c r="G149" s="26"/>
      <c r="H149" s="26"/>
      <c r="I149" s="59"/>
      <c r="K149" s="33" t="s">
        <v>34</v>
      </c>
    </row>
    <row r="150" spans="1:11" x14ac:dyDescent="0.2">
      <c r="A150" s="34" t="s">
        <v>33</v>
      </c>
      <c r="G150" s="32">
        <v>0</v>
      </c>
      <c r="H150" s="26"/>
      <c r="I150" s="62">
        <f>ROUND(SUM(G150+(G150*$C$7)),0)</f>
        <v>0</v>
      </c>
      <c r="K150" s="26">
        <f>SUM(G150:I150)</f>
        <v>0</v>
      </c>
    </row>
    <row r="151" spans="1:11" x14ac:dyDescent="0.2">
      <c r="A151" s="20" t="s">
        <v>6</v>
      </c>
      <c r="G151" s="5">
        <f>SUM(G142:G150)</f>
        <v>0</v>
      </c>
      <c r="H151" s="26"/>
      <c r="I151" s="5">
        <f>SUM(I142:I150)</f>
        <v>0</v>
      </c>
    </row>
    <row r="152" spans="1:11" x14ac:dyDescent="0.2">
      <c r="G152" s="26"/>
      <c r="H152" s="26"/>
      <c r="I152" s="26"/>
    </row>
    <row r="153" spans="1:11" x14ac:dyDescent="0.2">
      <c r="A153" s="18" t="s">
        <v>35</v>
      </c>
      <c r="G153" s="5">
        <f>SUM(G82+G90+G99+G116+G122+G130+G138+G151)</f>
        <v>0</v>
      </c>
      <c r="H153" s="5"/>
      <c r="I153" s="5">
        <f>SUM(I82+I90+I99+I116+I122+I130+I138+I151)</f>
        <v>0</v>
      </c>
    </row>
    <row r="154" spans="1:11" x14ac:dyDescent="0.2">
      <c r="G154" s="35">
        <f>SUM(G82+G90+G116+G138+G151-G150-G148)</f>
        <v>0</v>
      </c>
      <c r="H154" s="35"/>
      <c r="I154" s="35">
        <f>SUM(I82+I90+I116+I138+I151-I150-I148)</f>
        <v>0</v>
      </c>
    </row>
    <row r="155" spans="1:11" x14ac:dyDescent="0.2">
      <c r="G155" s="26"/>
      <c r="H155" s="26"/>
      <c r="I155" s="26"/>
    </row>
    <row r="156" spans="1:11" x14ac:dyDescent="0.2">
      <c r="A156" s="20" t="s">
        <v>36</v>
      </c>
      <c r="G156" s="26"/>
      <c r="H156" s="26"/>
      <c r="I156" s="26"/>
    </row>
    <row r="157" spans="1:11" x14ac:dyDescent="0.2">
      <c r="A157" s="33" t="s">
        <v>39</v>
      </c>
      <c r="G157" s="26"/>
      <c r="H157" s="26"/>
      <c r="I157" s="26"/>
      <c r="K157" s="33" t="s">
        <v>76</v>
      </c>
    </row>
    <row r="158" spans="1:11" x14ac:dyDescent="0.2">
      <c r="E158" s="22" t="s">
        <v>37</v>
      </c>
      <c r="G158" s="32">
        <v>0</v>
      </c>
      <c r="H158" s="26"/>
      <c r="I158" s="32">
        <v>0</v>
      </c>
      <c r="K158" s="26">
        <f>SUM(G158:I158)</f>
        <v>0</v>
      </c>
    </row>
    <row r="159" spans="1:11" x14ac:dyDescent="0.2">
      <c r="E159" s="22" t="s">
        <v>38</v>
      </c>
      <c r="G159" s="26">
        <v>0</v>
      </c>
      <c r="H159" s="26"/>
      <c r="I159" s="26">
        <v>0</v>
      </c>
      <c r="K159" s="26">
        <f>SUM(G159:I159)</f>
        <v>0</v>
      </c>
    </row>
    <row r="160" spans="1:11" x14ac:dyDescent="0.2">
      <c r="G160" s="41">
        <f>IF(G158+G159&gt;=25000,"25,000",G158+G159)</f>
        <v>0</v>
      </c>
      <c r="H160" s="35"/>
      <c r="I160" s="63">
        <f>IF(I158+I159+G160&gt;=25000, 25000-G160, I158+I159)</f>
        <v>0</v>
      </c>
    </row>
    <row r="161" spans="1:11" x14ac:dyDescent="0.2">
      <c r="A161" s="33" t="s">
        <v>40</v>
      </c>
      <c r="G161" s="26"/>
      <c r="H161" s="26"/>
      <c r="I161" s="26"/>
    </row>
    <row r="162" spans="1:11" x14ac:dyDescent="0.2">
      <c r="E162" s="22" t="s">
        <v>37</v>
      </c>
      <c r="G162" s="32">
        <v>0</v>
      </c>
      <c r="H162" s="26"/>
      <c r="I162" s="32">
        <v>0</v>
      </c>
      <c r="K162" s="26">
        <f>SUM(G162:I162)</f>
        <v>0</v>
      </c>
    </row>
    <row r="163" spans="1:11" x14ac:dyDescent="0.2">
      <c r="E163" s="22" t="s">
        <v>38</v>
      </c>
      <c r="G163" s="26">
        <v>0</v>
      </c>
      <c r="H163" s="26"/>
      <c r="I163" s="26">
        <v>0</v>
      </c>
      <c r="K163" s="26">
        <f>SUM(G163:I163)</f>
        <v>0</v>
      </c>
    </row>
    <row r="164" spans="1:11" x14ac:dyDescent="0.2">
      <c r="G164" s="41">
        <f>IF(G162+G163&gt;=25000,"25,000",G162+G163)</f>
        <v>0</v>
      </c>
      <c r="H164" s="35"/>
      <c r="I164" s="63">
        <f>IF(I162+I163+G164&gt;=25000, 25000-G164, I162+I163)</f>
        <v>0</v>
      </c>
    </row>
    <row r="165" spans="1:11" x14ac:dyDescent="0.2">
      <c r="A165" s="33" t="s">
        <v>66</v>
      </c>
      <c r="G165" s="26"/>
      <c r="H165" s="26"/>
      <c r="I165" s="26"/>
    </row>
    <row r="166" spans="1:11" x14ac:dyDescent="0.2">
      <c r="E166" s="22" t="s">
        <v>37</v>
      </c>
      <c r="G166" s="32">
        <v>0</v>
      </c>
      <c r="H166" s="26"/>
      <c r="I166" s="32">
        <v>0</v>
      </c>
      <c r="K166" s="26">
        <f>SUM(G166:I166)</f>
        <v>0</v>
      </c>
    </row>
    <row r="167" spans="1:11" x14ac:dyDescent="0.2">
      <c r="E167" s="22" t="s">
        <v>38</v>
      </c>
      <c r="G167" s="26">
        <v>0</v>
      </c>
      <c r="H167" s="26"/>
      <c r="I167" s="26">
        <v>0</v>
      </c>
      <c r="K167" s="26">
        <f>SUM(G167:I167)</f>
        <v>0</v>
      </c>
    </row>
    <row r="168" spans="1:11" x14ac:dyDescent="0.2">
      <c r="G168" s="41">
        <f>IF(G166+G167&gt;=25000,"25,000",G166+G167)</f>
        <v>0</v>
      </c>
      <c r="H168" s="35"/>
      <c r="I168" s="63">
        <f>IF(I166+I167+G168&gt;=25000, 25000-G168, I166+I167)</f>
        <v>0</v>
      </c>
    </row>
    <row r="169" spans="1:11" x14ac:dyDescent="0.2">
      <c r="A169" s="33" t="s">
        <v>41</v>
      </c>
      <c r="G169" s="26"/>
      <c r="H169" s="26"/>
      <c r="I169" s="26"/>
    </row>
    <row r="170" spans="1:11" x14ac:dyDescent="0.2">
      <c r="E170" s="22" t="s">
        <v>37</v>
      </c>
      <c r="G170" s="32">
        <v>0</v>
      </c>
      <c r="H170" s="26"/>
      <c r="I170" s="32">
        <v>0</v>
      </c>
      <c r="K170" s="26">
        <f>SUM(G170:I170)</f>
        <v>0</v>
      </c>
    </row>
    <row r="171" spans="1:11" x14ac:dyDescent="0.2">
      <c r="E171" s="22" t="s">
        <v>38</v>
      </c>
      <c r="G171" s="26">
        <v>0</v>
      </c>
      <c r="H171" s="26"/>
      <c r="I171" s="26">
        <v>0</v>
      </c>
      <c r="K171" s="26">
        <f>SUM(G171:I171)</f>
        <v>0</v>
      </c>
    </row>
    <row r="172" spans="1:11" x14ac:dyDescent="0.2">
      <c r="G172" s="41">
        <f>IF(G170+G171&gt;=25000,"25,000",G170+G171)</f>
        <v>0</v>
      </c>
      <c r="H172" s="35"/>
      <c r="I172" s="63">
        <f>IF(I170+I171+G172&gt;=25000, 25000-G172, I170+I171)</f>
        <v>0</v>
      </c>
    </row>
    <row r="173" spans="1:11" x14ac:dyDescent="0.2">
      <c r="G173" s="26"/>
      <c r="H173" s="26"/>
      <c r="I173" s="26"/>
    </row>
    <row r="174" spans="1:11" x14ac:dyDescent="0.2">
      <c r="A174" s="18" t="s">
        <v>42</v>
      </c>
      <c r="B174" s="18"/>
      <c r="C174" s="18"/>
      <c r="D174" s="18"/>
      <c r="E174" s="18"/>
      <c r="F174" s="18"/>
      <c r="G174" s="5">
        <f>SUM(G158+G162+G166+G170)</f>
        <v>0</v>
      </c>
      <c r="H174" s="5"/>
      <c r="I174" s="5">
        <f>SUM(I158+I162+I166+I170)</f>
        <v>0</v>
      </c>
      <c r="K174" s="5">
        <f>SUM(G174:I174)</f>
        <v>0</v>
      </c>
    </row>
    <row r="175" spans="1:11" x14ac:dyDescent="0.2">
      <c r="A175" s="18" t="s">
        <v>43</v>
      </c>
      <c r="B175" s="18"/>
      <c r="C175" s="18"/>
      <c r="D175" s="18"/>
      <c r="E175" s="18"/>
      <c r="F175" s="18"/>
      <c r="G175" s="5">
        <f>SUM(G159+G163+G167+G171)</f>
        <v>0</v>
      </c>
      <c r="H175" s="5"/>
      <c r="I175" s="5">
        <f>SUM(I159+I163+I167+I171)</f>
        <v>0</v>
      </c>
      <c r="K175" s="5">
        <f>SUM(G175:I175)</f>
        <v>0</v>
      </c>
    </row>
    <row r="176" spans="1:11" x14ac:dyDescent="0.2">
      <c r="G176" s="26"/>
      <c r="H176" s="26"/>
      <c r="I176" s="26"/>
    </row>
    <row r="177" spans="1:16" ht="18" x14ac:dyDescent="0.25">
      <c r="G177" s="26"/>
      <c r="H177" s="26"/>
      <c r="I177" s="26"/>
      <c r="O177" s="37"/>
      <c r="P177" s="37"/>
    </row>
    <row r="178" spans="1:16" ht="18" x14ac:dyDescent="0.25">
      <c r="G178" s="26"/>
      <c r="H178" s="26"/>
      <c r="I178" s="26"/>
      <c r="O178" s="37"/>
      <c r="P178" s="37"/>
    </row>
    <row r="179" spans="1:16" s="37" customFormat="1" ht="18.75" customHeight="1" x14ac:dyDescent="0.25">
      <c r="A179" s="36" t="s">
        <v>44</v>
      </c>
      <c r="G179" s="38">
        <f>SUM(G153+G174+G175)</f>
        <v>0</v>
      </c>
      <c r="H179" s="38"/>
      <c r="I179" s="38">
        <f>SUM(I153+I174+I175)</f>
        <v>0</v>
      </c>
    </row>
    <row r="180" spans="1:16" s="37" customFormat="1" ht="18.75" customHeight="1" x14ac:dyDescent="0.25">
      <c r="A180" s="36" t="s">
        <v>45</v>
      </c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</row>
    <row r="181" spans="1:16" s="37" customFormat="1" ht="18.75" customHeight="1" x14ac:dyDescent="0.25">
      <c r="A181" s="36" t="s">
        <v>46</v>
      </c>
      <c r="G181" s="7">
        <f>ROUND(+G180*$C$11,0)</f>
        <v>0</v>
      </c>
      <c r="H181" s="38"/>
      <c r="I181" s="7">
        <f>ROUND(+I180*$C$11,0)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G182" s="38">
        <f>SUM(G179+G181)</f>
        <v>0</v>
      </c>
      <c r="H182" s="38"/>
      <c r="I182" s="38">
        <f>SUM(I179+I181)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77</v>
      </c>
      <c r="B186" s="9"/>
      <c r="C186" s="10">
        <f>SUM(G179+I179)</f>
        <v>0</v>
      </c>
    </row>
    <row r="187" spans="1:16" ht="18" x14ac:dyDescent="0.25">
      <c r="A187" s="11" t="s">
        <v>78</v>
      </c>
      <c r="B187" s="12"/>
      <c r="C187" s="13">
        <f>SUM(G180+I180)</f>
        <v>0</v>
      </c>
    </row>
    <row r="188" spans="1:16" ht="18" x14ac:dyDescent="0.25">
      <c r="A188" s="11" t="s">
        <v>79</v>
      </c>
      <c r="B188" s="12"/>
      <c r="C188" s="13">
        <f>SUM(G181+I181)</f>
        <v>0</v>
      </c>
    </row>
    <row r="189" spans="1:16" ht="18.75" thickBot="1" x14ac:dyDescent="0.3">
      <c r="A189" s="14" t="s">
        <v>80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1" x14ac:dyDescent="0.2">
      <c r="A193" s="19" t="s">
        <v>56</v>
      </c>
    </row>
    <row r="195" spans="1:11" ht="18" x14ac:dyDescent="0.25">
      <c r="A195" s="47" t="s">
        <v>69</v>
      </c>
      <c r="B195" s="48"/>
    </row>
    <row r="196" spans="1:11" x14ac:dyDescent="0.2">
      <c r="G196" s="20" t="s">
        <v>81</v>
      </c>
      <c r="I196" s="20" t="s">
        <v>75</v>
      </c>
      <c r="K196" s="20" t="s">
        <v>82</v>
      </c>
    </row>
    <row r="197" spans="1:11" x14ac:dyDescent="0.2">
      <c r="G197" s="50">
        <f>G153+G174</f>
        <v>0</v>
      </c>
      <c r="I197" s="50">
        <f>I153+I174</f>
        <v>0</v>
      </c>
      <c r="K197" s="50">
        <f>SUM(G197:I197)</f>
        <v>0</v>
      </c>
    </row>
    <row r="198" spans="1:11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SUM(G198:I198)</f>
        <v>0</v>
      </c>
    </row>
    <row r="199" spans="1:11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SUM(G199:I199)</f>
        <v>0</v>
      </c>
    </row>
    <row r="200" spans="1:11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SUM(G200:I200)</f>
        <v>0</v>
      </c>
    </row>
    <row r="202" spans="1:11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5">
        <f>SUM(G202:I202)</f>
        <v>0</v>
      </c>
    </row>
    <row r="203" spans="1:11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SUM(G203:I203)</f>
        <v>0</v>
      </c>
    </row>
    <row r="204" spans="1:11" x14ac:dyDescent="0.2">
      <c r="A204" s="18" t="s">
        <v>47</v>
      </c>
      <c r="G204" s="5">
        <f>G200+G203</f>
        <v>0</v>
      </c>
      <c r="I204" s="5">
        <f>I200+I203</f>
        <v>0</v>
      </c>
      <c r="K204" s="5">
        <f>SUM(G204:I204)</f>
        <v>0</v>
      </c>
    </row>
    <row r="208" spans="1:11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2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08"/>
  <sheetViews>
    <sheetView zoomScaleNormal="100" workbookViewId="0">
      <selection activeCell="C10" sqref="C10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3.7109375" style="19" customWidth="1"/>
    <col min="14" max="14" width="9.140625" style="19"/>
    <col min="15" max="15" width="39.28515625" style="19" customWidth="1"/>
    <col min="16" max="16" width="10.85546875" style="19" customWidth="1"/>
    <col min="17" max="16384" width="9.140625" style="19"/>
  </cols>
  <sheetData>
    <row r="1" spans="1:16" ht="29.25" customHeight="1" x14ac:dyDescent="0.35">
      <c r="A1" s="40" t="s">
        <v>111</v>
      </c>
      <c r="I1" s="53"/>
      <c r="O1" s="67" t="s">
        <v>114</v>
      </c>
      <c r="P1" s="68"/>
    </row>
    <row r="2" spans="1:16" ht="18" customHeight="1" x14ac:dyDescent="0.25">
      <c r="A2" s="37" t="s">
        <v>52</v>
      </c>
      <c r="O2" s="69" t="s">
        <v>99</v>
      </c>
      <c r="P2" s="70">
        <v>0.34100000000000003</v>
      </c>
    </row>
    <row r="3" spans="1:16" x14ac:dyDescent="0.2">
      <c r="A3" s="17" t="s">
        <v>57</v>
      </c>
      <c r="O3" s="69" t="s">
        <v>100</v>
      </c>
      <c r="P3" s="70">
        <v>7.9000000000000001E-2</v>
      </c>
    </row>
    <row r="4" spans="1:16" x14ac:dyDescent="0.2">
      <c r="O4" s="69" t="s">
        <v>101</v>
      </c>
      <c r="P4" s="70">
        <v>0</v>
      </c>
    </row>
    <row r="5" spans="1:16" x14ac:dyDescent="0.2">
      <c r="M5" s="35">
        <f>(M197/3)</f>
        <v>0</v>
      </c>
      <c r="O5" s="71"/>
      <c r="P5" s="72"/>
    </row>
    <row r="6" spans="1:16" ht="31.5" x14ac:dyDescent="0.35">
      <c r="G6" s="39" t="s">
        <v>48</v>
      </c>
      <c r="H6" s="54"/>
      <c r="I6" s="55"/>
      <c r="J6" s="54"/>
      <c r="K6" s="39"/>
      <c r="M6" s="51">
        <f>IF(M5&gt;=250000,M5,IF(MOD(M5,25000)=0,M5,(ROUNDDOWN(M5/25000,0)+1)*25000))</f>
        <v>0</v>
      </c>
      <c r="O6" s="73" t="s">
        <v>102</v>
      </c>
      <c r="P6" s="72"/>
    </row>
    <row r="7" spans="1:16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J7" s="56"/>
      <c r="K7" s="45"/>
      <c r="O7" s="69"/>
      <c r="P7" s="74" t="s">
        <v>113</v>
      </c>
    </row>
    <row r="8" spans="1:16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J8" s="56"/>
      <c r="K8" s="45"/>
      <c r="O8" s="69" t="s">
        <v>103</v>
      </c>
      <c r="P8" s="70">
        <v>0.52500000000000002</v>
      </c>
    </row>
    <row r="9" spans="1:16" s="42" customFormat="1" ht="15" x14ac:dyDescent="0.2">
      <c r="A9" s="42" t="s">
        <v>14</v>
      </c>
      <c r="C9" s="44">
        <v>0.34100000000000003</v>
      </c>
      <c r="G9" s="45" t="s">
        <v>51</v>
      </c>
      <c r="H9" s="56"/>
      <c r="I9" s="45"/>
      <c r="J9" s="56"/>
      <c r="K9" s="45"/>
      <c r="O9" s="69" t="s">
        <v>104</v>
      </c>
      <c r="P9" s="70">
        <v>0.26</v>
      </c>
    </row>
    <row r="10" spans="1:16" s="42" customFormat="1" ht="15" x14ac:dyDescent="0.2">
      <c r="A10" s="42" t="s">
        <v>15</v>
      </c>
      <c r="C10" s="46">
        <v>7.9000000000000001E-2</v>
      </c>
      <c r="O10" s="69" t="s">
        <v>105</v>
      </c>
      <c r="P10" s="70">
        <v>0.4</v>
      </c>
    </row>
    <row r="11" spans="1:16" s="42" customFormat="1" ht="15" x14ac:dyDescent="0.2">
      <c r="A11" s="42" t="s">
        <v>16</v>
      </c>
      <c r="C11" s="44">
        <v>0.52500000000000002</v>
      </c>
      <c r="O11" s="69" t="s">
        <v>106</v>
      </c>
      <c r="P11" s="70">
        <v>0.26</v>
      </c>
    </row>
    <row r="12" spans="1:16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O12" s="69" t="s">
        <v>107</v>
      </c>
      <c r="P12" s="70">
        <v>0.35</v>
      </c>
    </row>
    <row r="13" spans="1:16" x14ac:dyDescent="0.2">
      <c r="A13" s="18"/>
      <c r="B13" s="18"/>
      <c r="O13" s="75" t="s">
        <v>108</v>
      </c>
      <c r="P13" s="76">
        <v>0.26</v>
      </c>
    </row>
    <row r="14" spans="1:16" ht="22.5" x14ac:dyDescent="0.2">
      <c r="A14" s="18" t="s">
        <v>0</v>
      </c>
      <c r="B14" s="18"/>
      <c r="O14" s="69"/>
      <c r="P14" s="77" t="s">
        <v>115</v>
      </c>
    </row>
    <row r="15" spans="1:16" x14ac:dyDescent="0.2">
      <c r="A15" s="20" t="s">
        <v>1</v>
      </c>
      <c r="B15" s="20"/>
      <c r="O15" s="78" t="s">
        <v>116</v>
      </c>
      <c r="P15" s="79">
        <v>0.52</v>
      </c>
    </row>
    <row r="16" spans="1:16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O16" s="78" t="s">
        <v>117</v>
      </c>
      <c r="P16" s="70">
        <v>0.25</v>
      </c>
    </row>
    <row r="17" spans="1:16" x14ac:dyDescent="0.2">
      <c r="C17" s="57">
        <v>0</v>
      </c>
      <c r="E17" s="58">
        <v>0</v>
      </c>
      <c r="F17" s="26"/>
      <c r="G17" s="59">
        <v>0</v>
      </c>
      <c r="H17" s="26"/>
      <c r="I17" s="59">
        <f t="shared" ref="I17:I26" si="0">ROUND(SUM(G17+(G17*$C$8)),0)</f>
        <v>0</v>
      </c>
      <c r="J17" s="26"/>
      <c r="K17" s="59">
        <f t="shared" ref="K17:K26" si="1">ROUND(SUM(I17+(I17*$C$8)),0)</f>
        <v>0</v>
      </c>
      <c r="O17" s="78" t="s">
        <v>118</v>
      </c>
      <c r="P17" s="70">
        <v>0.2</v>
      </c>
    </row>
    <row r="18" spans="1:16" x14ac:dyDescent="0.2">
      <c r="C18" s="57">
        <v>0</v>
      </c>
      <c r="E18" s="58">
        <v>0</v>
      </c>
      <c r="F18" s="26"/>
      <c r="G18" s="59">
        <f t="shared" ref="G18:G26" si="2">C18*E18</f>
        <v>0</v>
      </c>
      <c r="H18" s="26"/>
      <c r="I18" s="59">
        <f t="shared" si="0"/>
        <v>0</v>
      </c>
      <c r="J18" s="26"/>
      <c r="K18" s="59">
        <f t="shared" si="1"/>
        <v>0</v>
      </c>
      <c r="O18" s="78" t="s">
        <v>119</v>
      </c>
      <c r="P18" s="70">
        <v>0.1</v>
      </c>
    </row>
    <row r="19" spans="1:16" x14ac:dyDescent="0.2">
      <c r="C19" s="57">
        <v>0</v>
      </c>
      <c r="E19" s="58">
        <v>0</v>
      </c>
      <c r="F19" s="26"/>
      <c r="G19" s="59">
        <f t="shared" si="2"/>
        <v>0</v>
      </c>
      <c r="H19" s="26"/>
      <c r="I19" s="59">
        <f t="shared" si="0"/>
        <v>0</v>
      </c>
      <c r="J19" s="26"/>
      <c r="K19" s="59">
        <f t="shared" si="1"/>
        <v>0</v>
      </c>
      <c r="O19" s="78" t="s">
        <v>120</v>
      </c>
      <c r="P19" s="70">
        <v>0.08</v>
      </c>
    </row>
    <row r="20" spans="1:16" x14ac:dyDescent="0.2">
      <c r="C20" s="57">
        <v>0</v>
      </c>
      <c r="E20" s="58">
        <v>0</v>
      </c>
      <c r="F20" s="26"/>
      <c r="G20" s="59">
        <f t="shared" si="2"/>
        <v>0</v>
      </c>
      <c r="H20" s="26"/>
      <c r="I20" s="59">
        <f t="shared" si="0"/>
        <v>0</v>
      </c>
      <c r="J20" s="26"/>
      <c r="K20" s="59">
        <f t="shared" si="1"/>
        <v>0</v>
      </c>
      <c r="O20" s="78" t="s">
        <v>121</v>
      </c>
      <c r="P20" s="70">
        <v>0.05</v>
      </c>
    </row>
    <row r="21" spans="1:16" x14ac:dyDescent="0.2">
      <c r="C21" s="57">
        <v>0</v>
      </c>
      <c r="E21" s="58">
        <v>0</v>
      </c>
      <c r="F21" s="26"/>
      <c r="G21" s="59">
        <f t="shared" si="2"/>
        <v>0</v>
      </c>
      <c r="H21" s="26"/>
      <c r="I21" s="59">
        <f t="shared" si="0"/>
        <v>0</v>
      </c>
      <c r="J21" s="26"/>
      <c r="K21" s="59">
        <f t="shared" si="1"/>
        <v>0</v>
      </c>
      <c r="O21" s="80" t="s">
        <v>122</v>
      </c>
      <c r="P21" s="76">
        <v>0</v>
      </c>
    </row>
    <row r="22" spans="1:16" x14ac:dyDescent="0.2">
      <c r="C22" s="57">
        <v>0</v>
      </c>
      <c r="E22" s="58">
        <v>0</v>
      </c>
      <c r="F22" s="26"/>
      <c r="G22" s="59">
        <f t="shared" si="2"/>
        <v>0</v>
      </c>
      <c r="H22" s="26"/>
      <c r="I22" s="59">
        <f t="shared" si="0"/>
        <v>0</v>
      </c>
      <c r="J22" s="26"/>
      <c r="K22" s="59">
        <f t="shared" si="1"/>
        <v>0</v>
      </c>
    </row>
    <row r="23" spans="1:16" x14ac:dyDescent="0.2">
      <c r="C23" s="57">
        <v>0</v>
      </c>
      <c r="E23" s="58">
        <v>0</v>
      </c>
      <c r="F23" s="26"/>
      <c r="G23" s="59">
        <f t="shared" si="2"/>
        <v>0</v>
      </c>
      <c r="H23" s="26"/>
      <c r="I23" s="59">
        <f t="shared" si="0"/>
        <v>0</v>
      </c>
      <c r="J23" s="26"/>
      <c r="K23" s="59">
        <f t="shared" si="1"/>
        <v>0</v>
      </c>
    </row>
    <row r="24" spans="1:16" x14ac:dyDescent="0.2">
      <c r="C24" s="57">
        <v>0</v>
      </c>
      <c r="E24" s="58">
        <v>0</v>
      </c>
      <c r="F24" s="26"/>
      <c r="G24" s="59">
        <f t="shared" si="2"/>
        <v>0</v>
      </c>
      <c r="H24" s="26"/>
      <c r="I24" s="59">
        <f t="shared" si="0"/>
        <v>0</v>
      </c>
      <c r="J24" s="26"/>
      <c r="K24" s="59">
        <f t="shared" si="1"/>
        <v>0</v>
      </c>
    </row>
    <row r="25" spans="1:16" x14ac:dyDescent="0.2">
      <c r="C25" s="57">
        <v>0</v>
      </c>
      <c r="E25" s="58">
        <v>0</v>
      </c>
      <c r="F25" s="26"/>
      <c r="G25" s="59">
        <f t="shared" si="2"/>
        <v>0</v>
      </c>
      <c r="H25" s="26"/>
      <c r="I25" s="59">
        <f t="shared" si="0"/>
        <v>0</v>
      </c>
      <c r="J25" s="26"/>
      <c r="K25" s="59">
        <f t="shared" si="1"/>
        <v>0</v>
      </c>
    </row>
    <row r="26" spans="1:16" x14ac:dyDescent="0.2">
      <c r="C26" s="60">
        <v>0</v>
      </c>
      <c r="E26" s="61">
        <v>0</v>
      </c>
      <c r="F26" s="26"/>
      <c r="G26" s="62">
        <f t="shared" si="2"/>
        <v>0</v>
      </c>
      <c r="H26" s="26"/>
      <c r="I26" s="62">
        <f t="shared" si="0"/>
        <v>0</v>
      </c>
      <c r="J26" s="26"/>
      <c r="K26" s="62">
        <f t="shared" si="1"/>
        <v>0</v>
      </c>
    </row>
    <row r="27" spans="1:16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</row>
    <row r="28" spans="1:16" x14ac:dyDescent="0.2">
      <c r="A28" s="20"/>
      <c r="E28" s="26"/>
      <c r="F28" s="26"/>
      <c r="G28" s="29"/>
      <c r="H28" s="29"/>
      <c r="I28" s="29"/>
      <c r="J28" s="29"/>
      <c r="K28" s="29"/>
    </row>
    <row r="30" spans="1:16" x14ac:dyDescent="0.2">
      <c r="A30" s="20" t="s">
        <v>72</v>
      </c>
      <c r="B30" s="20"/>
    </row>
    <row r="31" spans="1:16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</row>
    <row r="32" spans="1:16" x14ac:dyDescent="0.2">
      <c r="C32" s="57">
        <v>0</v>
      </c>
      <c r="D32" s="26"/>
      <c r="E32" s="58">
        <v>0</v>
      </c>
      <c r="F32" s="26"/>
      <c r="G32" s="59">
        <f t="shared" ref="G32:G41" si="3">C32*E32</f>
        <v>0</v>
      </c>
      <c r="H32" s="26"/>
      <c r="I32" s="59">
        <f t="shared" ref="I32:I41" si="4">ROUND(SUM(G32+(G32*$C$8)),0)</f>
        <v>0</v>
      </c>
      <c r="J32" s="26"/>
      <c r="K32" s="59">
        <f t="shared" ref="K32:K41" si="5">ROUND(SUM(I32+(I32*$C$8)),0)</f>
        <v>0</v>
      </c>
    </row>
    <row r="33" spans="1:11" x14ac:dyDescent="0.2">
      <c r="C33" s="57">
        <v>0</v>
      </c>
      <c r="D33" s="26"/>
      <c r="E33" s="58">
        <v>0</v>
      </c>
      <c r="F33" s="26"/>
      <c r="G33" s="59">
        <f t="shared" si="3"/>
        <v>0</v>
      </c>
      <c r="H33" s="26"/>
      <c r="I33" s="59">
        <f t="shared" si="4"/>
        <v>0</v>
      </c>
      <c r="J33" s="26"/>
      <c r="K33" s="59">
        <f t="shared" si="5"/>
        <v>0</v>
      </c>
    </row>
    <row r="34" spans="1:11" x14ac:dyDescent="0.2">
      <c r="C34" s="57">
        <v>0</v>
      </c>
      <c r="D34" s="26"/>
      <c r="E34" s="58">
        <v>0</v>
      </c>
      <c r="F34" s="26"/>
      <c r="G34" s="59">
        <f t="shared" si="3"/>
        <v>0</v>
      </c>
      <c r="H34" s="26"/>
      <c r="I34" s="59">
        <f t="shared" si="4"/>
        <v>0</v>
      </c>
      <c r="J34" s="26"/>
      <c r="K34" s="59">
        <f t="shared" si="5"/>
        <v>0</v>
      </c>
    </row>
    <row r="35" spans="1:11" x14ac:dyDescent="0.2">
      <c r="C35" s="57">
        <v>0</v>
      </c>
      <c r="D35" s="26"/>
      <c r="E35" s="58">
        <v>0</v>
      </c>
      <c r="F35" s="26"/>
      <c r="G35" s="59">
        <f t="shared" si="3"/>
        <v>0</v>
      </c>
      <c r="H35" s="26"/>
      <c r="I35" s="59">
        <f t="shared" si="4"/>
        <v>0</v>
      </c>
      <c r="J35" s="26"/>
      <c r="K35" s="59">
        <f t="shared" si="5"/>
        <v>0</v>
      </c>
    </row>
    <row r="36" spans="1:11" x14ac:dyDescent="0.2">
      <c r="C36" s="57">
        <v>0</v>
      </c>
      <c r="D36" s="26"/>
      <c r="E36" s="58">
        <v>0</v>
      </c>
      <c r="F36" s="26"/>
      <c r="G36" s="59">
        <f t="shared" si="3"/>
        <v>0</v>
      </c>
      <c r="H36" s="26"/>
      <c r="I36" s="59">
        <f t="shared" si="4"/>
        <v>0</v>
      </c>
      <c r="J36" s="26"/>
      <c r="K36" s="59">
        <f t="shared" si="5"/>
        <v>0</v>
      </c>
    </row>
    <row r="37" spans="1:11" x14ac:dyDescent="0.2">
      <c r="C37" s="57">
        <v>0</v>
      </c>
      <c r="D37" s="26"/>
      <c r="E37" s="58">
        <v>0</v>
      </c>
      <c r="F37" s="26"/>
      <c r="G37" s="59">
        <f t="shared" si="3"/>
        <v>0</v>
      </c>
      <c r="H37" s="26"/>
      <c r="I37" s="59">
        <f t="shared" si="4"/>
        <v>0</v>
      </c>
      <c r="J37" s="26"/>
      <c r="K37" s="59">
        <f t="shared" si="5"/>
        <v>0</v>
      </c>
    </row>
    <row r="38" spans="1:11" x14ac:dyDescent="0.2">
      <c r="C38" s="57">
        <v>0</v>
      </c>
      <c r="D38" s="26"/>
      <c r="E38" s="58">
        <v>0</v>
      </c>
      <c r="F38" s="26"/>
      <c r="G38" s="59">
        <f t="shared" si="3"/>
        <v>0</v>
      </c>
      <c r="H38" s="26"/>
      <c r="I38" s="59">
        <f t="shared" si="4"/>
        <v>0</v>
      </c>
      <c r="J38" s="26"/>
      <c r="K38" s="59">
        <f t="shared" si="5"/>
        <v>0</v>
      </c>
    </row>
    <row r="39" spans="1:11" x14ac:dyDescent="0.2">
      <c r="C39" s="57">
        <v>0</v>
      </c>
      <c r="D39" s="26"/>
      <c r="E39" s="58">
        <v>0</v>
      </c>
      <c r="F39" s="26"/>
      <c r="G39" s="59">
        <f t="shared" si="3"/>
        <v>0</v>
      </c>
      <c r="H39" s="26"/>
      <c r="I39" s="59">
        <f t="shared" si="4"/>
        <v>0</v>
      </c>
      <c r="J39" s="26"/>
      <c r="K39" s="59">
        <f t="shared" si="5"/>
        <v>0</v>
      </c>
    </row>
    <row r="40" spans="1:11" x14ac:dyDescent="0.2">
      <c r="C40" s="57">
        <v>0</v>
      </c>
      <c r="D40" s="26"/>
      <c r="E40" s="58">
        <v>0</v>
      </c>
      <c r="F40" s="26"/>
      <c r="G40" s="59">
        <f t="shared" si="3"/>
        <v>0</v>
      </c>
      <c r="H40" s="26"/>
      <c r="I40" s="59">
        <f t="shared" si="4"/>
        <v>0</v>
      </c>
      <c r="J40" s="26"/>
      <c r="K40" s="59">
        <f t="shared" si="5"/>
        <v>0</v>
      </c>
    </row>
    <row r="41" spans="1:11" x14ac:dyDescent="0.2">
      <c r="C41" s="60">
        <v>0</v>
      </c>
      <c r="D41" s="26"/>
      <c r="E41" s="61">
        <v>0</v>
      </c>
      <c r="F41" s="26"/>
      <c r="G41" s="62">
        <f t="shared" si="3"/>
        <v>0</v>
      </c>
      <c r="H41" s="26"/>
      <c r="I41" s="62">
        <f t="shared" si="4"/>
        <v>0</v>
      </c>
      <c r="J41" s="26"/>
      <c r="K41" s="62">
        <f t="shared" si="5"/>
        <v>0</v>
      </c>
    </row>
    <row r="42" spans="1:11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</row>
    <row r="43" spans="1:11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</row>
    <row r="44" spans="1:11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</row>
    <row r="45" spans="1:11" x14ac:dyDescent="0.2">
      <c r="A45" s="52" t="s">
        <v>74</v>
      </c>
      <c r="B45" s="20"/>
    </row>
    <row r="46" spans="1:11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</row>
    <row r="47" spans="1:11" x14ac:dyDescent="0.2">
      <c r="C47" s="58">
        <v>0</v>
      </c>
      <c r="D47" s="26"/>
      <c r="E47" s="58">
        <v>0</v>
      </c>
      <c r="F47" s="26"/>
      <c r="G47" s="59">
        <f t="shared" ref="G47:G56" si="6">C47*E47</f>
        <v>0</v>
      </c>
      <c r="H47" s="26"/>
      <c r="I47" s="59">
        <f t="shared" ref="I47:I56" si="7">ROUND(SUM(G47+(G47*$C$8)),0)</f>
        <v>0</v>
      </c>
      <c r="J47" s="26"/>
      <c r="K47" s="59">
        <f t="shared" ref="K47:K56" si="8">ROUND(SUM(I47+(I47*$C$8)),0)</f>
        <v>0</v>
      </c>
    </row>
    <row r="48" spans="1:11" x14ac:dyDescent="0.2">
      <c r="C48" s="58">
        <v>0</v>
      </c>
      <c r="D48" s="26"/>
      <c r="E48" s="58">
        <v>0</v>
      </c>
      <c r="F48" s="26"/>
      <c r="G48" s="59">
        <f t="shared" si="6"/>
        <v>0</v>
      </c>
      <c r="H48" s="26"/>
      <c r="I48" s="59">
        <f t="shared" si="7"/>
        <v>0</v>
      </c>
      <c r="J48" s="26"/>
      <c r="K48" s="59">
        <f t="shared" si="8"/>
        <v>0</v>
      </c>
    </row>
    <row r="49" spans="1:11" x14ac:dyDescent="0.2">
      <c r="C49" s="58">
        <v>0</v>
      </c>
      <c r="D49" s="26"/>
      <c r="E49" s="58">
        <v>0</v>
      </c>
      <c r="F49" s="26"/>
      <c r="G49" s="59">
        <f t="shared" si="6"/>
        <v>0</v>
      </c>
      <c r="H49" s="26"/>
      <c r="I49" s="59">
        <f t="shared" si="7"/>
        <v>0</v>
      </c>
      <c r="J49" s="26"/>
      <c r="K49" s="59">
        <f t="shared" si="8"/>
        <v>0</v>
      </c>
    </row>
    <row r="50" spans="1:11" x14ac:dyDescent="0.2">
      <c r="C50" s="58">
        <v>0</v>
      </c>
      <c r="D50" s="26"/>
      <c r="E50" s="58">
        <v>0</v>
      </c>
      <c r="F50" s="26"/>
      <c r="G50" s="59">
        <f t="shared" si="6"/>
        <v>0</v>
      </c>
      <c r="H50" s="26"/>
      <c r="I50" s="59">
        <f t="shared" si="7"/>
        <v>0</v>
      </c>
      <c r="J50" s="26"/>
      <c r="K50" s="59">
        <f t="shared" si="8"/>
        <v>0</v>
      </c>
    </row>
    <row r="51" spans="1:11" x14ac:dyDescent="0.2">
      <c r="C51" s="58">
        <v>0</v>
      </c>
      <c r="D51" s="26"/>
      <c r="E51" s="58">
        <v>0</v>
      </c>
      <c r="F51" s="26"/>
      <c r="G51" s="59">
        <f t="shared" si="6"/>
        <v>0</v>
      </c>
      <c r="H51" s="26"/>
      <c r="I51" s="59">
        <f t="shared" si="7"/>
        <v>0</v>
      </c>
      <c r="J51" s="26"/>
      <c r="K51" s="59">
        <f t="shared" si="8"/>
        <v>0</v>
      </c>
    </row>
    <row r="52" spans="1:11" x14ac:dyDescent="0.2">
      <c r="C52" s="58">
        <v>0</v>
      </c>
      <c r="D52" s="26"/>
      <c r="E52" s="58">
        <v>0</v>
      </c>
      <c r="F52" s="26"/>
      <c r="G52" s="59">
        <f t="shared" si="6"/>
        <v>0</v>
      </c>
      <c r="H52" s="26"/>
      <c r="I52" s="59">
        <f t="shared" si="7"/>
        <v>0</v>
      </c>
      <c r="J52" s="26"/>
      <c r="K52" s="59">
        <f t="shared" si="8"/>
        <v>0</v>
      </c>
    </row>
    <row r="53" spans="1:11" x14ac:dyDescent="0.2">
      <c r="C53" s="58">
        <v>0</v>
      </c>
      <c r="D53" s="26"/>
      <c r="E53" s="58">
        <v>0</v>
      </c>
      <c r="F53" s="26"/>
      <c r="G53" s="59">
        <f t="shared" si="6"/>
        <v>0</v>
      </c>
      <c r="H53" s="26"/>
      <c r="I53" s="59">
        <f t="shared" si="7"/>
        <v>0</v>
      </c>
      <c r="J53" s="26"/>
      <c r="K53" s="59">
        <f t="shared" si="8"/>
        <v>0</v>
      </c>
    </row>
    <row r="54" spans="1:11" x14ac:dyDescent="0.2">
      <c r="C54" s="58">
        <v>0</v>
      </c>
      <c r="D54" s="26"/>
      <c r="E54" s="58">
        <v>0</v>
      </c>
      <c r="F54" s="26"/>
      <c r="G54" s="59">
        <f t="shared" si="6"/>
        <v>0</v>
      </c>
      <c r="H54" s="26"/>
      <c r="I54" s="59">
        <f t="shared" si="7"/>
        <v>0</v>
      </c>
      <c r="J54" s="26"/>
      <c r="K54" s="59">
        <f t="shared" si="8"/>
        <v>0</v>
      </c>
    </row>
    <row r="55" spans="1:11" x14ac:dyDescent="0.2">
      <c r="C55" s="58">
        <v>0</v>
      </c>
      <c r="D55" s="26"/>
      <c r="E55" s="58">
        <v>0</v>
      </c>
      <c r="F55" s="26"/>
      <c r="G55" s="59">
        <f t="shared" si="6"/>
        <v>0</v>
      </c>
      <c r="H55" s="26"/>
      <c r="I55" s="59">
        <f t="shared" si="7"/>
        <v>0</v>
      </c>
      <c r="J55" s="26"/>
      <c r="K55" s="59">
        <f t="shared" si="8"/>
        <v>0</v>
      </c>
    </row>
    <row r="56" spans="1:11" x14ac:dyDescent="0.2">
      <c r="C56" s="61">
        <v>0</v>
      </c>
      <c r="D56" s="26"/>
      <c r="E56" s="61">
        <v>0</v>
      </c>
      <c r="F56" s="26"/>
      <c r="G56" s="62">
        <f t="shared" si="6"/>
        <v>0</v>
      </c>
      <c r="H56" s="26"/>
      <c r="I56" s="62">
        <f t="shared" si="7"/>
        <v>0</v>
      </c>
      <c r="J56" s="26"/>
      <c r="K56" s="62">
        <f t="shared" si="8"/>
        <v>0</v>
      </c>
    </row>
    <row r="57" spans="1:11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</row>
    <row r="60" spans="1:11" x14ac:dyDescent="0.2">
      <c r="A60" s="20" t="s">
        <v>9</v>
      </c>
    </row>
    <row r="61" spans="1:11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</row>
    <row r="62" spans="1:11" x14ac:dyDescent="0.2">
      <c r="C62" s="57">
        <v>0</v>
      </c>
      <c r="E62" s="58">
        <v>0</v>
      </c>
      <c r="F62" s="26"/>
      <c r="G62" s="59">
        <f t="shared" ref="G62:G71" si="9">C62*E62</f>
        <v>0</v>
      </c>
      <c r="H62" s="26"/>
      <c r="I62" s="59">
        <f t="shared" ref="I62:I71" si="10">ROUND(SUM(G62+(G62*$C$8)),0)</f>
        <v>0</v>
      </c>
      <c r="J62" s="26"/>
      <c r="K62" s="59">
        <f t="shared" ref="K62:K71" si="11">ROUND(SUM(I62+(I62*$C$8)),0)</f>
        <v>0</v>
      </c>
    </row>
    <row r="63" spans="1:11" x14ac:dyDescent="0.2">
      <c r="C63" s="57">
        <v>0</v>
      </c>
      <c r="E63" s="58">
        <v>0</v>
      </c>
      <c r="F63" s="26"/>
      <c r="G63" s="59">
        <f t="shared" si="9"/>
        <v>0</v>
      </c>
      <c r="H63" s="26"/>
      <c r="I63" s="59">
        <f t="shared" si="10"/>
        <v>0</v>
      </c>
      <c r="J63" s="26"/>
      <c r="K63" s="59">
        <f t="shared" si="11"/>
        <v>0</v>
      </c>
    </row>
    <row r="64" spans="1:11" x14ac:dyDescent="0.2">
      <c r="C64" s="57">
        <v>0</v>
      </c>
      <c r="E64" s="58">
        <v>0</v>
      </c>
      <c r="F64" s="26"/>
      <c r="G64" s="59">
        <f t="shared" si="9"/>
        <v>0</v>
      </c>
      <c r="H64" s="26"/>
      <c r="I64" s="59">
        <f t="shared" si="10"/>
        <v>0</v>
      </c>
      <c r="J64" s="26"/>
      <c r="K64" s="59">
        <f t="shared" si="11"/>
        <v>0</v>
      </c>
    </row>
    <row r="65" spans="1:11" x14ac:dyDescent="0.2">
      <c r="C65" s="57">
        <v>0</v>
      </c>
      <c r="E65" s="58">
        <v>0</v>
      </c>
      <c r="F65" s="26"/>
      <c r="G65" s="59">
        <f t="shared" si="9"/>
        <v>0</v>
      </c>
      <c r="H65" s="26"/>
      <c r="I65" s="59">
        <f t="shared" si="10"/>
        <v>0</v>
      </c>
      <c r="J65" s="26"/>
      <c r="K65" s="59">
        <f t="shared" si="11"/>
        <v>0</v>
      </c>
    </row>
    <row r="66" spans="1:11" x14ac:dyDescent="0.2">
      <c r="C66" s="57">
        <v>0</v>
      </c>
      <c r="E66" s="58">
        <v>0</v>
      </c>
      <c r="F66" s="26"/>
      <c r="G66" s="59">
        <f t="shared" si="9"/>
        <v>0</v>
      </c>
      <c r="H66" s="26"/>
      <c r="I66" s="59">
        <f t="shared" si="10"/>
        <v>0</v>
      </c>
      <c r="J66" s="26"/>
      <c r="K66" s="59">
        <f t="shared" si="11"/>
        <v>0</v>
      </c>
    </row>
    <row r="67" spans="1:11" x14ac:dyDescent="0.2">
      <c r="C67" s="57">
        <v>0</v>
      </c>
      <c r="E67" s="58">
        <v>0</v>
      </c>
      <c r="F67" s="26"/>
      <c r="G67" s="59">
        <f t="shared" si="9"/>
        <v>0</v>
      </c>
      <c r="H67" s="26"/>
      <c r="I67" s="59">
        <f t="shared" si="10"/>
        <v>0</v>
      </c>
      <c r="J67" s="26"/>
      <c r="K67" s="59">
        <f t="shared" si="11"/>
        <v>0</v>
      </c>
    </row>
    <row r="68" spans="1:11" x14ac:dyDescent="0.2">
      <c r="C68" s="57">
        <v>0</v>
      </c>
      <c r="E68" s="58">
        <v>0</v>
      </c>
      <c r="F68" s="26"/>
      <c r="G68" s="59">
        <f t="shared" si="9"/>
        <v>0</v>
      </c>
      <c r="H68" s="26"/>
      <c r="I68" s="59">
        <f t="shared" si="10"/>
        <v>0</v>
      </c>
      <c r="J68" s="26"/>
      <c r="K68" s="59">
        <f t="shared" si="11"/>
        <v>0</v>
      </c>
    </row>
    <row r="69" spans="1:11" x14ac:dyDescent="0.2">
      <c r="C69" s="57">
        <v>0</v>
      </c>
      <c r="E69" s="58">
        <v>0</v>
      </c>
      <c r="F69" s="26"/>
      <c r="G69" s="59">
        <f t="shared" si="9"/>
        <v>0</v>
      </c>
      <c r="H69" s="26"/>
      <c r="I69" s="59">
        <f t="shared" si="10"/>
        <v>0</v>
      </c>
      <c r="J69" s="26"/>
      <c r="K69" s="59">
        <f t="shared" si="11"/>
        <v>0</v>
      </c>
    </row>
    <row r="70" spans="1:11" x14ac:dyDescent="0.2">
      <c r="C70" s="57">
        <v>0</v>
      </c>
      <c r="E70" s="58">
        <v>0</v>
      </c>
      <c r="F70" s="26"/>
      <c r="G70" s="59">
        <f t="shared" si="9"/>
        <v>0</v>
      </c>
      <c r="H70" s="26"/>
      <c r="I70" s="59">
        <f t="shared" si="10"/>
        <v>0</v>
      </c>
      <c r="J70" s="26"/>
      <c r="K70" s="59">
        <f t="shared" si="11"/>
        <v>0</v>
      </c>
    </row>
    <row r="71" spans="1:11" x14ac:dyDescent="0.2">
      <c r="C71" s="60">
        <v>0</v>
      </c>
      <c r="E71" s="61">
        <v>0</v>
      </c>
      <c r="F71" s="26"/>
      <c r="G71" s="62">
        <f t="shared" si="9"/>
        <v>0</v>
      </c>
      <c r="H71" s="26"/>
      <c r="I71" s="62">
        <f t="shared" si="10"/>
        <v>0</v>
      </c>
      <c r="J71" s="26"/>
      <c r="K71" s="62">
        <f t="shared" si="11"/>
        <v>0</v>
      </c>
    </row>
    <row r="72" spans="1:11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</row>
    <row r="73" spans="1:11" x14ac:dyDescent="0.2">
      <c r="E73" s="26"/>
      <c r="F73" s="26"/>
      <c r="G73" s="26"/>
      <c r="H73" s="26"/>
      <c r="I73" s="26"/>
      <c r="J73" s="26"/>
      <c r="K73" s="26"/>
    </row>
    <row r="74" spans="1:11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</row>
    <row r="75" spans="1:11" x14ac:dyDescent="0.2">
      <c r="A75" s="18"/>
      <c r="E75" s="26"/>
      <c r="F75" s="26"/>
      <c r="G75" s="5"/>
      <c r="H75" s="5"/>
      <c r="I75" s="5"/>
      <c r="J75" s="5"/>
      <c r="K75" s="5"/>
    </row>
    <row r="76" spans="1:11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</row>
    <row r="77" spans="1:11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</row>
    <row r="78" spans="1:11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</row>
    <row r="79" spans="1:11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</row>
    <row r="80" spans="1:11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</row>
    <row r="81" spans="1:11" x14ac:dyDescent="0.2">
      <c r="A81" s="18"/>
      <c r="E81" s="26"/>
      <c r="F81" s="26"/>
      <c r="G81" s="26"/>
      <c r="H81" s="26"/>
      <c r="I81" s="26"/>
      <c r="J81" s="26"/>
      <c r="K81" s="26"/>
    </row>
    <row r="82" spans="1:11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</row>
    <row r="83" spans="1:11" x14ac:dyDescent="0.2">
      <c r="E83" s="26"/>
      <c r="F83" s="26"/>
      <c r="G83" s="26"/>
      <c r="H83" s="26"/>
      <c r="I83" s="26"/>
      <c r="J83" s="26"/>
      <c r="K83" s="26"/>
    </row>
    <row r="84" spans="1:11" x14ac:dyDescent="0.2">
      <c r="E84" s="26"/>
      <c r="F84" s="26"/>
      <c r="G84" s="26"/>
      <c r="H84" s="26"/>
      <c r="I84" s="26"/>
      <c r="J84" s="26"/>
      <c r="K84" s="26"/>
    </row>
    <row r="85" spans="1:11" x14ac:dyDescent="0.2">
      <c r="A85" s="20" t="s">
        <v>20</v>
      </c>
      <c r="E85" s="26"/>
      <c r="F85" s="26"/>
      <c r="G85" s="26"/>
      <c r="H85" s="26"/>
      <c r="I85" s="26"/>
      <c r="J85" s="26"/>
      <c r="K85" s="26"/>
    </row>
    <row r="86" spans="1:11" x14ac:dyDescent="0.2">
      <c r="A86" s="31" t="s">
        <v>21</v>
      </c>
      <c r="E86" s="26"/>
      <c r="F86" s="26"/>
      <c r="G86" s="26"/>
      <c r="H86" s="26"/>
      <c r="I86" s="26"/>
      <c r="J86" s="26"/>
      <c r="K86" s="26"/>
    </row>
    <row r="87" spans="1:11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</row>
    <row r="88" spans="1:11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</row>
    <row r="89" spans="1:11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</row>
    <row r="90" spans="1:11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</row>
    <row r="91" spans="1:11" x14ac:dyDescent="0.2">
      <c r="A91" s="19" t="s">
        <v>22</v>
      </c>
      <c r="E91" s="26"/>
      <c r="F91" s="26"/>
      <c r="G91" s="26"/>
      <c r="H91" s="26"/>
      <c r="I91" s="26"/>
      <c r="J91" s="26"/>
      <c r="K91" s="26"/>
    </row>
    <row r="92" spans="1:11" x14ac:dyDescent="0.2">
      <c r="E92" s="26"/>
      <c r="F92" s="26"/>
      <c r="G92" s="26"/>
      <c r="H92" s="26"/>
      <c r="I92" s="26"/>
      <c r="J92" s="26"/>
      <c r="K92" s="26"/>
    </row>
    <row r="93" spans="1:11" x14ac:dyDescent="0.2">
      <c r="A93" s="20" t="s">
        <v>62</v>
      </c>
      <c r="E93" s="26"/>
      <c r="F93" s="26"/>
      <c r="G93" s="26"/>
      <c r="H93" s="26"/>
      <c r="I93" s="26"/>
      <c r="J93" s="26"/>
      <c r="K93" s="26"/>
    </row>
    <row r="94" spans="1:11" x14ac:dyDescent="0.2">
      <c r="A94" s="31" t="s">
        <v>63</v>
      </c>
      <c r="E94" s="26"/>
      <c r="F94" s="26"/>
      <c r="G94" s="26"/>
      <c r="H94" s="26"/>
      <c r="I94" s="26"/>
      <c r="J94" s="26"/>
      <c r="K94" s="26"/>
    </row>
    <row r="95" spans="1:11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</row>
    <row r="96" spans="1:11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</row>
    <row r="97" spans="1:11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</row>
    <row r="98" spans="1:11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</row>
    <row r="99" spans="1:11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</row>
    <row r="100" spans="1:11" x14ac:dyDescent="0.2">
      <c r="E100" s="26"/>
      <c r="F100" s="26"/>
      <c r="G100" s="26"/>
      <c r="H100" s="26"/>
      <c r="I100" s="26"/>
      <c r="J100" s="26"/>
      <c r="K100" s="26"/>
    </row>
    <row r="101" spans="1:11" x14ac:dyDescent="0.2">
      <c r="E101" s="26"/>
      <c r="F101" s="26"/>
      <c r="G101" s="26"/>
      <c r="H101" s="26"/>
      <c r="I101" s="26"/>
      <c r="J101" s="26"/>
      <c r="K101" s="26"/>
    </row>
    <row r="102" spans="1:11" x14ac:dyDescent="0.2">
      <c r="A102" s="20" t="s">
        <v>24</v>
      </c>
      <c r="E102" s="26"/>
      <c r="F102" s="26"/>
      <c r="G102" s="26"/>
      <c r="H102" s="26"/>
      <c r="I102" s="26"/>
      <c r="J102" s="26"/>
      <c r="K102" s="26"/>
    </row>
    <row r="103" spans="1:11" x14ac:dyDescent="0.2">
      <c r="A103" s="31" t="s">
        <v>23</v>
      </c>
      <c r="E103" s="26"/>
      <c r="F103" s="26"/>
      <c r="G103" s="26"/>
      <c r="H103" s="26"/>
      <c r="I103" s="26"/>
      <c r="J103" s="26"/>
      <c r="K103" s="26"/>
    </row>
    <row r="104" spans="1:11" x14ac:dyDescent="0.2">
      <c r="E104" s="26"/>
      <c r="F104" s="26"/>
      <c r="G104" s="26">
        <v>0</v>
      </c>
      <c r="H104" s="26"/>
      <c r="I104" s="59">
        <f t="shared" ref="I104:I115" si="12">ROUND(SUM(G104+(G104*$C$7)),0)</f>
        <v>0</v>
      </c>
      <c r="J104" s="26"/>
      <c r="K104" s="59">
        <f t="shared" ref="K104:K115" si="13">ROUND(SUM(I104+(I104*$C$7)),0)</f>
        <v>0</v>
      </c>
    </row>
    <row r="105" spans="1:11" x14ac:dyDescent="0.2">
      <c r="E105" s="26"/>
      <c r="F105" s="26"/>
      <c r="G105" s="26">
        <v>0</v>
      </c>
      <c r="H105" s="26"/>
      <c r="I105" s="59">
        <f t="shared" si="12"/>
        <v>0</v>
      </c>
      <c r="J105" s="26"/>
      <c r="K105" s="59">
        <f t="shared" si="13"/>
        <v>0</v>
      </c>
    </row>
    <row r="106" spans="1:11" x14ac:dyDescent="0.2">
      <c r="E106" s="26"/>
      <c r="F106" s="26"/>
      <c r="G106" s="26">
        <v>0</v>
      </c>
      <c r="H106" s="26"/>
      <c r="I106" s="59">
        <f t="shared" si="12"/>
        <v>0</v>
      </c>
      <c r="J106" s="26"/>
      <c r="K106" s="59">
        <f t="shared" si="13"/>
        <v>0</v>
      </c>
    </row>
    <row r="107" spans="1:11" x14ac:dyDescent="0.2">
      <c r="E107" s="26"/>
      <c r="F107" s="26"/>
      <c r="G107" s="26">
        <v>0</v>
      </c>
      <c r="H107" s="26"/>
      <c r="I107" s="59">
        <f t="shared" si="12"/>
        <v>0</v>
      </c>
      <c r="J107" s="26"/>
      <c r="K107" s="59">
        <f t="shared" si="13"/>
        <v>0</v>
      </c>
    </row>
    <row r="108" spans="1:11" x14ac:dyDescent="0.2">
      <c r="E108" s="26"/>
      <c r="F108" s="26"/>
      <c r="G108" s="26">
        <v>0</v>
      </c>
      <c r="H108" s="26"/>
      <c r="I108" s="59">
        <f t="shared" si="12"/>
        <v>0</v>
      </c>
      <c r="J108" s="26"/>
      <c r="K108" s="59">
        <f t="shared" si="13"/>
        <v>0</v>
      </c>
    </row>
    <row r="109" spans="1:11" x14ac:dyDescent="0.2">
      <c r="E109" s="26"/>
      <c r="F109" s="26"/>
      <c r="G109" s="26">
        <v>0</v>
      </c>
      <c r="H109" s="26"/>
      <c r="I109" s="59">
        <f t="shared" si="12"/>
        <v>0</v>
      </c>
      <c r="J109" s="26"/>
      <c r="K109" s="59">
        <f t="shared" si="13"/>
        <v>0</v>
      </c>
    </row>
    <row r="110" spans="1:11" x14ac:dyDescent="0.2">
      <c r="E110" s="26"/>
      <c r="F110" s="26"/>
      <c r="G110" s="26">
        <v>0</v>
      </c>
      <c r="H110" s="26"/>
      <c r="I110" s="59">
        <f t="shared" si="12"/>
        <v>0</v>
      </c>
      <c r="J110" s="26"/>
      <c r="K110" s="59">
        <f t="shared" si="13"/>
        <v>0</v>
      </c>
    </row>
    <row r="111" spans="1:11" x14ac:dyDescent="0.2">
      <c r="E111" s="26"/>
      <c r="F111" s="26"/>
      <c r="G111" s="26">
        <v>0</v>
      </c>
      <c r="H111" s="26"/>
      <c r="I111" s="59">
        <f t="shared" si="12"/>
        <v>0</v>
      </c>
      <c r="J111" s="26"/>
      <c r="K111" s="59">
        <f t="shared" si="13"/>
        <v>0</v>
      </c>
    </row>
    <row r="112" spans="1:11" x14ac:dyDescent="0.2">
      <c r="E112" s="26"/>
      <c r="F112" s="26"/>
      <c r="G112" s="26">
        <v>0</v>
      </c>
      <c r="H112" s="26"/>
      <c r="I112" s="59">
        <f t="shared" si="12"/>
        <v>0</v>
      </c>
      <c r="J112" s="26"/>
      <c r="K112" s="59">
        <f t="shared" si="13"/>
        <v>0</v>
      </c>
    </row>
    <row r="113" spans="1:11" x14ac:dyDescent="0.2">
      <c r="E113" s="26"/>
      <c r="F113" s="26"/>
      <c r="G113" s="26">
        <v>0</v>
      </c>
      <c r="H113" s="26"/>
      <c r="I113" s="59">
        <f t="shared" si="12"/>
        <v>0</v>
      </c>
      <c r="J113" s="26"/>
      <c r="K113" s="59">
        <f t="shared" si="13"/>
        <v>0</v>
      </c>
    </row>
    <row r="114" spans="1:11" x14ac:dyDescent="0.2">
      <c r="E114" s="26"/>
      <c r="F114" s="26"/>
      <c r="G114" s="26">
        <v>0</v>
      </c>
      <c r="H114" s="26"/>
      <c r="I114" s="59">
        <f t="shared" si="12"/>
        <v>0</v>
      </c>
      <c r="J114" s="26"/>
      <c r="K114" s="59">
        <f t="shared" si="13"/>
        <v>0</v>
      </c>
    </row>
    <row r="115" spans="1:11" x14ac:dyDescent="0.2">
      <c r="E115" s="26"/>
      <c r="F115" s="26"/>
      <c r="G115" s="32">
        <v>0</v>
      </c>
      <c r="H115" s="26"/>
      <c r="I115" s="62">
        <f t="shared" si="12"/>
        <v>0</v>
      </c>
      <c r="J115" s="26"/>
      <c r="K115" s="62">
        <f t="shared" si="13"/>
        <v>0</v>
      </c>
    </row>
    <row r="116" spans="1:11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</row>
    <row r="117" spans="1:11" x14ac:dyDescent="0.2">
      <c r="E117" s="26"/>
      <c r="F117" s="26"/>
      <c r="G117" s="26"/>
      <c r="H117" s="26"/>
      <c r="I117" s="26"/>
      <c r="J117" s="26"/>
      <c r="K117" s="26"/>
    </row>
    <row r="118" spans="1:11" x14ac:dyDescent="0.2">
      <c r="E118" s="26"/>
      <c r="F118" s="26"/>
      <c r="G118" s="26"/>
      <c r="H118" s="26"/>
      <c r="I118" s="26"/>
      <c r="J118" s="26"/>
      <c r="K118" s="26"/>
    </row>
    <row r="119" spans="1:11" x14ac:dyDescent="0.2">
      <c r="A119" s="20" t="s">
        <v>25</v>
      </c>
      <c r="E119" s="26"/>
      <c r="F119" s="26"/>
      <c r="G119" s="26"/>
      <c r="H119" s="26"/>
      <c r="I119" s="26"/>
      <c r="J119" s="26"/>
      <c r="K119" s="26"/>
    </row>
    <row r="120" spans="1:11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</row>
    <row r="121" spans="1:11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</row>
    <row r="122" spans="1:11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</row>
    <row r="123" spans="1:11" x14ac:dyDescent="0.2">
      <c r="E123" s="26"/>
      <c r="F123" s="26"/>
      <c r="G123" s="26"/>
      <c r="H123" s="26"/>
      <c r="I123" s="26"/>
      <c r="J123" s="26"/>
      <c r="K123" s="26"/>
    </row>
    <row r="124" spans="1:11" x14ac:dyDescent="0.2">
      <c r="E124" s="26"/>
      <c r="F124" s="26"/>
      <c r="G124" s="26"/>
      <c r="H124" s="26"/>
      <c r="I124" s="26"/>
      <c r="J124" s="26"/>
      <c r="K124" s="26"/>
    </row>
    <row r="125" spans="1:11" x14ac:dyDescent="0.2">
      <c r="A125" s="20" t="s">
        <v>29</v>
      </c>
      <c r="E125" s="26"/>
      <c r="F125" s="26"/>
      <c r="G125" s="26"/>
      <c r="H125" s="26"/>
      <c r="I125" s="26"/>
      <c r="J125" s="26"/>
      <c r="K125" s="26"/>
    </row>
    <row r="126" spans="1:11" x14ac:dyDescent="0.2">
      <c r="A126" s="31" t="s">
        <v>23</v>
      </c>
      <c r="E126" s="26"/>
      <c r="F126" s="26"/>
      <c r="G126" s="26"/>
      <c r="H126" s="26"/>
      <c r="I126" s="26"/>
      <c r="J126" s="26"/>
      <c r="K126" s="26"/>
    </row>
    <row r="127" spans="1:11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</row>
    <row r="128" spans="1:11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</row>
    <row r="129" spans="1:11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</row>
    <row r="130" spans="1:11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</row>
    <row r="131" spans="1:11" x14ac:dyDescent="0.2">
      <c r="E131" s="26"/>
      <c r="F131" s="26"/>
      <c r="G131" s="26"/>
      <c r="H131" s="26"/>
      <c r="I131" s="26"/>
      <c r="J131" s="26"/>
      <c r="K131" s="26"/>
    </row>
    <row r="132" spans="1:11" x14ac:dyDescent="0.2">
      <c r="E132" s="26"/>
      <c r="F132" s="26"/>
      <c r="G132" s="26"/>
      <c r="H132" s="26"/>
      <c r="I132" s="26"/>
      <c r="J132" s="26"/>
      <c r="K132" s="26"/>
    </row>
    <row r="133" spans="1:11" x14ac:dyDescent="0.2">
      <c r="A133" s="20" t="s">
        <v>31</v>
      </c>
      <c r="E133" s="26"/>
      <c r="F133" s="26"/>
      <c r="G133" s="26"/>
      <c r="H133" s="26"/>
      <c r="I133" s="26"/>
      <c r="J133" s="26"/>
      <c r="K133" s="26"/>
    </row>
    <row r="134" spans="1:11" x14ac:dyDescent="0.2">
      <c r="A134" s="31" t="s">
        <v>23</v>
      </c>
      <c r="E134" s="26"/>
      <c r="F134" s="26"/>
      <c r="G134" s="26"/>
      <c r="H134" s="26"/>
      <c r="I134" s="26"/>
      <c r="J134" s="26"/>
      <c r="K134" s="26"/>
    </row>
    <row r="135" spans="1:11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</row>
    <row r="136" spans="1:11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</row>
    <row r="137" spans="1:11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</row>
    <row r="138" spans="1:11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</row>
    <row r="139" spans="1:11" x14ac:dyDescent="0.2">
      <c r="A139" s="19" t="s">
        <v>22</v>
      </c>
      <c r="E139" s="26"/>
      <c r="F139" s="26"/>
      <c r="G139" s="26"/>
      <c r="H139" s="26"/>
      <c r="I139" s="26"/>
      <c r="J139" s="26"/>
      <c r="K139" s="26"/>
    </row>
    <row r="140" spans="1:11" x14ac:dyDescent="0.2">
      <c r="E140" s="26"/>
      <c r="F140" s="26"/>
      <c r="G140" s="26"/>
      <c r="H140" s="26"/>
      <c r="I140" s="26"/>
      <c r="J140" s="26"/>
      <c r="K140" s="26"/>
    </row>
    <row r="141" spans="1:11" x14ac:dyDescent="0.2">
      <c r="A141" s="20" t="s">
        <v>32</v>
      </c>
      <c r="E141" s="26"/>
      <c r="F141" s="26"/>
      <c r="G141" s="26"/>
      <c r="H141" s="26"/>
      <c r="I141" s="26"/>
      <c r="J141" s="26"/>
      <c r="K141" s="26"/>
    </row>
    <row r="142" spans="1:11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</row>
    <row r="143" spans="1:11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</row>
    <row r="144" spans="1:11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</row>
    <row r="145" spans="1:13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</row>
    <row r="146" spans="1:13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</row>
    <row r="147" spans="1:13" x14ac:dyDescent="0.2">
      <c r="E147" s="26"/>
      <c r="F147" s="26"/>
      <c r="G147" s="26"/>
      <c r="H147" s="26"/>
      <c r="I147" s="59"/>
      <c r="J147" s="26"/>
      <c r="K147" s="59"/>
      <c r="M147" s="33" t="s">
        <v>65</v>
      </c>
    </row>
    <row r="148" spans="1:13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M148" s="26">
        <f>SUM(G148:K148)</f>
        <v>0</v>
      </c>
    </row>
    <row r="149" spans="1:13" x14ac:dyDescent="0.2">
      <c r="E149" s="26"/>
      <c r="F149" s="26"/>
      <c r="G149" s="26"/>
      <c r="H149" s="26"/>
      <c r="I149" s="59"/>
      <c r="J149" s="26"/>
      <c r="K149" s="59"/>
      <c r="M149" s="33" t="s">
        <v>34</v>
      </c>
    </row>
    <row r="150" spans="1:13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M150" s="26">
        <f>SUM(G150:K150)</f>
        <v>0</v>
      </c>
    </row>
    <row r="151" spans="1:13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</row>
    <row r="152" spans="1:13" x14ac:dyDescent="0.2">
      <c r="E152" s="26"/>
      <c r="F152" s="26"/>
      <c r="G152" s="26"/>
      <c r="H152" s="26"/>
      <c r="I152" s="26"/>
      <c r="J152" s="26"/>
      <c r="K152" s="26"/>
    </row>
    <row r="153" spans="1:13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</row>
    <row r="154" spans="1:13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</row>
    <row r="155" spans="1:13" x14ac:dyDescent="0.2">
      <c r="E155" s="26"/>
      <c r="F155" s="26"/>
      <c r="G155" s="26"/>
      <c r="H155" s="26"/>
      <c r="I155" s="26"/>
      <c r="J155" s="26"/>
      <c r="K155" s="26"/>
    </row>
    <row r="156" spans="1:13" x14ac:dyDescent="0.2">
      <c r="A156" s="20" t="s">
        <v>36</v>
      </c>
      <c r="E156" s="26"/>
      <c r="F156" s="26"/>
      <c r="G156" s="26"/>
      <c r="H156" s="26"/>
      <c r="I156" s="26"/>
      <c r="J156" s="26"/>
      <c r="K156" s="26"/>
    </row>
    <row r="157" spans="1:13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M157" s="33" t="s">
        <v>76</v>
      </c>
    </row>
    <row r="158" spans="1:13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M158" s="26">
        <f>SUM(G158:K158)</f>
        <v>0</v>
      </c>
    </row>
    <row r="159" spans="1:13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M159" s="26">
        <f>SUM(G159:K159)</f>
        <v>0</v>
      </c>
    </row>
    <row r="160" spans="1:13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</row>
    <row r="161" spans="1:13" x14ac:dyDescent="0.2">
      <c r="A161" s="33" t="s">
        <v>40</v>
      </c>
      <c r="E161" s="26"/>
      <c r="F161" s="26"/>
      <c r="G161" s="26"/>
      <c r="H161" s="26"/>
      <c r="I161" s="26"/>
      <c r="J161" s="26"/>
      <c r="K161" s="26"/>
    </row>
    <row r="162" spans="1:13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M162" s="26">
        <f>SUM(G162:K162)</f>
        <v>0</v>
      </c>
    </row>
    <row r="163" spans="1:13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M163" s="26">
        <f>SUM(G163:K163)</f>
        <v>0</v>
      </c>
    </row>
    <row r="164" spans="1:13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</row>
    <row r="165" spans="1:13" x14ac:dyDescent="0.2">
      <c r="A165" s="33" t="s">
        <v>66</v>
      </c>
      <c r="E165" s="26"/>
      <c r="F165" s="26"/>
      <c r="G165" s="26"/>
      <c r="H165" s="26"/>
      <c r="I165" s="26"/>
      <c r="J165" s="26"/>
      <c r="K165" s="26"/>
    </row>
    <row r="166" spans="1:13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M166" s="26">
        <f>SUM(G166:K166)</f>
        <v>0</v>
      </c>
    </row>
    <row r="167" spans="1:13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M167" s="26">
        <f>SUM(G167:K167)</f>
        <v>0</v>
      </c>
    </row>
    <row r="168" spans="1:13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</row>
    <row r="169" spans="1:13" x14ac:dyDescent="0.2">
      <c r="A169" s="33" t="s">
        <v>41</v>
      </c>
      <c r="E169" s="26"/>
      <c r="F169" s="26"/>
      <c r="G169" s="26"/>
      <c r="H169" s="26"/>
      <c r="I169" s="26"/>
      <c r="J169" s="26"/>
      <c r="K169" s="26"/>
    </row>
    <row r="170" spans="1:13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M170" s="26">
        <f>SUM(G170:K170)</f>
        <v>0</v>
      </c>
    </row>
    <row r="171" spans="1:13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M171" s="26">
        <f>SUM(G171:K171)</f>
        <v>0</v>
      </c>
    </row>
    <row r="172" spans="1:13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</row>
    <row r="173" spans="1:13" x14ac:dyDescent="0.2">
      <c r="E173" s="26"/>
      <c r="F173" s="26"/>
      <c r="G173" s="26"/>
      <c r="H173" s="26"/>
      <c r="I173" s="26"/>
      <c r="J173" s="26"/>
      <c r="K173" s="26"/>
    </row>
    <row r="174" spans="1:13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M174" s="5">
        <f>SUM(G174:K174)</f>
        <v>0</v>
      </c>
    </row>
    <row r="175" spans="1:13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M175" s="5">
        <f>SUM(G175:K175)</f>
        <v>0</v>
      </c>
    </row>
    <row r="176" spans="1:13" x14ac:dyDescent="0.2">
      <c r="E176" s="26"/>
      <c r="F176" s="26"/>
      <c r="G176" s="26"/>
      <c r="H176" s="26"/>
      <c r="I176" s="26"/>
      <c r="J176" s="26"/>
      <c r="K176" s="26"/>
    </row>
    <row r="177" spans="1:16" ht="18" x14ac:dyDescent="0.25">
      <c r="E177" s="26"/>
      <c r="F177" s="26"/>
      <c r="G177" s="26"/>
      <c r="H177" s="26"/>
      <c r="I177" s="26"/>
      <c r="J177" s="26"/>
      <c r="K177" s="26"/>
      <c r="O177" s="37"/>
      <c r="P177" s="37"/>
    </row>
    <row r="178" spans="1:16" ht="18" x14ac:dyDescent="0.25">
      <c r="E178" s="26"/>
      <c r="F178" s="26"/>
      <c r="G178" s="26"/>
      <c r="H178" s="26"/>
      <c r="I178" s="26"/>
      <c r="J178" s="26"/>
      <c r="K178" s="26"/>
      <c r="O178" s="37"/>
      <c r="P178" s="37"/>
    </row>
    <row r="179" spans="1:16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</row>
    <row r="180" spans="1:16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</row>
    <row r="181" spans="1:16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O181" s="19"/>
      <c r="P181" s="19"/>
    </row>
    <row r="182" spans="1:16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O182" s="19"/>
      <c r="P182" s="19"/>
    </row>
    <row r="185" spans="1:16" ht="13.5" thickBot="1" x14ac:dyDescent="0.25"/>
    <row r="186" spans="1:16" ht="18" x14ac:dyDescent="0.25">
      <c r="A186" s="8" t="s">
        <v>84</v>
      </c>
      <c r="B186" s="9"/>
      <c r="C186" s="10">
        <f>SUM(G179+I179+K179)</f>
        <v>0</v>
      </c>
    </row>
    <row r="187" spans="1:16" ht="18" x14ac:dyDescent="0.25">
      <c r="A187" s="11" t="s">
        <v>85</v>
      </c>
      <c r="B187" s="12"/>
      <c r="C187" s="13">
        <f>SUM(G180+I180+K180)</f>
        <v>0</v>
      </c>
    </row>
    <row r="188" spans="1:16" ht="18" x14ac:dyDescent="0.25">
      <c r="A188" s="11" t="s">
        <v>86</v>
      </c>
      <c r="B188" s="12"/>
      <c r="C188" s="13">
        <f>SUM(G181+I181+K181)</f>
        <v>0</v>
      </c>
    </row>
    <row r="189" spans="1:16" ht="18.75" thickBot="1" x14ac:dyDescent="0.3">
      <c r="A189" s="14" t="s">
        <v>87</v>
      </c>
      <c r="B189" s="15"/>
      <c r="C189" s="16">
        <f>(C186+C188)</f>
        <v>0</v>
      </c>
    </row>
    <row r="191" spans="1:16" x14ac:dyDescent="0.2">
      <c r="A191" s="19" t="s">
        <v>54</v>
      </c>
    </row>
    <row r="192" spans="1:16" x14ac:dyDescent="0.2">
      <c r="A192" s="19" t="s">
        <v>55</v>
      </c>
    </row>
    <row r="193" spans="1:13" x14ac:dyDescent="0.2">
      <c r="A193" s="19" t="s">
        <v>56</v>
      </c>
    </row>
    <row r="195" spans="1:13" ht="18" x14ac:dyDescent="0.25">
      <c r="A195" s="47" t="s">
        <v>69</v>
      </c>
      <c r="B195" s="48"/>
    </row>
    <row r="196" spans="1:13" x14ac:dyDescent="0.2">
      <c r="G196" s="20" t="s">
        <v>81</v>
      </c>
      <c r="I196" s="20" t="s">
        <v>75</v>
      </c>
      <c r="K196" s="20" t="s">
        <v>83</v>
      </c>
      <c r="M196" s="20" t="s">
        <v>82</v>
      </c>
    </row>
    <row r="197" spans="1:13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SUM(G197:K197)</f>
        <v>0</v>
      </c>
    </row>
    <row r="198" spans="1:13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SUM(G198:K198)</f>
        <v>0</v>
      </c>
    </row>
    <row r="199" spans="1:13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SUM(G199:K199)</f>
        <v>0</v>
      </c>
    </row>
    <row r="200" spans="1:13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SUM(G200:K200)</f>
        <v>0</v>
      </c>
    </row>
    <row r="202" spans="1:13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5">
        <f>SUM(G202:K202)</f>
        <v>0</v>
      </c>
    </row>
    <row r="203" spans="1:13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SUM(G203:K203)</f>
        <v>0</v>
      </c>
    </row>
    <row r="204" spans="1:13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SUM(G204:K204)</f>
        <v>0</v>
      </c>
    </row>
    <row r="208" spans="1:13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$P$7:$P$20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8"/>
  <sheetViews>
    <sheetView zoomScaleNormal="100" workbookViewId="0">
      <selection activeCell="C11" sqref="C11"/>
    </sheetView>
  </sheetViews>
  <sheetFormatPr defaultRowHeight="12.75" x14ac:dyDescent="0.2"/>
  <cols>
    <col min="1" max="1" width="37.140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4.7109375" style="19" customWidth="1"/>
    <col min="14" max="14" width="2.28515625" style="19" customWidth="1"/>
    <col min="15" max="15" width="10.85546875" style="19" customWidth="1"/>
    <col min="16" max="16" width="38.85546875" style="19" customWidth="1"/>
    <col min="17" max="17" width="10.28515625" style="19" customWidth="1"/>
    <col min="18" max="16384" width="9.140625" style="19"/>
  </cols>
  <sheetData>
    <row r="1" spans="1:17" ht="29.25" customHeight="1" x14ac:dyDescent="0.35">
      <c r="A1" s="40" t="s">
        <v>112</v>
      </c>
      <c r="I1" s="53"/>
      <c r="P1" s="67" t="s">
        <v>114</v>
      </c>
      <c r="Q1" s="68"/>
    </row>
    <row r="2" spans="1:17" ht="18" customHeight="1" x14ac:dyDescent="0.25">
      <c r="A2" s="37" t="s">
        <v>52</v>
      </c>
      <c r="P2" s="69" t="s">
        <v>99</v>
      </c>
      <c r="Q2" s="70">
        <v>0.34100000000000003</v>
      </c>
    </row>
    <row r="3" spans="1:17" x14ac:dyDescent="0.2">
      <c r="A3" s="17" t="s">
        <v>57</v>
      </c>
      <c r="P3" s="69" t="s">
        <v>100</v>
      </c>
      <c r="Q3" s="70">
        <v>7.9000000000000001E-2</v>
      </c>
    </row>
    <row r="4" spans="1:17" x14ac:dyDescent="0.2">
      <c r="P4" s="69" t="s">
        <v>101</v>
      </c>
      <c r="Q4" s="70">
        <v>0</v>
      </c>
    </row>
    <row r="5" spans="1:17" x14ac:dyDescent="0.2">
      <c r="M5" s="35">
        <f>(O197/4)</f>
        <v>0</v>
      </c>
      <c r="P5" s="71"/>
      <c r="Q5" s="72"/>
    </row>
    <row r="6" spans="1:17" ht="31.5" x14ac:dyDescent="0.35">
      <c r="G6" s="39" t="s">
        <v>48</v>
      </c>
      <c r="H6" s="54"/>
      <c r="I6" s="55"/>
      <c r="J6" s="54"/>
      <c r="K6" s="39"/>
      <c r="L6" s="54"/>
      <c r="M6" s="51">
        <f>IF(M5&gt;=250000,M5,IF(MOD(M5,25000)=0,M5,(ROUNDDOWN(M5/25000,0)+1)*25000))</f>
        <v>0</v>
      </c>
      <c r="P6" s="73" t="s">
        <v>102</v>
      </c>
      <c r="Q6" s="72"/>
    </row>
    <row r="7" spans="1:17" s="42" customFormat="1" ht="22.5" x14ac:dyDescent="0.2">
      <c r="A7" s="42" t="s">
        <v>30</v>
      </c>
      <c r="B7" s="43"/>
      <c r="C7" s="44">
        <v>0.04</v>
      </c>
      <c r="G7" s="45" t="s">
        <v>49</v>
      </c>
      <c r="H7" s="56"/>
      <c r="I7" s="45"/>
      <c r="J7" s="56"/>
      <c r="K7" s="45"/>
      <c r="L7" s="56"/>
      <c r="M7" s="45"/>
      <c r="P7" s="69"/>
      <c r="Q7" s="74" t="s">
        <v>113</v>
      </c>
    </row>
    <row r="8" spans="1:17" s="42" customFormat="1" ht="15" x14ac:dyDescent="0.2">
      <c r="A8" s="42" t="s">
        <v>19</v>
      </c>
      <c r="C8" s="46">
        <v>0.04</v>
      </c>
      <c r="G8" s="45" t="s">
        <v>50</v>
      </c>
      <c r="H8" s="56"/>
      <c r="I8" s="45"/>
      <c r="J8" s="56"/>
      <c r="K8" s="45"/>
      <c r="L8" s="56"/>
      <c r="M8" s="45"/>
      <c r="P8" s="69" t="s">
        <v>103</v>
      </c>
      <c r="Q8" s="70">
        <v>0.52500000000000002</v>
      </c>
    </row>
    <row r="9" spans="1:17" s="42" customFormat="1" ht="15" x14ac:dyDescent="0.2">
      <c r="A9" s="42" t="s">
        <v>14</v>
      </c>
      <c r="C9" s="44">
        <v>0.34100000000000003</v>
      </c>
      <c r="G9" s="45" t="s">
        <v>51</v>
      </c>
      <c r="H9" s="56"/>
      <c r="I9" s="45"/>
      <c r="J9" s="56"/>
      <c r="K9" s="45"/>
      <c r="L9" s="56"/>
      <c r="M9" s="45"/>
      <c r="P9" s="69" t="s">
        <v>104</v>
      </c>
      <c r="Q9" s="70">
        <v>0.26</v>
      </c>
    </row>
    <row r="10" spans="1:17" s="42" customFormat="1" ht="15" x14ac:dyDescent="0.2">
      <c r="A10" s="42" t="s">
        <v>15</v>
      </c>
      <c r="C10" s="46">
        <v>7.9000000000000001E-2</v>
      </c>
      <c r="P10" s="69" t="s">
        <v>105</v>
      </c>
      <c r="Q10" s="70">
        <v>0.4</v>
      </c>
    </row>
    <row r="11" spans="1:17" s="42" customFormat="1" ht="15" x14ac:dyDescent="0.2">
      <c r="A11" s="42" t="s">
        <v>16</v>
      </c>
      <c r="C11" s="44">
        <v>0.52500000000000002</v>
      </c>
      <c r="P11" s="69" t="s">
        <v>106</v>
      </c>
      <c r="Q11" s="70">
        <v>0.26</v>
      </c>
    </row>
    <row r="12" spans="1:17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P12" s="69" t="s">
        <v>107</v>
      </c>
      <c r="Q12" s="70">
        <v>0.35</v>
      </c>
    </row>
    <row r="13" spans="1:17" x14ac:dyDescent="0.2">
      <c r="A13" s="18"/>
      <c r="B13" s="18"/>
      <c r="P13" s="75" t="s">
        <v>108</v>
      </c>
      <c r="Q13" s="76">
        <v>0.26</v>
      </c>
    </row>
    <row r="14" spans="1:17" ht="22.5" x14ac:dyDescent="0.2">
      <c r="A14" s="18" t="s">
        <v>0</v>
      </c>
      <c r="B14" s="18"/>
      <c r="P14" s="69"/>
      <c r="Q14" s="77" t="s">
        <v>115</v>
      </c>
    </row>
    <row r="15" spans="1:17" x14ac:dyDescent="0.2">
      <c r="A15" s="20" t="s">
        <v>1</v>
      </c>
      <c r="B15" s="20"/>
      <c r="P15" s="78" t="s">
        <v>116</v>
      </c>
      <c r="Q15" s="79">
        <v>0.52</v>
      </c>
    </row>
    <row r="16" spans="1:17" x14ac:dyDescent="0.2">
      <c r="A16" s="21" t="s">
        <v>3</v>
      </c>
      <c r="B16" s="22"/>
      <c r="C16" s="21" t="s">
        <v>4</v>
      </c>
      <c r="D16" s="22"/>
      <c r="E16" s="21" t="s">
        <v>2</v>
      </c>
      <c r="G16" s="23" t="s">
        <v>5</v>
      </c>
      <c r="I16" s="23" t="s">
        <v>75</v>
      </c>
      <c r="K16" s="23" t="s">
        <v>83</v>
      </c>
      <c r="M16" s="23" t="s">
        <v>88</v>
      </c>
      <c r="P16" s="78" t="s">
        <v>117</v>
      </c>
      <c r="Q16" s="70">
        <v>0.25</v>
      </c>
    </row>
    <row r="17" spans="1:17" x14ac:dyDescent="0.2">
      <c r="C17" s="57">
        <v>0</v>
      </c>
      <c r="E17" s="58">
        <v>0</v>
      </c>
      <c r="F17" s="26"/>
      <c r="G17" s="59">
        <f t="shared" ref="G17:G26" si="0">C17*E17</f>
        <v>0</v>
      </c>
      <c r="H17" s="26"/>
      <c r="I17" s="59">
        <f t="shared" ref="I17:I26" si="1">ROUND(SUM(G17+(G17*$C$8)),0)</f>
        <v>0</v>
      </c>
      <c r="J17" s="26"/>
      <c r="K17" s="59">
        <f t="shared" ref="K17:K26" si="2">ROUND(SUM(I17+(I17*$C$8)),0)</f>
        <v>0</v>
      </c>
      <c r="L17" s="26"/>
      <c r="M17" s="59">
        <f t="shared" ref="M17:M26" si="3">ROUND(SUM(K17+(K17*$C$8)),0)</f>
        <v>0</v>
      </c>
      <c r="P17" s="78" t="s">
        <v>118</v>
      </c>
      <c r="Q17" s="70">
        <v>0.2</v>
      </c>
    </row>
    <row r="18" spans="1:17" x14ac:dyDescent="0.2">
      <c r="C18" s="57">
        <v>0</v>
      </c>
      <c r="E18" s="58">
        <v>0</v>
      </c>
      <c r="F18" s="26"/>
      <c r="G18" s="59">
        <f t="shared" si="0"/>
        <v>0</v>
      </c>
      <c r="H18" s="26"/>
      <c r="I18" s="59">
        <f t="shared" si="1"/>
        <v>0</v>
      </c>
      <c r="J18" s="26"/>
      <c r="K18" s="59">
        <f t="shared" si="2"/>
        <v>0</v>
      </c>
      <c r="L18" s="26"/>
      <c r="M18" s="59">
        <f t="shared" si="3"/>
        <v>0</v>
      </c>
      <c r="P18" s="78" t="s">
        <v>119</v>
      </c>
      <c r="Q18" s="70">
        <v>0.1</v>
      </c>
    </row>
    <row r="19" spans="1:17" x14ac:dyDescent="0.2">
      <c r="C19" s="57">
        <v>0</v>
      </c>
      <c r="E19" s="58">
        <v>0</v>
      </c>
      <c r="F19" s="26"/>
      <c r="G19" s="59">
        <f t="shared" si="0"/>
        <v>0</v>
      </c>
      <c r="H19" s="26"/>
      <c r="I19" s="59">
        <f t="shared" si="1"/>
        <v>0</v>
      </c>
      <c r="J19" s="26"/>
      <c r="K19" s="59">
        <f t="shared" si="2"/>
        <v>0</v>
      </c>
      <c r="L19" s="26"/>
      <c r="M19" s="59">
        <f t="shared" si="3"/>
        <v>0</v>
      </c>
      <c r="P19" s="78" t="s">
        <v>120</v>
      </c>
      <c r="Q19" s="70">
        <v>0.08</v>
      </c>
    </row>
    <row r="20" spans="1:17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P20" s="78" t="s">
        <v>121</v>
      </c>
      <c r="Q20" s="70">
        <v>0.05</v>
      </c>
    </row>
    <row r="21" spans="1:17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P21" s="80" t="s">
        <v>122</v>
      </c>
      <c r="Q21" s="76">
        <v>0</v>
      </c>
    </row>
    <row r="22" spans="1:17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</row>
    <row r="23" spans="1:17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</row>
    <row r="24" spans="1:17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</row>
    <row r="25" spans="1:17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</row>
    <row r="26" spans="1:17" x14ac:dyDescent="0.2">
      <c r="C26" s="60">
        <v>0</v>
      </c>
      <c r="E26" s="61">
        <v>0</v>
      </c>
      <c r="F26" s="26"/>
      <c r="G26" s="62">
        <f t="shared" si="0"/>
        <v>0</v>
      </c>
      <c r="H26" s="26"/>
      <c r="I26" s="62">
        <f t="shared" si="1"/>
        <v>0</v>
      </c>
      <c r="J26" s="26"/>
      <c r="K26" s="62">
        <f t="shared" si="2"/>
        <v>0</v>
      </c>
      <c r="L26" s="26"/>
      <c r="M26" s="62">
        <f t="shared" si="3"/>
        <v>0</v>
      </c>
    </row>
    <row r="27" spans="1:17" x14ac:dyDescent="0.2">
      <c r="A27" s="20" t="s">
        <v>6</v>
      </c>
      <c r="E27" s="26"/>
      <c r="F27" s="26"/>
      <c r="G27" s="29">
        <f>SUM(G17:G26)</f>
        <v>0</v>
      </c>
      <c r="H27" s="29"/>
      <c r="I27" s="29">
        <f>SUM(I17:I26)</f>
        <v>0</v>
      </c>
      <c r="J27" s="29"/>
      <c r="K27" s="29">
        <f>SUM(K17:K26)</f>
        <v>0</v>
      </c>
      <c r="L27" s="29"/>
      <c r="M27" s="29">
        <f>SUM(M17:M26)</f>
        <v>0</v>
      </c>
    </row>
    <row r="30" spans="1:17" x14ac:dyDescent="0.2">
      <c r="A30" s="20" t="s">
        <v>72</v>
      </c>
      <c r="B30" s="20"/>
    </row>
    <row r="31" spans="1:17" x14ac:dyDescent="0.2">
      <c r="A31" s="21" t="s">
        <v>3</v>
      </c>
      <c r="C31" s="21" t="s">
        <v>4</v>
      </c>
      <c r="E31" s="21" t="s">
        <v>2</v>
      </c>
      <c r="G31" s="23" t="s">
        <v>5</v>
      </c>
      <c r="I31" s="23" t="s">
        <v>75</v>
      </c>
      <c r="K31" s="23" t="s">
        <v>83</v>
      </c>
      <c r="M31" s="23" t="s">
        <v>88</v>
      </c>
    </row>
    <row r="32" spans="1:17" x14ac:dyDescent="0.2">
      <c r="C32" s="57">
        <v>0</v>
      </c>
      <c r="D32" s="26"/>
      <c r="E32" s="58">
        <v>0</v>
      </c>
      <c r="F32" s="26"/>
      <c r="G32" s="59">
        <f t="shared" ref="G32:G41" si="4">C32*E32</f>
        <v>0</v>
      </c>
      <c r="H32" s="26"/>
      <c r="I32" s="59">
        <f t="shared" ref="I32:I41" si="5">ROUND(SUM(G32+(G32*$C$8)),0)</f>
        <v>0</v>
      </c>
      <c r="J32" s="26"/>
      <c r="K32" s="59">
        <f t="shared" ref="K32:K41" si="6">ROUND(SUM(I32+(I32*$C$8)),0)</f>
        <v>0</v>
      </c>
      <c r="L32" s="26"/>
      <c r="M32" s="59">
        <f t="shared" ref="M32:M41" si="7">ROUND(SUM(K32+(K32*$C$8)),0)</f>
        <v>0</v>
      </c>
    </row>
    <row r="33" spans="1:13" x14ac:dyDescent="0.2">
      <c r="C33" s="57">
        <v>0</v>
      </c>
      <c r="D33" s="26"/>
      <c r="E33" s="58">
        <v>0</v>
      </c>
      <c r="F33" s="26"/>
      <c r="G33" s="59">
        <f t="shared" si="4"/>
        <v>0</v>
      </c>
      <c r="H33" s="26"/>
      <c r="I33" s="59">
        <f t="shared" si="5"/>
        <v>0</v>
      </c>
      <c r="J33" s="26"/>
      <c r="K33" s="59">
        <f t="shared" si="6"/>
        <v>0</v>
      </c>
      <c r="L33" s="26"/>
      <c r="M33" s="59">
        <f t="shared" si="7"/>
        <v>0</v>
      </c>
    </row>
    <row r="34" spans="1:13" x14ac:dyDescent="0.2">
      <c r="C34" s="57">
        <v>0</v>
      </c>
      <c r="D34" s="26"/>
      <c r="E34" s="58">
        <v>0</v>
      </c>
      <c r="F34" s="26"/>
      <c r="G34" s="59">
        <f t="shared" si="4"/>
        <v>0</v>
      </c>
      <c r="H34" s="26"/>
      <c r="I34" s="59">
        <f t="shared" si="5"/>
        <v>0</v>
      </c>
      <c r="J34" s="26"/>
      <c r="K34" s="59">
        <f t="shared" si="6"/>
        <v>0</v>
      </c>
      <c r="L34" s="26"/>
      <c r="M34" s="59">
        <f t="shared" si="7"/>
        <v>0</v>
      </c>
    </row>
    <row r="35" spans="1:13" x14ac:dyDescent="0.2">
      <c r="C35" s="57">
        <v>0</v>
      </c>
      <c r="D35" s="26"/>
      <c r="E35" s="58">
        <v>0</v>
      </c>
      <c r="F35" s="26"/>
      <c r="G35" s="59">
        <f t="shared" si="4"/>
        <v>0</v>
      </c>
      <c r="H35" s="26"/>
      <c r="I35" s="59">
        <f t="shared" si="5"/>
        <v>0</v>
      </c>
      <c r="J35" s="26"/>
      <c r="K35" s="59">
        <f t="shared" si="6"/>
        <v>0</v>
      </c>
      <c r="L35" s="26"/>
      <c r="M35" s="59">
        <f t="shared" si="7"/>
        <v>0</v>
      </c>
    </row>
    <row r="36" spans="1:13" x14ac:dyDescent="0.2">
      <c r="C36" s="57">
        <v>0</v>
      </c>
      <c r="D36" s="26"/>
      <c r="E36" s="58">
        <v>0</v>
      </c>
      <c r="F36" s="26"/>
      <c r="G36" s="59">
        <f t="shared" si="4"/>
        <v>0</v>
      </c>
      <c r="H36" s="26"/>
      <c r="I36" s="59">
        <f t="shared" si="5"/>
        <v>0</v>
      </c>
      <c r="J36" s="26"/>
      <c r="K36" s="59">
        <f t="shared" si="6"/>
        <v>0</v>
      </c>
      <c r="L36" s="26"/>
      <c r="M36" s="59">
        <f t="shared" si="7"/>
        <v>0</v>
      </c>
    </row>
    <row r="37" spans="1:13" x14ac:dyDescent="0.2">
      <c r="C37" s="57">
        <v>0</v>
      </c>
      <c r="D37" s="26"/>
      <c r="E37" s="58">
        <v>0</v>
      </c>
      <c r="F37" s="26"/>
      <c r="G37" s="59">
        <f t="shared" si="4"/>
        <v>0</v>
      </c>
      <c r="H37" s="26"/>
      <c r="I37" s="59">
        <f t="shared" si="5"/>
        <v>0</v>
      </c>
      <c r="J37" s="26"/>
      <c r="K37" s="59">
        <f t="shared" si="6"/>
        <v>0</v>
      </c>
      <c r="L37" s="26"/>
      <c r="M37" s="59">
        <f t="shared" si="7"/>
        <v>0</v>
      </c>
    </row>
    <row r="38" spans="1:13" x14ac:dyDescent="0.2">
      <c r="C38" s="57">
        <v>0</v>
      </c>
      <c r="D38" s="26"/>
      <c r="E38" s="58">
        <v>0</v>
      </c>
      <c r="F38" s="26"/>
      <c r="G38" s="59">
        <f t="shared" si="4"/>
        <v>0</v>
      </c>
      <c r="H38" s="26"/>
      <c r="I38" s="59">
        <f t="shared" si="5"/>
        <v>0</v>
      </c>
      <c r="J38" s="26"/>
      <c r="K38" s="59">
        <f t="shared" si="6"/>
        <v>0</v>
      </c>
      <c r="L38" s="26"/>
      <c r="M38" s="59">
        <f t="shared" si="7"/>
        <v>0</v>
      </c>
    </row>
    <row r="39" spans="1:13" x14ac:dyDescent="0.2">
      <c r="C39" s="57">
        <v>0</v>
      </c>
      <c r="D39" s="26"/>
      <c r="E39" s="58">
        <v>0</v>
      </c>
      <c r="F39" s="26"/>
      <c r="G39" s="59">
        <f t="shared" si="4"/>
        <v>0</v>
      </c>
      <c r="H39" s="26"/>
      <c r="I39" s="59">
        <f t="shared" si="5"/>
        <v>0</v>
      </c>
      <c r="J39" s="26"/>
      <c r="K39" s="59">
        <f t="shared" si="6"/>
        <v>0</v>
      </c>
      <c r="L39" s="26"/>
      <c r="M39" s="59">
        <f t="shared" si="7"/>
        <v>0</v>
      </c>
    </row>
    <row r="40" spans="1:13" x14ac:dyDescent="0.2">
      <c r="C40" s="57">
        <v>0</v>
      </c>
      <c r="D40" s="26"/>
      <c r="E40" s="58">
        <v>0</v>
      </c>
      <c r="F40" s="26"/>
      <c r="G40" s="59">
        <f t="shared" si="4"/>
        <v>0</v>
      </c>
      <c r="H40" s="26"/>
      <c r="I40" s="59">
        <f t="shared" si="5"/>
        <v>0</v>
      </c>
      <c r="J40" s="26"/>
      <c r="K40" s="59">
        <f t="shared" si="6"/>
        <v>0</v>
      </c>
      <c r="L40" s="26"/>
      <c r="M40" s="59">
        <f t="shared" si="7"/>
        <v>0</v>
      </c>
    </row>
    <row r="41" spans="1:13" x14ac:dyDescent="0.2">
      <c r="C41" s="60">
        <v>0</v>
      </c>
      <c r="D41" s="26"/>
      <c r="E41" s="61">
        <v>0</v>
      </c>
      <c r="F41" s="26"/>
      <c r="G41" s="62">
        <f t="shared" si="4"/>
        <v>0</v>
      </c>
      <c r="H41" s="26"/>
      <c r="I41" s="62">
        <f t="shared" si="5"/>
        <v>0</v>
      </c>
      <c r="J41" s="26"/>
      <c r="K41" s="62">
        <f t="shared" si="6"/>
        <v>0</v>
      </c>
      <c r="L41" s="26"/>
      <c r="M41" s="62">
        <f t="shared" si="7"/>
        <v>0</v>
      </c>
    </row>
    <row r="42" spans="1:13" x14ac:dyDescent="0.2">
      <c r="A42" s="20" t="s">
        <v>6</v>
      </c>
      <c r="C42" s="26"/>
      <c r="D42" s="26"/>
      <c r="E42" s="26"/>
      <c r="F42" s="26"/>
      <c r="G42" s="5">
        <f>SUM(G32:G41)</f>
        <v>0</v>
      </c>
      <c r="H42" s="5"/>
      <c r="I42" s="5">
        <f>SUM(I32:I41)</f>
        <v>0</v>
      </c>
      <c r="J42" s="5"/>
      <c r="K42" s="5">
        <f>SUM(K32:K41)</f>
        <v>0</v>
      </c>
      <c r="L42" s="5"/>
      <c r="M42" s="5">
        <f>SUM(M32:M41)</f>
        <v>0</v>
      </c>
    </row>
    <row r="43" spans="1:13" x14ac:dyDescent="0.2">
      <c r="A43" s="20"/>
      <c r="C43" s="26"/>
      <c r="D43" s="26"/>
      <c r="E43" s="26"/>
      <c r="F43" s="26"/>
      <c r="G43" s="5"/>
      <c r="H43" s="5"/>
      <c r="I43" s="5"/>
      <c r="J43" s="5"/>
      <c r="K43" s="5"/>
      <c r="L43" s="5"/>
      <c r="M43" s="5"/>
    </row>
    <row r="44" spans="1:13" x14ac:dyDescent="0.2">
      <c r="A44" s="20"/>
      <c r="C44" s="26"/>
      <c r="D44" s="26"/>
      <c r="E44" s="26"/>
      <c r="F44" s="26"/>
      <c r="G44" s="5"/>
      <c r="H44" s="5"/>
      <c r="I44" s="5"/>
      <c r="J44" s="5"/>
      <c r="K44" s="5"/>
      <c r="L44" s="5"/>
      <c r="M44" s="5"/>
    </row>
    <row r="45" spans="1:13" x14ac:dyDescent="0.2">
      <c r="A45" s="52" t="s">
        <v>74</v>
      </c>
      <c r="B45" s="20"/>
    </row>
    <row r="46" spans="1:13" x14ac:dyDescent="0.2">
      <c r="A46" s="21" t="s">
        <v>3</v>
      </c>
      <c r="C46" s="21" t="s">
        <v>8</v>
      </c>
      <c r="E46" s="21" t="s">
        <v>7</v>
      </c>
      <c r="G46" s="23" t="s">
        <v>5</v>
      </c>
      <c r="I46" s="23" t="s">
        <v>75</v>
      </c>
      <c r="K46" s="23" t="s">
        <v>83</v>
      </c>
      <c r="M46" s="23" t="s">
        <v>88</v>
      </c>
    </row>
    <row r="47" spans="1:13" x14ac:dyDescent="0.2">
      <c r="C47" s="58">
        <v>0</v>
      </c>
      <c r="D47" s="26"/>
      <c r="E47" s="58">
        <v>0</v>
      </c>
      <c r="F47" s="26"/>
      <c r="G47" s="59">
        <f t="shared" ref="G47:G56" si="8">C47*E47</f>
        <v>0</v>
      </c>
      <c r="H47" s="26"/>
      <c r="I47" s="59">
        <f t="shared" ref="I47:I56" si="9">ROUND(SUM(G47+(G47*$C$8)),0)</f>
        <v>0</v>
      </c>
      <c r="J47" s="26"/>
      <c r="K47" s="59">
        <f t="shared" ref="K47:K56" si="10">ROUND(SUM(I47+(I47*$C$8)),0)</f>
        <v>0</v>
      </c>
      <c r="L47" s="26"/>
      <c r="M47" s="59">
        <f t="shared" ref="M47:M56" si="11">ROUND(SUM(K47+(K47*$C$8)),0)</f>
        <v>0</v>
      </c>
    </row>
    <row r="48" spans="1:13" x14ac:dyDescent="0.2">
      <c r="C48" s="58">
        <v>0</v>
      </c>
      <c r="D48" s="26"/>
      <c r="E48" s="58">
        <v>0</v>
      </c>
      <c r="F48" s="26"/>
      <c r="G48" s="59">
        <f t="shared" si="8"/>
        <v>0</v>
      </c>
      <c r="H48" s="26"/>
      <c r="I48" s="59">
        <f t="shared" si="9"/>
        <v>0</v>
      </c>
      <c r="J48" s="26"/>
      <c r="K48" s="59">
        <f t="shared" si="10"/>
        <v>0</v>
      </c>
      <c r="L48" s="26"/>
      <c r="M48" s="59">
        <f t="shared" si="11"/>
        <v>0</v>
      </c>
    </row>
    <row r="49" spans="1:13" x14ac:dyDescent="0.2">
      <c r="C49" s="58">
        <v>0</v>
      </c>
      <c r="D49" s="26"/>
      <c r="E49" s="58">
        <v>0</v>
      </c>
      <c r="F49" s="26"/>
      <c r="G49" s="59">
        <f t="shared" si="8"/>
        <v>0</v>
      </c>
      <c r="H49" s="26"/>
      <c r="I49" s="59">
        <f t="shared" si="9"/>
        <v>0</v>
      </c>
      <c r="J49" s="26"/>
      <c r="K49" s="59">
        <f t="shared" si="10"/>
        <v>0</v>
      </c>
      <c r="L49" s="26"/>
      <c r="M49" s="59">
        <f t="shared" si="11"/>
        <v>0</v>
      </c>
    </row>
    <row r="50" spans="1:13" x14ac:dyDescent="0.2">
      <c r="C50" s="58">
        <v>0</v>
      </c>
      <c r="D50" s="26"/>
      <c r="E50" s="58">
        <v>0</v>
      </c>
      <c r="F50" s="26"/>
      <c r="G50" s="59">
        <f t="shared" si="8"/>
        <v>0</v>
      </c>
      <c r="H50" s="26"/>
      <c r="I50" s="59">
        <f t="shared" si="9"/>
        <v>0</v>
      </c>
      <c r="J50" s="26"/>
      <c r="K50" s="59">
        <f t="shared" si="10"/>
        <v>0</v>
      </c>
      <c r="L50" s="26"/>
      <c r="M50" s="59">
        <f t="shared" si="11"/>
        <v>0</v>
      </c>
    </row>
    <row r="51" spans="1:13" x14ac:dyDescent="0.2">
      <c r="C51" s="58">
        <v>0</v>
      </c>
      <c r="D51" s="26"/>
      <c r="E51" s="58">
        <v>0</v>
      </c>
      <c r="F51" s="26"/>
      <c r="G51" s="59">
        <f t="shared" si="8"/>
        <v>0</v>
      </c>
      <c r="H51" s="26"/>
      <c r="I51" s="59">
        <f t="shared" si="9"/>
        <v>0</v>
      </c>
      <c r="J51" s="26"/>
      <c r="K51" s="59">
        <f t="shared" si="10"/>
        <v>0</v>
      </c>
      <c r="L51" s="26"/>
      <c r="M51" s="59">
        <f t="shared" si="11"/>
        <v>0</v>
      </c>
    </row>
    <row r="52" spans="1:13" x14ac:dyDescent="0.2">
      <c r="C52" s="58">
        <v>0</v>
      </c>
      <c r="D52" s="26"/>
      <c r="E52" s="58">
        <v>0</v>
      </c>
      <c r="F52" s="26"/>
      <c r="G52" s="59">
        <f t="shared" si="8"/>
        <v>0</v>
      </c>
      <c r="H52" s="26"/>
      <c r="I52" s="59">
        <f t="shared" si="9"/>
        <v>0</v>
      </c>
      <c r="J52" s="26"/>
      <c r="K52" s="59">
        <f t="shared" si="10"/>
        <v>0</v>
      </c>
      <c r="L52" s="26"/>
      <c r="M52" s="59">
        <f t="shared" si="11"/>
        <v>0</v>
      </c>
    </row>
    <row r="53" spans="1:13" x14ac:dyDescent="0.2">
      <c r="C53" s="58">
        <v>0</v>
      </c>
      <c r="D53" s="26"/>
      <c r="E53" s="58">
        <v>0</v>
      </c>
      <c r="F53" s="26"/>
      <c r="G53" s="59">
        <f t="shared" si="8"/>
        <v>0</v>
      </c>
      <c r="H53" s="26"/>
      <c r="I53" s="59">
        <f t="shared" si="9"/>
        <v>0</v>
      </c>
      <c r="J53" s="26"/>
      <c r="K53" s="59">
        <f t="shared" si="10"/>
        <v>0</v>
      </c>
      <c r="L53" s="26"/>
      <c r="M53" s="59">
        <f t="shared" si="11"/>
        <v>0</v>
      </c>
    </row>
    <row r="54" spans="1:13" x14ac:dyDescent="0.2">
      <c r="C54" s="58">
        <v>0</v>
      </c>
      <c r="D54" s="26"/>
      <c r="E54" s="58">
        <v>0</v>
      </c>
      <c r="F54" s="26"/>
      <c r="G54" s="59">
        <f t="shared" si="8"/>
        <v>0</v>
      </c>
      <c r="H54" s="26"/>
      <c r="I54" s="59">
        <f t="shared" si="9"/>
        <v>0</v>
      </c>
      <c r="J54" s="26"/>
      <c r="K54" s="59">
        <f t="shared" si="10"/>
        <v>0</v>
      </c>
      <c r="L54" s="26"/>
      <c r="M54" s="59">
        <f t="shared" si="11"/>
        <v>0</v>
      </c>
    </row>
    <row r="55" spans="1:13" x14ac:dyDescent="0.2">
      <c r="C55" s="58">
        <v>0</v>
      </c>
      <c r="D55" s="26"/>
      <c r="E55" s="58">
        <v>0</v>
      </c>
      <c r="F55" s="26"/>
      <c r="G55" s="59">
        <f t="shared" si="8"/>
        <v>0</v>
      </c>
      <c r="H55" s="26"/>
      <c r="I55" s="59">
        <f t="shared" si="9"/>
        <v>0</v>
      </c>
      <c r="J55" s="26"/>
      <c r="K55" s="59">
        <f t="shared" si="10"/>
        <v>0</v>
      </c>
      <c r="L55" s="26"/>
      <c r="M55" s="59">
        <f t="shared" si="11"/>
        <v>0</v>
      </c>
    </row>
    <row r="56" spans="1:13" x14ac:dyDescent="0.2">
      <c r="C56" s="61">
        <v>0</v>
      </c>
      <c r="D56" s="26"/>
      <c r="E56" s="61">
        <v>0</v>
      </c>
      <c r="F56" s="26"/>
      <c r="G56" s="62">
        <f t="shared" si="8"/>
        <v>0</v>
      </c>
      <c r="H56" s="26"/>
      <c r="I56" s="62">
        <f t="shared" si="9"/>
        <v>0</v>
      </c>
      <c r="J56" s="26"/>
      <c r="K56" s="62">
        <f t="shared" si="10"/>
        <v>0</v>
      </c>
      <c r="L56" s="26"/>
      <c r="M56" s="62">
        <f t="shared" si="11"/>
        <v>0</v>
      </c>
    </row>
    <row r="57" spans="1:13" x14ac:dyDescent="0.2">
      <c r="A57" s="20" t="s">
        <v>6</v>
      </c>
      <c r="C57" s="26"/>
      <c r="D57" s="26"/>
      <c r="E57" s="26"/>
      <c r="F57" s="26"/>
      <c r="G57" s="5">
        <f>SUM(G47:G56)</f>
        <v>0</v>
      </c>
      <c r="H57" s="5"/>
      <c r="I57" s="5">
        <f>SUM(I47:I56)</f>
        <v>0</v>
      </c>
      <c r="J57" s="5"/>
      <c r="K57" s="5">
        <f>SUM(K47:K56)</f>
        <v>0</v>
      </c>
      <c r="L57" s="5"/>
      <c r="M57" s="5">
        <f>SUM(M47:M56)</f>
        <v>0</v>
      </c>
    </row>
    <row r="60" spans="1:13" x14ac:dyDescent="0.2">
      <c r="A60" s="20" t="s">
        <v>9</v>
      </c>
    </row>
    <row r="61" spans="1:13" x14ac:dyDescent="0.2">
      <c r="A61" s="21" t="s">
        <v>3</v>
      </c>
      <c r="C61" s="21" t="s">
        <v>4</v>
      </c>
      <c r="D61" s="22"/>
      <c r="E61" s="21" t="s">
        <v>2</v>
      </c>
      <c r="G61" s="23" t="s">
        <v>5</v>
      </c>
      <c r="I61" s="23" t="s">
        <v>75</v>
      </c>
      <c r="K61" s="23" t="s">
        <v>83</v>
      </c>
      <c r="M61" s="23" t="s">
        <v>88</v>
      </c>
    </row>
    <row r="62" spans="1:13" x14ac:dyDescent="0.2">
      <c r="C62" s="57">
        <v>0</v>
      </c>
      <c r="E62" s="58">
        <v>0</v>
      </c>
      <c r="F62" s="26"/>
      <c r="G62" s="59">
        <f t="shared" ref="G62:G71" si="12">C62*E62</f>
        <v>0</v>
      </c>
      <c r="H62" s="26"/>
      <c r="I62" s="59">
        <f t="shared" ref="I62:I71" si="13">ROUND(SUM(G62+(G62*$C$8)),0)</f>
        <v>0</v>
      </c>
      <c r="J62" s="26"/>
      <c r="K62" s="59">
        <f t="shared" ref="K62:K71" si="14">ROUND(SUM(I62+(I62*$C$8)),0)</f>
        <v>0</v>
      </c>
      <c r="L62" s="26"/>
      <c r="M62" s="59">
        <f t="shared" ref="M62:M71" si="15">ROUND(SUM(K62+(K62*$C$8)),0)</f>
        <v>0</v>
      </c>
    </row>
    <row r="63" spans="1:13" x14ac:dyDescent="0.2">
      <c r="C63" s="57">
        <v>0</v>
      </c>
      <c r="E63" s="58">
        <v>0</v>
      </c>
      <c r="F63" s="26"/>
      <c r="G63" s="59">
        <f t="shared" si="12"/>
        <v>0</v>
      </c>
      <c r="H63" s="26"/>
      <c r="I63" s="59">
        <f t="shared" si="13"/>
        <v>0</v>
      </c>
      <c r="J63" s="26"/>
      <c r="K63" s="59">
        <f t="shared" si="14"/>
        <v>0</v>
      </c>
      <c r="L63" s="26"/>
      <c r="M63" s="59">
        <f t="shared" si="15"/>
        <v>0</v>
      </c>
    </row>
    <row r="64" spans="1:13" x14ac:dyDescent="0.2">
      <c r="C64" s="57">
        <v>0</v>
      </c>
      <c r="E64" s="58">
        <v>0</v>
      </c>
      <c r="F64" s="26"/>
      <c r="G64" s="59">
        <f t="shared" si="12"/>
        <v>0</v>
      </c>
      <c r="H64" s="26"/>
      <c r="I64" s="59">
        <f t="shared" si="13"/>
        <v>0</v>
      </c>
      <c r="J64" s="26"/>
      <c r="K64" s="59">
        <f t="shared" si="14"/>
        <v>0</v>
      </c>
      <c r="L64" s="26"/>
      <c r="M64" s="59">
        <f t="shared" si="15"/>
        <v>0</v>
      </c>
    </row>
    <row r="65" spans="1:13" x14ac:dyDescent="0.2">
      <c r="C65" s="57">
        <v>0</v>
      </c>
      <c r="E65" s="58">
        <v>0</v>
      </c>
      <c r="F65" s="26"/>
      <c r="G65" s="59">
        <f t="shared" si="12"/>
        <v>0</v>
      </c>
      <c r="H65" s="26"/>
      <c r="I65" s="59">
        <f t="shared" si="13"/>
        <v>0</v>
      </c>
      <c r="J65" s="26"/>
      <c r="K65" s="59">
        <f t="shared" si="14"/>
        <v>0</v>
      </c>
      <c r="L65" s="26"/>
      <c r="M65" s="59">
        <f t="shared" si="15"/>
        <v>0</v>
      </c>
    </row>
    <row r="66" spans="1:13" x14ac:dyDescent="0.2">
      <c r="C66" s="57">
        <v>0</v>
      </c>
      <c r="E66" s="58">
        <v>0</v>
      </c>
      <c r="F66" s="26"/>
      <c r="G66" s="59">
        <f t="shared" si="12"/>
        <v>0</v>
      </c>
      <c r="H66" s="26"/>
      <c r="I66" s="59">
        <f t="shared" si="13"/>
        <v>0</v>
      </c>
      <c r="J66" s="26"/>
      <c r="K66" s="59">
        <f t="shared" si="14"/>
        <v>0</v>
      </c>
      <c r="L66" s="26"/>
      <c r="M66" s="59">
        <f t="shared" si="15"/>
        <v>0</v>
      </c>
    </row>
    <row r="67" spans="1:13" x14ac:dyDescent="0.2">
      <c r="C67" s="57">
        <v>0</v>
      </c>
      <c r="E67" s="58">
        <v>0</v>
      </c>
      <c r="F67" s="26"/>
      <c r="G67" s="59">
        <f t="shared" si="12"/>
        <v>0</v>
      </c>
      <c r="H67" s="26"/>
      <c r="I67" s="59">
        <f t="shared" si="13"/>
        <v>0</v>
      </c>
      <c r="J67" s="26"/>
      <c r="K67" s="59">
        <f t="shared" si="14"/>
        <v>0</v>
      </c>
      <c r="L67" s="26"/>
      <c r="M67" s="59">
        <f t="shared" si="15"/>
        <v>0</v>
      </c>
    </row>
    <row r="68" spans="1:13" x14ac:dyDescent="0.2">
      <c r="C68" s="57">
        <v>0</v>
      </c>
      <c r="E68" s="58">
        <v>0</v>
      </c>
      <c r="F68" s="26"/>
      <c r="G68" s="59">
        <f t="shared" si="12"/>
        <v>0</v>
      </c>
      <c r="H68" s="26"/>
      <c r="I68" s="59">
        <f t="shared" si="13"/>
        <v>0</v>
      </c>
      <c r="J68" s="26"/>
      <c r="K68" s="59">
        <f t="shared" si="14"/>
        <v>0</v>
      </c>
      <c r="L68" s="26"/>
      <c r="M68" s="59">
        <f t="shared" si="15"/>
        <v>0</v>
      </c>
    </row>
    <row r="69" spans="1:13" x14ac:dyDescent="0.2">
      <c r="C69" s="57">
        <v>0</v>
      </c>
      <c r="E69" s="58">
        <v>0</v>
      </c>
      <c r="F69" s="26"/>
      <c r="G69" s="59">
        <f t="shared" si="12"/>
        <v>0</v>
      </c>
      <c r="H69" s="26"/>
      <c r="I69" s="59">
        <f t="shared" si="13"/>
        <v>0</v>
      </c>
      <c r="J69" s="26"/>
      <c r="K69" s="59">
        <f t="shared" si="14"/>
        <v>0</v>
      </c>
      <c r="L69" s="26"/>
      <c r="M69" s="59">
        <f t="shared" si="15"/>
        <v>0</v>
      </c>
    </row>
    <row r="70" spans="1:13" x14ac:dyDescent="0.2">
      <c r="C70" s="57">
        <v>0</v>
      </c>
      <c r="E70" s="58">
        <v>0</v>
      </c>
      <c r="F70" s="26"/>
      <c r="G70" s="59">
        <f t="shared" si="12"/>
        <v>0</v>
      </c>
      <c r="H70" s="26"/>
      <c r="I70" s="59">
        <f t="shared" si="13"/>
        <v>0</v>
      </c>
      <c r="J70" s="26"/>
      <c r="K70" s="59">
        <f t="shared" si="14"/>
        <v>0</v>
      </c>
      <c r="L70" s="26"/>
      <c r="M70" s="59">
        <f t="shared" si="15"/>
        <v>0</v>
      </c>
    </row>
    <row r="71" spans="1:13" x14ac:dyDescent="0.2">
      <c r="C71" s="60">
        <v>0</v>
      </c>
      <c r="E71" s="61">
        <v>0</v>
      </c>
      <c r="F71" s="26"/>
      <c r="G71" s="62">
        <f t="shared" si="12"/>
        <v>0</v>
      </c>
      <c r="H71" s="26"/>
      <c r="I71" s="62">
        <f t="shared" si="13"/>
        <v>0</v>
      </c>
      <c r="J71" s="26"/>
      <c r="K71" s="62">
        <f t="shared" si="14"/>
        <v>0</v>
      </c>
      <c r="L71" s="26"/>
      <c r="M71" s="62">
        <f t="shared" si="15"/>
        <v>0</v>
      </c>
    </row>
    <row r="72" spans="1:13" x14ac:dyDescent="0.2">
      <c r="A72" s="20" t="s">
        <v>6</v>
      </c>
      <c r="E72" s="26"/>
      <c r="F72" s="26"/>
      <c r="G72" s="5">
        <f>SUM(G62:G71)</f>
        <v>0</v>
      </c>
      <c r="H72" s="5"/>
      <c r="I72" s="5">
        <f>SUM(I62:I71)</f>
        <v>0</v>
      </c>
      <c r="J72" s="5"/>
      <c r="K72" s="5">
        <f>SUM(K62:K71)</f>
        <v>0</v>
      </c>
      <c r="L72" s="5"/>
      <c r="M72" s="5">
        <f>SUM(M62:M71)</f>
        <v>0</v>
      </c>
    </row>
    <row r="73" spans="1:13" x14ac:dyDescent="0.2">
      <c r="E73" s="26"/>
      <c r="F73" s="26"/>
      <c r="G73" s="26"/>
      <c r="H73" s="26"/>
      <c r="I73" s="26"/>
      <c r="J73" s="26"/>
      <c r="K73" s="26"/>
      <c r="L73" s="26"/>
      <c r="M73" s="26"/>
    </row>
    <row r="74" spans="1:13" x14ac:dyDescent="0.2">
      <c r="A74" s="18" t="s">
        <v>10</v>
      </c>
      <c r="E74" s="26"/>
      <c r="F74" s="26"/>
      <c r="G74" s="5">
        <f>SUM(G27+G42+G57+G72)</f>
        <v>0</v>
      </c>
      <c r="H74" s="5"/>
      <c r="I74" s="5">
        <f>SUM(I27+I42+I57+I72)</f>
        <v>0</v>
      </c>
      <c r="J74" s="5"/>
      <c r="K74" s="5">
        <f>SUM(K27+K42+K57+K72)</f>
        <v>0</v>
      </c>
      <c r="L74" s="5"/>
      <c r="M74" s="5">
        <f>SUM(M27+M42+M57+M72)</f>
        <v>0</v>
      </c>
    </row>
    <row r="75" spans="1:13" x14ac:dyDescent="0.2">
      <c r="A75" s="18"/>
      <c r="E75" s="26"/>
      <c r="F75" s="26"/>
      <c r="G75" s="5"/>
      <c r="H75" s="5"/>
      <c r="I75" s="5"/>
      <c r="J75" s="5"/>
      <c r="K75" s="5"/>
      <c r="L75" s="5"/>
      <c r="M75" s="5"/>
    </row>
    <row r="76" spans="1:13" x14ac:dyDescent="0.2">
      <c r="A76" s="19" t="s">
        <v>11</v>
      </c>
      <c r="E76" s="26"/>
      <c r="F76" s="26"/>
      <c r="G76" s="3">
        <f>ROUND(+G27*$C$9,0)</f>
        <v>0</v>
      </c>
      <c r="H76" s="26"/>
      <c r="I76" s="3">
        <f>ROUND(+I27*$C$9,0)</f>
        <v>0</v>
      </c>
      <c r="J76" s="26"/>
      <c r="K76" s="3">
        <f>ROUND(+K27*$C$9,0)</f>
        <v>0</v>
      </c>
      <c r="L76" s="26"/>
      <c r="M76" s="3">
        <f>ROUND(+M27*$C$9,0)</f>
        <v>0</v>
      </c>
    </row>
    <row r="77" spans="1:13" x14ac:dyDescent="0.2">
      <c r="A77" s="19" t="s">
        <v>73</v>
      </c>
      <c r="E77" s="26"/>
      <c r="F77" s="26"/>
      <c r="G77" s="4">
        <f>ROUND(+G42*$C$10,0)</f>
        <v>0</v>
      </c>
      <c r="H77" s="26"/>
      <c r="I77" s="4">
        <f>ROUND(+I42*$C$10,0)</f>
        <v>0</v>
      </c>
      <c r="J77" s="26"/>
      <c r="K77" s="4">
        <f>ROUND(+K42*$C$10,0)</f>
        <v>0</v>
      </c>
      <c r="L77" s="26"/>
      <c r="M77" s="4">
        <f>ROUND(+M42*$C$10,0)</f>
        <v>0</v>
      </c>
    </row>
    <row r="78" spans="1:13" x14ac:dyDescent="0.2">
      <c r="A78" s="19" t="s">
        <v>12</v>
      </c>
      <c r="E78" s="26"/>
      <c r="F78" s="26"/>
      <c r="G78" s="4">
        <f>ROUND(+G57*$C$10,0)</f>
        <v>0</v>
      </c>
      <c r="H78" s="26"/>
      <c r="I78" s="4">
        <f>ROUND(+I57*$C$10,0)</f>
        <v>0</v>
      </c>
      <c r="J78" s="26"/>
      <c r="K78" s="4">
        <f>ROUND(+K57*$C$10,0)</f>
        <v>0</v>
      </c>
      <c r="L78" s="26"/>
      <c r="M78" s="4">
        <f>ROUND(+M57*$C$10,0)</f>
        <v>0</v>
      </c>
    </row>
    <row r="79" spans="1:13" x14ac:dyDescent="0.2">
      <c r="A79" s="19" t="s">
        <v>13</v>
      </c>
      <c r="E79" s="26"/>
      <c r="F79" s="26"/>
      <c r="G79" s="32">
        <v>0</v>
      </c>
      <c r="H79" s="26"/>
      <c r="I79" s="32">
        <f>ROUND(+G79*(1+$C$8),0)</f>
        <v>0</v>
      </c>
      <c r="J79" s="26"/>
      <c r="K79" s="32">
        <f>ROUND(+I79*(1+$C$8),0)</f>
        <v>0</v>
      </c>
      <c r="L79" s="26"/>
      <c r="M79" s="32">
        <f>ROUND(+K79*(1+$C$8),0)</f>
        <v>0</v>
      </c>
    </row>
    <row r="80" spans="1:13" x14ac:dyDescent="0.2">
      <c r="A80" s="18" t="s">
        <v>18</v>
      </c>
      <c r="E80" s="26"/>
      <c r="F80" s="26"/>
      <c r="G80" s="5">
        <f>SUM(G76:G79)</f>
        <v>0</v>
      </c>
      <c r="H80" s="26"/>
      <c r="I80" s="5">
        <f>SUM(I76:I79)</f>
        <v>0</v>
      </c>
      <c r="J80" s="26"/>
      <c r="K80" s="5">
        <f>SUM(K76:K79)</f>
        <v>0</v>
      </c>
      <c r="L80" s="26"/>
      <c r="M80" s="5">
        <f>SUM(M76:M79)</f>
        <v>0</v>
      </c>
    </row>
    <row r="81" spans="1:13" x14ac:dyDescent="0.2">
      <c r="A81" s="18"/>
      <c r="E81" s="26"/>
      <c r="F81" s="26"/>
      <c r="G81" s="26"/>
      <c r="H81" s="26"/>
      <c r="I81" s="26"/>
      <c r="J81" s="26"/>
      <c r="K81" s="26"/>
      <c r="L81" s="26"/>
      <c r="M81" s="26"/>
    </row>
    <row r="82" spans="1:13" x14ac:dyDescent="0.2">
      <c r="A82" s="20" t="s">
        <v>17</v>
      </c>
      <c r="E82" s="26"/>
      <c r="F82" s="26"/>
      <c r="G82" s="5">
        <f>G74+G80</f>
        <v>0</v>
      </c>
      <c r="H82" s="26"/>
      <c r="I82" s="5">
        <f>I74+I80</f>
        <v>0</v>
      </c>
      <c r="J82" s="26"/>
      <c r="K82" s="5">
        <f>K74+K80</f>
        <v>0</v>
      </c>
      <c r="L82" s="26"/>
      <c r="M82" s="5">
        <f>M74+M80</f>
        <v>0</v>
      </c>
    </row>
    <row r="83" spans="1:13" x14ac:dyDescent="0.2">
      <c r="E83" s="26"/>
      <c r="F83" s="26"/>
      <c r="G83" s="26"/>
      <c r="H83" s="26"/>
      <c r="I83" s="26"/>
      <c r="J83" s="26"/>
      <c r="K83" s="26"/>
      <c r="L83" s="26"/>
      <c r="M83" s="26"/>
    </row>
    <row r="84" spans="1:13" x14ac:dyDescent="0.2">
      <c r="E84" s="26"/>
      <c r="F84" s="26"/>
      <c r="G84" s="26"/>
      <c r="H84" s="26"/>
      <c r="I84" s="26"/>
      <c r="J84" s="26"/>
      <c r="K84" s="26"/>
      <c r="L84" s="26"/>
      <c r="M84" s="26"/>
    </row>
    <row r="85" spans="1:13" x14ac:dyDescent="0.2">
      <c r="A85" s="20" t="s">
        <v>20</v>
      </c>
      <c r="E85" s="26"/>
      <c r="F85" s="26"/>
      <c r="G85" s="26"/>
      <c r="H85" s="26"/>
      <c r="I85" s="26"/>
      <c r="J85" s="26"/>
      <c r="K85" s="26"/>
      <c r="L85" s="26"/>
      <c r="M85" s="26"/>
    </row>
    <row r="86" spans="1:13" x14ac:dyDescent="0.2">
      <c r="A86" s="31" t="s">
        <v>21</v>
      </c>
      <c r="E86" s="26"/>
      <c r="F86" s="26"/>
      <c r="G86" s="26"/>
      <c r="H86" s="26"/>
      <c r="I86" s="26"/>
      <c r="J86" s="26"/>
      <c r="K86" s="26"/>
      <c r="L86" s="26"/>
      <c r="M86" s="26"/>
    </row>
    <row r="87" spans="1:13" x14ac:dyDescent="0.2">
      <c r="E87" s="26"/>
      <c r="F87" s="26"/>
      <c r="G87" s="26">
        <v>0</v>
      </c>
      <c r="H87" s="26"/>
      <c r="I87" s="59">
        <f>ROUND(SUM(G87+(G87*$C$7)),0)</f>
        <v>0</v>
      </c>
      <c r="J87" s="26"/>
      <c r="K87" s="59">
        <f>ROUND(SUM(I87+(I87*$C$7)),0)</f>
        <v>0</v>
      </c>
      <c r="L87" s="26"/>
      <c r="M87" s="59">
        <f>ROUND(SUM(K87+(K87*$C$7)),0)</f>
        <v>0</v>
      </c>
    </row>
    <row r="88" spans="1:13" x14ac:dyDescent="0.2">
      <c r="E88" s="26"/>
      <c r="F88" s="26"/>
      <c r="G88" s="26">
        <v>0</v>
      </c>
      <c r="H88" s="26"/>
      <c r="I88" s="59">
        <f>ROUND(SUM(G88+(G88*$C$7)),0)</f>
        <v>0</v>
      </c>
      <c r="J88" s="26"/>
      <c r="K88" s="59">
        <f>ROUND(SUM(I88+(I88*$C$7)),0)</f>
        <v>0</v>
      </c>
      <c r="L88" s="26"/>
      <c r="M88" s="59">
        <f>ROUND(SUM(K88+(K88*$C$7)),0)</f>
        <v>0</v>
      </c>
    </row>
    <row r="89" spans="1:13" x14ac:dyDescent="0.2">
      <c r="E89" s="26"/>
      <c r="F89" s="26"/>
      <c r="G89" s="32">
        <v>0</v>
      </c>
      <c r="H89" s="26"/>
      <c r="I89" s="62">
        <f>ROUND(SUM(G89+(G89*$C$7)),0)</f>
        <v>0</v>
      </c>
      <c r="J89" s="26"/>
      <c r="K89" s="62">
        <f>ROUND(SUM(I89+(I89*$C$7)),0)</f>
        <v>0</v>
      </c>
      <c r="L89" s="26"/>
      <c r="M89" s="62">
        <f>ROUND(SUM(K89+(K89*$C$7)),0)</f>
        <v>0</v>
      </c>
    </row>
    <row r="90" spans="1:13" x14ac:dyDescent="0.2">
      <c r="A90" s="20" t="s">
        <v>6</v>
      </c>
      <c r="E90" s="26"/>
      <c r="F90" s="26"/>
      <c r="G90" s="5">
        <f>SUM(G87:G89)</f>
        <v>0</v>
      </c>
      <c r="H90" s="26"/>
      <c r="I90" s="5">
        <f>SUM(I87:I89)</f>
        <v>0</v>
      </c>
      <c r="J90" s="26"/>
      <c r="K90" s="5">
        <f>SUM(K87:K89)</f>
        <v>0</v>
      </c>
      <c r="L90" s="26"/>
      <c r="M90" s="5">
        <f>SUM(M87:M89)</f>
        <v>0</v>
      </c>
    </row>
    <row r="91" spans="1:13" x14ac:dyDescent="0.2">
      <c r="A91" s="19" t="s">
        <v>22</v>
      </c>
      <c r="E91" s="26"/>
      <c r="F91" s="26"/>
      <c r="G91" s="26"/>
      <c r="H91" s="26"/>
      <c r="I91" s="26"/>
      <c r="J91" s="26"/>
      <c r="K91" s="26"/>
      <c r="L91" s="26"/>
      <c r="M91" s="26"/>
    </row>
    <row r="92" spans="1:13" x14ac:dyDescent="0.2">
      <c r="E92" s="26"/>
      <c r="F92" s="26"/>
      <c r="G92" s="26"/>
      <c r="H92" s="26"/>
      <c r="I92" s="26"/>
      <c r="J92" s="26"/>
      <c r="K92" s="26"/>
      <c r="L92" s="26"/>
      <c r="M92" s="26"/>
    </row>
    <row r="93" spans="1:13" x14ac:dyDescent="0.2">
      <c r="A93" s="20" t="s">
        <v>62</v>
      </c>
      <c r="E93" s="26"/>
      <c r="F93" s="26"/>
      <c r="G93" s="26"/>
      <c r="H93" s="26"/>
      <c r="I93" s="26"/>
      <c r="J93" s="26"/>
      <c r="K93" s="26"/>
      <c r="L93" s="26"/>
      <c r="M93" s="26"/>
    </row>
    <row r="94" spans="1:13" x14ac:dyDescent="0.2">
      <c r="A94" s="31" t="s">
        <v>63</v>
      </c>
      <c r="E94" s="26"/>
      <c r="F94" s="26"/>
      <c r="G94" s="26"/>
      <c r="H94" s="26"/>
      <c r="I94" s="26"/>
      <c r="J94" s="26"/>
      <c r="K94" s="26"/>
      <c r="L94" s="26"/>
      <c r="M94" s="26"/>
    </row>
    <row r="95" spans="1:13" x14ac:dyDescent="0.2">
      <c r="A95" s="34" t="s">
        <v>53</v>
      </c>
      <c r="E95" s="26"/>
      <c r="F95" s="26"/>
      <c r="G95" s="26">
        <v>0</v>
      </c>
      <c r="H95" s="26"/>
      <c r="I95" s="26">
        <v>0</v>
      </c>
      <c r="J95" s="26" t="s">
        <v>22</v>
      </c>
      <c r="K95" s="26">
        <v>0</v>
      </c>
      <c r="L95" s="26" t="s">
        <v>22</v>
      </c>
      <c r="M95" s="26">
        <v>0</v>
      </c>
    </row>
    <row r="96" spans="1:13" x14ac:dyDescent="0.2">
      <c r="E96" s="26"/>
      <c r="F96" s="26"/>
      <c r="G96" s="26">
        <v>0</v>
      </c>
      <c r="H96" s="26"/>
      <c r="I96" s="26">
        <v>0</v>
      </c>
      <c r="J96" s="26"/>
      <c r="K96" s="26">
        <v>0</v>
      </c>
      <c r="L96" s="26"/>
      <c r="M96" s="26">
        <v>0</v>
      </c>
    </row>
    <row r="97" spans="1:13" x14ac:dyDescent="0.2">
      <c r="E97" s="26"/>
      <c r="F97" s="26"/>
      <c r="G97" s="26">
        <v>0</v>
      </c>
      <c r="H97" s="26"/>
      <c r="I97" s="26">
        <v>0</v>
      </c>
      <c r="J97" s="26"/>
      <c r="K97" s="26">
        <v>0</v>
      </c>
      <c r="L97" s="26"/>
      <c r="M97" s="26">
        <v>0</v>
      </c>
    </row>
    <row r="98" spans="1:13" x14ac:dyDescent="0.2">
      <c r="E98" s="26"/>
      <c r="F98" s="26"/>
      <c r="G98" s="32">
        <v>0</v>
      </c>
      <c r="H98" s="26"/>
      <c r="I98" s="32">
        <v>0</v>
      </c>
      <c r="J98" s="26"/>
      <c r="K98" s="32">
        <v>0</v>
      </c>
      <c r="L98" s="26"/>
      <c r="M98" s="32">
        <v>0</v>
      </c>
    </row>
    <row r="99" spans="1:13" x14ac:dyDescent="0.2">
      <c r="A99" s="20" t="s">
        <v>6</v>
      </c>
      <c r="E99" s="26"/>
      <c r="F99" s="26"/>
      <c r="G99" s="5">
        <f>SUM(G95:G98)</f>
        <v>0</v>
      </c>
      <c r="H99" s="26"/>
      <c r="I99" s="5">
        <f>SUM(I95:I98)</f>
        <v>0</v>
      </c>
      <c r="J99" s="26"/>
      <c r="K99" s="5">
        <f>SUM(K95:K98)</f>
        <v>0</v>
      </c>
      <c r="L99" s="26"/>
      <c r="M99" s="5">
        <f>SUM(M95:M98)</f>
        <v>0</v>
      </c>
    </row>
    <row r="100" spans="1:13" x14ac:dyDescent="0.2">
      <c r="E100" s="26"/>
      <c r="F100" s="26"/>
      <c r="G100" s="26"/>
      <c r="H100" s="26"/>
      <c r="I100" s="26"/>
      <c r="J100" s="26"/>
      <c r="K100" s="26"/>
      <c r="L100" s="26"/>
      <c r="M100" s="26"/>
    </row>
    <row r="101" spans="1:13" x14ac:dyDescent="0.2">
      <c r="E101" s="26"/>
      <c r="F101" s="26"/>
      <c r="G101" s="26"/>
      <c r="H101" s="26"/>
      <c r="I101" s="26"/>
      <c r="J101" s="26"/>
      <c r="K101" s="26"/>
      <c r="L101" s="26"/>
      <c r="M101" s="26"/>
    </row>
    <row r="102" spans="1:13" x14ac:dyDescent="0.2">
      <c r="A102" s="20" t="s">
        <v>24</v>
      </c>
      <c r="E102" s="26"/>
      <c r="F102" s="26"/>
      <c r="G102" s="26"/>
      <c r="H102" s="26"/>
      <c r="I102" s="26"/>
      <c r="J102" s="26"/>
      <c r="K102" s="26"/>
      <c r="L102" s="26"/>
      <c r="M102" s="26"/>
    </row>
    <row r="103" spans="1:13" x14ac:dyDescent="0.2">
      <c r="A103" s="31" t="s">
        <v>23</v>
      </c>
      <c r="E103" s="26"/>
      <c r="F103" s="26"/>
      <c r="G103" s="26"/>
      <c r="H103" s="26"/>
      <c r="I103" s="26"/>
      <c r="J103" s="26"/>
      <c r="K103" s="26"/>
      <c r="L103" s="26"/>
      <c r="M103" s="26"/>
    </row>
    <row r="104" spans="1:13" x14ac:dyDescent="0.2">
      <c r="E104" s="26"/>
      <c r="F104" s="26"/>
      <c r="G104" s="26">
        <v>0</v>
      </c>
      <c r="H104" s="26"/>
      <c r="I104" s="59">
        <f t="shared" ref="I104:I115" si="16">ROUND(SUM(G104+(G104*$C$7)),0)</f>
        <v>0</v>
      </c>
      <c r="J104" s="26"/>
      <c r="K104" s="59">
        <f t="shared" ref="K104:K115" si="17">ROUND(SUM(I104+(I104*$C$7)),0)</f>
        <v>0</v>
      </c>
      <c r="L104" s="26"/>
      <c r="M104" s="59">
        <f t="shared" ref="M104:M115" si="18">ROUND(SUM(K104+(K104*$C$7)),0)</f>
        <v>0</v>
      </c>
    </row>
    <row r="105" spans="1:13" x14ac:dyDescent="0.2">
      <c r="E105" s="26"/>
      <c r="F105" s="26"/>
      <c r="G105" s="26">
        <v>0</v>
      </c>
      <c r="H105" s="26"/>
      <c r="I105" s="59">
        <f t="shared" si="16"/>
        <v>0</v>
      </c>
      <c r="J105" s="26"/>
      <c r="K105" s="59">
        <f t="shared" si="17"/>
        <v>0</v>
      </c>
      <c r="L105" s="26"/>
      <c r="M105" s="59">
        <f t="shared" si="18"/>
        <v>0</v>
      </c>
    </row>
    <row r="106" spans="1:13" x14ac:dyDescent="0.2">
      <c r="E106" s="26"/>
      <c r="F106" s="26"/>
      <c r="G106" s="26">
        <v>0</v>
      </c>
      <c r="H106" s="26"/>
      <c r="I106" s="59">
        <f t="shared" si="16"/>
        <v>0</v>
      </c>
      <c r="J106" s="26"/>
      <c r="K106" s="59">
        <f t="shared" si="17"/>
        <v>0</v>
      </c>
      <c r="L106" s="26"/>
      <c r="M106" s="59">
        <f t="shared" si="18"/>
        <v>0</v>
      </c>
    </row>
    <row r="107" spans="1:13" x14ac:dyDescent="0.2">
      <c r="E107" s="26"/>
      <c r="F107" s="26"/>
      <c r="G107" s="26">
        <v>0</v>
      </c>
      <c r="H107" s="26"/>
      <c r="I107" s="59">
        <f t="shared" si="16"/>
        <v>0</v>
      </c>
      <c r="J107" s="26"/>
      <c r="K107" s="59">
        <f t="shared" si="17"/>
        <v>0</v>
      </c>
      <c r="L107" s="26"/>
      <c r="M107" s="59">
        <f t="shared" si="18"/>
        <v>0</v>
      </c>
    </row>
    <row r="108" spans="1:13" x14ac:dyDescent="0.2">
      <c r="E108" s="26"/>
      <c r="F108" s="26"/>
      <c r="G108" s="26">
        <v>0</v>
      </c>
      <c r="H108" s="26"/>
      <c r="I108" s="59">
        <f t="shared" si="16"/>
        <v>0</v>
      </c>
      <c r="J108" s="26"/>
      <c r="K108" s="59">
        <f t="shared" si="17"/>
        <v>0</v>
      </c>
      <c r="L108" s="26"/>
      <c r="M108" s="59">
        <f t="shared" si="18"/>
        <v>0</v>
      </c>
    </row>
    <row r="109" spans="1:13" x14ac:dyDescent="0.2">
      <c r="E109" s="26"/>
      <c r="F109" s="26"/>
      <c r="G109" s="26">
        <v>0</v>
      </c>
      <c r="H109" s="26"/>
      <c r="I109" s="59">
        <f t="shared" si="16"/>
        <v>0</v>
      </c>
      <c r="J109" s="26"/>
      <c r="K109" s="59">
        <f t="shared" si="17"/>
        <v>0</v>
      </c>
      <c r="L109" s="26"/>
      <c r="M109" s="59">
        <f t="shared" si="18"/>
        <v>0</v>
      </c>
    </row>
    <row r="110" spans="1:13" x14ac:dyDescent="0.2">
      <c r="E110" s="26"/>
      <c r="F110" s="26"/>
      <c r="G110" s="26">
        <v>0</v>
      </c>
      <c r="H110" s="26"/>
      <c r="I110" s="59">
        <f t="shared" si="16"/>
        <v>0</v>
      </c>
      <c r="J110" s="26"/>
      <c r="K110" s="59">
        <f t="shared" si="17"/>
        <v>0</v>
      </c>
      <c r="L110" s="26"/>
      <c r="M110" s="59">
        <f t="shared" si="18"/>
        <v>0</v>
      </c>
    </row>
    <row r="111" spans="1:13" x14ac:dyDescent="0.2">
      <c r="E111" s="26"/>
      <c r="F111" s="26"/>
      <c r="G111" s="26">
        <v>0</v>
      </c>
      <c r="H111" s="26"/>
      <c r="I111" s="59">
        <f t="shared" si="16"/>
        <v>0</v>
      </c>
      <c r="J111" s="26"/>
      <c r="K111" s="59">
        <f t="shared" si="17"/>
        <v>0</v>
      </c>
      <c r="L111" s="26"/>
      <c r="M111" s="59">
        <f t="shared" si="18"/>
        <v>0</v>
      </c>
    </row>
    <row r="112" spans="1:13" x14ac:dyDescent="0.2">
      <c r="E112" s="26"/>
      <c r="F112" s="26"/>
      <c r="G112" s="26">
        <v>0</v>
      </c>
      <c r="H112" s="26"/>
      <c r="I112" s="59">
        <f t="shared" si="16"/>
        <v>0</v>
      </c>
      <c r="J112" s="26"/>
      <c r="K112" s="59">
        <f t="shared" si="17"/>
        <v>0</v>
      </c>
      <c r="L112" s="26"/>
      <c r="M112" s="59">
        <f t="shared" si="18"/>
        <v>0</v>
      </c>
    </row>
    <row r="113" spans="1:13" x14ac:dyDescent="0.2">
      <c r="E113" s="26"/>
      <c r="F113" s="26"/>
      <c r="G113" s="26">
        <v>0</v>
      </c>
      <c r="H113" s="26"/>
      <c r="I113" s="59">
        <f t="shared" si="16"/>
        <v>0</v>
      </c>
      <c r="J113" s="26"/>
      <c r="K113" s="59">
        <f t="shared" si="17"/>
        <v>0</v>
      </c>
      <c r="L113" s="26"/>
      <c r="M113" s="59">
        <f t="shared" si="18"/>
        <v>0</v>
      </c>
    </row>
    <row r="114" spans="1:13" x14ac:dyDescent="0.2">
      <c r="E114" s="26"/>
      <c r="F114" s="26"/>
      <c r="G114" s="26">
        <v>0</v>
      </c>
      <c r="H114" s="26"/>
      <c r="I114" s="59">
        <f t="shared" si="16"/>
        <v>0</v>
      </c>
      <c r="J114" s="26"/>
      <c r="K114" s="59">
        <f t="shared" si="17"/>
        <v>0</v>
      </c>
      <c r="L114" s="26"/>
      <c r="M114" s="59">
        <f t="shared" si="18"/>
        <v>0</v>
      </c>
    </row>
    <row r="115" spans="1:13" x14ac:dyDescent="0.2">
      <c r="E115" s="26"/>
      <c r="F115" s="26"/>
      <c r="G115" s="32">
        <v>0</v>
      </c>
      <c r="H115" s="26"/>
      <c r="I115" s="62">
        <f t="shared" si="16"/>
        <v>0</v>
      </c>
      <c r="J115" s="26"/>
      <c r="K115" s="62">
        <f t="shared" si="17"/>
        <v>0</v>
      </c>
      <c r="L115" s="26"/>
      <c r="M115" s="62">
        <f t="shared" si="18"/>
        <v>0</v>
      </c>
    </row>
    <row r="116" spans="1:13" x14ac:dyDescent="0.2">
      <c r="A116" s="20" t="s">
        <v>6</v>
      </c>
      <c r="E116" s="26"/>
      <c r="F116" s="26"/>
      <c r="G116" s="5">
        <f>SUM(G104:G115)</f>
        <v>0</v>
      </c>
      <c r="H116" s="26"/>
      <c r="I116" s="5">
        <f>SUM(I104:I115)</f>
        <v>0</v>
      </c>
      <c r="J116" s="26"/>
      <c r="K116" s="5">
        <f>SUM(K104:K115)</f>
        <v>0</v>
      </c>
      <c r="L116" s="26"/>
      <c r="M116" s="5">
        <f>SUM(M104:M115)</f>
        <v>0</v>
      </c>
    </row>
    <row r="117" spans="1:13" x14ac:dyDescent="0.2">
      <c r="E117" s="26"/>
      <c r="F117" s="26"/>
      <c r="G117" s="26"/>
      <c r="H117" s="26"/>
      <c r="I117" s="26"/>
      <c r="J117" s="26"/>
      <c r="K117" s="26"/>
      <c r="L117" s="26"/>
      <c r="M117" s="26"/>
    </row>
    <row r="118" spans="1:13" x14ac:dyDescent="0.2">
      <c r="E118" s="26"/>
      <c r="F118" s="26"/>
      <c r="G118" s="26"/>
      <c r="H118" s="26"/>
      <c r="I118" s="26"/>
      <c r="J118" s="26"/>
      <c r="K118" s="26"/>
      <c r="L118" s="26"/>
      <c r="M118" s="26"/>
    </row>
    <row r="119" spans="1:13" x14ac:dyDescent="0.2">
      <c r="A119" s="20" t="s">
        <v>25</v>
      </c>
      <c r="E119" s="26"/>
      <c r="F119" s="26"/>
      <c r="G119" s="26"/>
      <c r="H119" s="26"/>
      <c r="I119" s="26"/>
      <c r="J119" s="26"/>
      <c r="K119" s="26"/>
      <c r="L119" s="26"/>
      <c r="M119" s="26"/>
    </row>
    <row r="120" spans="1:13" x14ac:dyDescent="0.2">
      <c r="A120" s="33" t="s">
        <v>26</v>
      </c>
      <c r="E120" s="26"/>
      <c r="F120" s="26"/>
      <c r="G120" s="26">
        <v>0</v>
      </c>
      <c r="H120" s="26"/>
      <c r="I120" s="59">
        <f>ROUND(SUM(G120+(G120*$C$7)),0)</f>
        <v>0</v>
      </c>
      <c r="J120" s="26"/>
      <c r="K120" s="59">
        <f>ROUND(SUM(I120+(I120*$C$7)),0)</f>
        <v>0</v>
      </c>
      <c r="L120" s="26"/>
      <c r="M120" s="59">
        <f>ROUND(SUM(K120+(K120*$C$7)),0)</f>
        <v>0</v>
      </c>
    </row>
    <row r="121" spans="1:13" x14ac:dyDescent="0.2">
      <c r="A121" s="33" t="s">
        <v>27</v>
      </c>
      <c r="E121" s="26"/>
      <c r="F121" s="26"/>
      <c r="G121" s="32">
        <v>0</v>
      </c>
      <c r="H121" s="26"/>
      <c r="I121" s="62">
        <f>ROUND(SUM(G121+(G121*$C$7)),0)</f>
        <v>0</v>
      </c>
      <c r="J121" s="26"/>
      <c r="K121" s="62">
        <f>ROUND(SUM(I121+(I121*$C$7)),0)</f>
        <v>0</v>
      </c>
      <c r="L121" s="26"/>
      <c r="M121" s="62">
        <f>ROUND(SUM(K121+(K121*$C$7)),0)</f>
        <v>0</v>
      </c>
    </row>
    <row r="122" spans="1:13" x14ac:dyDescent="0.2">
      <c r="A122" s="20" t="s">
        <v>28</v>
      </c>
      <c r="E122" s="26"/>
      <c r="F122" s="26"/>
      <c r="G122" s="5">
        <f>SUM(G120:G121)</f>
        <v>0</v>
      </c>
      <c r="H122" s="26"/>
      <c r="I122" s="5">
        <f>SUM(I120:I121)</f>
        <v>0</v>
      </c>
      <c r="J122" s="26"/>
      <c r="K122" s="5">
        <f>SUM(K120:K121)</f>
        <v>0</v>
      </c>
      <c r="L122" s="26"/>
      <c r="M122" s="5">
        <f>SUM(M120:M121)</f>
        <v>0</v>
      </c>
    </row>
    <row r="123" spans="1:13" x14ac:dyDescent="0.2">
      <c r="E123" s="26"/>
      <c r="F123" s="26"/>
      <c r="G123" s="26"/>
      <c r="H123" s="26"/>
      <c r="I123" s="26"/>
      <c r="J123" s="26"/>
      <c r="K123" s="26"/>
      <c r="L123" s="26"/>
      <c r="M123" s="26"/>
    </row>
    <row r="124" spans="1:13" x14ac:dyDescent="0.2">
      <c r="E124" s="26"/>
      <c r="F124" s="26"/>
      <c r="G124" s="26"/>
      <c r="H124" s="26"/>
      <c r="I124" s="26"/>
      <c r="J124" s="26"/>
      <c r="K124" s="26"/>
      <c r="L124" s="26"/>
      <c r="M124" s="26"/>
    </row>
    <row r="125" spans="1:13" x14ac:dyDescent="0.2">
      <c r="A125" s="20" t="s">
        <v>29</v>
      </c>
      <c r="E125" s="26"/>
      <c r="F125" s="26"/>
      <c r="G125" s="26"/>
      <c r="H125" s="26"/>
      <c r="I125" s="26"/>
      <c r="J125" s="26"/>
      <c r="K125" s="26"/>
      <c r="L125" s="26"/>
      <c r="M125" s="26"/>
    </row>
    <row r="126" spans="1:13" x14ac:dyDescent="0.2">
      <c r="A126" s="31" t="s">
        <v>23</v>
      </c>
      <c r="E126" s="26"/>
      <c r="F126" s="26"/>
      <c r="G126" s="26"/>
      <c r="H126" s="26"/>
      <c r="I126" s="26"/>
      <c r="J126" s="26"/>
      <c r="K126" s="26"/>
      <c r="L126" s="26"/>
      <c r="M126" s="26"/>
    </row>
    <row r="127" spans="1:13" x14ac:dyDescent="0.2">
      <c r="E127" s="26"/>
      <c r="F127" s="26"/>
      <c r="G127" s="26">
        <v>0</v>
      </c>
      <c r="H127" s="26"/>
      <c r="I127" s="59">
        <f>ROUND(SUM(G127+(G127*$C$7)),0)</f>
        <v>0</v>
      </c>
      <c r="J127" s="26"/>
      <c r="K127" s="59">
        <f>ROUND(SUM(I127+(I127*$C$7)),0)</f>
        <v>0</v>
      </c>
      <c r="L127" s="26"/>
      <c r="M127" s="59">
        <f>ROUND(SUM(K127+(K127*$C$7)),0)</f>
        <v>0</v>
      </c>
    </row>
    <row r="128" spans="1:13" x14ac:dyDescent="0.2">
      <c r="E128" s="26"/>
      <c r="F128" s="26"/>
      <c r="G128" s="26">
        <v>0</v>
      </c>
      <c r="H128" s="26"/>
      <c r="I128" s="59">
        <f>ROUND(SUM(G128+(G128*$C$7)),0)</f>
        <v>0</v>
      </c>
      <c r="J128" s="26"/>
      <c r="K128" s="59">
        <f>ROUND(SUM(I128+(I128*$C$7)),0)</f>
        <v>0</v>
      </c>
      <c r="L128" s="26"/>
      <c r="M128" s="59">
        <f>ROUND(SUM(K128+(K128*$C$7)),0)</f>
        <v>0</v>
      </c>
    </row>
    <row r="129" spans="1:13" x14ac:dyDescent="0.2">
      <c r="E129" s="26"/>
      <c r="F129" s="26"/>
      <c r="G129" s="32">
        <v>0</v>
      </c>
      <c r="H129" s="26"/>
      <c r="I129" s="62">
        <f>ROUND(SUM(G129+(G129*$C$7)),0)</f>
        <v>0</v>
      </c>
      <c r="J129" s="26"/>
      <c r="K129" s="62">
        <f>ROUND(SUM(I129+(I129*$C$7)),0)</f>
        <v>0</v>
      </c>
      <c r="L129" s="26"/>
      <c r="M129" s="62">
        <f>ROUND(SUM(K129+(K129*$C$7)),0)</f>
        <v>0</v>
      </c>
    </row>
    <row r="130" spans="1:13" x14ac:dyDescent="0.2">
      <c r="A130" s="20" t="s">
        <v>6</v>
      </c>
      <c r="E130" s="26"/>
      <c r="F130" s="26"/>
      <c r="G130" s="5">
        <f>SUM(G127:G129)</f>
        <v>0</v>
      </c>
      <c r="H130" s="26"/>
      <c r="I130" s="5">
        <f>SUM(I127:I129)</f>
        <v>0</v>
      </c>
      <c r="J130" s="26"/>
      <c r="K130" s="5">
        <f>SUM(K127:K129)</f>
        <v>0</v>
      </c>
      <c r="L130" s="26"/>
      <c r="M130" s="5">
        <f>SUM(M127:M129)</f>
        <v>0</v>
      </c>
    </row>
    <row r="131" spans="1:13" x14ac:dyDescent="0.2"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x14ac:dyDescent="0.2">
      <c r="E132" s="26"/>
      <c r="F132" s="26"/>
      <c r="G132" s="26"/>
      <c r="H132" s="26"/>
      <c r="I132" s="26"/>
      <c r="J132" s="26"/>
      <c r="K132" s="26"/>
      <c r="L132" s="26"/>
      <c r="M132" s="26"/>
    </row>
    <row r="133" spans="1:13" x14ac:dyDescent="0.2">
      <c r="A133" s="20" t="s">
        <v>31</v>
      </c>
      <c r="E133" s="26"/>
      <c r="F133" s="26"/>
      <c r="G133" s="26"/>
      <c r="H133" s="26"/>
      <c r="I133" s="26"/>
      <c r="J133" s="26"/>
      <c r="K133" s="26"/>
      <c r="L133" s="26"/>
      <c r="M133" s="26"/>
    </row>
    <row r="134" spans="1:13" x14ac:dyDescent="0.2">
      <c r="A134" s="31" t="s">
        <v>23</v>
      </c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x14ac:dyDescent="0.2">
      <c r="E135" s="26"/>
      <c r="F135" s="26"/>
      <c r="G135" s="26">
        <v>0</v>
      </c>
      <c r="H135" s="26"/>
      <c r="I135" s="59">
        <f>ROUND(SUM(G135+(G135*$C$7)),0)</f>
        <v>0</v>
      </c>
      <c r="J135" s="26"/>
      <c r="K135" s="59">
        <f>ROUND(SUM(I135+(I135*$C$7)),0)</f>
        <v>0</v>
      </c>
      <c r="L135" s="26"/>
      <c r="M135" s="59">
        <f>ROUND(SUM(K135+(K135*$C$7)),0)</f>
        <v>0</v>
      </c>
    </row>
    <row r="136" spans="1:13" x14ac:dyDescent="0.2">
      <c r="E136" s="26"/>
      <c r="F136" s="26"/>
      <c r="G136" s="26">
        <v>0</v>
      </c>
      <c r="H136" s="26"/>
      <c r="I136" s="59">
        <f>ROUND(SUM(G136+(G136*$C$7)),0)</f>
        <v>0</v>
      </c>
      <c r="J136" s="26"/>
      <c r="K136" s="59">
        <f>ROUND(SUM(I136+(I136*$C$7)),0)</f>
        <v>0</v>
      </c>
      <c r="L136" s="26"/>
      <c r="M136" s="59">
        <f>ROUND(SUM(K136+(K136*$C$7)),0)</f>
        <v>0</v>
      </c>
    </row>
    <row r="137" spans="1:13" x14ac:dyDescent="0.2">
      <c r="E137" s="26"/>
      <c r="F137" s="26"/>
      <c r="G137" s="32">
        <v>0</v>
      </c>
      <c r="H137" s="26"/>
      <c r="I137" s="62">
        <f>ROUND(SUM(G137+(G137*$C$7)),0)</f>
        <v>0</v>
      </c>
      <c r="J137" s="26"/>
      <c r="K137" s="62">
        <f>ROUND(SUM(I137+(I137*$C$7)),0)</f>
        <v>0</v>
      </c>
      <c r="L137" s="26"/>
      <c r="M137" s="62">
        <f>ROUND(SUM(K137+(K137*$C$7)),0)</f>
        <v>0</v>
      </c>
    </row>
    <row r="138" spans="1:13" x14ac:dyDescent="0.2">
      <c r="A138" s="20" t="s">
        <v>6</v>
      </c>
      <c r="E138" s="26"/>
      <c r="F138" s="26"/>
      <c r="G138" s="5">
        <f>SUM(G135:G137)</f>
        <v>0</v>
      </c>
      <c r="H138" s="26"/>
      <c r="I138" s="5">
        <f>SUM(I135:I137)</f>
        <v>0</v>
      </c>
      <c r="J138" s="26"/>
      <c r="K138" s="5">
        <f>SUM(K135:K137)</f>
        <v>0</v>
      </c>
      <c r="L138" s="26"/>
      <c r="M138" s="5">
        <f>SUM(M135:M137)</f>
        <v>0</v>
      </c>
    </row>
    <row r="139" spans="1:13" x14ac:dyDescent="0.2">
      <c r="A139" s="19" t="s">
        <v>22</v>
      </c>
      <c r="E139" s="26"/>
      <c r="F139" s="26"/>
      <c r="G139" s="26"/>
      <c r="H139" s="26"/>
      <c r="I139" s="26"/>
      <c r="J139" s="26"/>
      <c r="K139" s="26"/>
      <c r="L139" s="26"/>
      <c r="M139" s="26"/>
    </row>
    <row r="140" spans="1:13" x14ac:dyDescent="0.2">
      <c r="E140" s="26"/>
      <c r="F140" s="26"/>
      <c r="G140" s="26"/>
      <c r="H140" s="26"/>
      <c r="I140" s="26"/>
      <c r="J140" s="26"/>
      <c r="K140" s="26"/>
      <c r="L140" s="26"/>
      <c r="M140" s="26"/>
    </row>
    <row r="141" spans="1:13" x14ac:dyDescent="0.2">
      <c r="A141" s="20" t="s">
        <v>32</v>
      </c>
      <c r="E141" s="26"/>
      <c r="F141" s="26"/>
      <c r="G141" s="26"/>
      <c r="H141" s="26"/>
      <c r="I141" s="26"/>
      <c r="J141" s="26"/>
      <c r="K141" s="26"/>
      <c r="L141" s="26"/>
      <c r="M141" s="26"/>
    </row>
    <row r="142" spans="1:13" x14ac:dyDescent="0.2">
      <c r="A142" s="31" t="s">
        <v>23</v>
      </c>
      <c r="E142" s="26"/>
      <c r="F142" s="26"/>
      <c r="G142" s="26">
        <v>0</v>
      </c>
      <c r="H142" s="26"/>
      <c r="I142" s="59">
        <f>ROUND(SUM(G142+(G142*$C$7)),0)</f>
        <v>0</v>
      </c>
      <c r="J142" s="26"/>
      <c r="K142" s="59">
        <f>ROUND(SUM(I142+(I142*$C$7)),0)</f>
        <v>0</v>
      </c>
      <c r="L142" s="26"/>
      <c r="M142" s="59">
        <f>ROUND(SUM(K142+(K142*$C$7)),0)</f>
        <v>0</v>
      </c>
    </row>
    <row r="143" spans="1:13" x14ac:dyDescent="0.2">
      <c r="E143" s="26"/>
      <c r="F143" s="26"/>
      <c r="G143" s="26">
        <v>0</v>
      </c>
      <c r="H143" s="26"/>
      <c r="I143" s="59">
        <f>ROUND(SUM(G143+(G143*$C$7)),0)</f>
        <v>0</v>
      </c>
      <c r="J143" s="26"/>
      <c r="K143" s="59">
        <f>ROUND(SUM(I143+(I143*$C$7)),0)</f>
        <v>0</v>
      </c>
      <c r="L143" s="26"/>
      <c r="M143" s="59">
        <f>ROUND(SUM(K143+(K143*$C$7)),0)</f>
        <v>0</v>
      </c>
    </row>
    <row r="144" spans="1:13" x14ac:dyDescent="0.2">
      <c r="E144" s="26"/>
      <c r="F144" s="26"/>
      <c r="G144" s="26">
        <v>0</v>
      </c>
      <c r="H144" s="26"/>
      <c r="I144" s="59">
        <f>ROUND(SUM(G144+(G144*$C$7)),0)</f>
        <v>0</v>
      </c>
      <c r="J144" s="26"/>
      <c r="K144" s="59">
        <f>ROUND(SUM(I144+(I144*$C$7)),0)</f>
        <v>0</v>
      </c>
      <c r="L144" s="26"/>
      <c r="M144" s="59">
        <f>ROUND(SUM(K144+(K144*$C$7)),0)</f>
        <v>0</v>
      </c>
    </row>
    <row r="145" spans="1:15" x14ac:dyDescent="0.2">
      <c r="E145" s="26"/>
      <c r="F145" s="26"/>
      <c r="G145" s="26">
        <v>0</v>
      </c>
      <c r="H145" s="26"/>
      <c r="I145" s="59">
        <f>ROUND(SUM(G145+(G145*$C$7)),0)</f>
        <v>0</v>
      </c>
      <c r="J145" s="26"/>
      <c r="K145" s="59">
        <f>ROUND(SUM(I145+(I145*$C$7)),0)</f>
        <v>0</v>
      </c>
      <c r="L145" s="26"/>
      <c r="M145" s="59">
        <f>ROUND(SUM(K145+(K145*$C$7)),0)</f>
        <v>0</v>
      </c>
    </row>
    <row r="146" spans="1:15" x14ac:dyDescent="0.2">
      <c r="E146" s="26"/>
      <c r="F146" s="26"/>
      <c r="G146" s="26">
        <v>0</v>
      </c>
      <c r="H146" s="26"/>
      <c r="I146" s="59">
        <f>ROUND(SUM(G146+(G146*$C$7)),0)</f>
        <v>0</v>
      </c>
      <c r="J146" s="26"/>
      <c r="K146" s="59">
        <f>ROUND(SUM(I146+(I146*$C$7)),0)</f>
        <v>0</v>
      </c>
      <c r="L146" s="26"/>
      <c r="M146" s="59">
        <f>ROUND(SUM(K146+(K146*$C$7)),0)</f>
        <v>0</v>
      </c>
    </row>
    <row r="147" spans="1:15" x14ac:dyDescent="0.2">
      <c r="E147" s="26"/>
      <c r="F147" s="26"/>
      <c r="G147" s="26"/>
      <c r="H147" s="26"/>
      <c r="I147" s="59"/>
      <c r="J147" s="26"/>
      <c r="K147" s="59"/>
      <c r="L147" s="26"/>
      <c r="M147" s="59"/>
      <c r="O147" s="33" t="s">
        <v>65</v>
      </c>
    </row>
    <row r="148" spans="1:15" x14ac:dyDescent="0.2">
      <c r="A148" s="34" t="s">
        <v>64</v>
      </c>
      <c r="E148" s="26"/>
      <c r="F148" s="26"/>
      <c r="G148" s="26">
        <v>0</v>
      </c>
      <c r="H148" s="26"/>
      <c r="I148" s="59">
        <f>ROUND(SUM(G148+(G148*$C$7)),0)</f>
        <v>0</v>
      </c>
      <c r="J148" s="26"/>
      <c r="K148" s="59">
        <f>ROUND(SUM(I148+(I148*$C$7)),0)</f>
        <v>0</v>
      </c>
      <c r="L148" s="26"/>
      <c r="M148" s="59">
        <f>ROUND(SUM(K148+(K148*$C$7)),0)</f>
        <v>0</v>
      </c>
      <c r="O148" s="26">
        <f>SUM(G148:M148)</f>
        <v>0</v>
      </c>
    </row>
    <row r="149" spans="1:15" x14ac:dyDescent="0.2">
      <c r="E149" s="26"/>
      <c r="F149" s="26"/>
      <c r="G149" s="26"/>
      <c r="H149" s="26"/>
      <c r="I149" s="59"/>
      <c r="J149" s="26"/>
      <c r="K149" s="59"/>
      <c r="L149" s="26"/>
      <c r="M149" s="59"/>
      <c r="O149" s="19" t="s">
        <v>34</v>
      </c>
    </row>
    <row r="150" spans="1:15" x14ac:dyDescent="0.2">
      <c r="A150" s="34" t="s">
        <v>33</v>
      </c>
      <c r="E150" s="26"/>
      <c r="F150" s="26"/>
      <c r="G150" s="32">
        <v>0</v>
      </c>
      <c r="H150" s="26"/>
      <c r="I150" s="62">
        <f>ROUND(SUM(G150+(G150*$C$7)),0)</f>
        <v>0</v>
      </c>
      <c r="J150" s="26"/>
      <c r="K150" s="62">
        <f>ROUND(SUM(I150+(I150*$C$7)),0)</f>
        <v>0</v>
      </c>
      <c r="L150" s="26"/>
      <c r="M150" s="62">
        <f>ROUND(SUM(K150+(K150*$C$7)),0)</f>
        <v>0</v>
      </c>
      <c r="O150" s="26">
        <f>SUM(G150:M150)</f>
        <v>0</v>
      </c>
    </row>
    <row r="151" spans="1:15" x14ac:dyDescent="0.2">
      <c r="A151" s="20" t="s">
        <v>6</v>
      </c>
      <c r="E151" s="26"/>
      <c r="F151" s="26"/>
      <c r="G151" s="5">
        <f>SUM(G142:G150)</f>
        <v>0</v>
      </c>
      <c r="H151" s="26"/>
      <c r="I151" s="5">
        <f>SUM(I142:I150)</f>
        <v>0</v>
      </c>
      <c r="J151" s="26"/>
      <c r="K151" s="5">
        <f>SUM(K142:K150)</f>
        <v>0</v>
      </c>
      <c r="L151" s="26"/>
      <c r="M151" s="5">
        <f>SUM(M142:M150)</f>
        <v>0</v>
      </c>
    </row>
    <row r="152" spans="1:15" x14ac:dyDescent="0.2">
      <c r="E152" s="26"/>
      <c r="F152" s="26"/>
      <c r="G152" s="26"/>
      <c r="H152" s="26"/>
      <c r="I152" s="26"/>
      <c r="J152" s="26"/>
      <c r="K152" s="26"/>
      <c r="L152" s="26"/>
      <c r="M152" s="26"/>
    </row>
    <row r="153" spans="1:15" x14ac:dyDescent="0.2">
      <c r="A153" s="18" t="s">
        <v>35</v>
      </c>
      <c r="E153" s="26"/>
      <c r="F153" s="26"/>
      <c r="G153" s="5">
        <f>SUM(G82+G90+G99+G116+G122+G130+G138+G151)</f>
        <v>0</v>
      </c>
      <c r="H153" s="5"/>
      <c r="I153" s="5">
        <f>SUM(I82+I90+I99+I116+I122+I130+I138+I151)</f>
        <v>0</v>
      </c>
      <c r="J153" s="5"/>
      <c r="K153" s="5">
        <f>SUM(K82+K90+K99+K116+K122+K130+K138+K151)</f>
        <v>0</v>
      </c>
      <c r="L153" s="5"/>
      <c r="M153" s="5">
        <f>SUM(M82+M90+M99+M116+M122+M130+M138+M151)</f>
        <v>0</v>
      </c>
    </row>
    <row r="154" spans="1:15" x14ac:dyDescent="0.2">
      <c r="E154" s="26"/>
      <c r="F154" s="26"/>
      <c r="G154" s="35">
        <f>SUM(G82+G90+G116+G138+G151-G150-G148)</f>
        <v>0</v>
      </c>
      <c r="H154" s="35"/>
      <c r="I154" s="35">
        <f>SUM(I82+I90+I116+I138+I151-I150-I148)</f>
        <v>0</v>
      </c>
      <c r="J154" s="35"/>
      <c r="K154" s="35">
        <f>SUM(K82+K90+K116+K138+K151-K150-K148)</f>
        <v>0</v>
      </c>
      <c r="L154" s="35"/>
      <c r="M154" s="35">
        <f>SUM(M82+M90+M116+M138+M151-M150-M148)</f>
        <v>0</v>
      </c>
    </row>
    <row r="155" spans="1:15" x14ac:dyDescent="0.2">
      <c r="E155" s="26"/>
      <c r="F155" s="26"/>
      <c r="G155" s="26"/>
      <c r="H155" s="26"/>
      <c r="I155" s="26"/>
      <c r="J155" s="26"/>
      <c r="K155" s="26"/>
      <c r="L155" s="26"/>
      <c r="M155" s="26"/>
    </row>
    <row r="156" spans="1:15" x14ac:dyDescent="0.2">
      <c r="A156" s="20" t="s">
        <v>36</v>
      </c>
      <c r="E156" s="26"/>
      <c r="F156" s="26"/>
      <c r="G156" s="26"/>
      <c r="H156" s="26"/>
      <c r="I156" s="26"/>
      <c r="J156" s="26"/>
      <c r="K156" s="26"/>
      <c r="L156" s="26"/>
      <c r="M156" s="26"/>
    </row>
    <row r="157" spans="1:15" x14ac:dyDescent="0.2">
      <c r="A157" s="33" t="s">
        <v>39</v>
      </c>
      <c r="E157" s="26"/>
      <c r="F157" s="26"/>
      <c r="G157" s="26"/>
      <c r="H157" s="26"/>
      <c r="I157" s="26"/>
      <c r="J157" s="26"/>
      <c r="K157" s="26"/>
      <c r="L157" s="26"/>
      <c r="M157" s="26"/>
      <c r="O157" s="33" t="s">
        <v>76</v>
      </c>
    </row>
    <row r="158" spans="1:15" x14ac:dyDescent="0.2">
      <c r="E158" s="64" t="s">
        <v>37</v>
      </c>
      <c r="F158" s="26"/>
      <c r="G158" s="32">
        <v>0</v>
      </c>
      <c r="H158" s="26"/>
      <c r="I158" s="32">
        <v>0</v>
      </c>
      <c r="J158" s="26"/>
      <c r="K158" s="32">
        <v>0</v>
      </c>
      <c r="L158" s="26"/>
      <c r="M158" s="32">
        <v>0</v>
      </c>
      <c r="O158" s="26">
        <f>SUM(G158:M158)</f>
        <v>0</v>
      </c>
    </row>
    <row r="159" spans="1:15" x14ac:dyDescent="0.2">
      <c r="E159" s="64" t="s">
        <v>38</v>
      </c>
      <c r="F159" s="26"/>
      <c r="G159" s="26">
        <v>0</v>
      </c>
      <c r="H159" s="26"/>
      <c r="I159" s="26">
        <v>0</v>
      </c>
      <c r="J159" s="26"/>
      <c r="K159" s="26">
        <v>0</v>
      </c>
      <c r="L159" s="26"/>
      <c r="M159" s="26">
        <v>0</v>
      </c>
      <c r="O159" s="26">
        <f>SUM(G159:M159)</f>
        <v>0</v>
      </c>
    </row>
    <row r="160" spans="1:15" x14ac:dyDescent="0.2">
      <c r="E160" s="26"/>
      <c r="F160" s="26"/>
      <c r="G160" s="41">
        <f>IF(G158+G159&gt;=25000,"25,000",G158+G159)</f>
        <v>0</v>
      </c>
      <c r="H160" s="35"/>
      <c r="I160" s="63">
        <f>IF(I158+I159+G160&gt;=25000, 25000-G160, I158+I159)</f>
        <v>0</v>
      </c>
      <c r="J160" s="35"/>
      <c r="K160" s="63">
        <f>IF(K158+K159+I160+G160&gt;=25000, 25000-(I160+G160), K158+K159)</f>
        <v>0</v>
      </c>
      <c r="L160" s="35"/>
      <c r="M160" s="63">
        <f>IF(M158+M159+K160+I160+G160&gt;=25000, 25000-(K160+I160+G160), M158+M159)</f>
        <v>0</v>
      </c>
    </row>
    <row r="161" spans="1:15" x14ac:dyDescent="0.2">
      <c r="A161" s="33" t="s">
        <v>40</v>
      </c>
      <c r="E161" s="26"/>
      <c r="F161" s="26"/>
      <c r="G161" s="26"/>
      <c r="H161" s="26"/>
      <c r="I161" s="26"/>
      <c r="J161" s="26"/>
      <c r="K161" s="26"/>
      <c r="L161" s="26"/>
      <c r="M161" s="26"/>
    </row>
    <row r="162" spans="1:15" x14ac:dyDescent="0.2">
      <c r="E162" s="64" t="s">
        <v>37</v>
      </c>
      <c r="F162" s="26"/>
      <c r="G162" s="32">
        <v>0</v>
      </c>
      <c r="H162" s="26"/>
      <c r="I162" s="32">
        <v>0</v>
      </c>
      <c r="J162" s="26"/>
      <c r="K162" s="32">
        <v>0</v>
      </c>
      <c r="L162" s="26"/>
      <c r="M162" s="32">
        <v>0</v>
      </c>
      <c r="O162" s="26">
        <f>SUM(G162:M162)</f>
        <v>0</v>
      </c>
    </row>
    <row r="163" spans="1:15" x14ac:dyDescent="0.2">
      <c r="E163" s="64" t="s">
        <v>38</v>
      </c>
      <c r="F163" s="26"/>
      <c r="G163" s="26">
        <v>0</v>
      </c>
      <c r="H163" s="26"/>
      <c r="I163" s="26">
        <v>0</v>
      </c>
      <c r="J163" s="26"/>
      <c r="K163" s="26">
        <v>0</v>
      </c>
      <c r="L163" s="26"/>
      <c r="M163" s="26">
        <v>0</v>
      </c>
      <c r="O163" s="26">
        <f>SUM(G163:M163)</f>
        <v>0</v>
      </c>
    </row>
    <row r="164" spans="1:15" x14ac:dyDescent="0.2">
      <c r="E164" s="26"/>
      <c r="F164" s="26"/>
      <c r="G164" s="41">
        <f>IF(G162+G163&gt;=25000,"25,000",G162+G163)</f>
        <v>0</v>
      </c>
      <c r="H164" s="35"/>
      <c r="I164" s="63">
        <f>IF(I162+I163+G164&gt;=25000, 25000-G164, I162+I163)</f>
        <v>0</v>
      </c>
      <c r="J164" s="35"/>
      <c r="K164" s="63">
        <f>IF(K162+K163+I164+G164&gt;=25000, 25000-(I164+G164), K162+K163)</f>
        <v>0</v>
      </c>
      <c r="L164" s="35"/>
      <c r="M164" s="63">
        <f>IF(M162+M163+K164+I164+G164&gt;=25000, 25000-(K164+I164+G164), M162+M163)</f>
        <v>0</v>
      </c>
    </row>
    <row r="165" spans="1:15" x14ac:dyDescent="0.2">
      <c r="A165" s="33" t="s">
        <v>66</v>
      </c>
      <c r="E165" s="26"/>
      <c r="F165" s="26"/>
      <c r="G165" s="26"/>
      <c r="H165" s="26"/>
      <c r="I165" s="26"/>
      <c r="J165" s="26"/>
      <c r="K165" s="26"/>
      <c r="L165" s="26"/>
      <c r="M165" s="26"/>
    </row>
    <row r="166" spans="1:15" x14ac:dyDescent="0.2">
      <c r="E166" s="64" t="s">
        <v>37</v>
      </c>
      <c r="F166" s="26"/>
      <c r="G166" s="32">
        <v>0</v>
      </c>
      <c r="H166" s="26"/>
      <c r="I166" s="32">
        <v>0</v>
      </c>
      <c r="J166" s="26"/>
      <c r="K166" s="32">
        <v>0</v>
      </c>
      <c r="L166" s="26"/>
      <c r="M166" s="32">
        <v>0</v>
      </c>
      <c r="O166" s="26">
        <f>SUM(G166:M166)</f>
        <v>0</v>
      </c>
    </row>
    <row r="167" spans="1:15" x14ac:dyDescent="0.2">
      <c r="E167" s="64" t="s">
        <v>38</v>
      </c>
      <c r="F167" s="26"/>
      <c r="G167" s="26">
        <v>0</v>
      </c>
      <c r="H167" s="26"/>
      <c r="I167" s="26">
        <v>0</v>
      </c>
      <c r="J167" s="26"/>
      <c r="K167" s="26">
        <v>0</v>
      </c>
      <c r="L167" s="26"/>
      <c r="M167" s="26">
        <v>0</v>
      </c>
      <c r="O167" s="26">
        <f>SUM(G167:M167)</f>
        <v>0</v>
      </c>
    </row>
    <row r="168" spans="1:15" x14ac:dyDescent="0.2">
      <c r="E168" s="26"/>
      <c r="F168" s="26"/>
      <c r="G168" s="41">
        <f>IF(G166+G167&gt;=25000,"25,000",G166+G167)</f>
        <v>0</v>
      </c>
      <c r="H168" s="35"/>
      <c r="I168" s="63">
        <f>IF(I166+I167+G168&gt;=25000, 25000-G168, I166+I167)</f>
        <v>0</v>
      </c>
      <c r="J168" s="35"/>
      <c r="K168" s="63">
        <f>IF(K166+K167+I168+G168&gt;=25000, 25000-(I168+G168), K166+K167)</f>
        <v>0</v>
      </c>
      <c r="L168" s="35"/>
      <c r="M168" s="63">
        <f>IF(M166+M167+K168+I168+G168&gt;=25000, 25000-(K168+I168+G168), M166+M167)</f>
        <v>0</v>
      </c>
    </row>
    <row r="169" spans="1:15" x14ac:dyDescent="0.2">
      <c r="A169" s="33" t="s">
        <v>41</v>
      </c>
      <c r="E169" s="26"/>
      <c r="F169" s="26"/>
      <c r="G169" s="26"/>
      <c r="H169" s="26"/>
      <c r="I169" s="26"/>
      <c r="J169" s="26"/>
      <c r="K169" s="26"/>
      <c r="L169" s="26"/>
      <c r="M169" s="26"/>
    </row>
    <row r="170" spans="1:15" x14ac:dyDescent="0.2">
      <c r="E170" s="64" t="s">
        <v>37</v>
      </c>
      <c r="F170" s="26"/>
      <c r="G170" s="32">
        <v>0</v>
      </c>
      <c r="H170" s="26"/>
      <c r="I170" s="32">
        <v>0</v>
      </c>
      <c r="J170" s="26"/>
      <c r="K170" s="32">
        <v>0</v>
      </c>
      <c r="L170" s="26"/>
      <c r="M170" s="32">
        <v>0</v>
      </c>
      <c r="O170" s="26">
        <f>SUM(G170:M170)</f>
        <v>0</v>
      </c>
    </row>
    <row r="171" spans="1:15" x14ac:dyDescent="0.2">
      <c r="E171" s="64" t="s">
        <v>38</v>
      </c>
      <c r="F171" s="26"/>
      <c r="G171" s="26">
        <v>0</v>
      </c>
      <c r="H171" s="26"/>
      <c r="I171" s="26">
        <v>0</v>
      </c>
      <c r="J171" s="26"/>
      <c r="K171" s="26">
        <v>0</v>
      </c>
      <c r="L171" s="26"/>
      <c r="M171" s="26">
        <v>0</v>
      </c>
      <c r="O171" s="26">
        <f>SUM(G171:M171)</f>
        <v>0</v>
      </c>
    </row>
    <row r="172" spans="1:15" x14ac:dyDescent="0.2">
      <c r="E172" s="26"/>
      <c r="F172" s="26"/>
      <c r="G172" s="41">
        <f>IF(G170+G171&gt;=25000,"25,000",G170+G171)</f>
        <v>0</v>
      </c>
      <c r="H172" s="35"/>
      <c r="I172" s="63">
        <f>IF(I170+I171+G172&gt;=25000, 25000-G172, I170+I171)</f>
        <v>0</v>
      </c>
      <c r="J172" s="35"/>
      <c r="K172" s="63">
        <f>IF(K170+K171+I172+G172&gt;=25000, 25000-(I172+G172), K170+K171)</f>
        <v>0</v>
      </c>
      <c r="L172" s="35"/>
      <c r="M172" s="63">
        <f>IF(M170+M171+K172+I172+G172&gt;=25000, 25000-(K172+I172+G172), M170+M171)</f>
        <v>0</v>
      </c>
    </row>
    <row r="173" spans="1:15" x14ac:dyDescent="0.2">
      <c r="E173" s="26"/>
      <c r="F173" s="26"/>
      <c r="G173" s="26"/>
      <c r="H173" s="26"/>
      <c r="I173" s="26"/>
      <c r="J173" s="26"/>
      <c r="K173" s="26"/>
      <c r="L173" s="26"/>
      <c r="M173" s="26"/>
    </row>
    <row r="174" spans="1:15" x14ac:dyDescent="0.2">
      <c r="A174" s="18" t="s">
        <v>42</v>
      </c>
      <c r="B174" s="18"/>
      <c r="C174" s="18"/>
      <c r="D174" s="18"/>
      <c r="E174" s="5"/>
      <c r="F174" s="5"/>
      <c r="G174" s="5">
        <f>SUM(G158+G162+G166+G170)</f>
        <v>0</v>
      </c>
      <c r="H174" s="5"/>
      <c r="I174" s="5">
        <f>SUM(I158+I162+I166+I170)</f>
        <v>0</v>
      </c>
      <c r="J174" s="5"/>
      <c r="K174" s="5">
        <f>SUM(K158+K162+K166+K170)</f>
        <v>0</v>
      </c>
      <c r="L174" s="5"/>
      <c r="M174" s="5">
        <f>SUM(M158+M162+M166+M170)</f>
        <v>0</v>
      </c>
      <c r="O174" s="5">
        <f>SUM(G174:M174)</f>
        <v>0</v>
      </c>
    </row>
    <row r="175" spans="1:15" x14ac:dyDescent="0.2">
      <c r="A175" s="18" t="s">
        <v>43</v>
      </c>
      <c r="B175" s="18"/>
      <c r="C175" s="18"/>
      <c r="D175" s="18"/>
      <c r="E175" s="5"/>
      <c r="F175" s="5"/>
      <c r="G175" s="5">
        <f>SUM(G159+G163+G167+G171)</f>
        <v>0</v>
      </c>
      <c r="H175" s="5"/>
      <c r="I175" s="5">
        <f>SUM(I159+I163+I167+I171)</f>
        <v>0</v>
      </c>
      <c r="J175" s="5"/>
      <c r="K175" s="5">
        <f>SUM(K159+K163+K167+K171)</f>
        <v>0</v>
      </c>
      <c r="L175" s="5"/>
      <c r="M175" s="5">
        <f>SUM(M159+M163+M167+M171)</f>
        <v>0</v>
      </c>
      <c r="O175" s="5">
        <f>SUM(G175:M175)</f>
        <v>0</v>
      </c>
    </row>
    <row r="176" spans="1:15" x14ac:dyDescent="0.2">
      <c r="E176" s="26"/>
      <c r="F176" s="26"/>
      <c r="G176" s="26"/>
      <c r="H176" s="26"/>
      <c r="I176" s="26"/>
      <c r="J176" s="26"/>
      <c r="K176" s="26"/>
      <c r="L176" s="26"/>
      <c r="M176" s="26"/>
    </row>
    <row r="177" spans="1:17" ht="18" x14ac:dyDescent="0.25">
      <c r="E177" s="26"/>
      <c r="F177" s="26"/>
      <c r="G177" s="26"/>
      <c r="H177" s="26"/>
      <c r="I177" s="26"/>
      <c r="J177" s="26"/>
      <c r="K177" s="26"/>
      <c r="L177" s="26"/>
      <c r="M177" s="26"/>
      <c r="P177" s="37"/>
      <c r="Q177" s="37"/>
    </row>
    <row r="178" spans="1:17" ht="18" x14ac:dyDescent="0.25">
      <c r="E178" s="26"/>
      <c r="F178" s="26"/>
      <c r="G178" s="26"/>
      <c r="H178" s="26"/>
      <c r="I178" s="26"/>
      <c r="J178" s="26"/>
      <c r="K178" s="26"/>
      <c r="L178" s="26"/>
      <c r="M178" s="26"/>
      <c r="P178" s="37"/>
      <c r="Q178" s="37"/>
    </row>
    <row r="179" spans="1:17" s="37" customFormat="1" ht="18.75" customHeight="1" x14ac:dyDescent="0.25">
      <c r="A179" s="36" t="s">
        <v>44</v>
      </c>
      <c r="E179" s="38"/>
      <c r="F179" s="38"/>
      <c r="G179" s="38">
        <f>SUM(G153+G174+G175)</f>
        <v>0</v>
      </c>
      <c r="H179" s="38"/>
      <c r="I179" s="38">
        <f>SUM(I153+I174+I175)</f>
        <v>0</v>
      </c>
      <c r="J179" s="38"/>
      <c r="K179" s="38">
        <f>SUM(K153+K174+K175)</f>
        <v>0</v>
      </c>
      <c r="L179" s="38"/>
      <c r="M179" s="38">
        <f>SUM(M153+M174+M175)</f>
        <v>0</v>
      </c>
    </row>
    <row r="180" spans="1:17" s="37" customFormat="1" ht="18.75" customHeight="1" x14ac:dyDescent="0.25">
      <c r="A180" s="36" t="s">
        <v>45</v>
      </c>
      <c r="E180" s="38"/>
      <c r="F180" s="38"/>
      <c r="G180" s="6">
        <f>IF(G160&gt;25000,"25000",G160)+IF(G164&gt;25000,"25000",G164)+IF(G168&gt;25000,"25000",G168)+IF(G172&gt;25000,"25000",G172)+G154</f>
        <v>0</v>
      </c>
      <c r="H180" s="38"/>
      <c r="I180" s="6">
        <f>IF(I160&gt;25000,"25000",I160)+IF(I164&gt;25000,"25000",I164)+IF(I168&gt;25000,"25000",I168)+IF(I172&gt;25000,"25000",I172)+I154</f>
        <v>0</v>
      </c>
      <c r="J180" s="38"/>
      <c r="K180" s="6">
        <f>IF(K160&gt;25000,"25000",K160)+IF(K164&gt;25000,"25000",K164)+IF(K168&gt;25000,"25000",K168)+IF(K172&gt;25000,"25000",K172)+K154</f>
        <v>0</v>
      </c>
      <c r="L180" s="38"/>
      <c r="M180" s="6">
        <f>IF(M160&gt;25000,"25000",M160)+IF(M164&gt;25000,"25000",M164)+IF(M168&gt;25000,"25000",M168)+IF(M172&gt;25000,"25000",M172)+M154</f>
        <v>0</v>
      </c>
    </row>
    <row r="181" spans="1:17" s="37" customFormat="1" ht="18.75" customHeight="1" x14ac:dyDescent="0.25">
      <c r="A181" s="36" t="s">
        <v>46</v>
      </c>
      <c r="E181" s="38"/>
      <c r="F181" s="38"/>
      <c r="G181" s="7">
        <f>ROUND(+G180*$C$11,0)</f>
        <v>0</v>
      </c>
      <c r="H181" s="38"/>
      <c r="I181" s="7">
        <f>ROUND(+I180*$C$11,0)</f>
        <v>0</v>
      </c>
      <c r="J181" s="38"/>
      <c r="K181" s="7">
        <f>ROUND(+K180*$C$11,0)</f>
        <v>0</v>
      </c>
      <c r="L181" s="38"/>
      <c r="M181" s="7">
        <f>ROUND(+M180*$C$11,0)</f>
        <v>0</v>
      </c>
      <c r="P181" s="19"/>
      <c r="Q181" s="19"/>
    </row>
    <row r="182" spans="1:17" s="37" customFormat="1" ht="18.75" customHeight="1" x14ac:dyDescent="0.25">
      <c r="A182" s="36" t="s">
        <v>47</v>
      </c>
      <c r="E182" s="38"/>
      <c r="F182" s="38"/>
      <c r="G182" s="38">
        <f>SUM(G179+G181)</f>
        <v>0</v>
      </c>
      <c r="H182" s="38"/>
      <c r="I182" s="38">
        <f>SUM(I179+I181)</f>
        <v>0</v>
      </c>
      <c r="J182" s="38"/>
      <c r="K182" s="38">
        <f>SUM(K179+K181)</f>
        <v>0</v>
      </c>
      <c r="L182" s="38"/>
      <c r="M182" s="38">
        <f>SUM(M179+M181)</f>
        <v>0</v>
      </c>
      <c r="P182" s="19"/>
      <c r="Q182" s="19"/>
    </row>
    <row r="185" spans="1:17" ht="13.5" thickBot="1" x14ac:dyDescent="0.25"/>
    <row r="186" spans="1:17" ht="18" x14ac:dyDescent="0.25">
      <c r="A186" s="8" t="s">
        <v>89</v>
      </c>
      <c r="B186" s="9"/>
      <c r="C186" s="10">
        <f>SUM(G179+I179+K179+M179)</f>
        <v>0</v>
      </c>
    </row>
    <row r="187" spans="1:17" ht="18" x14ac:dyDescent="0.25">
      <c r="A187" s="11" t="s">
        <v>90</v>
      </c>
      <c r="B187" s="12"/>
      <c r="C187" s="13">
        <f>SUM(G180+I180+K180+M180)</f>
        <v>0</v>
      </c>
    </row>
    <row r="188" spans="1:17" ht="18" x14ac:dyDescent="0.25">
      <c r="A188" s="11" t="s">
        <v>91</v>
      </c>
      <c r="B188" s="12"/>
      <c r="C188" s="13">
        <f>SUM(G181+I181+K181+M181)</f>
        <v>0</v>
      </c>
    </row>
    <row r="189" spans="1:17" ht="18.75" thickBot="1" x14ac:dyDescent="0.3">
      <c r="A189" s="14" t="s">
        <v>92</v>
      </c>
      <c r="B189" s="15"/>
      <c r="C189" s="16">
        <f>(C186+C188)</f>
        <v>0</v>
      </c>
    </row>
    <row r="191" spans="1:17" x14ac:dyDescent="0.2">
      <c r="A191" s="19" t="s">
        <v>54</v>
      </c>
    </row>
    <row r="192" spans="1:17" x14ac:dyDescent="0.2">
      <c r="A192" s="19" t="s">
        <v>55</v>
      </c>
    </row>
    <row r="193" spans="1:15" x14ac:dyDescent="0.2">
      <c r="A193" s="19" t="s">
        <v>56</v>
      </c>
    </row>
    <row r="195" spans="1:15" ht="18" x14ac:dyDescent="0.25">
      <c r="A195" s="47" t="s">
        <v>69</v>
      </c>
      <c r="B195" s="48"/>
    </row>
    <row r="196" spans="1:15" x14ac:dyDescent="0.2">
      <c r="G196" s="20" t="s">
        <v>81</v>
      </c>
      <c r="I196" s="20" t="s">
        <v>75</v>
      </c>
      <c r="K196" s="20" t="s">
        <v>83</v>
      </c>
      <c r="M196" s="20" t="s">
        <v>88</v>
      </c>
      <c r="O196" s="20" t="s">
        <v>82</v>
      </c>
    </row>
    <row r="197" spans="1:15" x14ac:dyDescent="0.2">
      <c r="G197" s="50">
        <f>G153+G174</f>
        <v>0</v>
      </c>
      <c r="I197" s="50">
        <f>I153+I174</f>
        <v>0</v>
      </c>
      <c r="K197" s="50">
        <f>K153+K174</f>
        <v>0</v>
      </c>
      <c r="M197" s="50">
        <f>M153+M174</f>
        <v>0</v>
      </c>
      <c r="O197" s="50">
        <f>SUM(G197:M197)</f>
        <v>0</v>
      </c>
    </row>
    <row r="198" spans="1:15" x14ac:dyDescent="0.2">
      <c r="A198" s="18" t="s">
        <v>70</v>
      </c>
      <c r="G198" s="5">
        <f>IF(G197&gt;=250000,G197,IF(MOD(G197,25000)=0,G197,(ROUNDDOWN(G197/25000,0)+1)*25000))</f>
        <v>0</v>
      </c>
      <c r="H198" s="26"/>
      <c r="I198" s="5">
        <f>IF(I197&gt;=250000,I197,IF(MOD(I197,25000)=0,I197,(ROUNDDOWN(I197/25000,0)+1)*25000))</f>
        <v>0</v>
      </c>
      <c r="J198" s="26"/>
      <c r="K198" s="5">
        <f>IF(K197&gt;=250000,K197,IF(MOD(K197,25000)=0,K197,(ROUNDDOWN(K197/25000,0)+1)*25000))</f>
        <v>0</v>
      </c>
      <c r="M198" s="5">
        <f>IF(M197&gt;=250000,M197,IF(MOD(M197,25000)=0,M197,(ROUNDDOWN(M197/25000,0)+1)*25000))</f>
        <v>0</v>
      </c>
      <c r="O198" s="5">
        <f>SUM(G198:M198)</f>
        <v>0</v>
      </c>
    </row>
    <row r="199" spans="1:15" x14ac:dyDescent="0.2">
      <c r="A199" s="19" t="s">
        <v>68</v>
      </c>
      <c r="G199" s="26">
        <f>G175</f>
        <v>0</v>
      </c>
      <c r="H199" s="26"/>
      <c r="I199" s="26">
        <f>I175</f>
        <v>0</v>
      </c>
      <c r="J199" s="26"/>
      <c r="K199" s="26">
        <f>K175</f>
        <v>0</v>
      </c>
      <c r="M199" s="26">
        <f>M175</f>
        <v>0</v>
      </c>
      <c r="O199" s="26">
        <f>SUM(G199:M199)</f>
        <v>0</v>
      </c>
    </row>
    <row r="200" spans="1:15" x14ac:dyDescent="0.2">
      <c r="A200" s="18" t="s">
        <v>67</v>
      </c>
      <c r="G200" s="5">
        <f>SUM(G198:G199)</f>
        <v>0</v>
      </c>
      <c r="H200" s="26"/>
      <c r="I200" s="5">
        <f>SUM(I198:I199)</f>
        <v>0</v>
      </c>
      <c r="J200" s="26"/>
      <c r="K200" s="5">
        <f>SUM(K198:K199)</f>
        <v>0</v>
      </c>
      <c r="M200" s="5">
        <f>SUM(M198:M199)</f>
        <v>0</v>
      </c>
      <c r="O200" s="5">
        <f>SUM(G200:M200)</f>
        <v>0</v>
      </c>
    </row>
    <row r="202" spans="1:15" x14ac:dyDescent="0.2">
      <c r="A202" s="19" t="s">
        <v>45</v>
      </c>
      <c r="G202" s="26">
        <f>G200-(G174+G175)+IF(G160&gt;25000,"25000",G160)+IF(G164&gt;25000,"25000",G164)+IF(G168&gt;25000,"25000",G168)+IF(G172&gt;25000,"25000",G172)-G150-G148</f>
        <v>0</v>
      </c>
      <c r="I202" s="26">
        <f>I200-(I174+I175)+IF(I160&gt;25000,"25000",I160)+IF(I164&gt;25000,"25000",I164)+IF(I168&gt;25000,"25000",I168)+IF(I172&gt;25000,"25000",I172)-I148-I150</f>
        <v>0</v>
      </c>
      <c r="K202" s="26">
        <f>K200-(K174+K175)+IF(K160&gt;25000,"25000",K160)+IF(K164&gt;25000,"25000",K164)+IF(K168&gt;25000,"25000",K168)+IF(K172&gt;25000,"25000",K172)-K148-K150</f>
        <v>0</v>
      </c>
      <c r="M202" s="26">
        <f>M200-(M174+M175)+IF(M160&gt;25000,"25000",M160)+IF(M164&gt;25000,"25000",M164)+IF(M168&gt;25000,"25000",M168)+IF(M172&gt;25000,"25000",M172)-M148-M150</f>
        <v>0</v>
      </c>
      <c r="O202" s="5">
        <f>SUM(G202:M202)</f>
        <v>0</v>
      </c>
    </row>
    <row r="203" spans="1:15" x14ac:dyDescent="0.2">
      <c r="A203" s="19" t="s">
        <v>46</v>
      </c>
      <c r="G203" s="26">
        <f>ROUND(+G202*$C$11,0)</f>
        <v>0</v>
      </c>
      <c r="I203" s="26">
        <f>ROUND(+I202*$C$11,0)</f>
        <v>0</v>
      </c>
      <c r="K203" s="26">
        <f>ROUND(+K202*$C$11,0)</f>
        <v>0</v>
      </c>
      <c r="M203" s="26">
        <f>ROUND(+M202*$C$11,0)</f>
        <v>0</v>
      </c>
      <c r="O203" s="26">
        <f>SUM(G203:M203)</f>
        <v>0</v>
      </c>
    </row>
    <row r="204" spans="1:15" x14ac:dyDescent="0.2">
      <c r="A204" s="18" t="s">
        <v>47</v>
      </c>
      <c r="G204" s="5">
        <f>G200+G203</f>
        <v>0</v>
      </c>
      <c r="I204" s="5">
        <f>I200+I203</f>
        <v>0</v>
      </c>
      <c r="K204" s="5">
        <f>K200+K203</f>
        <v>0</v>
      </c>
      <c r="M204" s="5">
        <f>M200+M203</f>
        <v>0</v>
      </c>
      <c r="O204" s="5">
        <f>SUM(G204:M204)</f>
        <v>0</v>
      </c>
    </row>
    <row r="208" spans="1:15" x14ac:dyDescent="0.2">
      <c r="A208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1">
      <formula1>$Q$7:$Q$20</formula1>
    </dataValidation>
  </dataValidations>
  <pageMargins left="0.25" right="0.25" top="0.5" bottom="0.5" header="0.5" footer="0.5"/>
  <pageSetup scale="67" fitToHeight="3" orientation="portrait" horizontalDpi="1200" r:id="rId1"/>
  <headerFooter alignWithMargins="0"/>
  <rowBreaks count="1" manualBreakCount="1">
    <brk id="155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10"/>
  <sheetViews>
    <sheetView tabSelected="1" topLeftCell="A180" zoomScaleNormal="100" workbookViewId="0">
      <selection activeCell="C13" sqref="C13"/>
    </sheetView>
  </sheetViews>
  <sheetFormatPr defaultRowHeight="12.75" x14ac:dyDescent="0.2"/>
  <cols>
    <col min="1" max="1" width="37.28515625" style="19" customWidth="1"/>
    <col min="2" max="2" width="2.28515625" style="19" customWidth="1"/>
    <col min="3" max="3" width="13.5703125" style="19" customWidth="1"/>
    <col min="4" max="4" width="2.28515625" style="19" customWidth="1"/>
    <col min="5" max="5" width="12.5703125" style="19" customWidth="1"/>
    <col min="6" max="6" width="2.28515625" style="19" customWidth="1"/>
    <col min="7" max="7" width="14.140625" style="19" customWidth="1"/>
    <col min="8" max="8" width="2.28515625" style="19" customWidth="1"/>
    <col min="9" max="9" width="14.140625" style="19" customWidth="1"/>
    <col min="10" max="10" width="2.28515625" style="19" customWidth="1"/>
    <col min="11" max="11" width="14.140625" style="19" customWidth="1"/>
    <col min="12" max="12" width="2.28515625" style="19" customWidth="1"/>
    <col min="13" max="13" width="15.5703125" style="19" customWidth="1"/>
    <col min="14" max="14" width="2.28515625" style="19" customWidth="1"/>
    <col min="15" max="15" width="14.140625" style="19" customWidth="1"/>
    <col min="16" max="16" width="2.28515625" style="19" customWidth="1"/>
    <col min="17" max="17" width="11.7109375" style="19" customWidth="1"/>
    <col min="18" max="18" width="40.5703125" style="19" customWidth="1"/>
    <col min="19" max="19" width="10.85546875" style="19" customWidth="1"/>
    <col min="20" max="16384" width="9.140625" style="19"/>
  </cols>
  <sheetData>
    <row r="1" spans="1:19" ht="29.25" customHeight="1" x14ac:dyDescent="0.35">
      <c r="A1" s="40" t="s">
        <v>93</v>
      </c>
      <c r="I1" s="53"/>
      <c r="R1" s="67" t="s">
        <v>114</v>
      </c>
      <c r="S1" s="68"/>
    </row>
    <row r="2" spans="1:19" ht="18" customHeight="1" x14ac:dyDescent="0.25">
      <c r="A2" s="37" t="s">
        <v>52</v>
      </c>
      <c r="R2" s="69" t="s">
        <v>99</v>
      </c>
      <c r="S2" s="70">
        <v>0.34100000000000003</v>
      </c>
    </row>
    <row r="3" spans="1:19" x14ac:dyDescent="0.2">
      <c r="A3" s="17" t="s">
        <v>57</v>
      </c>
      <c r="R3" s="69" t="s">
        <v>100</v>
      </c>
      <c r="S3" s="70">
        <v>7.9000000000000001E-2</v>
      </c>
    </row>
    <row r="4" spans="1:19" x14ac:dyDescent="0.2">
      <c r="R4" s="69" t="s">
        <v>101</v>
      </c>
      <c r="S4" s="70">
        <v>0</v>
      </c>
    </row>
    <row r="5" spans="1:19" x14ac:dyDescent="0.2">
      <c r="R5" s="71"/>
      <c r="S5" s="72"/>
    </row>
    <row r="6" spans="1:19" ht="31.5" x14ac:dyDescent="0.35">
      <c r="A6" s="65"/>
      <c r="M6" s="56"/>
      <c r="R6" s="73" t="s">
        <v>102</v>
      </c>
      <c r="S6" s="72"/>
    </row>
    <row r="7" spans="1:19" ht="22.5" x14ac:dyDescent="0.2">
      <c r="M7" s="66">
        <f>(Q199/5)</f>
        <v>0</v>
      </c>
      <c r="R7" s="69"/>
      <c r="S7" s="74" t="s">
        <v>113</v>
      </c>
    </row>
    <row r="8" spans="1:19" ht="23.25" x14ac:dyDescent="0.35">
      <c r="G8" s="39" t="s">
        <v>48</v>
      </c>
      <c r="H8" s="54"/>
      <c r="I8" s="55"/>
      <c r="J8" s="54"/>
      <c r="K8" s="39"/>
      <c r="L8" s="54"/>
      <c r="M8" s="51">
        <f>IF(M7&gt;=250000,M7,IF(MOD(M7,25000)=0,M7,(ROUNDDOWN(M7/25000,0)+1)*25000))</f>
        <v>0</v>
      </c>
      <c r="R8" s="69" t="s">
        <v>103</v>
      </c>
      <c r="S8" s="70">
        <v>0.52500000000000002</v>
      </c>
    </row>
    <row r="9" spans="1:19" s="42" customFormat="1" ht="15" x14ac:dyDescent="0.2">
      <c r="A9" s="42" t="s">
        <v>30</v>
      </c>
      <c r="B9" s="43"/>
      <c r="C9" s="44">
        <v>0.04</v>
      </c>
      <c r="G9" s="45" t="s">
        <v>49</v>
      </c>
      <c r="H9" s="56"/>
      <c r="I9" s="45"/>
      <c r="J9" s="56"/>
      <c r="K9" s="45"/>
      <c r="L9" s="56"/>
      <c r="M9" s="45"/>
      <c r="R9" s="69" t="s">
        <v>104</v>
      </c>
      <c r="S9" s="70">
        <v>0.26</v>
      </c>
    </row>
    <row r="10" spans="1:19" s="42" customFormat="1" ht="15" x14ac:dyDescent="0.2">
      <c r="A10" s="42" t="s">
        <v>19</v>
      </c>
      <c r="C10" s="46">
        <v>0.04</v>
      </c>
      <c r="G10" s="45" t="s">
        <v>50</v>
      </c>
      <c r="H10" s="56"/>
      <c r="I10" s="45"/>
      <c r="J10" s="56"/>
      <c r="K10" s="45"/>
      <c r="L10" s="56"/>
      <c r="M10" s="45"/>
      <c r="R10" s="69" t="s">
        <v>105</v>
      </c>
      <c r="S10" s="70">
        <v>0.4</v>
      </c>
    </row>
    <row r="11" spans="1:19" s="42" customFormat="1" ht="15" x14ac:dyDescent="0.2">
      <c r="A11" s="42" t="s">
        <v>14</v>
      </c>
      <c r="C11" s="44">
        <v>0.34100000000000003</v>
      </c>
      <c r="G11" s="45" t="s">
        <v>51</v>
      </c>
      <c r="H11" s="56"/>
      <c r="I11" s="45"/>
      <c r="J11" s="56"/>
      <c r="K11" s="45"/>
      <c r="L11" s="56"/>
      <c r="M11" s="45"/>
      <c r="R11" s="69" t="s">
        <v>106</v>
      </c>
      <c r="S11" s="70">
        <v>0.26</v>
      </c>
    </row>
    <row r="12" spans="1:19" s="42" customFormat="1" ht="15" x14ac:dyDescent="0.2">
      <c r="A12" s="42" t="s">
        <v>15</v>
      </c>
      <c r="C12" s="46">
        <v>7.9000000000000001E-2</v>
      </c>
      <c r="R12" s="69" t="s">
        <v>107</v>
      </c>
      <c r="S12" s="70">
        <v>0.35</v>
      </c>
    </row>
    <row r="13" spans="1:19" s="42" customFormat="1" ht="15" x14ac:dyDescent="0.2">
      <c r="A13" s="42" t="s">
        <v>16</v>
      </c>
      <c r="C13" s="44">
        <v>0.52500000000000002</v>
      </c>
      <c r="R13" s="75" t="s">
        <v>108</v>
      </c>
      <c r="S13" s="76">
        <v>0.26</v>
      </c>
    </row>
    <row r="14" spans="1:19" ht="22.5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R14" s="69"/>
      <c r="S14" s="77" t="s">
        <v>115</v>
      </c>
    </row>
    <row r="15" spans="1:19" x14ac:dyDescent="0.2">
      <c r="A15" s="18"/>
      <c r="B15" s="18"/>
      <c r="R15" s="78" t="s">
        <v>116</v>
      </c>
      <c r="S15" s="79">
        <v>0.52</v>
      </c>
    </row>
    <row r="16" spans="1:19" x14ac:dyDescent="0.2">
      <c r="A16" s="18" t="s">
        <v>0</v>
      </c>
      <c r="B16" s="18"/>
      <c r="R16" s="78" t="s">
        <v>117</v>
      </c>
      <c r="S16" s="70">
        <v>0.25</v>
      </c>
    </row>
    <row r="17" spans="1:19" x14ac:dyDescent="0.2">
      <c r="A17" s="20" t="s">
        <v>1</v>
      </c>
      <c r="B17" s="20"/>
      <c r="R17" s="78" t="s">
        <v>118</v>
      </c>
      <c r="S17" s="70">
        <v>0.2</v>
      </c>
    </row>
    <row r="18" spans="1:19" x14ac:dyDescent="0.2">
      <c r="A18" s="21" t="s">
        <v>3</v>
      </c>
      <c r="B18" s="22"/>
      <c r="C18" s="21" t="s">
        <v>4</v>
      </c>
      <c r="D18" s="22"/>
      <c r="E18" s="21" t="s">
        <v>2</v>
      </c>
      <c r="G18" s="23" t="s">
        <v>5</v>
      </c>
      <c r="I18" s="23" t="s">
        <v>75</v>
      </c>
      <c r="K18" s="23" t="s">
        <v>83</v>
      </c>
      <c r="M18" s="23" t="s">
        <v>88</v>
      </c>
      <c r="O18" s="23" t="s">
        <v>94</v>
      </c>
      <c r="R18" s="78" t="s">
        <v>119</v>
      </c>
      <c r="S18" s="70">
        <v>0.1</v>
      </c>
    </row>
    <row r="19" spans="1:19" x14ac:dyDescent="0.2">
      <c r="C19" s="57">
        <v>0</v>
      </c>
      <c r="E19" s="58">
        <v>0</v>
      </c>
      <c r="F19" s="26"/>
      <c r="G19" s="59">
        <f t="shared" ref="G19:G28" si="0">C19*E19</f>
        <v>0</v>
      </c>
      <c r="H19" s="26"/>
      <c r="I19" s="59">
        <f t="shared" ref="I19:I28" si="1">ROUND(SUM(G19+(G19*$C$10)),0)</f>
        <v>0</v>
      </c>
      <c r="J19" s="26"/>
      <c r="K19" s="59">
        <f t="shared" ref="K19:K28" si="2">ROUND(SUM(I19+(I19*$C$10)),0)</f>
        <v>0</v>
      </c>
      <c r="L19" s="26"/>
      <c r="M19" s="59">
        <f t="shared" ref="M19:M28" si="3">ROUND(SUM(K19+(K19*$C$10)),0)</f>
        <v>0</v>
      </c>
      <c r="N19" s="26"/>
      <c r="O19" s="59">
        <f t="shared" ref="O19:O28" si="4">ROUND(SUM(M19+(M19*$C$10)),0)</f>
        <v>0</v>
      </c>
      <c r="R19" s="78" t="s">
        <v>120</v>
      </c>
      <c r="S19" s="70">
        <v>0.08</v>
      </c>
    </row>
    <row r="20" spans="1:19" x14ac:dyDescent="0.2">
      <c r="C20" s="57">
        <v>0</v>
      </c>
      <c r="E20" s="58">
        <v>0</v>
      </c>
      <c r="F20" s="26"/>
      <c r="G20" s="59">
        <f t="shared" si="0"/>
        <v>0</v>
      </c>
      <c r="H20" s="26"/>
      <c r="I20" s="59">
        <f t="shared" si="1"/>
        <v>0</v>
      </c>
      <c r="J20" s="26"/>
      <c r="K20" s="59">
        <f t="shared" si="2"/>
        <v>0</v>
      </c>
      <c r="L20" s="26"/>
      <c r="M20" s="59">
        <f t="shared" si="3"/>
        <v>0</v>
      </c>
      <c r="N20" s="26"/>
      <c r="O20" s="59">
        <f t="shared" si="4"/>
        <v>0</v>
      </c>
      <c r="R20" s="78" t="s">
        <v>121</v>
      </c>
      <c r="S20" s="70">
        <v>0.05</v>
      </c>
    </row>
    <row r="21" spans="1:19" x14ac:dyDescent="0.2">
      <c r="C21" s="57">
        <v>0</v>
      </c>
      <c r="E21" s="58">
        <v>0</v>
      </c>
      <c r="F21" s="26"/>
      <c r="G21" s="59">
        <f t="shared" si="0"/>
        <v>0</v>
      </c>
      <c r="H21" s="26"/>
      <c r="I21" s="59">
        <f t="shared" si="1"/>
        <v>0</v>
      </c>
      <c r="J21" s="26"/>
      <c r="K21" s="59">
        <f t="shared" si="2"/>
        <v>0</v>
      </c>
      <c r="L21" s="26"/>
      <c r="M21" s="59">
        <f t="shared" si="3"/>
        <v>0</v>
      </c>
      <c r="N21" s="26"/>
      <c r="O21" s="59">
        <f t="shared" si="4"/>
        <v>0</v>
      </c>
      <c r="R21" s="80" t="s">
        <v>122</v>
      </c>
      <c r="S21" s="76">
        <v>0</v>
      </c>
    </row>
    <row r="22" spans="1:19" x14ac:dyDescent="0.2">
      <c r="C22" s="57">
        <v>0</v>
      </c>
      <c r="E22" s="58">
        <v>0</v>
      </c>
      <c r="F22" s="26"/>
      <c r="G22" s="59">
        <f t="shared" si="0"/>
        <v>0</v>
      </c>
      <c r="H22" s="26"/>
      <c r="I22" s="59">
        <f t="shared" si="1"/>
        <v>0</v>
      </c>
      <c r="J22" s="26"/>
      <c r="K22" s="59">
        <f t="shared" si="2"/>
        <v>0</v>
      </c>
      <c r="L22" s="26"/>
      <c r="M22" s="59">
        <f t="shared" si="3"/>
        <v>0</v>
      </c>
      <c r="N22" s="26"/>
      <c r="O22" s="59">
        <f t="shared" si="4"/>
        <v>0</v>
      </c>
    </row>
    <row r="23" spans="1:19" x14ac:dyDescent="0.2">
      <c r="C23" s="57">
        <v>0</v>
      </c>
      <c r="E23" s="58">
        <v>0</v>
      </c>
      <c r="F23" s="26"/>
      <c r="G23" s="59">
        <f t="shared" si="0"/>
        <v>0</v>
      </c>
      <c r="H23" s="26"/>
      <c r="I23" s="59">
        <f t="shared" si="1"/>
        <v>0</v>
      </c>
      <c r="J23" s="26"/>
      <c r="K23" s="59">
        <f t="shared" si="2"/>
        <v>0</v>
      </c>
      <c r="L23" s="26"/>
      <c r="M23" s="59">
        <f t="shared" si="3"/>
        <v>0</v>
      </c>
      <c r="N23" s="26"/>
      <c r="O23" s="59">
        <f t="shared" si="4"/>
        <v>0</v>
      </c>
    </row>
    <row r="24" spans="1:19" x14ac:dyDescent="0.2">
      <c r="C24" s="57">
        <v>0</v>
      </c>
      <c r="E24" s="58">
        <v>0</v>
      </c>
      <c r="F24" s="26"/>
      <c r="G24" s="59">
        <f t="shared" si="0"/>
        <v>0</v>
      </c>
      <c r="H24" s="26"/>
      <c r="I24" s="59">
        <f t="shared" si="1"/>
        <v>0</v>
      </c>
      <c r="J24" s="26"/>
      <c r="K24" s="59">
        <f t="shared" si="2"/>
        <v>0</v>
      </c>
      <c r="L24" s="26"/>
      <c r="M24" s="59">
        <f t="shared" si="3"/>
        <v>0</v>
      </c>
      <c r="N24" s="26"/>
      <c r="O24" s="59">
        <f t="shared" si="4"/>
        <v>0</v>
      </c>
    </row>
    <row r="25" spans="1:19" x14ac:dyDescent="0.2">
      <c r="C25" s="57">
        <v>0</v>
      </c>
      <c r="E25" s="58">
        <v>0</v>
      </c>
      <c r="F25" s="26"/>
      <c r="G25" s="59">
        <f t="shared" si="0"/>
        <v>0</v>
      </c>
      <c r="H25" s="26"/>
      <c r="I25" s="59">
        <f t="shared" si="1"/>
        <v>0</v>
      </c>
      <c r="J25" s="26"/>
      <c r="K25" s="59">
        <f t="shared" si="2"/>
        <v>0</v>
      </c>
      <c r="L25" s="26"/>
      <c r="M25" s="59">
        <f t="shared" si="3"/>
        <v>0</v>
      </c>
      <c r="N25" s="26"/>
      <c r="O25" s="59">
        <f t="shared" si="4"/>
        <v>0</v>
      </c>
    </row>
    <row r="26" spans="1:19" x14ac:dyDescent="0.2">
      <c r="C26" s="57">
        <v>0</v>
      </c>
      <c r="E26" s="58">
        <v>0</v>
      </c>
      <c r="F26" s="26"/>
      <c r="G26" s="59">
        <f t="shared" si="0"/>
        <v>0</v>
      </c>
      <c r="H26" s="26"/>
      <c r="I26" s="59">
        <f t="shared" si="1"/>
        <v>0</v>
      </c>
      <c r="J26" s="26"/>
      <c r="K26" s="59">
        <f t="shared" si="2"/>
        <v>0</v>
      </c>
      <c r="L26" s="26"/>
      <c r="M26" s="59">
        <f t="shared" si="3"/>
        <v>0</v>
      </c>
      <c r="N26" s="26"/>
      <c r="O26" s="59">
        <f t="shared" si="4"/>
        <v>0</v>
      </c>
    </row>
    <row r="27" spans="1:19" x14ac:dyDescent="0.2">
      <c r="C27" s="57">
        <v>0</v>
      </c>
      <c r="E27" s="58">
        <v>0</v>
      </c>
      <c r="F27" s="26"/>
      <c r="G27" s="59">
        <f t="shared" si="0"/>
        <v>0</v>
      </c>
      <c r="H27" s="26"/>
      <c r="I27" s="59">
        <f t="shared" si="1"/>
        <v>0</v>
      </c>
      <c r="J27" s="26"/>
      <c r="K27" s="59">
        <f t="shared" si="2"/>
        <v>0</v>
      </c>
      <c r="L27" s="26"/>
      <c r="M27" s="59">
        <f t="shared" si="3"/>
        <v>0</v>
      </c>
      <c r="N27" s="26"/>
      <c r="O27" s="59">
        <f t="shared" si="4"/>
        <v>0</v>
      </c>
    </row>
    <row r="28" spans="1:19" x14ac:dyDescent="0.2">
      <c r="C28" s="60">
        <v>0</v>
      </c>
      <c r="E28" s="61">
        <v>0</v>
      </c>
      <c r="F28" s="26"/>
      <c r="G28" s="62">
        <f t="shared" si="0"/>
        <v>0</v>
      </c>
      <c r="H28" s="26"/>
      <c r="I28" s="62">
        <f t="shared" si="1"/>
        <v>0</v>
      </c>
      <c r="J28" s="26"/>
      <c r="K28" s="62">
        <f t="shared" si="2"/>
        <v>0</v>
      </c>
      <c r="L28" s="26"/>
      <c r="M28" s="62">
        <f t="shared" si="3"/>
        <v>0</v>
      </c>
      <c r="N28" s="26"/>
      <c r="O28" s="62">
        <f t="shared" si="4"/>
        <v>0</v>
      </c>
    </row>
    <row r="29" spans="1:19" x14ac:dyDescent="0.2">
      <c r="A29" s="20" t="s">
        <v>6</v>
      </c>
      <c r="E29" s="26"/>
      <c r="F29" s="26"/>
      <c r="G29" s="29">
        <f>SUM(G19:G28)</f>
        <v>0</v>
      </c>
      <c r="H29" s="29"/>
      <c r="I29" s="29">
        <f>SUM(I19:I28)</f>
        <v>0</v>
      </c>
      <c r="J29" s="29"/>
      <c r="K29" s="29">
        <f>SUM(K19:K28)</f>
        <v>0</v>
      </c>
      <c r="L29" s="29"/>
      <c r="M29" s="29">
        <f>SUM(M19:M28)</f>
        <v>0</v>
      </c>
      <c r="N29" s="29"/>
      <c r="O29" s="29">
        <f>SUM(O19:O28)</f>
        <v>0</v>
      </c>
    </row>
    <row r="30" spans="1:19" x14ac:dyDescent="0.2">
      <c r="A30" s="20"/>
      <c r="E30" s="26"/>
      <c r="F30" s="26"/>
      <c r="G30" s="29"/>
      <c r="H30" s="29"/>
      <c r="I30" s="29"/>
      <c r="J30" s="29"/>
      <c r="K30" s="29"/>
      <c r="L30" s="29"/>
      <c r="M30" s="29"/>
      <c r="N30" s="29"/>
      <c r="O30" s="29"/>
    </row>
    <row r="32" spans="1:19" x14ac:dyDescent="0.2">
      <c r="A32" s="20" t="s">
        <v>72</v>
      </c>
      <c r="B32" s="20"/>
    </row>
    <row r="33" spans="1:15" x14ac:dyDescent="0.2">
      <c r="A33" s="21" t="s">
        <v>3</v>
      </c>
      <c r="C33" s="21" t="s">
        <v>4</v>
      </c>
      <c r="E33" s="21" t="s">
        <v>2</v>
      </c>
      <c r="G33" s="23" t="s">
        <v>5</v>
      </c>
      <c r="I33" s="23" t="s">
        <v>75</v>
      </c>
      <c r="K33" s="23" t="s">
        <v>83</v>
      </c>
      <c r="M33" s="23" t="s">
        <v>88</v>
      </c>
      <c r="O33" s="23" t="s">
        <v>94</v>
      </c>
    </row>
    <row r="34" spans="1:15" x14ac:dyDescent="0.2">
      <c r="C34" s="57">
        <v>0</v>
      </c>
      <c r="D34" s="26"/>
      <c r="E34" s="58">
        <v>0</v>
      </c>
      <c r="F34" s="26"/>
      <c r="G34" s="59">
        <f t="shared" ref="G34:G43" si="5">C34*E34</f>
        <v>0</v>
      </c>
      <c r="H34" s="26"/>
      <c r="I34" s="59">
        <f t="shared" ref="I34:I43" si="6">ROUND(SUM(G34+(G34*$C$10)),0)</f>
        <v>0</v>
      </c>
      <c r="J34" s="26"/>
      <c r="K34" s="59">
        <f t="shared" ref="K34:K43" si="7">ROUND(SUM(I34+(I34*$C$10)),0)</f>
        <v>0</v>
      </c>
      <c r="L34" s="26"/>
      <c r="M34" s="59">
        <f t="shared" ref="M34:M43" si="8">ROUND(SUM(K34+(K34*$C$10)),0)</f>
        <v>0</v>
      </c>
      <c r="N34" s="26"/>
      <c r="O34" s="59">
        <f t="shared" ref="O34:O43" si="9">ROUND(SUM(M34+(M34*$C$10)),0)</f>
        <v>0</v>
      </c>
    </row>
    <row r="35" spans="1:15" x14ac:dyDescent="0.2">
      <c r="C35" s="57">
        <v>0</v>
      </c>
      <c r="D35" s="26"/>
      <c r="E35" s="58">
        <v>0</v>
      </c>
      <c r="F35" s="26"/>
      <c r="G35" s="59">
        <f t="shared" si="5"/>
        <v>0</v>
      </c>
      <c r="H35" s="26"/>
      <c r="I35" s="59">
        <f t="shared" si="6"/>
        <v>0</v>
      </c>
      <c r="J35" s="26"/>
      <c r="K35" s="59">
        <f t="shared" si="7"/>
        <v>0</v>
      </c>
      <c r="L35" s="26"/>
      <c r="M35" s="59">
        <f t="shared" si="8"/>
        <v>0</v>
      </c>
      <c r="N35" s="26"/>
      <c r="O35" s="59">
        <f t="shared" si="9"/>
        <v>0</v>
      </c>
    </row>
    <row r="36" spans="1:15" x14ac:dyDescent="0.2">
      <c r="C36" s="57">
        <v>0</v>
      </c>
      <c r="D36" s="26"/>
      <c r="E36" s="58">
        <v>0</v>
      </c>
      <c r="F36" s="26"/>
      <c r="G36" s="59">
        <f t="shared" si="5"/>
        <v>0</v>
      </c>
      <c r="H36" s="26"/>
      <c r="I36" s="59">
        <f t="shared" si="6"/>
        <v>0</v>
      </c>
      <c r="J36" s="26"/>
      <c r="K36" s="59">
        <f t="shared" si="7"/>
        <v>0</v>
      </c>
      <c r="L36" s="26"/>
      <c r="M36" s="59">
        <f t="shared" si="8"/>
        <v>0</v>
      </c>
      <c r="N36" s="26"/>
      <c r="O36" s="59">
        <f t="shared" si="9"/>
        <v>0</v>
      </c>
    </row>
    <row r="37" spans="1:15" x14ac:dyDescent="0.2">
      <c r="C37" s="57">
        <v>0</v>
      </c>
      <c r="D37" s="26"/>
      <c r="E37" s="58">
        <v>0</v>
      </c>
      <c r="F37" s="26"/>
      <c r="G37" s="59">
        <f t="shared" si="5"/>
        <v>0</v>
      </c>
      <c r="H37" s="26"/>
      <c r="I37" s="59">
        <f t="shared" si="6"/>
        <v>0</v>
      </c>
      <c r="J37" s="26"/>
      <c r="K37" s="59">
        <f t="shared" si="7"/>
        <v>0</v>
      </c>
      <c r="L37" s="26"/>
      <c r="M37" s="59">
        <f t="shared" si="8"/>
        <v>0</v>
      </c>
      <c r="N37" s="26"/>
      <c r="O37" s="59">
        <f t="shared" si="9"/>
        <v>0</v>
      </c>
    </row>
    <row r="38" spans="1:15" x14ac:dyDescent="0.2">
      <c r="C38" s="57">
        <v>0</v>
      </c>
      <c r="D38" s="26"/>
      <c r="E38" s="58">
        <v>0</v>
      </c>
      <c r="F38" s="26"/>
      <c r="G38" s="59">
        <f t="shared" si="5"/>
        <v>0</v>
      </c>
      <c r="H38" s="26"/>
      <c r="I38" s="59">
        <f t="shared" si="6"/>
        <v>0</v>
      </c>
      <c r="J38" s="26"/>
      <c r="K38" s="59">
        <f t="shared" si="7"/>
        <v>0</v>
      </c>
      <c r="L38" s="26"/>
      <c r="M38" s="59">
        <f t="shared" si="8"/>
        <v>0</v>
      </c>
      <c r="N38" s="26"/>
      <c r="O38" s="59">
        <f t="shared" si="9"/>
        <v>0</v>
      </c>
    </row>
    <row r="39" spans="1:15" x14ac:dyDescent="0.2">
      <c r="C39" s="57">
        <v>0</v>
      </c>
      <c r="D39" s="26"/>
      <c r="E39" s="58">
        <v>0</v>
      </c>
      <c r="F39" s="26"/>
      <c r="G39" s="59">
        <f t="shared" si="5"/>
        <v>0</v>
      </c>
      <c r="H39" s="26"/>
      <c r="I39" s="59">
        <f t="shared" si="6"/>
        <v>0</v>
      </c>
      <c r="J39" s="26"/>
      <c r="K39" s="59">
        <f t="shared" si="7"/>
        <v>0</v>
      </c>
      <c r="L39" s="26"/>
      <c r="M39" s="59">
        <f t="shared" si="8"/>
        <v>0</v>
      </c>
      <c r="N39" s="26"/>
      <c r="O39" s="59">
        <f t="shared" si="9"/>
        <v>0</v>
      </c>
    </row>
    <row r="40" spans="1:15" x14ac:dyDescent="0.2">
      <c r="C40" s="57">
        <v>0</v>
      </c>
      <c r="D40" s="26"/>
      <c r="E40" s="58">
        <v>0</v>
      </c>
      <c r="F40" s="26"/>
      <c r="G40" s="59">
        <f t="shared" si="5"/>
        <v>0</v>
      </c>
      <c r="H40" s="26"/>
      <c r="I40" s="59">
        <f t="shared" si="6"/>
        <v>0</v>
      </c>
      <c r="J40" s="26"/>
      <c r="K40" s="59">
        <f t="shared" si="7"/>
        <v>0</v>
      </c>
      <c r="L40" s="26"/>
      <c r="M40" s="59">
        <f t="shared" si="8"/>
        <v>0</v>
      </c>
      <c r="N40" s="26"/>
      <c r="O40" s="59">
        <f t="shared" si="9"/>
        <v>0</v>
      </c>
    </row>
    <row r="41" spans="1:15" x14ac:dyDescent="0.2">
      <c r="C41" s="57">
        <v>0</v>
      </c>
      <c r="D41" s="26"/>
      <c r="E41" s="58">
        <v>0</v>
      </c>
      <c r="F41" s="26"/>
      <c r="G41" s="59">
        <f t="shared" si="5"/>
        <v>0</v>
      </c>
      <c r="H41" s="26"/>
      <c r="I41" s="59">
        <f t="shared" si="6"/>
        <v>0</v>
      </c>
      <c r="J41" s="26"/>
      <c r="K41" s="59">
        <f t="shared" si="7"/>
        <v>0</v>
      </c>
      <c r="L41" s="26"/>
      <c r="M41" s="59">
        <f t="shared" si="8"/>
        <v>0</v>
      </c>
      <c r="N41" s="26"/>
      <c r="O41" s="59">
        <f t="shared" si="9"/>
        <v>0</v>
      </c>
    </row>
    <row r="42" spans="1:15" x14ac:dyDescent="0.2">
      <c r="C42" s="57">
        <v>0</v>
      </c>
      <c r="D42" s="26"/>
      <c r="E42" s="58">
        <v>0</v>
      </c>
      <c r="F42" s="26"/>
      <c r="G42" s="59">
        <f t="shared" si="5"/>
        <v>0</v>
      </c>
      <c r="H42" s="26"/>
      <c r="I42" s="59">
        <f t="shared" si="6"/>
        <v>0</v>
      </c>
      <c r="J42" s="26"/>
      <c r="K42" s="59">
        <f t="shared" si="7"/>
        <v>0</v>
      </c>
      <c r="L42" s="26"/>
      <c r="M42" s="59">
        <f t="shared" si="8"/>
        <v>0</v>
      </c>
      <c r="N42" s="26"/>
      <c r="O42" s="59">
        <f t="shared" si="9"/>
        <v>0</v>
      </c>
    </row>
    <row r="43" spans="1:15" x14ac:dyDescent="0.2">
      <c r="C43" s="60">
        <v>0</v>
      </c>
      <c r="D43" s="26"/>
      <c r="E43" s="61">
        <v>0</v>
      </c>
      <c r="F43" s="26"/>
      <c r="G43" s="62">
        <f t="shared" si="5"/>
        <v>0</v>
      </c>
      <c r="H43" s="26"/>
      <c r="I43" s="62">
        <f t="shared" si="6"/>
        <v>0</v>
      </c>
      <c r="J43" s="26"/>
      <c r="K43" s="62">
        <f t="shared" si="7"/>
        <v>0</v>
      </c>
      <c r="L43" s="26"/>
      <c r="M43" s="62">
        <f t="shared" si="8"/>
        <v>0</v>
      </c>
      <c r="N43" s="26"/>
      <c r="O43" s="62">
        <f t="shared" si="9"/>
        <v>0</v>
      </c>
    </row>
    <row r="44" spans="1:15" x14ac:dyDescent="0.2">
      <c r="A44" s="20" t="s">
        <v>6</v>
      </c>
      <c r="C44" s="26"/>
      <c r="D44" s="26"/>
      <c r="E44" s="26"/>
      <c r="F44" s="26"/>
      <c r="G44" s="5">
        <f>SUM(G34:G43)</f>
        <v>0</v>
      </c>
      <c r="H44" s="5"/>
      <c r="I44" s="5">
        <f>SUM(I34:I43)</f>
        <v>0</v>
      </c>
      <c r="J44" s="5"/>
      <c r="K44" s="5">
        <f>SUM(K34:K43)</f>
        <v>0</v>
      </c>
      <c r="L44" s="5"/>
      <c r="M44" s="5">
        <f>SUM(M34:M43)</f>
        <v>0</v>
      </c>
      <c r="N44" s="5"/>
      <c r="O44" s="5">
        <f>SUM(O34:O43)</f>
        <v>0</v>
      </c>
    </row>
    <row r="45" spans="1:15" x14ac:dyDescent="0.2">
      <c r="A45" s="20"/>
      <c r="C45" s="26"/>
      <c r="D45" s="26"/>
      <c r="E45" s="26"/>
      <c r="F45" s="26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2">
      <c r="A46" s="20"/>
      <c r="C46" s="26"/>
      <c r="D46" s="26"/>
      <c r="E46" s="26"/>
      <c r="F46" s="26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2">
      <c r="A47" s="52" t="s">
        <v>74</v>
      </c>
      <c r="B47" s="20"/>
    </row>
    <row r="48" spans="1:15" x14ac:dyDescent="0.2">
      <c r="A48" s="21" t="s">
        <v>3</v>
      </c>
      <c r="C48" s="21" t="s">
        <v>8</v>
      </c>
      <c r="E48" s="21" t="s">
        <v>7</v>
      </c>
      <c r="G48" s="23" t="s">
        <v>5</v>
      </c>
      <c r="I48" s="23" t="s">
        <v>75</v>
      </c>
      <c r="K48" s="23" t="s">
        <v>83</v>
      </c>
      <c r="M48" s="23" t="s">
        <v>88</v>
      </c>
      <c r="O48" s="23" t="s">
        <v>94</v>
      </c>
    </row>
    <row r="49" spans="1:15" x14ac:dyDescent="0.2">
      <c r="C49" s="58">
        <v>0</v>
      </c>
      <c r="D49" s="26"/>
      <c r="E49" s="58">
        <v>0</v>
      </c>
      <c r="F49" s="26"/>
      <c r="G49" s="59">
        <f t="shared" ref="G49:G58" si="10">C49*E49</f>
        <v>0</v>
      </c>
      <c r="H49" s="26"/>
      <c r="I49" s="59">
        <f t="shared" ref="I49:I58" si="11">ROUND(SUM(G49+(G49*$C$10)),0)</f>
        <v>0</v>
      </c>
      <c r="J49" s="26"/>
      <c r="K49" s="59">
        <f t="shared" ref="K49:K58" si="12">ROUND(SUM(I49+(I49*$C$10)),0)</f>
        <v>0</v>
      </c>
      <c r="L49" s="26"/>
      <c r="M49" s="59">
        <f t="shared" ref="M49:M58" si="13">ROUND(SUM(K49+(K49*$C$10)),0)</f>
        <v>0</v>
      </c>
      <c r="N49" s="26"/>
      <c r="O49" s="59">
        <f t="shared" ref="O49:O58" si="14">ROUND(SUM(M49+(M49*$C$10)),0)</f>
        <v>0</v>
      </c>
    </row>
    <row r="50" spans="1:15" x14ac:dyDescent="0.2">
      <c r="C50" s="58">
        <v>0</v>
      </c>
      <c r="D50" s="26"/>
      <c r="E50" s="58">
        <v>0</v>
      </c>
      <c r="F50" s="26"/>
      <c r="G50" s="59">
        <f t="shared" si="10"/>
        <v>0</v>
      </c>
      <c r="H50" s="26"/>
      <c r="I50" s="59">
        <f t="shared" si="11"/>
        <v>0</v>
      </c>
      <c r="J50" s="26"/>
      <c r="K50" s="59">
        <f t="shared" si="12"/>
        <v>0</v>
      </c>
      <c r="L50" s="26"/>
      <c r="M50" s="59">
        <f t="shared" si="13"/>
        <v>0</v>
      </c>
      <c r="N50" s="26"/>
      <c r="O50" s="59">
        <f t="shared" si="14"/>
        <v>0</v>
      </c>
    </row>
    <row r="51" spans="1:15" x14ac:dyDescent="0.2">
      <c r="C51" s="58">
        <v>0</v>
      </c>
      <c r="D51" s="26"/>
      <c r="E51" s="58">
        <v>0</v>
      </c>
      <c r="F51" s="26"/>
      <c r="G51" s="59">
        <f t="shared" si="10"/>
        <v>0</v>
      </c>
      <c r="H51" s="26"/>
      <c r="I51" s="59">
        <f t="shared" si="11"/>
        <v>0</v>
      </c>
      <c r="J51" s="26"/>
      <c r="K51" s="59">
        <f t="shared" si="12"/>
        <v>0</v>
      </c>
      <c r="L51" s="26"/>
      <c r="M51" s="59">
        <f t="shared" si="13"/>
        <v>0</v>
      </c>
      <c r="N51" s="26"/>
      <c r="O51" s="59">
        <f t="shared" si="14"/>
        <v>0</v>
      </c>
    </row>
    <row r="52" spans="1:15" x14ac:dyDescent="0.2">
      <c r="C52" s="58">
        <v>0</v>
      </c>
      <c r="D52" s="26"/>
      <c r="E52" s="58">
        <v>0</v>
      </c>
      <c r="F52" s="26"/>
      <c r="G52" s="59">
        <f t="shared" si="10"/>
        <v>0</v>
      </c>
      <c r="H52" s="26"/>
      <c r="I52" s="59">
        <f t="shared" si="11"/>
        <v>0</v>
      </c>
      <c r="J52" s="26"/>
      <c r="K52" s="59">
        <f t="shared" si="12"/>
        <v>0</v>
      </c>
      <c r="L52" s="26"/>
      <c r="M52" s="59">
        <f t="shared" si="13"/>
        <v>0</v>
      </c>
      <c r="N52" s="26"/>
      <c r="O52" s="59">
        <f t="shared" si="14"/>
        <v>0</v>
      </c>
    </row>
    <row r="53" spans="1:15" x14ac:dyDescent="0.2">
      <c r="C53" s="58">
        <v>0</v>
      </c>
      <c r="D53" s="26"/>
      <c r="E53" s="58">
        <v>0</v>
      </c>
      <c r="F53" s="26"/>
      <c r="G53" s="59">
        <f t="shared" si="10"/>
        <v>0</v>
      </c>
      <c r="H53" s="26"/>
      <c r="I53" s="59">
        <f t="shared" si="11"/>
        <v>0</v>
      </c>
      <c r="J53" s="26"/>
      <c r="K53" s="59">
        <f t="shared" si="12"/>
        <v>0</v>
      </c>
      <c r="L53" s="26"/>
      <c r="M53" s="59">
        <f t="shared" si="13"/>
        <v>0</v>
      </c>
      <c r="N53" s="26"/>
      <c r="O53" s="59">
        <f t="shared" si="14"/>
        <v>0</v>
      </c>
    </row>
    <row r="54" spans="1:15" x14ac:dyDescent="0.2">
      <c r="C54" s="58">
        <v>0</v>
      </c>
      <c r="D54" s="26"/>
      <c r="E54" s="58">
        <v>0</v>
      </c>
      <c r="F54" s="26"/>
      <c r="G54" s="59">
        <f t="shared" si="10"/>
        <v>0</v>
      </c>
      <c r="H54" s="26"/>
      <c r="I54" s="59">
        <f t="shared" si="11"/>
        <v>0</v>
      </c>
      <c r="J54" s="26"/>
      <c r="K54" s="59">
        <f t="shared" si="12"/>
        <v>0</v>
      </c>
      <c r="L54" s="26"/>
      <c r="M54" s="59">
        <f t="shared" si="13"/>
        <v>0</v>
      </c>
      <c r="N54" s="26"/>
      <c r="O54" s="59">
        <f t="shared" si="14"/>
        <v>0</v>
      </c>
    </row>
    <row r="55" spans="1:15" x14ac:dyDescent="0.2">
      <c r="C55" s="58">
        <v>0</v>
      </c>
      <c r="D55" s="26"/>
      <c r="E55" s="58">
        <v>0</v>
      </c>
      <c r="F55" s="26"/>
      <c r="G55" s="59">
        <f t="shared" si="10"/>
        <v>0</v>
      </c>
      <c r="H55" s="26"/>
      <c r="I55" s="59">
        <f t="shared" si="11"/>
        <v>0</v>
      </c>
      <c r="J55" s="26"/>
      <c r="K55" s="59">
        <f t="shared" si="12"/>
        <v>0</v>
      </c>
      <c r="L55" s="26"/>
      <c r="M55" s="59">
        <f t="shared" si="13"/>
        <v>0</v>
      </c>
      <c r="N55" s="26"/>
      <c r="O55" s="59">
        <f t="shared" si="14"/>
        <v>0</v>
      </c>
    </row>
    <row r="56" spans="1:15" x14ac:dyDescent="0.2">
      <c r="C56" s="58">
        <v>0</v>
      </c>
      <c r="D56" s="26"/>
      <c r="E56" s="58">
        <v>0</v>
      </c>
      <c r="F56" s="26"/>
      <c r="G56" s="59">
        <f t="shared" si="10"/>
        <v>0</v>
      </c>
      <c r="H56" s="26"/>
      <c r="I56" s="59">
        <f t="shared" si="11"/>
        <v>0</v>
      </c>
      <c r="J56" s="26"/>
      <c r="K56" s="59">
        <f t="shared" si="12"/>
        <v>0</v>
      </c>
      <c r="L56" s="26"/>
      <c r="M56" s="59">
        <f t="shared" si="13"/>
        <v>0</v>
      </c>
      <c r="N56" s="26"/>
      <c r="O56" s="59">
        <f t="shared" si="14"/>
        <v>0</v>
      </c>
    </row>
    <row r="57" spans="1:15" x14ac:dyDescent="0.2">
      <c r="C57" s="58">
        <v>0</v>
      </c>
      <c r="D57" s="26"/>
      <c r="E57" s="58">
        <v>0</v>
      </c>
      <c r="F57" s="26"/>
      <c r="G57" s="59">
        <f t="shared" si="10"/>
        <v>0</v>
      </c>
      <c r="H57" s="26"/>
      <c r="I57" s="59">
        <f t="shared" si="11"/>
        <v>0</v>
      </c>
      <c r="J57" s="26"/>
      <c r="K57" s="59">
        <f t="shared" si="12"/>
        <v>0</v>
      </c>
      <c r="L57" s="26"/>
      <c r="M57" s="59">
        <f t="shared" si="13"/>
        <v>0</v>
      </c>
      <c r="N57" s="26"/>
      <c r="O57" s="59">
        <f t="shared" si="14"/>
        <v>0</v>
      </c>
    </row>
    <row r="58" spans="1:15" x14ac:dyDescent="0.2">
      <c r="C58" s="61">
        <v>0</v>
      </c>
      <c r="D58" s="26"/>
      <c r="E58" s="61">
        <v>0</v>
      </c>
      <c r="F58" s="26"/>
      <c r="G58" s="62">
        <f t="shared" si="10"/>
        <v>0</v>
      </c>
      <c r="H58" s="26"/>
      <c r="I58" s="62">
        <f t="shared" si="11"/>
        <v>0</v>
      </c>
      <c r="J58" s="26"/>
      <c r="K58" s="62">
        <f t="shared" si="12"/>
        <v>0</v>
      </c>
      <c r="L58" s="26"/>
      <c r="M58" s="62">
        <f t="shared" si="13"/>
        <v>0</v>
      </c>
      <c r="N58" s="26"/>
      <c r="O58" s="62">
        <f t="shared" si="14"/>
        <v>0</v>
      </c>
    </row>
    <row r="59" spans="1:15" x14ac:dyDescent="0.2">
      <c r="A59" s="20" t="s">
        <v>6</v>
      </c>
      <c r="C59" s="26"/>
      <c r="D59" s="26"/>
      <c r="E59" s="26"/>
      <c r="F59" s="26"/>
      <c r="G59" s="5">
        <f>SUM(G49:G58)</f>
        <v>0</v>
      </c>
      <c r="H59" s="5"/>
      <c r="I59" s="5">
        <f>SUM(I49:I58)</f>
        <v>0</v>
      </c>
      <c r="J59" s="5"/>
      <c r="K59" s="5">
        <f>SUM(K49:K58)</f>
        <v>0</v>
      </c>
      <c r="L59" s="5"/>
      <c r="M59" s="5">
        <f>SUM(M49:M58)</f>
        <v>0</v>
      </c>
      <c r="N59" s="5"/>
      <c r="O59" s="5">
        <f>SUM(O49:O58)</f>
        <v>0</v>
      </c>
    </row>
    <row r="62" spans="1:15" x14ac:dyDescent="0.2">
      <c r="A62" s="20" t="s">
        <v>9</v>
      </c>
    </row>
    <row r="63" spans="1:15" x14ac:dyDescent="0.2">
      <c r="A63" s="21" t="s">
        <v>3</v>
      </c>
      <c r="C63" s="21" t="s">
        <v>4</v>
      </c>
      <c r="D63" s="22"/>
      <c r="E63" s="21" t="s">
        <v>2</v>
      </c>
      <c r="G63" s="23" t="s">
        <v>5</v>
      </c>
      <c r="I63" s="23" t="s">
        <v>75</v>
      </c>
      <c r="K63" s="23" t="s">
        <v>83</v>
      </c>
      <c r="M63" s="23" t="s">
        <v>88</v>
      </c>
      <c r="O63" s="23" t="s">
        <v>94</v>
      </c>
    </row>
    <row r="64" spans="1:15" x14ac:dyDescent="0.2">
      <c r="C64" s="57">
        <v>0</v>
      </c>
      <c r="E64" s="58">
        <v>0</v>
      </c>
      <c r="F64" s="26"/>
      <c r="G64" s="59">
        <f t="shared" ref="G64:G73" si="15">C64*E64</f>
        <v>0</v>
      </c>
      <c r="H64" s="26"/>
      <c r="I64" s="59">
        <f t="shared" ref="I64:I73" si="16">ROUND(SUM(G64+(G64*$C$10)),0)</f>
        <v>0</v>
      </c>
      <c r="J64" s="26"/>
      <c r="K64" s="59">
        <f t="shared" ref="K64:K73" si="17">ROUND(SUM(I64+(I64*$C$10)),0)</f>
        <v>0</v>
      </c>
      <c r="L64" s="26"/>
      <c r="M64" s="59">
        <f t="shared" ref="M64:M73" si="18">ROUND(SUM(K64+(K64*$C$10)),0)</f>
        <v>0</v>
      </c>
      <c r="N64" s="26"/>
      <c r="O64" s="59">
        <f t="shared" ref="O64:O73" si="19">ROUND(SUM(M64+(M64*$C$10)),0)</f>
        <v>0</v>
      </c>
    </row>
    <row r="65" spans="1:15" x14ac:dyDescent="0.2">
      <c r="C65" s="57">
        <v>0</v>
      </c>
      <c r="E65" s="58">
        <v>0</v>
      </c>
      <c r="F65" s="26"/>
      <c r="G65" s="59">
        <f t="shared" si="15"/>
        <v>0</v>
      </c>
      <c r="H65" s="26"/>
      <c r="I65" s="59">
        <f t="shared" si="16"/>
        <v>0</v>
      </c>
      <c r="J65" s="26"/>
      <c r="K65" s="59">
        <f t="shared" si="17"/>
        <v>0</v>
      </c>
      <c r="L65" s="26"/>
      <c r="M65" s="59">
        <f t="shared" si="18"/>
        <v>0</v>
      </c>
      <c r="N65" s="26"/>
      <c r="O65" s="59">
        <f t="shared" si="19"/>
        <v>0</v>
      </c>
    </row>
    <row r="66" spans="1:15" x14ac:dyDescent="0.2">
      <c r="C66" s="57">
        <v>0</v>
      </c>
      <c r="E66" s="58">
        <v>0</v>
      </c>
      <c r="F66" s="26"/>
      <c r="G66" s="59">
        <f t="shared" si="15"/>
        <v>0</v>
      </c>
      <c r="H66" s="26"/>
      <c r="I66" s="59">
        <f t="shared" si="16"/>
        <v>0</v>
      </c>
      <c r="J66" s="26"/>
      <c r="K66" s="59">
        <f t="shared" si="17"/>
        <v>0</v>
      </c>
      <c r="L66" s="26"/>
      <c r="M66" s="59">
        <f t="shared" si="18"/>
        <v>0</v>
      </c>
      <c r="N66" s="26"/>
      <c r="O66" s="59">
        <f t="shared" si="19"/>
        <v>0</v>
      </c>
    </row>
    <row r="67" spans="1:15" x14ac:dyDescent="0.2">
      <c r="C67" s="57">
        <v>0</v>
      </c>
      <c r="E67" s="58">
        <v>0</v>
      </c>
      <c r="F67" s="26"/>
      <c r="G67" s="59">
        <f t="shared" si="15"/>
        <v>0</v>
      </c>
      <c r="H67" s="26"/>
      <c r="I67" s="59">
        <f t="shared" si="16"/>
        <v>0</v>
      </c>
      <c r="J67" s="26"/>
      <c r="K67" s="59">
        <f t="shared" si="17"/>
        <v>0</v>
      </c>
      <c r="L67" s="26"/>
      <c r="M67" s="59">
        <f t="shared" si="18"/>
        <v>0</v>
      </c>
      <c r="N67" s="26"/>
      <c r="O67" s="59">
        <f t="shared" si="19"/>
        <v>0</v>
      </c>
    </row>
    <row r="68" spans="1:15" x14ac:dyDescent="0.2">
      <c r="C68" s="57">
        <v>0</v>
      </c>
      <c r="E68" s="58">
        <v>0</v>
      </c>
      <c r="F68" s="26"/>
      <c r="G68" s="59">
        <f t="shared" si="15"/>
        <v>0</v>
      </c>
      <c r="H68" s="26"/>
      <c r="I68" s="59">
        <f t="shared" si="16"/>
        <v>0</v>
      </c>
      <c r="J68" s="26"/>
      <c r="K68" s="59">
        <f t="shared" si="17"/>
        <v>0</v>
      </c>
      <c r="L68" s="26"/>
      <c r="M68" s="59">
        <f t="shared" si="18"/>
        <v>0</v>
      </c>
      <c r="N68" s="26"/>
      <c r="O68" s="59">
        <f t="shared" si="19"/>
        <v>0</v>
      </c>
    </row>
    <row r="69" spans="1:15" x14ac:dyDescent="0.2">
      <c r="C69" s="57">
        <v>0</v>
      </c>
      <c r="E69" s="58">
        <v>0</v>
      </c>
      <c r="F69" s="26"/>
      <c r="G69" s="59">
        <f t="shared" si="15"/>
        <v>0</v>
      </c>
      <c r="H69" s="26"/>
      <c r="I69" s="59">
        <f t="shared" si="16"/>
        <v>0</v>
      </c>
      <c r="J69" s="26"/>
      <c r="K69" s="59">
        <f t="shared" si="17"/>
        <v>0</v>
      </c>
      <c r="L69" s="26"/>
      <c r="M69" s="59">
        <f t="shared" si="18"/>
        <v>0</v>
      </c>
      <c r="N69" s="26"/>
      <c r="O69" s="59">
        <f t="shared" si="19"/>
        <v>0</v>
      </c>
    </row>
    <row r="70" spans="1:15" x14ac:dyDescent="0.2">
      <c r="C70" s="57">
        <v>0</v>
      </c>
      <c r="E70" s="58">
        <v>0</v>
      </c>
      <c r="F70" s="26"/>
      <c r="G70" s="59">
        <f t="shared" si="15"/>
        <v>0</v>
      </c>
      <c r="H70" s="26"/>
      <c r="I70" s="59">
        <f t="shared" si="16"/>
        <v>0</v>
      </c>
      <c r="J70" s="26"/>
      <c r="K70" s="59">
        <f t="shared" si="17"/>
        <v>0</v>
      </c>
      <c r="L70" s="26"/>
      <c r="M70" s="59">
        <f t="shared" si="18"/>
        <v>0</v>
      </c>
      <c r="N70" s="26"/>
      <c r="O70" s="59">
        <f t="shared" si="19"/>
        <v>0</v>
      </c>
    </row>
    <row r="71" spans="1:15" x14ac:dyDescent="0.2">
      <c r="C71" s="57">
        <v>0</v>
      </c>
      <c r="E71" s="58">
        <v>0</v>
      </c>
      <c r="F71" s="26"/>
      <c r="G71" s="59">
        <f t="shared" si="15"/>
        <v>0</v>
      </c>
      <c r="H71" s="26"/>
      <c r="I71" s="59">
        <f t="shared" si="16"/>
        <v>0</v>
      </c>
      <c r="J71" s="26"/>
      <c r="K71" s="59">
        <f t="shared" si="17"/>
        <v>0</v>
      </c>
      <c r="L71" s="26"/>
      <c r="M71" s="59">
        <f t="shared" si="18"/>
        <v>0</v>
      </c>
      <c r="N71" s="26"/>
      <c r="O71" s="59">
        <f t="shared" si="19"/>
        <v>0</v>
      </c>
    </row>
    <row r="72" spans="1:15" x14ac:dyDescent="0.2">
      <c r="C72" s="57">
        <v>0</v>
      </c>
      <c r="E72" s="58">
        <v>0</v>
      </c>
      <c r="F72" s="26"/>
      <c r="G72" s="59">
        <f t="shared" si="15"/>
        <v>0</v>
      </c>
      <c r="H72" s="26"/>
      <c r="I72" s="59">
        <f t="shared" si="16"/>
        <v>0</v>
      </c>
      <c r="J72" s="26"/>
      <c r="K72" s="59">
        <f t="shared" si="17"/>
        <v>0</v>
      </c>
      <c r="L72" s="26"/>
      <c r="M72" s="59">
        <f t="shared" si="18"/>
        <v>0</v>
      </c>
      <c r="N72" s="26"/>
      <c r="O72" s="59">
        <f t="shared" si="19"/>
        <v>0</v>
      </c>
    </row>
    <row r="73" spans="1:15" x14ac:dyDescent="0.2">
      <c r="C73" s="60">
        <v>0</v>
      </c>
      <c r="E73" s="61">
        <v>0</v>
      </c>
      <c r="F73" s="26"/>
      <c r="G73" s="62">
        <f t="shared" si="15"/>
        <v>0</v>
      </c>
      <c r="H73" s="26"/>
      <c r="I73" s="62">
        <f t="shared" si="16"/>
        <v>0</v>
      </c>
      <c r="J73" s="26"/>
      <c r="K73" s="62">
        <f t="shared" si="17"/>
        <v>0</v>
      </c>
      <c r="L73" s="26"/>
      <c r="M73" s="62">
        <f t="shared" si="18"/>
        <v>0</v>
      </c>
      <c r="N73" s="26"/>
      <c r="O73" s="62">
        <f t="shared" si="19"/>
        <v>0</v>
      </c>
    </row>
    <row r="74" spans="1:15" x14ac:dyDescent="0.2">
      <c r="A74" s="20" t="s">
        <v>6</v>
      </c>
      <c r="E74" s="26"/>
      <c r="F74" s="26"/>
      <c r="G74" s="5">
        <f>SUM(G64:G73)</f>
        <v>0</v>
      </c>
      <c r="H74" s="5"/>
      <c r="I74" s="5">
        <f>SUM(I64:I73)</f>
        <v>0</v>
      </c>
      <c r="J74" s="5"/>
      <c r="K74" s="5">
        <f>SUM(K64:K73)</f>
        <v>0</v>
      </c>
      <c r="L74" s="5"/>
      <c r="M74" s="5">
        <f>SUM(M64:M73)</f>
        <v>0</v>
      </c>
      <c r="N74" s="5"/>
      <c r="O74" s="5">
        <f>SUM(O64:O73)</f>
        <v>0</v>
      </c>
    </row>
    <row r="75" spans="1:15" x14ac:dyDescent="0.2"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</row>
    <row r="76" spans="1:15" x14ac:dyDescent="0.2">
      <c r="A76" s="18" t="s">
        <v>10</v>
      </c>
      <c r="E76" s="26"/>
      <c r="F76" s="26"/>
      <c r="G76" s="5">
        <f>SUM(G29+G44+G59+G74)</f>
        <v>0</v>
      </c>
      <c r="H76" s="5"/>
      <c r="I76" s="5">
        <f>SUM(I29+I44+I59+I74)</f>
        <v>0</v>
      </c>
      <c r="J76" s="5"/>
      <c r="K76" s="5">
        <f>SUM(K29+K44+K59+K74)</f>
        <v>0</v>
      </c>
      <c r="L76" s="5"/>
      <c r="M76" s="5">
        <f>SUM(M29+M44+M59+M74)</f>
        <v>0</v>
      </c>
      <c r="N76" s="5"/>
      <c r="O76" s="5">
        <f>SUM(O29+O44+O59+O74)</f>
        <v>0</v>
      </c>
    </row>
    <row r="77" spans="1:15" x14ac:dyDescent="0.2">
      <c r="A77" s="18"/>
      <c r="G77" s="5"/>
      <c r="H77" s="18"/>
      <c r="I77" s="5"/>
      <c r="J77" s="18"/>
      <c r="K77" s="5"/>
      <c r="L77" s="18"/>
      <c r="M77" s="5"/>
      <c r="N77" s="18"/>
      <c r="O77" s="5"/>
    </row>
    <row r="78" spans="1:15" x14ac:dyDescent="0.2">
      <c r="A78" s="19" t="s">
        <v>11</v>
      </c>
      <c r="G78" s="3">
        <f>ROUND(+G29*$C$11,0)</f>
        <v>0</v>
      </c>
      <c r="H78" s="26"/>
      <c r="I78" s="3">
        <f>ROUND(+I29*$C$11,0)</f>
        <v>0</v>
      </c>
      <c r="J78" s="26"/>
      <c r="K78" s="3">
        <f>ROUND(+K29*$C$11,0)</f>
        <v>0</v>
      </c>
      <c r="L78" s="26"/>
      <c r="M78" s="3">
        <f>ROUND(+M29*$C$11,0)</f>
        <v>0</v>
      </c>
      <c r="N78" s="26"/>
      <c r="O78" s="3">
        <f>ROUND(+O29*$C$11,0)</f>
        <v>0</v>
      </c>
    </row>
    <row r="79" spans="1:15" x14ac:dyDescent="0.2">
      <c r="A79" s="19" t="s">
        <v>73</v>
      </c>
      <c r="G79" s="4">
        <f>ROUND(+G44*$C$12,0)</f>
        <v>0</v>
      </c>
      <c r="H79" s="26"/>
      <c r="I79" s="4">
        <f>ROUND(+I44*$C$12,0)</f>
        <v>0</v>
      </c>
      <c r="J79" s="26"/>
      <c r="K79" s="4">
        <f>ROUND(+K44*$C$12,0)</f>
        <v>0</v>
      </c>
      <c r="L79" s="26"/>
      <c r="M79" s="4">
        <f>ROUND(+M44*$C$12,0)</f>
        <v>0</v>
      </c>
      <c r="N79" s="26"/>
      <c r="O79" s="4">
        <f>ROUND(+O44*$C$12,0)</f>
        <v>0</v>
      </c>
    </row>
    <row r="80" spans="1:15" x14ac:dyDescent="0.2">
      <c r="A80" s="19" t="s">
        <v>12</v>
      </c>
      <c r="G80" s="4">
        <f>ROUND(+G59*$C$12,0)</f>
        <v>0</v>
      </c>
      <c r="H80" s="26"/>
      <c r="I80" s="4">
        <f>ROUND(+I59*$C$12,0)</f>
        <v>0</v>
      </c>
      <c r="J80" s="26"/>
      <c r="K80" s="4">
        <f>ROUND(+K59*$C$12,0)</f>
        <v>0</v>
      </c>
      <c r="L80" s="26"/>
      <c r="M80" s="4">
        <f>ROUND(+M59*$C$12,0)</f>
        <v>0</v>
      </c>
      <c r="N80" s="26"/>
      <c r="O80" s="4">
        <f>ROUND(+O59*$C$12,0)</f>
        <v>0</v>
      </c>
    </row>
    <row r="81" spans="1:15" x14ac:dyDescent="0.2">
      <c r="A81" s="19" t="s">
        <v>13</v>
      </c>
      <c r="G81" s="32">
        <v>0</v>
      </c>
      <c r="H81" s="26"/>
      <c r="I81" s="32">
        <f>ROUND(+G81*(1+$C$10),0)</f>
        <v>0</v>
      </c>
      <c r="J81" s="26"/>
      <c r="K81" s="32">
        <f>ROUND(+I81*(1+$C$10),0)</f>
        <v>0</v>
      </c>
      <c r="L81" s="26"/>
      <c r="M81" s="32">
        <f>ROUND(+K81*(1+$C$10),0)</f>
        <v>0</v>
      </c>
      <c r="N81" s="26"/>
      <c r="O81" s="32">
        <f>ROUND(+M81*(1+$C$10),0)</f>
        <v>0</v>
      </c>
    </row>
    <row r="82" spans="1:15" x14ac:dyDescent="0.2">
      <c r="A82" s="18" t="s">
        <v>18</v>
      </c>
      <c r="G82" s="5">
        <f>SUM(G78:G81)</f>
        <v>0</v>
      </c>
      <c r="H82" s="26"/>
      <c r="I82" s="5">
        <f>SUM(I78:I81)</f>
        <v>0</v>
      </c>
      <c r="J82" s="26"/>
      <c r="K82" s="5">
        <f>SUM(K78:K81)</f>
        <v>0</v>
      </c>
      <c r="L82" s="26"/>
      <c r="M82" s="5">
        <f>SUM(M78:M81)</f>
        <v>0</v>
      </c>
      <c r="N82" s="26"/>
      <c r="O82" s="5">
        <f>SUM(O78:O81)</f>
        <v>0</v>
      </c>
    </row>
    <row r="83" spans="1:15" x14ac:dyDescent="0.2">
      <c r="A83" s="18"/>
      <c r="G83" s="26"/>
      <c r="H83" s="26"/>
      <c r="I83" s="26"/>
      <c r="J83" s="26"/>
      <c r="K83" s="26"/>
      <c r="L83" s="26"/>
      <c r="M83" s="26"/>
      <c r="N83" s="26"/>
      <c r="O83" s="26"/>
    </row>
    <row r="84" spans="1:15" x14ac:dyDescent="0.2">
      <c r="A84" s="20" t="s">
        <v>17</v>
      </c>
      <c r="G84" s="5">
        <f>G76+G82</f>
        <v>0</v>
      </c>
      <c r="H84" s="26"/>
      <c r="I84" s="5">
        <f>I76+I82</f>
        <v>0</v>
      </c>
      <c r="J84" s="26"/>
      <c r="K84" s="5">
        <f>K76+K82</f>
        <v>0</v>
      </c>
      <c r="L84" s="26"/>
      <c r="M84" s="5">
        <f>M76+M82</f>
        <v>0</v>
      </c>
      <c r="N84" s="26"/>
      <c r="O84" s="5">
        <f>O76+O82</f>
        <v>0</v>
      </c>
    </row>
    <row r="85" spans="1:15" x14ac:dyDescent="0.2">
      <c r="G85" s="26"/>
      <c r="H85" s="26"/>
      <c r="I85" s="26"/>
      <c r="J85" s="26"/>
      <c r="K85" s="26"/>
      <c r="L85" s="26"/>
      <c r="M85" s="26"/>
      <c r="N85" s="26"/>
      <c r="O85" s="26"/>
    </row>
    <row r="86" spans="1:15" x14ac:dyDescent="0.2">
      <c r="G86" s="26"/>
      <c r="H86" s="26"/>
      <c r="I86" s="26"/>
      <c r="J86" s="26"/>
      <c r="K86" s="26"/>
      <c r="L86" s="26"/>
      <c r="M86" s="26"/>
      <c r="N86" s="26"/>
      <c r="O86" s="26"/>
    </row>
    <row r="87" spans="1:15" x14ac:dyDescent="0.2">
      <c r="A87" s="20" t="s">
        <v>20</v>
      </c>
      <c r="G87" s="26"/>
      <c r="H87" s="26"/>
      <c r="I87" s="26"/>
      <c r="J87" s="26"/>
      <c r="K87" s="26"/>
      <c r="L87" s="26"/>
      <c r="M87" s="26"/>
      <c r="N87" s="26"/>
      <c r="O87" s="26"/>
    </row>
    <row r="88" spans="1:15" x14ac:dyDescent="0.2">
      <c r="A88" s="31" t="s">
        <v>21</v>
      </c>
      <c r="G88" s="26"/>
      <c r="H88" s="26"/>
      <c r="I88" s="26"/>
      <c r="J88" s="26"/>
      <c r="K88" s="26"/>
      <c r="L88" s="26"/>
      <c r="M88" s="26"/>
      <c r="N88" s="26"/>
      <c r="O88" s="26"/>
    </row>
    <row r="89" spans="1:15" x14ac:dyDescent="0.2">
      <c r="G89" s="26">
        <v>0</v>
      </c>
      <c r="H89" s="26"/>
      <c r="I89" s="59">
        <f>ROUND(SUM(G89+(G89*$C$9)),0)</f>
        <v>0</v>
      </c>
      <c r="J89" s="26"/>
      <c r="K89" s="59">
        <f>ROUND(SUM(I89+(I89*$C$9)),0)</f>
        <v>0</v>
      </c>
      <c r="L89" s="26"/>
      <c r="M89" s="59">
        <f>ROUND(SUM(K89+(K89*$C$9)),0)</f>
        <v>0</v>
      </c>
      <c r="N89" s="26"/>
      <c r="O89" s="59">
        <f>ROUND(SUM(M89+(M89*$C$9)),0)</f>
        <v>0</v>
      </c>
    </row>
    <row r="90" spans="1:15" x14ac:dyDescent="0.2">
      <c r="G90" s="26">
        <v>0</v>
      </c>
      <c r="H90" s="26"/>
      <c r="I90" s="59">
        <f>ROUND(SUM(G90+(G90*$C$9)),0)</f>
        <v>0</v>
      </c>
      <c r="J90" s="26"/>
      <c r="K90" s="59">
        <f>ROUND(SUM(I90+(I90*$C$9)),0)</f>
        <v>0</v>
      </c>
      <c r="L90" s="26"/>
      <c r="M90" s="59">
        <f>ROUND(SUM(K90+(K90*$C$9)),0)</f>
        <v>0</v>
      </c>
      <c r="N90" s="26"/>
      <c r="O90" s="59">
        <f>ROUND(SUM(M90+(M90*$C$9)),0)</f>
        <v>0</v>
      </c>
    </row>
    <row r="91" spans="1:15" x14ac:dyDescent="0.2">
      <c r="G91" s="32">
        <v>0</v>
      </c>
      <c r="H91" s="26"/>
      <c r="I91" s="62">
        <f>ROUND(SUM(G91+(G91*$C$9)),0)</f>
        <v>0</v>
      </c>
      <c r="J91" s="26"/>
      <c r="K91" s="62">
        <f>ROUND(SUM(I91+(I91*$C$9)),0)</f>
        <v>0</v>
      </c>
      <c r="L91" s="26"/>
      <c r="M91" s="62">
        <f>ROUND(SUM(K91+(K91*$C$9)),0)</f>
        <v>0</v>
      </c>
      <c r="N91" s="26"/>
      <c r="O91" s="62">
        <f>ROUND(SUM(M91+(M91*$C$9)),0)</f>
        <v>0</v>
      </c>
    </row>
    <row r="92" spans="1:15" x14ac:dyDescent="0.2">
      <c r="A92" s="20" t="s">
        <v>6</v>
      </c>
      <c r="G92" s="5">
        <f>SUM(G89:G91)</f>
        <v>0</v>
      </c>
      <c r="H92" s="26"/>
      <c r="I92" s="5">
        <f>SUM(I89:I91)</f>
        <v>0</v>
      </c>
      <c r="J92" s="26"/>
      <c r="K92" s="5">
        <f>SUM(K89:K91)</f>
        <v>0</v>
      </c>
      <c r="L92" s="26"/>
      <c r="M92" s="5">
        <f>SUM(M89:M91)</f>
        <v>0</v>
      </c>
      <c r="N92" s="26"/>
      <c r="O92" s="5">
        <f>SUM(O89:O91)</f>
        <v>0</v>
      </c>
    </row>
    <row r="93" spans="1:15" x14ac:dyDescent="0.2">
      <c r="A93" s="19" t="s">
        <v>22</v>
      </c>
      <c r="G93" s="26"/>
      <c r="H93" s="26"/>
      <c r="I93" s="26"/>
      <c r="J93" s="26"/>
      <c r="K93" s="26"/>
      <c r="L93" s="26"/>
      <c r="M93" s="26"/>
      <c r="N93" s="26"/>
      <c r="O93" s="26"/>
    </row>
    <row r="94" spans="1:15" x14ac:dyDescent="0.2">
      <c r="G94" s="26"/>
      <c r="H94" s="26"/>
      <c r="I94" s="26"/>
      <c r="J94" s="26"/>
      <c r="K94" s="26"/>
      <c r="L94" s="26"/>
      <c r="M94" s="26"/>
      <c r="N94" s="26"/>
      <c r="O94" s="26"/>
    </row>
    <row r="95" spans="1:15" x14ac:dyDescent="0.2">
      <c r="A95" s="20" t="s">
        <v>62</v>
      </c>
      <c r="G95" s="26"/>
      <c r="H95" s="26"/>
      <c r="I95" s="26"/>
      <c r="J95" s="26"/>
      <c r="K95" s="26"/>
      <c r="L95" s="26"/>
      <c r="M95" s="26"/>
      <c r="N95" s="26"/>
      <c r="O95" s="26"/>
    </row>
    <row r="96" spans="1:15" x14ac:dyDescent="0.2">
      <c r="A96" s="31" t="s">
        <v>63</v>
      </c>
      <c r="G96" s="26"/>
      <c r="H96" s="26"/>
      <c r="I96" s="26"/>
      <c r="J96" s="26"/>
      <c r="K96" s="26"/>
      <c r="L96" s="26"/>
      <c r="M96" s="26"/>
      <c r="N96" s="26"/>
      <c r="O96" s="26"/>
    </row>
    <row r="97" spans="1:15" x14ac:dyDescent="0.2">
      <c r="A97" s="34" t="s">
        <v>53</v>
      </c>
      <c r="G97" s="26">
        <v>0</v>
      </c>
      <c r="H97" s="26"/>
      <c r="I97" s="26">
        <v>0</v>
      </c>
      <c r="J97" s="26" t="s">
        <v>22</v>
      </c>
      <c r="K97" s="26">
        <v>0</v>
      </c>
      <c r="L97" s="26" t="s">
        <v>22</v>
      </c>
      <c r="M97" s="26">
        <v>0</v>
      </c>
      <c r="N97" s="26"/>
      <c r="O97" s="26">
        <v>0</v>
      </c>
    </row>
    <row r="98" spans="1:15" x14ac:dyDescent="0.2">
      <c r="G98" s="26">
        <v>0</v>
      </c>
      <c r="H98" s="26"/>
      <c r="I98" s="26">
        <v>0</v>
      </c>
      <c r="J98" s="26"/>
      <c r="K98" s="26">
        <v>0</v>
      </c>
      <c r="L98" s="26"/>
      <c r="M98" s="26">
        <v>0</v>
      </c>
      <c r="N98" s="26"/>
      <c r="O98" s="26">
        <v>0</v>
      </c>
    </row>
    <row r="99" spans="1:15" x14ac:dyDescent="0.2">
      <c r="G99" s="26">
        <v>0</v>
      </c>
      <c r="H99" s="26"/>
      <c r="I99" s="26">
        <v>0</v>
      </c>
      <c r="J99" s="26"/>
      <c r="K99" s="26">
        <v>0</v>
      </c>
      <c r="L99" s="26"/>
      <c r="M99" s="26">
        <v>0</v>
      </c>
      <c r="N99" s="26"/>
      <c r="O99" s="26">
        <v>0</v>
      </c>
    </row>
    <row r="100" spans="1:15" x14ac:dyDescent="0.2">
      <c r="G100" s="32">
        <v>0</v>
      </c>
      <c r="H100" s="26"/>
      <c r="I100" s="32">
        <v>0</v>
      </c>
      <c r="J100" s="26"/>
      <c r="K100" s="32">
        <v>0</v>
      </c>
      <c r="L100" s="26"/>
      <c r="M100" s="32">
        <v>0</v>
      </c>
      <c r="N100" s="26"/>
      <c r="O100" s="32">
        <v>0</v>
      </c>
    </row>
    <row r="101" spans="1:15" x14ac:dyDescent="0.2">
      <c r="A101" s="20" t="s">
        <v>6</v>
      </c>
      <c r="G101" s="5">
        <f>SUM(G97:G100)</f>
        <v>0</v>
      </c>
      <c r="H101" s="26"/>
      <c r="I101" s="5">
        <f>SUM(I97:I100)</f>
        <v>0</v>
      </c>
      <c r="J101" s="26"/>
      <c r="K101" s="5">
        <f>SUM(K97:K100)</f>
        <v>0</v>
      </c>
      <c r="L101" s="26"/>
      <c r="M101" s="5">
        <f>SUM(M97:M100)</f>
        <v>0</v>
      </c>
      <c r="N101" s="26"/>
      <c r="O101" s="5">
        <f>SUM(O97:O100)</f>
        <v>0</v>
      </c>
    </row>
    <row r="102" spans="1:15" x14ac:dyDescent="0.2">
      <c r="G102" s="26"/>
      <c r="H102" s="26"/>
      <c r="I102" s="26"/>
      <c r="J102" s="26"/>
      <c r="K102" s="26"/>
      <c r="L102" s="26"/>
      <c r="M102" s="26"/>
      <c r="N102" s="26"/>
      <c r="O102" s="26"/>
    </row>
    <row r="103" spans="1:15" x14ac:dyDescent="0.2">
      <c r="G103" s="26"/>
      <c r="H103" s="26"/>
      <c r="I103" s="26"/>
      <c r="J103" s="26"/>
      <c r="K103" s="26"/>
      <c r="L103" s="26"/>
      <c r="M103" s="26"/>
      <c r="N103" s="26"/>
      <c r="O103" s="26"/>
    </row>
    <row r="104" spans="1:15" x14ac:dyDescent="0.2">
      <c r="A104" s="20" t="s">
        <v>24</v>
      </c>
      <c r="G104" s="26"/>
      <c r="H104" s="26"/>
      <c r="I104" s="26"/>
      <c r="J104" s="26"/>
      <c r="K104" s="26"/>
      <c r="L104" s="26"/>
      <c r="M104" s="26"/>
      <c r="N104" s="26"/>
      <c r="O104" s="26"/>
    </row>
    <row r="105" spans="1:15" x14ac:dyDescent="0.2">
      <c r="A105" s="31" t="s">
        <v>23</v>
      </c>
      <c r="G105" s="26"/>
      <c r="H105" s="26"/>
      <c r="I105" s="26"/>
      <c r="J105" s="26"/>
      <c r="K105" s="26"/>
      <c r="L105" s="26"/>
      <c r="M105" s="26"/>
      <c r="N105" s="26"/>
      <c r="O105" s="26"/>
    </row>
    <row r="106" spans="1:15" x14ac:dyDescent="0.2">
      <c r="G106" s="26">
        <v>0</v>
      </c>
      <c r="H106" s="26"/>
      <c r="I106" s="59">
        <f t="shared" ref="I106:I117" si="20">ROUND(SUM(G106+(G106*$C$9)),0)</f>
        <v>0</v>
      </c>
      <c r="J106" s="26"/>
      <c r="K106" s="59">
        <f t="shared" ref="K106:K117" si="21">ROUND(SUM(I106+(I106*$C$9)),0)</f>
        <v>0</v>
      </c>
      <c r="L106" s="26"/>
      <c r="M106" s="59">
        <f t="shared" ref="M106:M117" si="22">ROUND(SUM(K106+(K106*$C$9)),0)</f>
        <v>0</v>
      </c>
      <c r="N106" s="26"/>
      <c r="O106" s="59">
        <f t="shared" ref="O106:O117" si="23">ROUND(SUM(M106+(M106*$C$9)),0)</f>
        <v>0</v>
      </c>
    </row>
    <row r="107" spans="1:15" x14ac:dyDescent="0.2">
      <c r="G107" s="26">
        <v>0</v>
      </c>
      <c r="H107" s="26"/>
      <c r="I107" s="59">
        <f t="shared" si="20"/>
        <v>0</v>
      </c>
      <c r="J107" s="26"/>
      <c r="K107" s="59">
        <f t="shared" si="21"/>
        <v>0</v>
      </c>
      <c r="L107" s="26"/>
      <c r="M107" s="59">
        <f t="shared" si="22"/>
        <v>0</v>
      </c>
      <c r="N107" s="26"/>
      <c r="O107" s="59">
        <f t="shared" si="23"/>
        <v>0</v>
      </c>
    </row>
    <row r="108" spans="1:15" x14ac:dyDescent="0.2">
      <c r="G108" s="26">
        <v>0</v>
      </c>
      <c r="H108" s="26"/>
      <c r="I108" s="59">
        <f t="shared" si="20"/>
        <v>0</v>
      </c>
      <c r="J108" s="26"/>
      <c r="K108" s="59">
        <f t="shared" si="21"/>
        <v>0</v>
      </c>
      <c r="L108" s="26"/>
      <c r="M108" s="59">
        <f t="shared" si="22"/>
        <v>0</v>
      </c>
      <c r="N108" s="26"/>
      <c r="O108" s="59">
        <f t="shared" si="23"/>
        <v>0</v>
      </c>
    </row>
    <row r="109" spans="1:15" x14ac:dyDescent="0.2">
      <c r="G109" s="26">
        <v>0</v>
      </c>
      <c r="H109" s="26"/>
      <c r="I109" s="59">
        <f t="shared" si="20"/>
        <v>0</v>
      </c>
      <c r="J109" s="26"/>
      <c r="K109" s="59">
        <f t="shared" si="21"/>
        <v>0</v>
      </c>
      <c r="L109" s="26"/>
      <c r="M109" s="59">
        <f t="shared" si="22"/>
        <v>0</v>
      </c>
      <c r="N109" s="26"/>
      <c r="O109" s="59">
        <f t="shared" si="23"/>
        <v>0</v>
      </c>
    </row>
    <row r="110" spans="1:15" x14ac:dyDescent="0.2">
      <c r="G110" s="26">
        <v>0</v>
      </c>
      <c r="H110" s="26"/>
      <c r="I110" s="59">
        <f t="shared" si="20"/>
        <v>0</v>
      </c>
      <c r="J110" s="26"/>
      <c r="K110" s="59">
        <f t="shared" si="21"/>
        <v>0</v>
      </c>
      <c r="L110" s="26"/>
      <c r="M110" s="59">
        <f t="shared" si="22"/>
        <v>0</v>
      </c>
      <c r="N110" s="26"/>
      <c r="O110" s="59">
        <f t="shared" si="23"/>
        <v>0</v>
      </c>
    </row>
    <row r="111" spans="1:15" x14ac:dyDescent="0.2">
      <c r="G111" s="26">
        <v>0</v>
      </c>
      <c r="H111" s="26"/>
      <c r="I111" s="59">
        <f t="shared" si="20"/>
        <v>0</v>
      </c>
      <c r="J111" s="26"/>
      <c r="K111" s="59">
        <f t="shared" si="21"/>
        <v>0</v>
      </c>
      <c r="L111" s="26"/>
      <c r="M111" s="59">
        <f t="shared" si="22"/>
        <v>0</v>
      </c>
      <c r="N111" s="26"/>
      <c r="O111" s="59">
        <f t="shared" si="23"/>
        <v>0</v>
      </c>
    </row>
    <row r="112" spans="1:15" x14ac:dyDescent="0.2">
      <c r="G112" s="26">
        <v>0</v>
      </c>
      <c r="H112" s="26"/>
      <c r="I112" s="59">
        <f t="shared" si="20"/>
        <v>0</v>
      </c>
      <c r="J112" s="26"/>
      <c r="K112" s="59">
        <f t="shared" si="21"/>
        <v>0</v>
      </c>
      <c r="L112" s="26"/>
      <c r="M112" s="59">
        <f t="shared" si="22"/>
        <v>0</v>
      </c>
      <c r="N112" s="26"/>
      <c r="O112" s="59">
        <f t="shared" si="23"/>
        <v>0</v>
      </c>
    </row>
    <row r="113" spans="1:15" x14ac:dyDescent="0.2">
      <c r="G113" s="26">
        <v>0</v>
      </c>
      <c r="H113" s="26"/>
      <c r="I113" s="59">
        <f t="shared" si="20"/>
        <v>0</v>
      </c>
      <c r="J113" s="26"/>
      <c r="K113" s="59">
        <f t="shared" si="21"/>
        <v>0</v>
      </c>
      <c r="L113" s="26"/>
      <c r="M113" s="59">
        <f t="shared" si="22"/>
        <v>0</v>
      </c>
      <c r="N113" s="26"/>
      <c r="O113" s="59">
        <f t="shared" si="23"/>
        <v>0</v>
      </c>
    </row>
    <row r="114" spans="1:15" x14ac:dyDescent="0.2">
      <c r="G114" s="26">
        <v>0</v>
      </c>
      <c r="H114" s="26"/>
      <c r="I114" s="59">
        <f t="shared" si="20"/>
        <v>0</v>
      </c>
      <c r="J114" s="26"/>
      <c r="K114" s="59">
        <f t="shared" si="21"/>
        <v>0</v>
      </c>
      <c r="L114" s="26"/>
      <c r="M114" s="59">
        <f t="shared" si="22"/>
        <v>0</v>
      </c>
      <c r="N114" s="26"/>
      <c r="O114" s="59">
        <f t="shared" si="23"/>
        <v>0</v>
      </c>
    </row>
    <row r="115" spans="1:15" x14ac:dyDescent="0.2">
      <c r="G115" s="26">
        <v>0</v>
      </c>
      <c r="H115" s="26"/>
      <c r="I115" s="59">
        <f t="shared" si="20"/>
        <v>0</v>
      </c>
      <c r="J115" s="26"/>
      <c r="K115" s="59">
        <f t="shared" si="21"/>
        <v>0</v>
      </c>
      <c r="L115" s="26"/>
      <c r="M115" s="59">
        <f t="shared" si="22"/>
        <v>0</v>
      </c>
      <c r="N115" s="26"/>
      <c r="O115" s="59">
        <f t="shared" si="23"/>
        <v>0</v>
      </c>
    </row>
    <row r="116" spans="1:15" x14ac:dyDescent="0.2">
      <c r="G116" s="26">
        <v>0</v>
      </c>
      <c r="H116" s="26"/>
      <c r="I116" s="59">
        <f t="shared" si="20"/>
        <v>0</v>
      </c>
      <c r="J116" s="26"/>
      <c r="K116" s="59">
        <f t="shared" si="21"/>
        <v>0</v>
      </c>
      <c r="L116" s="26"/>
      <c r="M116" s="59">
        <f t="shared" si="22"/>
        <v>0</v>
      </c>
      <c r="N116" s="26"/>
      <c r="O116" s="59">
        <f t="shared" si="23"/>
        <v>0</v>
      </c>
    </row>
    <row r="117" spans="1:15" x14ac:dyDescent="0.2">
      <c r="G117" s="32">
        <v>0</v>
      </c>
      <c r="H117" s="26"/>
      <c r="I117" s="62">
        <f t="shared" si="20"/>
        <v>0</v>
      </c>
      <c r="J117" s="26"/>
      <c r="K117" s="62">
        <f t="shared" si="21"/>
        <v>0</v>
      </c>
      <c r="L117" s="26"/>
      <c r="M117" s="62">
        <f t="shared" si="22"/>
        <v>0</v>
      </c>
      <c r="N117" s="26"/>
      <c r="O117" s="62">
        <f t="shared" si="23"/>
        <v>0</v>
      </c>
    </row>
    <row r="118" spans="1:15" x14ac:dyDescent="0.2">
      <c r="A118" s="20" t="s">
        <v>6</v>
      </c>
      <c r="G118" s="5">
        <f>SUM(G106:G117)</f>
        <v>0</v>
      </c>
      <c r="H118" s="26"/>
      <c r="I118" s="5">
        <f>SUM(I106:I117)</f>
        <v>0</v>
      </c>
      <c r="J118" s="26"/>
      <c r="K118" s="5">
        <f>SUM(K106:K117)</f>
        <v>0</v>
      </c>
      <c r="L118" s="26"/>
      <c r="M118" s="5">
        <f>SUM(M106:M117)</f>
        <v>0</v>
      </c>
      <c r="N118" s="26"/>
      <c r="O118" s="5">
        <f>SUM(O106:O117)</f>
        <v>0</v>
      </c>
    </row>
    <row r="119" spans="1:15" x14ac:dyDescent="0.2">
      <c r="G119" s="26"/>
      <c r="H119" s="26"/>
      <c r="I119" s="26"/>
      <c r="J119" s="26"/>
      <c r="K119" s="26"/>
      <c r="L119" s="26"/>
      <c r="M119" s="26"/>
      <c r="N119" s="26"/>
      <c r="O119" s="26"/>
    </row>
    <row r="120" spans="1:15" x14ac:dyDescent="0.2">
      <c r="G120" s="26"/>
      <c r="H120" s="26"/>
      <c r="I120" s="26"/>
      <c r="J120" s="26"/>
      <c r="K120" s="26"/>
      <c r="L120" s="26"/>
      <c r="M120" s="26"/>
      <c r="N120" s="26"/>
      <c r="O120" s="26"/>
    </row>
    <row r="121" spans="1:15" x14ac:dyDescent="0.2">
      <c r="A121" s="20" t="s">
        <v>25</v>
      </c>
      <c r="G121" s="26"/>
      <c r="H121" s="26"/>
      <c r="I121" s="26"/>
      <c r="J121" s="26"/>
      <c r="K121" s="26"/>
      <c r="L121" s="26"/>
      <c r="M121" s="26"/>
      <c r="N121" s="26"/>
      <c r="O121" s="26"/>
    </row>
    <row r="122" spans="1:15" x14ac:dyDescent="0.2">
      <c r="A122" s="33" t="s">
        <v>26</v>
      </c>
      <c r="G122" s="26">
        <v>0</v>
      </c>
      <c r="H122" s="26"/>
      <c r="I122" s="59">
        <f>ROUND(SUM(G122+(G122*$C$9)),0)</f>
        <v>0</v>
      </c>
      <c r="J122" s="26"/>
      <c r="K122" s="59">
        <f>ROUND(SUM(I122+(I122*$C$9)),0)</f>
        <v>0</v>
      </c>
      <c r="L122" s="26"/>
      <c r="M122" s="59">
        <f>ROUND(SUM(K122+(K122*$C$9)),0)</f>
        <v>0</v>
      </c>
      <c r="N122" s="26"/>
      <c r="O122" s="59">
        <f>ROUND(SUM(M122+(M122*$C$9)),0)</f>
        <v>0</v>
      </c>
    </row>
    <row r="123" spans="1:15" x14ac:dyDescent="0.2">
      <c r="A123" s="33" t="s">
        <v>27</v>
      </c>
      <c r="G123" s="32">
        <v>0</v>
      </c>
      <c r="H123" s="26"/>
      <c r="I123" s="62">
        <f>ROUND(SUM(G123+(G123*$C$9)),0)</f>
        <v>0</v>
      </c>
      <c r="J123" s="26"/>
      <c r="K123" s="62">
        <f>ROUND(SUM(I123+(I123*$C$9)),0)</f>
        <v>0</v>
      </c>
      <c r="L123" s="26"/>
      <c r="M123" s="62">
        <f>ROUND(SUM(K123+(K123*$C$9)),0)</f>
        <v>0</v>
      </c>
      <c r="N123" s="26"/>
      <c r="O123" s="62">
        <f>ROUND(SUM(M123+(M123*$C$9)),0)</f>
        <v>0</v>
      </c>
    </row>
    <row r="124" spans="1:15" x14ac:dyDescent="0.2">
      <c r="A124" s="20" t="s">
        <v>28</v>
      </c>
      <c r="G124" s="5">
        <f>SUM(G122:G123)</f>
        <v>0</v>
      </c>
      <c r="H124" s="26"/>
      <c r="I124" s="5">
        <f>SUM(I122:I123)</f>
        <v>0</v>
      </c>
      <c r="J124" s="26"/>
      <c r="K124" s="5">
        <f>SUM(K122:K123)</f>
        <v>0</v>
      </c>
      <c r="L124" s="26"/>
      <c r="M124" s="5">
        <f>SUM(M122:M123)</f>
        <v>0</v>
      </c>
      <c r="N124" s="26"/>
      <c r="O124" s="5">
        <f>SUM(O122:O123)</f>
        <v>0</v>
      </c>
    </row>
    <row r="125" spans="1:15" x14ac:dyDescent="0.2">
      <c r="G125" s="26"/>
      <c r="H125" s="26"/>
      <c r="I125" s="26"/>
      <c r="J125" s="26"/>
      <c r="K125" s="26"/>
      <c r="L125" s="26"/>
      <c r="M125" s="26"/>
      <c r="N125" s="26"/>
      <c r="O125" s="26"/>
    </row>
    <row r="126" spans="1:15" x14ac:dyDescent="0.2">
      <c r="G126" s="26"/>
      <c r="H126" s="26"/>
      <c r="I126" s="26"/>
      <c r="J126" s="26"/>
      <c r="K126" s="26"/>
      <c r="L126" s="26"/>
      <c r="M126" s="26"/>
      <c r="N126" s="26"/>
      <c r="O126" s="26"/>
    </row>
    <row r="127" spans="1:15" x14ac:dyDescent="0.2">
      <c r="A127" s="20" t="s">
        <v>29</v>
      </c>
      <c r="G127" s="26"/>
      <c r="H127" s="26"/>
      <c r="I127" s="26"/>
      <c r="J127" s="26"/>
      <c r="K127" s="26"/>
      <c r="L127" s="26"/>
      <c r="M127" s="26"/>
      <c r="N127" s="26"/>
      <c r="O127" s="26"/>
    </row>
    <row r="128" spans="1:15" x14ac:dyDescent="0.2">
      <c r="A128" s="31" t="s">
        <v>23</v>
      </c>
      <c r="G128" s="26"/>
      <c r="H128" s="26"/>
      <c r="I128" s="26"/>
      <c r="J128" s="26"/>
      <c r="K128" s="26"/>
      <c r="L128" s="26"/>
      <c r="M128" s="26"/>
      <c r="N128" s="26"/>
      <c r="O128" s="26"/>
    </row>
    <row r="129" spans="1:15" x14ac:dyDescent="0.2">
      <c r="G129" s="26">
        <v>0</v>
      </c>
      <c r="H129" s="26"/>
      <c r="I129" s="59">
        <f>ROUND(SUM(G129+(G129*$C$9)),0)</f>
        <v>0</v>
      </c>
      <c r="J129" s="26"/>
      <c r="K129" s="59">
        <f>ROUND(SUM(I129+(I129*$C$9)),0)</f>
        <v>0</v>
      </c>
      <c r="L129" s="26"/>
      <c r="M129" s="59">
        <f>ROUND(SUM(K129+(K129*$C$9)),0)</f>
        <v>0</v>
      </c>
      <c r="N129" s="26"/>
      <c r="O129" s="59">
        <f>ROUND(SUM(M129+(M129*$C$9)),0)</f>
        <v>0</v>
      </c>
    </row>
    <row r="130" spans="1:15" x14ac:dyDescent="0.2">
      <c r="G130" s="26">
        <v>0</v>
      </c>
      <c r="H130" s="26"/>
      <c r="I130" s="59">
        <f>ROUND(SUM(G130+(G130*$C$9)),0)</f>
        <v>0</v>
      </c>
      <c r="J130" s="26"/>
      <c r="K130" s="59">
        <f>ROUND(SUM(I130+(I130*$C$9)),0)</f>
        <v>0</v>
      </c>
      <c r="L130" s="26"/>
      <c r="M130" s="59">
        <f>ROUND(SUM(K130+(K130*$C$9)),0)</f>
        <v>0</v>
      </c>
      <c r="N130" s="26"/>
      <c r="O130" s="59">
        <f>ROUND(SUM(M130+(M130*$C$9)),0)</f>
        <v>0</v>
      </c>
    </row>
    <row r="131" spans="1:15" x14ac:dyDescent="0.2">
      <c r="G131" s="32">
        <v>0</v>
      </c>
      <c r="H131" s="26"/>
      <c r="I131" s="62">
        <f>ROUND(SUM(G131+(G131*$C$9)),0)</f>
        <v>0</v>
      </c>
      <c r="J131" s="26"/>
      <c r="K131" s="62">
        <f>ROUND(SUM(I131+(I131*$C$9)),0)</f>
        <v>0</v>
      </c>
      <c r="L131" s="26"/>
      <c r="M131" s="62">
        <f>ROUND(SUM(K131+(K131*$C$9)),0)</f>
        <v>0</v>
      </c>
      <c r="N131" s="26"/>
      <c r="O131" s="62">
        <f>ROUND(SUM(M131+(M131*$C$9)),0)</f>
        <v>0</v>
      </c>
    </row>
    <row r="132" spans="1:15" x14ac:dyDescent="0.2">
      <c r="A132" s="20" t="s">
        <v>6</v>
      </c>
      <c r="G132" s="5">
        <f>SUM(G129:G131)</f>
        <v>0</v>
      </c>
      <c r="H132" s="26"/>
      <c r="I132" s="5">
        <f>SUM(I129:I131)</f>
        <v>0</v>
      </c>
      <c r="J132" s="26"/>
      <c r="K132" s="5">
        <f>SUM(K129:K131)</f>
        <v>0</v>
      </c>
      <c r="L132" s="26"/>
      <c r="M132" s="5">
        <f>SUM(M129:M131)</f>
        <v>0</v>
      </c>
      <c r="N132" s="26"/>
      <c r="O132" s="5">
        <f>SUM(O129:O131)</f>
        <v>0</v>
      </c>
    </row>
    <row r="133" spans="1:15" x14ac:dyDescent="0.2">
      <c r="G133" s="26"/>
      <c r="H133" s="26"/>
      <c r="I133" s="26"/>
      <c r="J133" s="26"/>
      <c r="K133" s="26"/>
      <c r="L133" s="26"/>
      <c r="M133" s="26"/>
      <c r="N133" s="26"/>
      <c r="O133" s="26"/>
    </row>
    <row r="134" spans="1:15" x14ac:dyDescent="0.2">
      <c r="G134" s="26"/>
      <c r="H134" s="26"/>
      <c r="I134" s="26"/>
      <c r="J134" s="26"/>
      <c r="K134" s="26"/>
      <c r="L134" s="26"/>
      <c r="M134" s="26"/>
      <c r="N134" s="26"/>
      <c r="O134" s="26"/>
    </row>
    <row r="135" spans="1:15" x14ac:dyDescent="0.2">
      <c r="A135" s="20" t="s">
        <v>31</v>
      </c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5" x14ac:dyDescent="0.2">
      <c r="A136" s="31" t="s">
        <v>23</v>
      </c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5" x14ac:dyDescent="0.2">
      <c r="G137" s="26">
        <v>0</v>
      </c>
      <c r="H137" s="26"/>
      <c r="I137" s="59">
        <f>ROUND(SUM(G137+(G137*$C$9)),0)</f>
        <v>0</v>
      </c>
      <c r="J137" s="26"/>
      <c r="K137" s="59">
        <f>ROUND(SUM(I137+(I137*$C$9)),0)</f>
        <v>0</v>
      </c>
      <c r="L137" s="26"/>
      <c r="M137" s="59">
        <f>ROUND(SUM(K137+(K137*$C$9)),0)</f>
        <v>0</v>
      </c>
      <c r="N137" s="26"/>
      <c r="O137" s="59">
        <f>ROUND(SUM(M137+(M137*$C$9)),0)</f>
        <v>0</v>
      </c>
    </row>
    <row r="138" spans="1:15" x14ac:dyDescent="0.2">
      <c r="G138" s="26">
        <v>0</v>
      </c>
      <c r="H138" s="26"/>
      <c r="I138" s="59">
        <f>ROUND(SUM(G138+(G138*$C$9)),0)</f>
        <v>0</v>
      </c>
      <c r="J138" s="26"/>
      <c r="K138" s="59">
        <f>ROUND(SUM(I138+(I138*$C$9)),0)</f>
        <v>0</v>
      </c>
      <c r="L138" s="26"/>
      <c r="M138" s="59">
        <f>ROUND(SUM(K138+(K138*$C$9)),0)</f>
        <v>0</v>
      </c>
      <c r="N138" s="26"/>
      <c r="O138" s="59">
        <f>ROUND(SUM(M138+(M138*$C$9)),0)</f>
        <v>0</v>
      </c>
    </row>
    <row r="139" spans="1:15" x14ac:dyDescent="0.2">
      <c r="G139" s="32">
        <v>0</v>
      </c>
      <c r="H139" s="26"/>
      <c r="I139" s="62">
        <f>ROUND(SUM(G139+(G139*$C$9)),0)</f>
        <v>0</v>
      </c>
      <c r="J139" s="26"/>
      <c r="K139" s="62">
        <f>ROUND(SUM(I139+(I139*$C$9)),0)</f>
        <v>0</v>
      </c>
      <c r="L139" s="26"/>
      <c r="M139" s="62">
        <f>ROUND(SUM(K139+(K139*$C$9)),0)</f>
        <v>0</v>
      </c>
      <c r="N139" s="26"/>
      <c r="O139" s="62">
        <f>ROUND(SUM(M139+(M139*$C$9)),0)</f>
        <v>0</v>
      </c>
    </row>
    <row r="140" spans="1:15" x14ac:dyDescent="0.2">
      <c r="A140" s="20" t="s">
        <v>6</v>
      </c>
      <c r="G140" s="5">
        <f>SUM(G137:G139)</f>
        <v>0</v>
      </c>
      <c r="H140" s="26"/>
      <c r="I140" s="5">
        <f>SUM(I137:I139)</f>
        <v>0</v>
      </c>
      <c r="J140" s="26"/>
      <c r="K140" s="5">
        <f>SUM(K137:K139)</f>
        <v>0</v>
      </c>
      <c r="L140" s="26"/>
      <c r="M140" s="5">
        <f>SUM(M137:M139)</f>
        <v>0</v>
      </c>
      <c r="N140" s="26"/>
      <c r="O140" s="5">
        <f>SUM(O137:O139)</f>
        <v>0</v>
      </c>
    </row>
    <row r="141" spans="1:15" x14ac:dyDescent="0.2">
      <c r="A141" s="19" t="s">
        <v>22</v>
      </c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5" x14ac:dyDescent="0.2"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5" x14ac:dyDescent="0.2">
      <c r="A143" s="20" t="s">
        <v>32</v>
      </c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5" x14ac:dyDescent="0.2">
      <c r="A144" s="31" t="s">
        <v>23</v>
      </c>
      <c r="G144" s="26">
        <v>0</v>
      </c>
      <c r="H144" s="26"/>
      <c r="I144" s="59">
        <f>ROUND(SUM(G144+(G144*$C$9)),0)</f>
        <v>0</v>
      </c>
      <c r="J144" s="26"/>
      <c r="K144" s="59">
        <f>ROUND(SUM(I144+(I144*$C$9)),0)</f>
        <v>0</v>
      </c>
      <c r="L144" s="26"/>
      <c r="M144" s="59">
        <f>ROUND(SUM(K144+(K144*$C$9)),0)</f>
        <v>0</v>
      </c>
      <c r="N144" s="26"/>
      <c r="O144" s="59">
        <f>ROUND(SUM(M144+(M144*$C$9)),0)</f>
        <v>0</v>
      </c>
    </row>
    <row r="145" spans="1:17" x14ac:dyDescent="0.2">
      <c r="G145" s="26">
        <v>0</v>
      </c>
      <c r="H145" s="26"/>
      <c r="I145" s="59">
        <f>ROUND(SUM(G145+(G145*$C$9)),0)</f>
        <v>0</v>
      </c>
      <c r="J145" s="26"/>
      <c r="K145" s="59">
        <f>ROUND(SUM(I145+(I145*$C$9)),0)</f>
        <v>0</v>
      </c>
      <c r="L145" s="26"/>
      <c r="M145" s="59">
        <f>ROUND(SUM(K145+(K145*$C$9)),0)</f>
        <v>0</v>
      </c>
      <c r="N145" s="26"/>
      <c r="O145" s="59">
        <f>ROUND(SUM(M145+(M145*$C$9)),0)</f>
        <v>0</v>
      </c>
    </row>
    <row r="146" spans="1:17" x14ac:dyDescent="0.2">
      <c r="G146" s="26">
        <v>0</v>
      </c>
      <c r="H146" s="26"/>
      <c r="I146" s="59">
        <f>ROUND(SUM(G146+(G146*$C$9)),0)</f>
        <v>0</v>
      </c>
      <c r="J146" s="26"/>
      <c r="K146" s="59">
        <f>ROUND(SUM(I146+(I146*$C$9)),0)</f>
        <v>0</v>
      </c>
      <c r="L146" s="26"/>
      <c r="M146" s="59">
        <f>ROUND(SUM(K146+(K146*$C$9)),0)</f>
        <v>0</v>
      </c>
      <c r="N146" s="26"/>
      <c r="O146" s="59">
        <f>ROUND(SUM(M146+(M146*$C$9)),0)</f>
        <v>0</v>
      </c>
    </row>
    <row r="147" spans="1:17" x14ac:dyDescent="0.2">
      <c r="G147" s="26">
        <v>0</v>
      </c>
      <c r="H147" s="26"/>
      <c r="I147" s="59">
        <f>ROUND(SUM(G147+(G147*$C$9)),0)</f>
        <v>0</v>
      </c>
      <c r="J147" s="26"/>
      <c r="K147" s="59">
        <f>ROUND(SUM(I147+(I147*$C$9)),0)</f>
        <v>0</v>
      </c>
      <c r="L147" s="26"/>
      <c r="M147" s="59">
        <f>ROUND(SUM(K147+(K147*$C$9)),0)</f>
        <v>0</v>
      </c>
      <c r="N147" s="26"/>
      <c r="O147" s="59">
        <f>ROUND(SUM(M147+(M147*$C$9)),0)</f>
        <v>0</v>
      </c>
    </row>
    <row r="148" spans="1:17" x14ac:dyDescent="0.2">
      <c r="G148" s="26">
        <v>0</v>
      </c>
      <c r="H148" s="26"/>
      <c r="I148" s="59">
        <f>ROUND(SUM(G148+(G148*$C$9)),0)</f>
        <v>0</v>
      </c>
      <c r="J148" s="26"/>
      <c r="K148" s="59">
        <f>ROUND(SUM(I148+(I148*$C$9)),0)</f>
        <v>0</v>
      </c>
      <c r="L148" s="26"/>
      <c r="M148" s="59">
        <f>ROUND(SUM(K148+(K148*$C$9)),0)</f>
        <v>0</v>
      </c>
      <c r="N148" s="26"/>
      <c r="O148" s="59">
        <f>ROUND(SUM(M148+(M148*$C$9)),0)</f>
        <v>0</v>
      </c>
    </row>
    <row r="149" spans="1:17" x14ac:dyDescent="0.2">
      <c r="G149" s="26"/>
      <c r="H149" s="26"/>
      <c r="I149" s="59"/>
      <c r="J149" s="26"/>
      <c r="K149" s="59"/>
      <c r="L149" s="26"/>
      <c r="M149" s="59"/>
      <c r="N149" s="26"/>
      <c r="O149" s="59"/>
      <c r="Q149" s="33" t="s">
        <v>65</v>
      </c>
    </row>
    <row r="150" spans="1:17" x14ac:dyDescent="0.2">
      <c r="A150" s="34" t="s">
        <v>64</v>
      </c>
      <c r="G150" s="26">
        <v>0</v>
      </c>
      <c r="H150" s="26"/>
      <c r="I150" s="59">
        <f>ROUND(SUM(G150+(G150*$C$9)),0)</f>
        <v>0</v>
      </c>
      <c r="J150" s="26"/>
      <c r="K150" s="59">
        <f>ROUND(SUM(I150+(I150*$C$9)),0)</f>
        <v>0</v>
      </c>
      <c r="L150" s="26"/>
      <c r="M150" s="59">
        <f>ROUND(SUM(K150+(K150*$C$9)),0)</f>
        <v>0</v>
      </c>
      <c r="N150" s="26"/>
      <c r="O150" s="59">
        <f>ROUND(SUM(M150+(M150*$C$9)),0)</f>
        <v>0</v>
      </c>
      <c r="Q150" s="26">
        <f>SUM(G150:O150)</f>
        <v>0</v>
      </c>
    </row>
    <row r="151" spans="1:17" x14ac:dyDescent="0.2">
      <c r="G151" s="26"/>
      <c r="H151" s="26"/>
      <c r="I151" s="59"/>
      <c r="J151" s="26"/>
      <c r="K151" s="59"/>
      <c r="L151" s="26"/>
      <c r="M151" s="59"/>
      <c r="N151" s="26"/>
      <c r="O151" s="59"/>
      <c r="Q151" s="19" t="s">
        <v>34</v>
      </c>
    </row>
    <row r="152" spans="1:17" x14ac:dyDescent="0.2">
      <c r="A152" s="34" t="s">
        <v>33</v>
      </c>
      <c r="G152" s="32">
        <v>0</v>
      </c>
      <c r="H152" s="26"/>
      <c r="I152" s="62">
        <f>ROUND(SUM(G152+(G152*$C$9)),0)</f>
        <v>0</v>
      </c>
      <c r="J152" s="26"/>
      <c r="K152" s="62">
        <f>ROUND(SUM(I152+(I152*$C$9)),0)</f>
        <v>0</v>
      </c>
      <c r="L152" s="26"/>
      <c r="M152" s="62">
        <f>ROUND(SUM(K152+(K152*$C$9)),0)</f>
        <v>0</v>
      </c>
      <c r="N152" s="26"/>
      <c r="O152" s="62">
        <f>ROUND(SUM(M152+(M152*$C$9)),0)</f>
        <v>0</v>
      </c>
      <c r="Q152" s="26">
        <f>SUM(G152:O152)</f>
        <v>0</v>
      </c>
    </row>
    <row r="153" spans="1:17" x14ac:dyDescent="0.2">
      <c r="A153" s="20" t="s">
        <v>6</v>
      </c>
      <c r="G153" s="5">
        <f>SUM(G144:G152)</f>
        <v>0</v>
      </c>
      <c r="H153" s="26"/>
      <c r="I153" s="5">
        <f>SUM(I144:I152)</f>
        <v>0</v>
      </c>
      <c r="J153" s="26"/>
      <c r="K153" s="5">
        <f>SUM(K144:K152)</f>
        <v>0</v>
      </c>
      <c r="L153" s="26"/>
      <c r="M153" s="5">
        <f>SUM(M144:M152)</f>
        <v>0</v>
      </c>
      <c r="N153" s="26"/>
      <c r="O153" s="5">
        <f>SUM(O144:O152)</f>
        <v>0</v>
      </c>
    </row>
    <row r="154" spans="1:17" x14ac:dyDescent="0.2"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7" x14ac:dyDescent="0.2">
      <c r="A155" s="18" t="s">
        <v>35</v>
      </c>
      <c r="G155" s="5">
        <f>SUM(G84+G92+G101+G118+G124+G132+G140+G153)</f>
        <v>0</v>
      </c>
      <c r="H155" s="5"/>
      <c r="I155" s="5">
        <f>SUM(I84+I92+I101+I118+I124+I132+I140+I153)</f>
        <v>0</v>
      </c>
      <c r="J155" s="5"/>
      <c r="K155" s="5">
        <f>SUM(K84+K92+K101+K118+K124+K132+K140+K153)</f>
        <v>0</v>
      </c>
      <c r="L155" s="5"/>
      <c r="M155" s="5">
        <f>SUM(M84+M92+M101+M118+M124+M132+M140+M153)</f>
        <v>0</v>
      </c>
      <c r="N155" s="5"/>
      <c r="O155" s="5">
        <f>SUM(O84+O92+O101+O118+O124+O132+O140+O153)</f>
        <v>0</v>
      </c>
    </row>
    <row r="156" spans="1:17" x14ac:dyDescent="0.2">
      <c r="G156" s="35">
        <f>SUM(G84+G92+G118+G140+G153-G152-G150)</f>
        <v>0</v>
      </c>
      <c r="H156" s="35"/>
      <c r="I156" s="35">
        <f>SUM(I84+I92+I118+I140+I153-I152-I150)</f>
        <v>0</v>
      </c>
      <c r="J156" s="35"/>
      <c r="K156" s="35">
        <f>SUM(K84+K92+K118+K140+K153-K152-K150)</f>
        <v>0</v>
      </c>
      <c r="L156" s="35"/>
      <c r="M156" s="35">
        <f>SUM(M84+M92+M118+M140+M153-M152-M150)</f>
        <v>0</v>
      </c>
      <c r="N156" s="35"/>
      <c r="O156" s="35">
        <f>SUM(O84+O92+O118+O140+O153-O152-O150)</f>
        <v>0</v>
      </c>
    </row>
    <row r="157" spans="1:17" x14ac:dyDescent="0.2"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7" x14ac:dyDescent="0.2">
      <c r="A158" s="20" t="s">
        <v>36</v>
      </c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7" x14ac:dyDescent="0.2">
      <c r="A159" s="33" t="s">
        <v>39</v>
      </c>
      <c r="G159" s="26"/>
      <c r="H159" s="26"/>
      <c r="I159" s="26"/>
      <c r="J159" s="26"/>
      <c r="K159" s="26"/>
      <c r="L159" s="26"/>
      <c r="M159" s="26"/>
      <c r="N159" s="26"/>
      <c r="O159" s="26"/>
      <c r="Q159" s="33" t="s">
        <v>76</v>
      </c>
    </row>
    <row r="160" spans="1:17" x14ac:dyDescent="0.2">
      <c r="E160" s="22" t="s">
        <v>37</v>
      </c>
      <c r="G160" s="32">
        <v>0</v>
      </c>
      <c r="H160" s="26"/>
      <c r="I160" s="32">
        <v>0</v>
      </c>
      <c r="J160" s="26"/>
      <c r="K160" s="32">
        <v>0</v>
      </c>
      <c r="L160" s="26"/>
      <c r="M160" s="32">
        <v>0</v>
      </c>
      <c r="N160" s="26"/>
      <c r="O160" s="32">
        <v>0</v>
      </c>
      <c r="Q160" s="26">
        <f>SUM(G160:O160)</f>
        <v>0</v>
      </c>
    </row>
    <row r="161" spans="1:17" x14ac:dyDescent="0.2">
      <c r="E161" s="22" t="s">
        <v>38</v>
      </c>
      <c r="G161" s="26">
        <v>0</v>
      </c>
      <c r="H161" s="26"/>
      <c r="I161" s="26">
        <v>0</v>
      </c>
      <c r="J161" s="26"/>
      <c r="K161" s="26">
        <v>0</v>
      </c>
      <c r="L161" s="26"/>
      <c r="M161" s="26">
        <v>0</v>
      </c>
      <c r="N161" s="26"/>
      <c r="O161" s="26">
        <v>0</v>
      </c>
      <c r="Q161" s="26">
        <f>SUM(G161:O161)</f>
        <v>0</v>
      </c>
    </row>
    <row r="162" spans="1:17" x14ac:dyDescent="0.2">
      <c r="G162" s="41">
        <f>IF(G160+G161&gt;=25000,"25,000",G160+G161)</f>
        <v>0</v>
      </c>
      <c r="H162" s="35"/>
      <c r="I162" s="63">
        <f>IF(I160+I161+G162&gt;=25000, 25000-G162, I160+I161)</f>
        <v>0</v>
      </c>
      <c r="J162" s="35"/>
      <c r="K162" s="63">
        <f>IF(K160+K161+I162+G162&gt;=25000, 25000-(I162+G162), K160+K161)</f>
        <v>0</v>
      </c>
      <c r="L162" s="35"/>
      <c r="M162" s="63">
        <f>IF(M160+M161+K162+I162+G162&gt;=25000, 25000-(K162+I162+G162), M160+M161)</f>
        <v>0</v>
      </c>
      <c r="N162" s="35"/>
      <c r="O162" s="63">
        <f>IF(O160+O161+M162+K162+I162+G162&gt;=25000, 25000-(M162+K162+I162+G162), O160+O161)</f>
        <v>0</v>
      </c>
    </row>
    <row r="163" spans="1:17" x14ac:dyDescent="0.2">
      <c r="A163" s="33" t="s">
        <v>40</v>
      </c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7" x14ac:dyDescent="0.2">
      <c r="E164" s="22" t="s">
        <v>37</v>
      </c>
      <c r="G164" s="32">
        <v>0</v>
      </c>
      <c r="H164" s="26"/>
      <c r="I164" s="32">
        <v>0</v>
      </c>
      <c r="J164" s="26"/>
      <c r="K164" s="32">
        <v>0</v>
      </c>
      <c r="L164" s="26"/>
      <c r="M164" s="32">
        <v>0</v>
      </c>
      <c r="N164" s="26"/>
      <c r="O164" s="32">
        <v>0</v>
      </c>
      <c r="Q164" s="26">
        <f>SUM(G164:O164)</f>
        <v>0</v>
      </c>
    </row>
    <row r="165" spans="1:17" x14ac:dyDescent="0.2">
      <c r="E165" s="22" t="s">
        <v>38</v>
      </c>
      <c r="G165" s="26">
        <v>0</v>
      </c>
      <c r="H165" s="26"/>
      <c r="I165" s="26">
        <v>0</v>
      </c>
      <c r="J165" s="26"/>
      <c r="K165" s="26">
        <v>0</v>
      </c>
      <c r="L165" s="26"/>
      <c r="M165" s="26">
        <v>0</v>
      </c>
      <c r="N165" s="26"/>
      <c r="O165" s="26">
        <v>0</v>
      </c>
      <c r="Q165" s="26">
        <f>SUM(G165:O165)</f>
        <v>0</v>
      </c>
    </row>
    <row r="166" spans="1:17" x14ac:dyDescent="0.2">
      <c r="G166" s="41">
        <f>IF(G164+G165&gt;=25000,"25,000",G164+G165)</f>
        <v>0</v>
      </c>
      <c r="H166" s="35"/>
      <c r="I166" s="63">
        <f>IF(I164+I165+G166&gt;=25000, 25000-G166, I164+I165)</f>
        <v>0</v>
      </c>
      <c r="J166" s="35"/>
      <c r="K166" s="63">
        <f>IF(K164+K165+I166+G166&gt;=25000, 25000-(I166+G166), K164+K165)</f>
        <v>0</v>
      </c>
      <c r="L166" s="35"/>
      <c r="M166" s="63">
        <f>IF(M164+M165+K166+I166+G166&gt;=25000, 25000-(K166+I166+G166), M164+M165)</f>
        <v>0</v>
      </c>
      <c r="N166" s="35"/>
      <c r="O166" s="63">
        <f>IF(O164+O165+M166+K166+I166+G166&gt;=25000, 25000-(M166+K166+I166+G166), O164+O165)</f>
        <v>0</v>
      </c>
    </row>
    <row r="167" spans="1:17" x14ac:dyDescent="0.2">
      <c r="A167" s="33" t="s">
        <v>66</v>
      </c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7" x14ac:dyDescent="0.2">
      <c r="E168" s="22" t="s">
        <v>37</v>
      </c>
      <c r="G168" s="32">
        <v>0</v>
      </c>
      <c r="H168" s="26"/>
      <c r="I168" s="32">
        <v>0</v>
      </c>
      <c r="J168" s="26"/>
      <c r="K168" s="32">
        <v>0</v>
      </c>
      <c r="L168" s="26"/>
      <c r="M168" s="32">
        <v>0</v>
      </c>
      <c r="N168" s="26"/>
      <c r="O168" s="32">
        <v>0</v>
      </c>
      <c r="Q168" s="26">
        <f>SUM(G168:O168)</f>
        <v>0</v>
      </c>
    </row>
    <row r="169" spans="1:17" x14ac:dyDescent="0.2">
      <c r="E169" s="22" t="s">
        <v>38</v>
      </c>
      <c r="G169" s="26">
        <v>0</v>
      </c>
      <c r="H169" s="26"/>
      <c r="I169" s="26">
        <v>0</v>
      </c>
      <c r="J169" s="26"/>
      <c r="K169" s="26">
        <v>0</v>
      </c>
      <c r="L169" s="26"/>
      <c r="M169" s="26">
        <v>0</v>
      </c>
      <c r="N169" s="26"/>
      <c r="O169" s="26">
        <v>0</v>
      </c>
      <c r="Q169" s="26">
        <f>SUM(G169:O169)</f>
        <v>0</v>
      </c>
    </row>
    <row r="170" spans="1:17" x14ac:dyDescent="0.2">
      <c r="G170" s="41">
        <f>IF(G168+G169&gt;=25000,"25,000",G168+G169)</f>
        <v>0</v>
      </c>
      <c r="H170" s="35"/>
      <c r="I170" s="63">
        <f>IF(I168+I169+G170&gt;=25000, 25000-G170, I168+I169)</f>
        <v>0</v>
      </c>
      <c r="J170" s="35"/>
      <c r="K170" s="63">
        <f>IF(K168+K169+I170+G170&gt;=25000, 25000-(I170+G170), K168+K169)</f>
        <v>0</v>
      </c>
      <c r="L170" s="35"/>
      <c r="M170" s="63">
        <f>IF(M168+M169+K170+I170+G170&gt;=25000, 25000-(K170+I170+G170), M168+M169)</f>
        <v>0</v>
      </c>
      <c r="N170" s="35"/>
      <c r="O170" s="63">
        <f>IF(O168+O169+M170+K170+I170+G170&gt;=25000, 25000-(M170+K170+I170+G170), O168+O169)</f>
        <v>0</v>
      </c>
    </row>
    <row r="171" spans="1:17" x14ac:dyDescent="0.2">
      <c r="A171" s="33" t="s">
        <v>41</v>
      </c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7" x14ac:dyDescent="0.2">
      <c r="E172" s="22" t="s">
        <v>37</v>
      </c>
      <c r="G172" s="32">
        <v>0</v>
      </c>
      <c r="H172" s="26"/>
      <c r="I172" s="32">
        <v>0</v>
      </c>
      <c r="J172" s="26"/>
      <c r="K172" s="32">
        <v>0</v>
      </c>
      <c r="L172" s="26"/>
      <c r="M172" s="32">
        <v>0</v>
      </c>
      <c r="N172" s="26"/>
      <c r="O172" s="32">
        <v>0</v>
      </c>
      <c r="Q172" s="26">
        <f>SUM(G172:O172)</f>
        <v>0</v>
      </c>
    </row>
    <row r="173" spans="1:17" x14ac:dyDescent="0.2">
      <c r="E173" s="22" t="s">
        <v>38</v>
      </c>
      <c r="G173" s="26">
        <v>0</v>
      </c>
      <c r="H173" s="26"/>
      <c r="I173" s="26">
        <v>0</v>
      </c>
      <c r="J173" s="26"/>
      <c r="K173" s="26">
        <v>0</v>
      </c>
      <c r="L173" s="26"/>
      <c r="M173" s="26">
        <v>0</v>
      </c>
      <c r="N173" s="26"/>
      <c r="O173" s="26">
        <v>0</v>
      </c>
      <c r="Q173" s="26">
        <f>SUM(G173:O173)</f>
        <v>0</v>
      </c>
    </row>
    <row r="174" spans="1:17" x14ac:dyDescent="0.2">
      <c r="G174" s="41">
        <f>IF(G172+G173&gt;=25000,"25,000",G172+G173)</f>
        <v>0</v>
      </c>
      <c r="H174" s="35"/>
      <c r="I174" s="63">
        <f>IF(I172+I173+G174&gt;=25000, 25000-G174, I172+I173)</f>
        <v>0</v>
      </c>
      <c r="J174" s="35"/>
      <c r="K174" s="63">
        <f>IF(K172+K173+I174+G174&gt;=25000, 25000-(I174+G174), K172+K173)</f>
        <v>0</v>
      </c>
      <c r="L174" s="35"/>
      <c r="M174" s="63">
        <f>IF(M172+M173+K174+I174+G174&gt;=25000, 25000-(K174+I174+G174), M172+M173)</f>
        <v>0</v>
      </c>
      <c r="N174" s="35"/>
      <c r="O174" s="63">
        <f>IF(O172+O173+M174+K174+I174+G174&gt;=25000, 25000-(M174+K174+I174+G174), O172+O173)</f>
        <v>0</v>
      </c>
    </row>
    <row r="175" spans="1:17" x14ac:dyDescent="0.2"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7" x14ac:dyDescent="0.2">
      <c r="A176" s="18" t="s">
        <v>42</v>
      </c>
      <c r="B176" s="18"/>
      <c r="C176" s="18"/>
      <c r="D176" s="18"/>
      <c r="E176" s="18"/>
      <c r="F176" s="18"/>
      <c r="G176" s="5">
        <f>SUM(G160+G164+G168+G172)</f>
        <v>0</v>
      </c>
      <c r="H176" s="5"/>
      <c r="I176" s="5">
        <f>SUM(I160+I164+I168+I172)</f>
        <v>0</v>
      </c>
      <c r="J176" s="5"/>
      <c r="K176" s="5">
        <f>SUM(K160+K164+K168+K172)</f>
        <v>0</v>
      </c>
      <c r="L176" s="5"/>
      <c r="M176" s="5">
        <f>SUM(M160+M164+M168+M172)</f>
        <v>0</v>
      </c>
      <c r="N176" s="5"/>
      <c r="O176" s="5">
        <f>SUM(O160+O164+O168+O172)</f>
        <v>0</v>
      </c>
      <c r="Q176" s="5">
        <f>SUM(G176:O176)</f>
        <v>0</v>
      </c>
    </row>
    <row r="177" spans="1:19" x14ac:dyDescent="0.2">
      <c r="A177" s="18" t="s">
        <v>43</v>
      </c>
      <c r="B177" s="18"/>
      <c r="C177" s="18"/>
      <c r="D177" s="18"/>
      <c r="E177" s="18"/>
      <c r="F177" s="18"/>
      <c r="G177" s="5">
        <f>SUM(G161+G165+G169+G173)</f>
        <v>0</v>
      </c>
      <c r="H177" s="5"/>
      <c r="I177" s="5">
        <f>SUM(I161+I165+I169+I173)</f>
        <v>0</v>
      </c>
      <c r="J177" s="5"/>
      <c r="K177" s="5">
        <f>SUM(K161+K165+K169+K173)</f>
        <v>0</v>
      </c>
      <c r="L177" s="5"/>
      <c r="M177" s="5">
        <f>SUM(M161+M165+M169+M173)</f>
        <v>0</v>
      </c>
      <c r="N177" s="5"/>
      <c r="O177" s="5">
        <f>SUM(O161+O165+O169+O173)</f>
        <v>0</v>
      </c>
      <c r="Q177" s="5">
        <f>SUM(G177:O177)</f>
        <v>0</v>
      </c>
    </row>
    <row r="178" spans="1:19" x14ac:dyDescent="0.2"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9" ht="18" x14ac:dyDescent="0.25">
      <c r="G179" s="26"/>
      <c r="H179" s="26"/>
      <c r="I179" s="26"/>
      <c r="J179" s="26"/>
      <c r="K179" s="26"/>
      <c r="L179" s="26"/>
      <c r="M179" s="26"/>
      <c r="N179" s="26"/>
      <c r="O179" s="26"/>
      <c r="R179" s="37"/>
      <c r="S179" s="37"/>
    </row>
    <row r="180" spans="1:19" ht="18" x14ac:dyDescent="0.25">
      <c r="G180" s="26"/>
      <c r="H180" s="26"/>
      <c r="I180" s="26"/>
      <c r="J180" s="26"/>
      <c r="K180" s="26"/>
      <c r="L180" s="26"/>
      <c r="M180" s="26"/>
      <c r="N180" s="26"/>
      <c r="O180" s="26"/>
      <c r="R180" s="37"/>
      <c r="S180" s="37"/>
    </row>
    <row r="181" spans="1:19" s="37" customFormat="1" ht="18.75" customHeight="1" x14ac:dyDescent="0.25">
      <c r="A181" s="36" t="s">
        <v>44</v>
      </c>
      <c r="G181" s="38">
        <f>SUM(G155+G176+G177)</f>
        <v>0</v>
      </c>
      <c r="H181" s="38"/>
      <c r="I181" s="38">
        <f>SUM(I155+I176+I177)</f>
        <v>0</v>
      </c>
      <c r="J181" s="38"/>
      <c r="K181" s="38">
        <f>SUM(K155+K176+K177)</f>
        <v>0</v>
      </c>
      <c r="L181" s="38"/>
      <c r="M181" s="38">
        <f>SUM(M155+M176+M177)</f>
        <v>0</v>
      </c>
      <c r="N181" s="38"/>
      <c r="O181" s="38">
        <f>SUM(O155+O176+O177)</f>
        <v>0</v>
      </c>
    </row>
    <row r="182" spans="1:19" s="37" customFormat="1" ht="18.75" customHeight="1" x14ac:dyDescent="0.25">
      <c r="A182" s="36" t="s">
        <v>45</v>
      </c>
      <c r="G182" s="6">
        <f>IF(G162&gt;25000,"25000",G162)+IF(G166&gt;25000,"25000",G166)+IF(G170&gt;25000,"25000",G170)+IF(G174&gt;25000,"25000",G174)+G156</f>
        <v>0</v>
      </c>
      <c r="H182" s="38"/>
      <c r="I182" s="6">
        <f>IF(I162&gt;25000,"25000",I162)+IF(I166&gt;25000,"25000",I166)+IF(I170&gt;25000,"25000",I170)+IF(I174&gt;25000,"25000",I174)+I156</f>
        <v>0</v>
      </c>
      <c r="J182" s="38"/>
      <c r="K182" s="6">
        <f>IF(K162&gt;25000,"25000",K162)+IF(K166&gt;25000,"25000",K166)+IF(K170&gt;25000,"25000",K170)+IF(K174&gt;25000,"25000",K174)+K156</f>
        <v>0</v>
      </c>
      <c r="L182" s="38"/>
      <c r="M182" s="6">
        <f>IF(M162&gt;25000,"25000",M162)+IF(M166&gt;25000,"25000",M166)+IF(M170&gt;25000,"25000",M170)+IF(M174&gt;25000,"25000",M174)+M156</f>
        <v>0</v>
      </c>
      <c r="N182" s="38"/>
      <c r="O182" s="6">
        <f>IF(O162&gt;25000,"25000",O162)+IF(O166&gt;25000,"25000",O166)+IF(O170&gt;25000,"25000",O170)+IF(O174&gt;25000,"25000",O174)+O156</f>
        <v>0</v>
      </c>
    </row>
    <row r="183" spans="1:19" s="37" customFormat="1" ht="18.75" customHeight="1" x14ac:dyDescent="0.25">
      <c r="A183" s="36" t="s">
        <v>46</v>
      </c>
      <c r="G183" s="7">
        <f>ROUND(+G182*$C$13,0)</f>
        <v>0</v>
      </c>
      <c r="H183" s="38"/>
      <c r="I183" s="7">
        <f>ROUND(+I182*$C$13,0)</f>
        <v>0</v>
      </c>
      <c r="J183" s="38"/>
      <c r="K183" s="7">
        <f>ROUND(+K182*$C$13,0)</f>
        <v>0</v>
      </c>
      <c r="L183" s="38"/>
      <c r="M183" s="7">
        <f>ROUND(+M182*$C$13,0)</f>
        <v>0</v>
      </c>
      <c r="N183" s="38"/>
      <c r="O183" s="7">
        <f>ROUND(+O182*$C$13,0)</f>
        <v>0</v>
      </c>
      <c r="R183" s="19"/>
      <c r="S183" s="19"/>
    </row>
    <row r="184" spans="1:19" s="37" customFormat="1" ht="18.75" customHeight="1" x14ac:dyDescent="0.25">
      <c r="A184" s="36" t="s">
        <v>47</v>
      </c>
      <c r="G184" s="38">
        <f>SUM(G181+G183)</f>
        <v>0</v>
      </c>
      <c r="H184" s="38"/>
      <c r="I184" s="38">
        <f>SUM(I181+I183)</f>
        <v>0</v>
      </c>
      <c r="J184" s="38"/>
      <c r="K184" s="38">
        <f>SUM(K181+K183)</f>
        <v>0</v>
      </c>
      <c r="L184" s="38"/>
      <c r="M184" s="38">
        <f>SUM(M181+M183)</f>
        <v>0</v>
      </c>
      <c r="N184" s="38"/>
      <c r="O184" s="38">
        <f>SUM(O181+O183)</f>
        <v>0</v>
      </c>
      <c r="R184" s="19"/>
      <c r="S184" s="19"/>
    </row>
    <row r="187" spans="1:19" ht="13.5" thickBot="1" x14ac:dyDescent="0.25"/>
    <row r="188" spans="1:19" ht="18" x14ac:dyDescent="0.25">
      <c r="A188" s="8" t="s">
        <v>95</v>
      </c>
      <c r="B188" s="9"/>
      <c r="C188" s="10">
        <f>SUM(G181+I181+K181+M181+O181)</f>
        <v>0</v>
      </c>
    </row>
    <row r="189" spans="1:19" ht="18" x14ac:dyDescent="0.25">
      <c r="A189" s="11" t="s">
        <v>96</v>
      </c>
      <c r="B189" s="12"/>
      <c r="C189" s="13">
        <f>SUM(G182+I182+K182+M182+O182)</f>
        <v>0</v>
      </c>
    </row>
    <row r="190" spans="1:19" ht="18" x14ac:dyDescent="0.25">
      <c r="A190" s="11" t="s">
        <v>97</v>
      </c>
      <c r="B190" s="12"/>
      <c r="C190" s="13">
        <f>SUM(G183+I183+K183+M183+O183)</f>
        <v>0</v>
      </c>
    </row>
    <row r="191" spans="1:19" ht="18.75" thickBot="1" x14ac:dyDescent="0.3">
      <c r="A191" s="14" t="s">
        <v>98</v>
      </c>
      <c r="B191" s="15"/>
      <c r="C191" s="16">
        <f>(C188+C190)</f>
        <v>0</v>
      </c>
    </row>
    <row r="193" spans="1:17" x14ac:dyDescent="0.2">
      <c r="A193" s="19" t="s">
        <v>54</v>
      </c>
    </row>
    <row r="194" spans="1:17" x14ac:dyDescent="0.2">
      <c r="A194" s="19" t="s">
        <v>55</v>
      </c>
    </row>
    <row r="195" spans="1:17" x14ac:dyDescent="0.2">
      <c r="A195" s="19" t="s">
        <v>56</v>
      </c>
    </row>
    <row r="197" spans="1:17" ht="18" x14ac:dyDescent="0.25">
      <c r="A197" s="47" t="s">
        <v>69</v>
      </c>
      <c r="B197" s="48"/>
    </row>
    <row r="198" spans="1:17" x14ac:dyDescent="0.2">
      <c r="G198" s="20" t="s">
        <v>81</v>
      </c>
      <c r="I198" s="20" t="s">
        <v>75</v>
      </c>
      <c r="K198" s="20" t="s">
        <v>83</v>
      </c>
      <c r="M198" s="20" t="s">
        <v>88</v>
      </c>
      <c r="O198" s="20" t="s">
        <v>94</v>
      </c>
      <c r="Q198" s="20" t="s">
        <v>82</v>
      </c>
    </row>
    <row r="199" spans="1:17" x14ac:dyDescent="0.2">
      <c r="G199" s="50">
        <f>G155+G176</f>
        <v>0</v>
      </c>
      <c r="I199" s="50">
        <f>I155+I176</f>
        <v>0</v>
      </c>
      <c r="K199" s="50">
        <f>K155+K176</f>
        <v>0</v>
      </c>
      <c r="M199" s="50">
        <f>M155+M176</f>
        <v>0</v>
      </c>
      <c r="O199" s="50">
        <f>O155+O176</f>
        <v>0</v>
      </c>
      <c r="Q199" s="50">
        <f>SUM(G199:O199)</f>
        <v>0</v>
      </c>
    </row>
    <row r="200" spans="1:17" x14ac:dyDescent="0.2">
      <c r="A200" s="18" t="s">
        <v>70</v>
      </c>
      <c r="G200" s="5">
        <f>IF(G199&gt;=250000,G199,IF(MOD(G199,25000)=0,G199,(ROUNDDOWN(G199/25000,0)+1)*25000))</f>
        <v>0</v>
      </c>
      <c r="H200" s="26"/>
      <c r="I200" s="5">
        <f>IF(I199&gt;=250000,I199,IF(MOD(I199,25000)=0,I199,(ROUNDDOWN(I199/25000,0)+1)*25000))</f>
        <v>0</v>
      </c>
      <c r="J200" s="26"/>
      <c r="K200" s="5">
        <f>IF(K199&gt;=250000,K199,IF(MOD(K199,25000)=0,K199,(ROUNDDOWN(K199/25000,0)+1)*25000))</f>
        <v>0</v>
      </c>
      <c r="M200" s="5">
        <f>IF(M199&gt;=250000,M199,IF(MOD(M199,25000)=0,M199,(ROUNDDOWN(M199/25000,0)+1)*25000))</f>
        <v>0</v>
      </c>
      <c r="O200" s="5">
        <f>IF(O199&gt;=250000,O199,IF(MOD(O199,25000)=0,O199,(ROUNDDOWN(O199/25000,0)+1)*25000))</f>
        <v>0</v>
      </c>
      <c r="Q200" s="5">
        <f>SUM(G200:O200)</f>
        <v>0</v>
      </c>
    </row>
    <row r="201" spans="1:17" x14ac:dyDescent="0.2">
      <c r="A201" s="19" t="s">
        <v>68</v>
      </c>
      <c r="G201" s="26">
        <f>G177</f>
        <v>0</v>
      </c>
      <c r="H201" s="26"/>
      <c r="I201" s="26">
        <f>I177</f>
        <v>0</v>
      </c>
      <c r="J201" s="26"/>
      <c r="K201" s="26">
        <f>K177</f>
        <v>0</v>
      </c>
      <c r="M201" s="26">
        <f>M177</f>
        <v>0</v>
      </c>
      <c r="O201" s="26">
        <f>O177</f>
        <v>0</v>
      </c>
      <c r="Q201" s="26">
        <f>SUM(G201:O201)</f>
        <v>0</v>
      </c>
    </row>
    <row r="202" spans="1:17" x14ac:dyDescent="0.2">
      <c r="A202" s="18" t="s">
        <v>67</v>
      </c>
      <c r="G202" s="5">
        <f>SUM(G200:G201)</f>
        <v>0</v>
      </c>
      <c r="H202" s="26"/>
      <c r="I202" s="5">
        <f>SUM(I200:I201)</f>
        <v>0</v>
      </c>
      <c r="J202" s="26"/>
      <c r="K202" s="5">
        <f>SUM(K200:K201)</f>
        <v>0</v>
      </c>
      <c r="M202" s="5">
        <f>SUM(M200:M201)</f>
        <v>0</v>
      </c>
      <c r="O202" s="5">
        <f>SUM(O200:O201)</f>
        <v>0</v>
      </c>
      <c r="Q202" s="5">
        <f>SUM(G202:O202)</f>
        <v>0</v>
      </c>
    </row>
    <row r="204" spans="1:17" x14ac:dyDescent="0.2">
      <c r="A204" s="19" t="s">
        <v>45</v>
      </c>
      <c r="G204" s="26">
        <f>G202-(G176+G177)+IF(G162&gt;25000,"25000",G162)+IF(G166&gt;25000,"25000",G166)+IF(G170&gt;25000,"25000",G170)+IF(G174&gt;25000,"25000",G174)-G152-G150</f>
        <v>0</v>
      </c>
      <c r="I204" s="26">
        <f>I202-(I176+I177)+IF(I162&gt;25000,"25000",I162)+IF(I166&gt;25000,"25000",I166)+IF(I170&gt;25000,"25000",I170)+IF(I174&gt;25000,"25000",I174)-I150-I152</f>
        <v>0</v>
      </c>
      <c r="K204" s="26">
        <f>K202-(K176+K177)+IF(K162&gt;25000,"25000",K162)+IF(K166&gt;25000,"25000",K166)+IF(K170&gt;25000,"25000",K170)+IF(K174&gt;25000,"25000",K174)-K150-K152</f>
        <v>0</v>
      </c>
      <c r="M204" s="26">
        <f>M202-(M176+M177)+IF(M162&gt;25000,"25000",M162)+IF(M166&gt;25000,"25000",M166)+IF(M170&gt;25000,"25000",M170)+IF(M174&gt;25000,"25000",M174)-M150-M152</f>
        <v>0</v>
      </c>
      <c r="O204" s="26">
        <f>O202-(O176+O177)+IF(O162&gt;25000,"25000",O162)+IF(O166&gt;25000,"25000",O166)+IF(O170&gt;25000,"25000",O170)+IF(O174&gt;25000,"25000",O174)-O150-O152</f>
        <v>0</v>
      </c>
      <c r="Q204" s="5">
        <f>SUM(G204:O204)</f>
        <v>0</v>
      </c>
    </row>
    <row r="205" spans="1:17" x14ac:dyDescent="0.2">
      <c r="A205" s="19" t="s">
        <v>46</v>
      </c>
      <c r="G205" s="26">
        <f>ROUND(+G204*$C$13,0)</f>
        <v>0</v>
      </c>
      <c r="I205" s="26">
        <f>ROUND(+I204*$C$13,0)</f>
        <v>0</v>
      </c>
      <c r="K205" s="26">
        <f>ROUND(+K204*$C$13,0)</f>
        <v>0</v>
      </c>
      <c r="M205" s="26">
        <f>ROUND(+M204*$C$13,0)</f>
        <v>0</v>
      </c>
      <c r="O205" s="26">
        <f>ROUND(+O204*$C$13,0)</f>
        <v>0</v>
      </c>
      <c r="Q205" s="26">
        <f>SUM(G205:O205)</f>
        <v>0</v>
      </c>
    </row>
    <row r="206" spans="1:17" x14ac:dyDescent="0.2">
      <c r="A206" s="18" t="s">
        <v>47</v>
      </c>
      <c r="G206" s="5">
        <f>G202+G205</f>
        <v>0</v>
      </c>
      <c r="I206" s="5">
        <f>I202+I205</f>
        <v>0</v>
      </c>
      <c r="K206" s="5">
        <f>K202+K205</f>
        <v>0</v>
      </c>
      <c r="M206" s="5">
        <f>M202+M205</f>
        <v>0</v>
      </c>
      <c r="O206" s="5">
        <f>O202+O205</f>
        <v>0</v>
      </c>
      <c r="Q206" s="5">
        <f>SUM(G206:O206)</f>
        <v>0</v>
      </c>
    </row>
    <row r="210" spans="1:1" x14ac:dyDescent="0.2">
      <c r="A210" s="18" t="s">
        <v>71</v>
      </c>
    </row>
  </sheetData>
  <phoneticPr fontId="0" type="noConversion"/>
  <dataValidations count="1">
    <dataValidation type="list" allowBlank="1" showInputMessage="1" showErrorMessage="1" promptTitle="F &amp; A Rates" prompt="Select the corresponding rate from the list" sqref="C13">
      <formula1>$S$7:$S$20</formula1>
    </dataValidation>
  </dataValidations>
  <pageMargins left="0.25" right="0.25" top="0.5" bottom="0.5" header="0.5" footer="0.5"/>
  <pageSetup scale="62" fitToHeight="0" orientation="portrait" r:id="rId1"/>
  <headerFooter alignWithMargins="0"/>
  <rowBreaks count="2" manualBreakCount="2">
    <brk id="86" max="16383" man="1"/>
    <brk id="1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1YearProject</vt:lpstr>
      <vt:lpstr>2YearProject</vt:lpstr>
      <vt:lpstr>3YearProject</vt:lpstr>
      <vt:lpstr>4YearProject</vt:lpstr>
      <vt:lpstr>5YearProject</vt:lpstr>
      <vt:lpstr>'1YearProject'!Print_Area</vt:lpstr>
      <vt:lpstr>'2YearProject'!Print_Area</vt:lpstr>
      <vt:lpstr>'3YearProject'!Print_Area</vt:lpstr>
      <vt:lpstr>'4YearProject'!Print_Area</vt:lpstr>
      <vt:lpstr>'5YearProject'!Print_Area</vt:lpstr>
    </vt:vector>
  </TitlesOfParts>
  <Company>Virginia Commonwealth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ahamm</dc:creator>
  <cp:lastModifiedBy>Annie Publow</cp:lastModifiedBy>
  <cp:lastPrinted>2008-04-18T18:17:41Z</cp:lastPrinted>
  <dcterms:created xsi:type="dcterms:W3CDTF">1999-04-02T14:11:48Z</dcterms:created>
  <dcterms:modified xsi:type="dcterms:W3CDTF">2013-12-18T21:33:08Z</dcterms:modified>
</cp:coreProperties>
</file>