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publishItems="1"/>
  <mc:AlternateContent xmlns:mc="http://schemas.openxmlformats.org/markup-compatibility/2006">
    <mc:Choice Requires="x15">
      <x15ac:absPath xmlns:x15ac="http://schemas.microsoft.com/office/spreadsheetml/2010/11/ac" url="D:\Dashboards\KELL - Udemy - Microsoft Excel - Advanced Excel Dashboard Design\1. Getting Started\Completed Workbooks\"/>
    </mc:Choice>
  </mc:AlternateContent>
  <xr:revisionPtr revIDLastSave="0" documentId="13_ncr:1_{655B990B-15E9-49D5-9DCE-3236E85EF112}" xr6:coauthVersionLast="47" xr6:coauthVersionMax="47" xr10:uidLastSave="{00000000-0000-0000-0000-000000000000}"/>
  <bookViews>
    <workbookView xWindow="14670" yWindow="780" windowWidth="34755" windowHeight="19920" activeTab="4" xr2:uid="{DB438AB8-0F60-4224-9C67-97043B861F24}"/>
  </bookViews>
  <sheets>
    <sheet name="Data Prep" sheetId="3" r:id="rId1"/>
    <sheet name="Dashboard" sheetId="4" r:id="rId2"/>
    <sheet name="Data" sheetId="1" r:id="rId3"/>
    <sheet name="Pivots" sheetId="5" r:id="rId4"/>
    <sheet name="Dashboard2" sheetId="6" r:id="rId5"/>
  </sheets>
  <definedNames>
    <definedName name="_xlnm._FilterDatabase" localSheetId="2" hidden="1">Data!$A$1:$F$1919</definedName>
    <definedName name="_xlnm._FilterDatabase" localSheetId="0" hidden="1">'Data Prep'!$D$2:$E$12</definedName>
    <definedName name="_xlnm._FilterDatabase" localSheetId="3" hidden="1">Pivots!$A$2:$A$12</definedName>
    <definedName name="_xlchart.v5.0" hidden="1">'Data Prep'!$O$2</definedName>
    <definedName name="_xlchart.v5.1" hidden="1">'Data Prep'!$O$3:$O$50</definedName>
    <definedName name="_xlchart.v5.10" hidden="1">Pivots!$S$2</definedName>
    <definedName name="_xlchart.v5.11" hidden="1">Pivots!$S$3:$S$50</definedName>
    <definedName name="_xlchart.v5.2" hidden="1">'Data Prep'!$T$2</definedName>
    <definedName name="_xlchart.v5.3" hidden="1">'Data Prep'!$T$3:$T$50</definedName>
    <definedName name="_xlchart.v5.4" hidden="1">Pivots!$O$2</definedName>
    <definedName name="_xlchart.v5.5" hidden="1">Pivots!$O$3:$O$50</definedName>
    <definedName name="_xlchart.v5.6" hidden="1">Pivots!$T$2</definedName>
    <definedName name="_xlchart.v5.7" hidden="1">Pivots!$T$3:$T$50</definedName>
    <definedName name="_xlchart.v5.8" hidden="1">Pivots!$N$2</definedName>
    <definedName name="_xlchart.v5.9" hidden="1">Pivots!$N$3:$N$50</definedName>
    <definedName name="Z_948164EF_B902_4A6C_8E3C_A935061C5153_.wvu.FilterData" localSheetId="2" hidden="1">Data!$A$1:$F$1919</definedName>
    <definedName name="Z_A1F01C08_243B_48FC_94A8_F102AEB1706D_.wvu.FilterData" localSheetId="2" hidden="1">Data!$A$1:$F$1919</definedName>
  </definedNames>
  <calcPr calcId="191029"/>
  <customWorkbookViews>
    <customWorkbookView name="Dashboard" guid="{948164EF-B902-4A6C-8E3C-A935061C5153}" maximized="1" xWindow="-8" yWindow="-8" windowWidth="1936" windowHeight="1056" activeSheetId="8" showFormulaBar="0"/>
    <customWorkbookView name="ShowAllWorksheets" guid="{A1F01C08-243B-48FC-94A8-F102AEB1706D}" maximized="1" xWindow="-8" yWindow="-8" windowWidth="1936" windowHeight="1056" activeSheetId="8" showFormulaBar="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31" i="5" l="1"/>
  <c r="T2" i="5" s="1"/>
  <c r="B5" i="6" a="1"/>
  <c r="B5" i="6" s="1"/>
  <c r="B3" i="5" s="1"/>
  <c r="S15" i="5" s="1"/>
  <c r="D15" i="5"/>
  <c r="AA3" i="5" a="1"/>
  <c r="AA3" i="5" s="1"/>
  <c r="AA4" i="5" a="1"/>
  <c r="AA4" i="5" s="1"/>
  <c r="AA5" i="5" a="1"/>
  <c r="AA5" i="5" s="1"/>
  <c r="AA6" i="5" a="1"/>
  <c r="AA6" i="5" s="1"/>
  <c r="AA7" i="5" a="1"/>
  <c r="AA7" i="5" s="1"/>
  <c r="AA8" i="5" a="1"/>
  <c r="AA8" i="5" s="1"/>
  <c r="AA9" i="5" a="1"/>
  <c r="AA9" i="5" s="1"/>
  <c r="AA10" i="5" a="1"/>
  <c r="AA10" i="5" s="1"/>
  <c r="AA11" i="5" a="1"/>
  <c r="AA11" i="5" s="1"/>
  <c r="AA12" i="5" a="1"/>
  <c r="AA12" i="5" s="1"/>
  <c r="AA13" i="5" a="1"/>
  <c r="AA13" i="5" s="1"/>
  <c r="AA14" i="5" a="1"/>
  <c r="AA14" i="5" s="1"/>
  <c r="AA15" i="5" a="1"/>
  <c r="AA15" i="5" s="1"/>
  <c r="AA16" i="5" a="1"/>
  <c r="AA16" i="5" s="1"/>
  <c r="AA17" i="5" a="1"/>
  <c r="AA17" i="5" s="1"/>
  <c r="AA18" i="5" a="1"/>
  <c r="AA18" i="5" s="1"/>
  <c r="AA19" i="5" a="1"/>
  <c r="AA19" i="5" s="1"/>
  <c r="AA20" i="5" a="1"/>
  <c r="AA20" i="5" s="1"/>
  <c r="AA21" i="5" a="1"/>
  <c r="AA21" i="5" s="1"/>
  <c r="AA22" i="5" a="1"/>
  <c r="AA22" i="5" s="1"/>
  <c r="AA23" i="5" a="1"/>
  <c r="AA23" i="5" s="1"/>
  <c r="AA24" i="5" a="1"/>
  <c r="AA24" i="5" s="1"/>
  <c r="AA25" i="5" a="1"/>
  <c r="AA25" i="5" s="1"/>
  <c r="AA26" i="5" a="1"/>
  <c r="AA26" i="5" s="1"/>
  <c r="AA27" i="5" a="1"/>
  <c r="AA27" i="5" s="1"/>
  <c r="AA28" i="5" a="1"/>
  <c r="AA28" i="5" s="1"/>
  <c r="AA29" i="5" a="1"/>
  <c r="AA29" i="5" s="1"/>
  <c r="AA30" i="5" a="1"/>
  <c r="AA30" i="5" s="1"/>
  <c r="AA31" i="5" a="1"/>
  <c r="AA31" i="5" s="1"/>
  <c r="AA32" i="5" a="1"/>
  <c r="AA32" i="5" s="1"/>
  <c r="AA33" i="5" a="1"/>
  <c r="AA33" i="5" s="1"/>
  <c r="AA34" i="5" a="1"/>
  <c r="AA34" i="5" s="1"/>
  <c r="AA35" i="5" a="1"/>
  <c r="AA35" i="5" s="1"/>
  <c r="AA36" i="5" a="1"/>
  <c r="AA36" i="5" s="1"/>
  <c r="AA37" i="5" a="1"/>
  <c r="AA37" i="5" s="1"/>
  <c r="AA38" i="5" a="1"/>
  <c r="AA38" i="5" s="1"/>
  <c r="AA39" i="5" a="1"/>
  <c r="AA39" i="5" s="1"/>
  <c r="AA40" i="5" a="1"/>
  <c r="AA40" i="5" s="1"/>
  <c r="AA41" i="5" a="1"/>
  <c r="AA41" i="5" s="1"/>
  <c r="AA42" i="5" a="1"/>
  <c r="AA42" i="5" s="1"/>
  <c r="AA43" i="5" a="1"/>
  <c r="AA43" i="5" s="1"/>
  <c r="AA44" i="5" a="1"/>
  <c r="AA44" i="5" s="1"/>
  <c r="AA45" i="5" a="1"/>
  <c r="AA45" i="5" s="1"/>
  <c r="AA46" i="5" a="1"/>
  <c r="AA46" i="5" s="1"/>
  <c r="AA47" i="5" a="1"/>
  <c r="AA47" i="5" s="1"/>
  <c r="AA48" i="5" a="1"/>
  <c r="AA48" i="5" s="1"/>
  <c r="AA49" i="5" a="1"/>
  <c r="AA49" i="5" s="1"/>
  <c r="AA50" i="5" a="1"/>
  <c r="AA50" i="5" s="1"/>
  <c r="I9" i="5"/>
  <c r="I4" i="5"/>
  <c r="I8" i="5"/>
  <c r="I11" i="5"/>
  <c r="I6" i="5"/>
  <c r="I7" i="5"/>
  <c r="I12" i="5"/>
  <c r="I10" i="5"/>
  <c r="I3" i="5"/>
  <c r="I5" i="5"/>
  <c r="E7" i="5"/>
  <c r="E9" i="5"/>
  <c r="E4" i="5"/>
  <c r="E3" i="5"/>
  <c r="E12" i="5"/>
  <c r="E6" i="5"/>
  <c r="E8" i="5"/>
  <c r="E11" i="5"/>
  <c r="E10" i="5"/>
  <c r="E5" i="5"/>
  <c r="A16" i="5" a="1"/>
  <c r="A16" i="5" s="1"/>
  <c r="B18" i="3"/>
  <c r="T2" i="3" s="1"/>
  <c r="B6" i="4" a="1"/>
  <c r="B6" i="4" s="1"/>
  <c r="B3" i="3" s="1"/>
  <c r="S11" i="3" s="1"/>
  <c r="D15" i="3"/>
  <c r="F12" i="5" l="1"/>
  <c r="F3" i="5"/>
  <c r="F11" i="5"/>
  <c r="F10" i="5"/>
  <c r="F9" i="5"/>
  <c r="F8" i="5"/>
  <c r="F7" i="5"/>
  <c r="F6" i="5"/>
  <c r="F5" i="5"/>
  <c r="F4" i="5"/>
  <c r="L6" i="5"/>
  <c r="L3" i="5"/>
  <c r="L5" i="5"/>
  <c r="P27" i="5"/>
  <c r="R27" i="5" s="1"/>
  <c r="P26" i="5"/>
  <c r="R26" i="5" s="1"/>
  <c r="P24" i="5"/>
  <c r="R24" i="5" s="1"/>
  <c r="P21" i="5"/>
  <c r="R21" i="5" s="1"/>
  <c r="S32" i="5"/>
  <c r="P45" i="5"/>
  <c r="R45" i="5" s="1"/>
  <c r="P19" i="5"/>
  <c r="R19" i="5" s="1"/>
  <c r="P7" i="5"/>
  <c r="R7" i="5" s="1"/>
  <c r="P6" i="5"/>
  <c r="R6" i="5" s="1"/>
  <c r="P44" i="5"/>
  <c r="R44" i="5" s="1"/>
  <c r="P5" i="5"/>
  <c r="R5" i="5" s="1"/>
  <c r="P41" i="5"/>
  <c r="R41" i="5" s="1"/>
  <c r="S50" i="5"/>
  <c r="P20" i="5"/>
  <c r="R20" i="5" s="1"/>
  <c r="P47" i="5"/>
  <c r="R47" i="5" s="1"/>
  <c r="P46" i="5"/>
  <c r="R46" i="5" s="1"/>
  <c r="P39" i="5"/>
  <c r="R39" i="5" s="1"/>
  <c r="S33" i="5"/>
  <c r="P25" i="5"/>
  <c r="R25" i="5" s="1"/>
  <c r="S31" i="5"/>
  <c r="S30" i="5"/>
  <c r="S47" i="5"/>
  <c r="S25" i="5"/>
  <c r="T25" i="5" s="1"/>
  <c r="S46" i="5"/>
  <c r="S24" i="5"/>
  <c r="S45" i="5"/>
  <c r="S23" i="5"/>
  <c r="P18" i="5"/>
  <c r="R18" i="5" s="1"/>
  <c r="S44" i="5"/>
  <c r="S22" i="5"/>
  <c r="L4" i="5"/>
  <c r="P37" i="5"/>
  <c r="R37" i="5" s="1"/>
  <c r="M4" i="5"/>
  <c r="P34" i="5"/>
  <c r="R34" i="5" s="1"/>
  <c r="P13" i="5"/>
  <c r="R13" i="5" s="1"/>
  <c r="S41" i="5"/>
  <c r="S14" i="5"/>
  <c r="M5" i="5"/>
  <c r="P3" i="5"/>
  <c r="R3" i="5" s="1"/>
  <c r="P33" i="5"/>
  <c r="R33" i="5" s="1"/>
  <c r="P12" i="5"/>
  <c r="R12" i="5" s="1"/>
  <c r="S38" i="5"/>
  <c r="S13" i="5"/>
  <c r="P38" i="5"/>
  <c r="R38" i="5" s="1"/>
  <c r="P50" i="5"/>
  <c r="R50" i="5" s="1"/>
  <c r="P32" i="5"/>
  <c r="R32" i="5" s="1"/>
  <c r="P11" i="5"/>
  <c r="R11" i="5" s="1"/>
  <c r="S37" i="5"/>
  <c r="S12" i="5"/>
  <c r="P49" i="5"/>
  <c r="R49" i="5" s="1"/>
  <c r="P31" i="5"/>
  <c r="R31" i="5" s="1"/>
  <c r="P10" i="5"/>
  <c r="R10" i="5" s="1"/>
  <c r="S36" i="5"/>
  <c r="S11" i="5"/>
  <c r="M3" i="5"/>
  <c r="P43" i="5"/>
  <c r="R43" i="5" s="1"/>
  <c r="P30" i="5"/>
  <c r="R30" i="5" s="1"/>
  <c r="T30" i="5" s="1"/>
  <c r="P17" i="5"/>
  <c r="R17" i="5" s="1"/>
  <c r="S49" i="5"/>
  <c r="S35" i="5"/>
  <c r="S21" i="5"/>
  <c r="M6" i="5"/>
  <c r="P42" i="5"/>
  <c r="R42" i="5" s="1"/>
  <c r="P29" i="5"/>
  <c r="R29" i="5" s="1"/>
  <c r="P14" i="5"/>
  <c r="R14" i="5" s="1"/>
  <c r="S48" i="5"/>
  <c r="S34" i="5"/>
  <c r="S19" i="5"/>
  <c r="T19" i="5" s="1"/>
  <c r="S43" i="5"/>
  <c r="S10" i="5"/>
  <c r="I16" i="5"/>
  <c r="P36" i="5"/>
  <c r="R36" i="5" s="1"/>
  <c r="P23" i="5"/>
  <c r="R23" i="5" s="1"/>
  <c r="P9" i="5"/>
  <c r="R9" i="5" s="1"/>
  <c r="S29" i="5"/>
  <c r="H16" i="5"/>
  <c r="P48" i="5"/>
  <c r="R48" i="5" s="1"/>
  <c r="P35" i="5"/>
  <c r="R35" i="5" s="1"/>
  <c r="P22" i="5"/>
  <c r="R22" i="5" s="1"/>
  <c r="P8" i="5"/>
  <c r="R8" i="5" s="1"/>
  <c r="S42" i="5"/>
  <c r="S26" i="5"/>
  <c r="S9" i="5"/>
  <c r="S8" i="5"/>
  <c r="S7" i="5"/>
  <c r="S6" i="5"/>
  <c r="S20" i="5"/>
  <c r="S5" i="5"/>
  <c r="S17" i="5"/>
  <c r="S18" i="5"/>
  <c r="P40" i="5"/>
  <c r="R40" i="5" s="1"/>
  <c r="P28" i="5"/>
  <c r="R28" i="5" s="1"/>
  <c r="P16" i="5"/>
  <c r="R16" i="5" s="1"/>
  <c r="P4" i="5"/>
  <c r="R4" i="5" s="1"/>
  <c r="S40" i="5"/>
  <c r="S28" i="5"/>
  <c r="S16" i="5"/>
  <c r="S4" i="5"/>
  <c r="P15" i="5"/>
  <c r="R15" i="5" s="1"/>
  <c r="T15" i="5" s="1"/>
  <c r="S3" i="5"/>
  <c r="T3" i="5" s="1"/>
  <c r="S39" i="5"/>
  <c r="S27" i="5"/>
  <c r="F3" i="3"/>
  <c r="F11" i="3"/>
  <c r="F10" i="3"/>
  <c r="F12" i="3"/>
  <c r="F9" i="3"/>
  <c r="F8" i="3"/>
  <c r="F7" i="3"/>
  <c r="F6" i="3"/>
  <c r="F5" i="3"/>
  <c r="F4" i="3"/>
  <c r="S9" i="3"/>
  <c r="S50" i="3"/>
  <c r="S26" i="3"/>
  <c r="S49" i="3"/>
  <c r="S25" i="3"/>
  <c r="S17" i="3"/>
  <c r="S48" i="3"/>
  <c r="S16" i="3"/>
  <c r="S39" i="3"/>
  <c r="S15" i="3"/>
  <c r="S30" i="3"/>
  <c r="S6" i="3"/>
  <c r="S45" i="3"/>
  <c r="S37" i="3"/>
  <c r="S29" i="3"/>
  <c r="S21" i="3"/>
  <c r="S13" i="3"/>
  <c r="S5" i="3"/>
  <c r="S34" i="3"/>
  <c r="S10" i="3"/>
  <c r="S33" i="3"/>
  <c r="S32" i="3"/>
  <c r="S8" i="3"/>
  <c r="S31" i="3"/>
  <c r="S23" i="3"/>
  <c r="S38" i="3"/>
  <c r="S22" i="3"/>
  <c r="S14" i="3"/>
  <c r="S44" i="3"/>
  <c r="S36" i="3"/>
  <c r="S28" i="3"/>
  <c r="S20" i="3"/>
  <c r="S12" i="3"/>
  <c r="S4" i="3"/>
  <c r="S42" i="3"/>
  <c r="S18" i="3"/>
  <c r="S41" i="3"/>
  <c r="S40" i="3"/>
  <c r="S24" i="3"/>
  <c r="S47" i="3"/>
  <c r="S7" i="3"/>
  <c r="S46" i="3"/>
  <c r="S3" i="3"/>
  <c r="S43" i="3"/>
  <c r="S35" i="3"/>
  <c r="S27" i="3"/>
  <c r="S19" i="3"/>
  <c r="T21" i="5" l="1"/>
  <c r="T47" i="5"/>
  <c r="T41" i="5"/>
  <c r="T27" i="5"/>
  <c r="T34" i="5"/>
  <c r="T17" i="5"/>
  <c r="T44" i="5"/>
  <c r="T5" i="5"/>
  <c r="T13" i="5"/>
  <c r="T11" i="5"/>
  <c r="T32" i="5"/>
  <c r="T50" i="5"/>
  <c r="T31" i="5"/>
  <c r="T23" i="5"/>
  <c r="T8" i="5"/>
  <c r="T43" i="5"/>
  <c r="T37" i="5"/>
  <c r="T35" i="5"/>
  <c r="T10" i="5"/>
  <c r="T7" i="5"/>
  <c r="T28" i="5"/>
  <c r="I17" i="5"/>
  <c r="I19" i="5" s="1"/>
  <c r="T38" i="5"/>
  <c r="T33" i="5"/>
  <c r="T24" i="5"/>
  <c r="T45" i="5"/>
  <c r="T14" i="5"/>
  <c r="T9" i="5"/>
  <c r="T49" i="5"/>
  <c r="T20" i="5"/>
  <c r="T26" i="5"/>
  <c r="T36" i="5"/>
  <c r="T6" i="5"/>
  <c r="T22" i="5"/>
  <c r="T48" i="5"/>
  <c r="T12" i="5"/>
  <c r="T29" i="5"/>
  <c r="T18" i="5"/>
  <c r="T46" i="5"/>
  <c r="T42" i="5"/>
  <c r="T39" i="5"/>
  <c r="T16" i="5"/>
  <c r="T4" i="5"/>
  <c r="T40" i="5"/>
  <c r="P4" i="3"/>
  <c r="R4" i="3" s="1"/>
  <c r="T4" i="3" s="1"/>
  <c r="P5" i="3"/>
  <c r="R5" i="3" s="1"/>
  <c r="T5" i="3" s="1"/>
  <c r="P6" i="3"/>
  <c r="R6" i="3" s="1"/>
  <c r="T6" i="3" s="1"/>
  <c r="P7" i="3"/>
  <c r="R7" i="3" s="1"/>
  <c r="T7" i="3" s="1"/>
  <c r="P8" i="3"/>
  <c r="R8" i="3" s="1"/>
  <c r="T8" i="3" s="1"/>
  <c r="P9" i="3"/>
  <c r="R9" i="3" s="1"/>
  <c r="T9" i="3" s="1"/>
  <c r="P10" i="3"/>
  <c r="R10" i="3" s="1"/>
  <c r="T10" i="3" s="1"/>
  <c r="P11" i="3"/>
  <c r="R11" i="3" s="1"/>
  <c r="T11" i="3" s="1"/>
  <c r="P12" i="3"/>
  <c r="R12" i="3" s="1"/>
  <c r="T12" i="3" s="1"/>
  <c r="P13" i="3"/>
  <c r="R13" i="3" s="1"/>
  <c r="T13" i="3" s="1"/>
  <c r="P14" i="3"/>
  <c r="R14" i="3" s="1"/>
  <c r="T14" i="3" s="1"/>
  <c r="P15" i="3"/>
  <c r="R15" i="3" s="1"/>
  <c r="T15" i="3" s="1"/>
  <c r="P16" i="3"/>
  <c r="R16" i="3" s="1"/>
  <c r="T16" i="3" s="1"/>
  <c r="P17" i="3"/>
  <c r="R17" i="3" s="1"/>
  <c r="T17" i="3" s="1"/>
  <c r="P18" i="3"/>
  <c r="R18" i="3" s="1"/>
  <c r="T18" i="3" s="1"/>
  <c r="P19" i="3"/>
  <c r="R19" i="3" s="1"/>
  <c r="T19" i="3" s="1"/>
  <c r="P20" i="3"/>
  <c r="R20" i="3" s="1"/>
  <c r="T20" i="3" s="1"/>
  <c r="P21" i="3"/>
  <c r="R21" i="3" s="1"/>
  <c r="T21" i="3" s="1"/>
  <c r="P22" i="3"/>
  <c r="R22" i="3" s="1"/>
  <c r="T22" i="3" s="1"/>
  <c r="P23" i="3"/>
  <c r="R23" i="3" s="1"/>
  <c r="T23" i="3" s="1"/>
  <c r="P24" i="3"/>
  <c r="R24" i="3" s="1"/>
  <c r="T24" i="3" s="1"/>
  <c r="P25" i="3"/>
  <c r="R25" i="3" s="1"/>
  <c r="T25" i="3" s="1"/>
  <c r="P26" i="3"/>
  <c r="R26" i="3" s="1"/>
  <c r="T26" i="3" s="1"/>
  <c r="P27" i="3"/>
  <c r="R27" i="3" s="1"/>
  <c r="T27" i="3" s="1"/>
  <c r="P28" i="3"/>
  <c r="R28" i="3" s="1"/>
  <c r="T28" i="3" s="1"/>
  <c r="P29" i="3"/>
  <c r="R29" i="3" s="1"/>
  <c r="T29" i="3" s="1"/>
  <c r="P30" i="3"/>
  <c r="R30" i="3" s="1"/>
  <c r="T30" i="3" s="1"/>
  <c r="P31" i="3"/>
  <c r="R31" i="3" s="1"/>
  <c r="T31" i="3" s="1"/>
  <c r="P32" i="3"/>
  <c r="R32" i="3" s="1"/>
  <c r="T32" i="3" s="1"/>
  <c r="P33" i="3"/>
  <c r="R33" i="3" s="1"/>
  <c r="T33" i="3" s="1"/>
  <c r="P34" i="3"/>
  <c r="R34" i="3" s="1"/>
  <c r="T34" i="3" s="1"/>
  <c r="P35" i="3"/>
  <c r="R35" i="3" s="1"/>
  <c r="T35" i="3" s="1"/>
  <c r="P36" i="3"/>
  <c r="R36" i="3" s="1"/>
  <c r="T36" i="3" s="1"/>
  <c r="P37" i="3"/>
  <c r="R37" i="3" s="1"/>
  <c r="T37" i="3" s="1"/>
  <c r="P38" i="3"/>
  <c r="R38" i="3" s="1"/>
  <c r="T38" i="3" s="1"/>
  <c r="P39" i="3"/>
  <c r="R39" i="3" s="1"/>
  <c r="T39" i="3" s="1"/>
  <c r="P40" i="3"/>
  <c r="R40" i="3" s="1"/>
  <c r="T40" i="3" s="1"/>
  <c r="P41" i="3"/>
  <c r="R41" i="3" s="1"/>
  <c r="T41" i="3" s="1"/>
  <c r="P42" i="3"/>
  <c r="R42" i="3" s="1"/>
  <c r="T42" i="3" s="1"/>
  <c r="P43" i="3"/>
  <c r="R43" i="3" s="1"/>
  <c r="T43" i="3" s="1"/>
  <c r="P44" i="3"/>
  <c r="R44" i="3" s="1"/>
  <c r="T44" i="3" s="1"/>
  <c r="P45" i="3"/>
  <c r="R45" i="3" s="1"/>
  <c r="T45" i="3" s="1"/>
  <c r="P46" i="3"/>
  <c r="R46" i="3" s="1"/>
  <c r="T46" i="3" s="1"/>
  <c r="P47" i="3"/>
  <c r="R47" i="3" s="1"/>
  <c r="T47" i="3" s="1"/>
  <c r="P48" i="3"/>
  <c r="R48" i="3" s="1"/>
  <c r="T48" i="3" s="1"/>
  <c r="P49" i="3"/>
  <c r="R49" i="3" s="1"/>
  <c r="T49" i="3" s="1"/>
  <c r="P50" i="3"/>
  <c r="R50" i="3" s="1"/>
  <c r="T50" i="3" s="1"/>
  <c r="P3" i="3"/>
  <c r="R3" i="3" s="1"/>
  <c r="T3" i="3" s="1"/>
  <c r="M4" i="3"/>
  <c r="M5" i="3"/>
  <c r="M6" i="3"/>
  <c r="M3" i="3"/>
  <c r="L4" i="3"/>
  <c r="L5" i="3"/>
  <c r="L6" i="3"/>
  <c r="L3" i="3"/>
  <c r="H16" i="3"/>
  <c r="I9" i="3"/>
  <c r="I4" i="3"/>
  <c r="I8" i="3"/>
  <c r="I11" i="3"/>
  <c r="I6" i="3"/>
  <c r="I7" i="3"/>
  <c r="I12" i="3"/>
  <c r="I10" i="3"/>
  <c r="I3" i="3"/>
  <c r="I5" i="3"/>
  <c r="E7" i="3"/>
  <c r="E9" i="3"/>
  <c r="E4" i="3"/>
  <c r="E3" i="3"/>
  <c r="E12" i="3"/>
  <c r="E6" i="3"/>
  <c r="E8" i="3"/>
  <c r="E11" i="3"/>
  <c r="E10" i="3"/>
  <c r="E5" i="3"/>
  <c r="I16" i="3" l="1"/>
  <c r="I17" i="3" l="1"/>
  <c r="I19"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4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84"/>
        </ext>
      </extLst>
    </bk>
    <bk>
      <extLst>
        <ext uri="{3e2802c4-a4d2-4d8b-9148-e3be6c30e623}">
          <xlrd:rvb i="85"/>
        </ext>
      </extLst>
    </bk>
    <bk>
      <extLst>
        <ext uri="{3e2802c4-a4d2-4d8b-9148-e3be6c30e623}">
          <xlrd:rvb i="118"/>
        </ext>
      </extLst>
    </bk>
    <bk>
      <extLst>
        <ext uri="{3e2802c4-a4d2-4d8b-9148-e3be6c30e623}">
          <xlrd:rvb i="119"/>
        </ext>
      </extLst>
    </bk>
    <bk>
      <extLst>
        <ext uri="{3e2802c4-a4d2-4d8b-9148-e3be6c30e623}">
          <xlrd:rvb i="148"/>
        </ext>
      </extLst>
    </bk>
    <bk>
      <extLst>
        <ext uri="{3e2802c4-a4d2-4d8b-9148-e3be6c30e623}">
          <xlrd:rvb i="149"/>
        </ext>
      </extLst>
    </bk>
    <bk>
      <extLst>
        <ext uri="{3e2802c4-a4d2-4d8b-9148-e3be6c30e623}">
          <xlrd:rvb i="182"/>
        </ext>
      </extLst>
    </bk>
    <bk>
      <extLst>
        <ext uri="{3e2802c4-a4d2-4d8b-9148-e3be6c30e623}">
          <xlrd:rvb i="183"/>
        </ext>
      </extLst>
    </bk>
    <bk>
      <extLst>
        <ext uri="{3e2802c4-a4d2-4d8b-9148-e3be6c30e623}">
          <xlrd:rvb i="212"/>
        </ext>
      </extLst>
    </bk>
    <bk>
      <extLst>
        <ext uri="{3e2802c4-a4d2-4d8b-9148-e3be6c30e623}">
          <xlrd:rvb i="213"/>
        </ext>
      </extLst>
    </bk>
    <bk>
      <extLst>
        <ext uri="{3e2802c4-a4d2-4d8b-9148-e3be6c30e623}">
          <xlrd:rvb i="243"/>
        </ext>
      </extLst>
    </bk>
    <bk>
      <extLst>
        <ext uri="{3e2802c4-a4d2-4d8b-9148-e3be6c30e623}">
          <xlrd:rvb i="244"/>
        </ext>
      </extLst>
    </bk>
    <bk>
      <extLst>
        <ext uri="{3e2802c4-a4d2-4d8b-9148-e3be6c30e623}">
          <xlrd:rvb i="272"/>
        </ext>
      </extLst>
    </bk>
    <bk>
      <extLst>
        <ext uri="{3e2802c4-a4d2-4d8b-9148-e3be6c30e623}">
          <xlrd:rvb i="273"/>
        </ext>
      </extLst>
    </bk>
    <bk>
      <extLst>
        <ext uri="{3e2802c4-a4d2-4d8b-9148-e3be6c30e623}">
          <xlrd:rvb i="300"/>
        </ext>
      </extLst>
    </bk>
    <bk>
      <extLst>
        <ext uri="{3e2802c4-a4d2-4d8b-9148-e3be6c30e623}">
          <xlrd:rvb i="301"/>
        </ext>
      </extLst>
    </bk>
    <bk>
      <extLst>
        <ext uri="{3e2802c4-a4d2-4d8b-9148-e3be6c30e623}">
          <xlrd:rvb i="326"/>
        </ext>
      </extLst>
    </bk>
    <bk>
      <extLst>
        <ext uri="{3e2802c4-a4d2-4d8b-9148-e3be6c30e623}">
          <xlrd:rvb i="327"/>
        </ext>
      </extLst>
    </bk>
    <bk>
      <extLst>
        <ext uri="{3e2802c4-a4d2-4d8b-9148-e3be6c30e623}">
          <xlrd:rvb i="354"/>
        </ext>
      </extLst>
    </bk>
    <bk>
      <extLst>
        <ext uri="{3e2802c4-a4d2-4d8b-9148-e3be6c30e623}">
          <xlrd:rvb i="355"/>
        </ext>
      </extLst>
    </bk>
    <bk>
      <extLst>
        <ext uri="{3e2802c4-a4d2-4d8b-9148-e3be6c30e623}">
          <xlrd:rvb i="382"/>
        </ext>
      </extLst>
    </bk>
    <bk>
      <extLst>
        <ext uri="{3e2802c4-a4d2-4d8b-9148-e3be6c30e623}">
          <xlrd:rvb i="383"/>
        </ext>
      </extLst>
    </bk>
    <bk>
      <extLst>
        <ext uri="{3e2802c4-a4d2-4d8b-9148-e3be6c30e623}">
          <xlrd:rvb i="408"/>
        </ext>
      </extLst>
    </bk>
    <bk>
      <extLst>
        <ext uri="{3e2802c4-a4d2-4d8b-9148-e3be6c30e623}">
          <xlrd:rvb i="409"/>
        </ext>
      </extLst>
    </bk>
    <bk>
      <extLst>
        <ext uri="{3e2802c4-a4d2-4d8b-9148-e3be6c30e623}">
          <xlrd:rvb i="433"/>
        </ext>
      </extLst>
    </bk>
    <bk>
      <extLst>
        <ext uri="{3e2802c4-a4d2-4d8b-9148-e3be6c30e623}">
          <xlrd:rvb i="434"/>
        </ext>
      </extLst>
    </bk>
    <bk>
      <extLst>
        <ext uri="{3e2802c4-a4d2-4d8b-9148-e3be6c30e623}">
          <xlrd:rvb i="458"/>
        </ext>
      </extLst>
    </bk>
    <bk>
      <extLst>
        <ext uri="{3e2802c4-a4d2-4d8b-9148-e3be6c30e623}">
          <xlrd:rvb i="459"/>
        </ext>
      </extLst>
    </bk>
    <bk>
      <extLst>
        <ext uri="{3e2802c4-a4d2-4d8b-9148-e3be6c30e623}">
          <xlrd:rvb i="484"/>
        </ext>
      </extLst>
    </bk>
    <bk>
      <extLst>
        <ext uri="{3e2802c4-a4d2-4d8b-9148-e3be6c30e623}">
          <xlrd:rvb i="485"/>
        </ext>
      </extLst>
    </bk>
    <bk>
      <extLst>
        <ext uri="{3e2802c4-a4d2-4d8b-9148-e3be6c30e623}">
          <xlrd:rvb i="511"/>
        </ext>
      </extLst>
    </bk>
    <bk>
      <extLst>
        <ext uri="{3e2802c4-a4d2-4d8b-9148-e3be6c30e623}">
          <xlrd:rvb i="512"/>
        </ext>
      </extLst>
    </bk>
    <bk>
      <extLst>
        <ext uri="{3e2802c4-a4d2-4d8b-9148-e3be6c30e623}">
          <xlrd:rvb i="536"/>
        </ext>
      </extLst>
    </bk>
    <bk>
      <extLst>
        <ext uri="{3e2802c4-a4d2-4d8b-9148-e3be6c30e623}">
          <xlrd:rvb i="537"/>
        </ext>
      </extLst>
    </bk>
    <bk>
      <extLst>
        <ext uri="{3e2802c4-a4d2-4d8b-9148-e3be6c30e623}">
          <xlrd:rvb i="561"/>
        </ext>
      </extLst>
    </bk>
    <bk>
      <extLst>
        <ext uri="{3e2802c4-a4d2-4d8b-9148-e3be6c30e623}">
          <xlrd:rvb i="562"/>
        </ext>
      </extLst>
    </bk>
    <bk>
      <extLst>
        <ext uri="{3e2802c4-a4d2-4d8b-9148-e3be6c30e623}">
          <xlrd:rvb i="585"/>
        </ext>
      </extLst>
    </bk>
    <bk>
      <extLst>
        <ext uri="{3e2802c4-a4d2-4d8b-9148-e3be6c30e623}">
          <xlrd:rvb i="586"/>
        </ext>
      </extLst>
    </bk>
    <bk>
      <extLst>
        <ext uri="{3e2802c4-a4d2-4d8b-9148-e3be6c30e623}">
          <xlrd:rvb i="610"/>
        </ext>
      </extLst>
    </bk>
    <bk>
      <extLst>
        <ext uri="{3e2802c4-a4d2-4d8b-9148-e3be6c30e623}">
          <xlrd:rvb i="611"/>
        </ext>
      </extLst>
    </bk>
    <bk>
      <extLst>
        <ext uri="{3e2802c4-a4d2-4d8b-9148-e3be6c30e623}">
          <xlrd:rvb i="632"/>
        </ext>
      </extLst>
    </bk>
    <bk>
      <extLst>
        <ext uri="{3e2802c4-a4d2-4d8b-9148-e3be6c30e623}">
          <xlrd:rvb i="633"/>
        </ext>
      </extLst>
    </bk>
    <bk>
      <extLst>
        <ext uri="{3e2802c4-a4d2-4d8b-9148-e3be6c30e623}">
          <xlrd:rvb i="654"/>
        </ext>
      </extLst>
    </bk>
    <bk>
      <extLst>
        <ext uri="{3e2802c4-a4d2-4d8b-9148-e3be6c30e623}">
          <xlrd:rvb i="655"/>
        </ext>
      </extLst>
    </bk>
    <bk>
      <extLst>
        <ext uri="{3e2802c4-a4d2-4d8b-9148-e3be6c30e623}">
          <xlrd:rvb i="676"/>
        </ext>
      </extLst>
    </bk>
    <bk>
      <extLst>
        <ext uri="{3e2802c4-a4d2-4d8b-9148-e3be6c30e623}">
          <xlrd:rvb i="677"/>
        </ext>
      </extLst>
    </bk>
    <bk>
      <extLst>
        <ext uri="{3e2802c4-a4d2-4d8b-9148-e3be6c30e623}">
          <xlrd:rvb i="703"/>
        </ext>
      </extLst>
    </bk>
    <bk>
      <extLst>
        <ext uri="{3e2802c4-a4d2-4d8b-9148-e3be6c30e623}">
          <xlrd:rvb i="704"/>
        </ext>
      </extLst>
    </bk>
    <bk>
      <extLst>
        <ext uri="{3e2802c4-a4d2-4d8b-9148-e3be6c30e623}">
          <xlrd:rvb i="728"/>
        </ext>
      </extLst>
    </bk>
    <bk>
      <extLst>
        <ext uri="{3e2802c4-a4d2-4d8b-9148-e3be6c30e623}">
          <xlrd:rvb i="729"/>
        </ext>
      </extLst>
    </bk>
    <bk>
      <extLst>
        <ext uri="{3e2802c4-a4d2-4d8b-9148-e3be6c30e623}">
          <xlrd:rvb i="753"/>
        </ext>
      </extLst>
    </bk>
    <bk>
      <extLst>
        <ext uri="{3e2802c4-a4d2-4d8b-9148-e3be6c30e623}">
          <xlrd:rvb i="754"/>
        </ext>
      </extLst>
    </bk>
    <bk>
      <extLst>
        <ext uri="{3e2802c4-a4d2-4d8b-9148-e3be6c30e623}">
          <xlrd:rvb i="776"/>
        </ext>
      </extLst>
    </bk>
    <bk>
      <extLst>
        <ext uri="{3e2802c4-a4d2-4d8b-9148-e3be6c30e623}">
          <xlrd:rvb i="777"/>
        </ext>
      </extLst>
    </bk>
    <bk>
      <extLst>
        <ext uri="{3e2802c4-a4d2-4d8b-9148-e3be6c30e623}">
          <xlrd:rvb i="800"/>
        </ext>
      </extLst>
    </bk>
    <bk>
      <extLst>
        <ext uri="{3e2802c4-a4d2-4d8b-9148-e3be6c30e623}">
          <xlrd:rvb i="801"/>
        </ext>
      </extLst>
    </bk>
    <bk>
      <extLst>
        <ext uri="{3e2802c4-a4d2-4d8b-9148-e3be6c30e623}">
          <xlrd:rvb i="821"/>
        </ext>
      </extLst>
    </bk>
    <bk>
      <extLst>
        <ext uri="{3e2802c4-a4d2-4d8b-9148-e3be6c30e623}">
          <xlrd:rvb i="822"/>
        </ext>
      </extLst>
    </bk>
    <bk>
      <extLst>
        <ext uri="{3e2802c4-a4d2-4d8b-9148-e3be6c30e623}">
          <xlrd:rvb i="842"/>
        </ext>
      </extLst>
    </bk>
    <bk>
      <extLst>
        <ext uri="{3e2802c4-a4d2-4d8b-9148-e3be6c30e623}">
          <xlrd:rvb i="843"/>
        </ext>
      </extLst>
    </bk>
    <bk>
      <extLst>
        <ext uri="{3e2802c4-a4d2-4d8b-9148-e3be6c30e623}">
          <xlrd:rvb i="865"/>
        </ext>
      </extLst>
    </bk>
    <bk>
      <extLst>
        <ext uri="{3e2802c4-a4d2-4d8b-9148-e3be6c30e623}">
          <xlrd:rvb i="866"/>
        </ext>
      </extLst>
    </bk>
    <bk>
      <extLst>
        <ext uri="{3e2802c4-a4d2-4d8b-9148-e3be6c30e623}">
          <xlrd:rvb i="889"/>
        </ext>
      </extLst>
    </bk>
    <bk>
      <extLst>
        <ext uri="{3e2802c4-a4d2-4d8b-9148-e3be6c30e623}">
          <xlrd:rvb i="890"/>
        </ext>
      </extLst>
    </bk>
    <bk>
      <extLst>
        <ext uri="{3e2802c4-a4d2-4d8b-9148-e3be6c30e623}">
          <xlrd:rvb i="910"/>
        </ext>
      </extLst>
    </bk>
    <bk>
      <extLst>
        <ext uri="{3e2802c4-a4d2-4d8b-9148-e3be6c30e623}">
          <xlrd:rvb i="911"/>
        </ext>
      </extLst>
    </bk>
    <bk>
      <extLst>
        <ext uri="{3e2802c4-a4d2-4d8b-9148-e3be6c30e623}">
          <xlrd:rvb i="931"/>
        </ext>
      </extLst>
    </bk>
    <bk>
      <extLst>
        <ext uri="{3e2802c4-a4d2-4d8b-9148-e3be6c30e623}">
          <xlrd:rvb i="932"/>
        </ext>
      </extLst>
    </bk>
    <bk>
      <extLst>
        <ext uri="{3e2802c4-a4d2-4d8b-9148-e3be6c30e623}">
          <xlrd:rvb i="952"/>
        </ext>
      </extLst>
    </bk>
    <bk>
      <extLst>
        <ext uri="{3e2802c4-a4d2-4d8b-9148-e3be6c30e623}">
          <xlrd:rvb i="953"/>
        </ext>
      </extLst>
    </bk>
    <bk>
      <extLst>
        <ext uri="{3e2802c4-a4d2-4d8b-9148-e3be6c30e623}">
          <xlrd:rvb i="974"/>
        </ext>
      </extLst>
    </bk>
    <bk>
      <extLst>
        <ext uri="{3e2802c4-a4d2-4d8b-9148-e3be6c30e623}">
          <xlrd:rvb i="975"/>
        </ext>
      </extLst>
    </bk>
    <bk>
      <extLst>
        <ext uri="{3e2802c4-a4d2-4d8b-9148-e3be6c30e623}">
          <xlrd:rvb i="994"/>
        </ext>
      </extLst>
    </bk>
    <bk>
      <extLst>
        <ext uri="{3e2802c4-a4d2-4d8b-9148-e3be6c30e623}">
          <xlrd:rvb i="995"/>
        </ext>
      </extLst>
    </bk>
    <bk>
      <extLst>
        <ext uri="{3e2802c4-a4d2-4d8b-9148-e3be6c30e623}">
          <xlrd:rvb i="1016"/>
        </ext>
      </extLst>
    </bk>
    <bk>
      <extLst>
        <ext uri="{3e2802c4-a4d2-4d8b-9148-e3be6c30e623}">
          <xlrd:rvb i="1017"/>
        </ext>
      </extLst>
    </bk>
    <bk>
      <extLst>
        <ext uri="{3e2802c4-a4d2-4d8b-9148-e3be6c30e623}">
          <xlrd:rvb i="1038"/>
        </ext>
      </extLst>
    </bk>
    <bk>
      <extLst>
        <ext uri="{3e2802c4-a4d2-4d8b-9148-e3be6c30e623}">
          <xlrd:rvb i="1039"/>
        </ext>
      </extLst>
    </bk>
    <bk>
      <extLst>
        <ext uri="{3e2802c4-a4d2-4d8b-9148-e3be6c30e623}">
          <xlrd:rvb i="1057"/>
        </ext>
      </extLst>
    </bk>
    <bk>
      <extLst>
        <ext uri="{3e2802c4-a4d2-4d8b-9148-e3be6c30e623}">
          <xlrd:rvb i="1058"/>
        </ext>
      </extLst>
    </bk>
    <bk>
      <extLst>
        <ext uri="{3e2802c4-a4d2-4d8b-9148-e3be6c30e623}">
          <xlrd:rvb i="1081"/>
        </ext>
      </extLst>
    </bk>
    <bk>
      <extLst>
        <ext uri="{3e2802c4-a4d2-4d8b-9148-e3be6c30e623}">
          <xlrd:rvb i="1082"/>
        </ext>
      </extLst>
    </bk>
    <bk>
      <extLst>
        <ext uri="{3e2802c4-a4d2-4d8b-9148-e3be6c30e623}">
          <xlrd:rvb i="1106"/>
        </ext>
      </extLst>
    </bk>
    <bk>
      <extLst>
        <ext uri="{3e2802c4-a4d2-4d8b-9148-e3be6c30e623}">
          <xlrd:rvb i="1107"/>
        </ext>
      </extLst>
    </bk>
    <bk>
      <extLst>
        <ext uri="{3e2802c4-a4d2-4d8b-9148-e3be6c30e623}">
          <xlrd:rvb i="1127"/>
        </ext>
      </extLst>
    </bk>
    <bk>
      <extLst>
        <ext uri="{3e2802c4-a4d2-4d8b-9148-e3be6c30e623}">
          <xlrd:rvb i="1128"/>
        </ext>
      </extLst>
    </bk>
    <bk>
      <extLst>
        <ext uri="{3e2802c4-a4d2-4d8b-9148-e3be6c30e623}">
          <xlrd:rvb i="1148"/>
        </ext>
      </extLst>
    </bk>
    <bk>
      <extLst>
        <ext uri="{3e2802c4-a4d2-4d8b-9148-e3be6c30e623}">
          <xlrd:rvb i="1149"/>
        </ext>
      </extLst>
    </bk>
    <bk>
      <extLst>
        <ext uri="{3e2802c4-a4d2-4d8b-9148-e3be6c30e623}">
          <xlrd:rvb i="1172"/>
        </ext>
      </extLst>
    </bk>
    <bk>
      <extLst>
        <ext uri="{3e2802c4-a4d2-4d8b-9148-e3be6c30e623}">
          <xlrd:rvb i="1173"/>
        </ext>
      </extLst>
    </bk>
    <bk>
      <extLst>
        <ext uri="{3e2802c4-a4d2-4d8b-9148-e3be6c30e623}">
          <xlrd:rvb i="1195"/>
        </ext>
      </extLst>
    </bk>
    <bk>
      <extLst>
        <ext uri="{3e2802c4-a4d2-4d8b-9148-e3be6c30e623}">
          <xlrd:rvb i="1196"/>
        </ext>
      </extLst>
    </bk>
    <bk>
      <extLst>
        <ext uri="{3e2802c4-a4d2-4d8b-9148-e3be6c30e623}">
          <xlrd:rvb i="1217"/>
        </ext>
      </extLst>
    </bk>
    <bk>
      <extLst>
        <ext uri="{3e2802c4-a4d2-4d8b-9148-e3be6c30e623}">
          <xlrd:rvb i="1218"/>
        </ext>
      </extLst>
    </bk>
  </futureMetadata>
  <futureMetadata name="XLDAPR" count="1">
    <bk>
      <extLst>
        <ext uri="{bdbb8cdc-fa1e-496e-a857-3c3f30c029c3}">
          <xda:dynamicArrayProperties fDynamic="1" fCollapsed="0"/>
        </ext>
      </extLst>
    </bk>
  </futureMetadata>
  <cellMetadata count="1">
    <bk>
      <rc t="2" v="0"/>
    </bk>
  </cellMetadata>
  <valueMetadata count="144">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valueMetadata>
</metadata>
</file>

<file path=xl/sharedStrings.xml><?xml version="1.0" encoding="utf-8"?>
<sst xmlns="http://schemas.openxmlformats.org/spreadsheetml/2006/main" count="4059" uniqueCount="86">
  <si>
    <t>State</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</si>
  <si>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</si>
  <si>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</si>
  <si>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</si>
  <si>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</si>
  <si>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</si>
  <si>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</si>
  <si>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</si>
  <si>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</si>
  <si>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</si>
  <si>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</si>
  <si>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</si>
  <si>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</si>
  <si>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</si>
  <si>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</si>
  <si>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</si>
  <si>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</si>
  <si>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</si>
  <si>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</si>
  <si>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</si>
  <si>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</si>
  <si>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</si>
  <si>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</si>
  <si>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</si>
  <si>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</si>
  <si>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</si>
  <si>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</si>
  <si>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</si>
  <si>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</si>
  <si>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</si>
  <si>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</si>
  <si>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</si>
  <si>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</si>
  <si>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</si>
  <si>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</si>
  <si>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</si>
  <si>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</si>
  <si>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</si>
  <si>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</si>
  <si>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</si>
  <si>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</si>
  <si>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</si>
  <si>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</si>
  <si>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</si>
  <si>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</si>
  <si>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</si>
  <si>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</si>
  <si>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</si>
  <si>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</si>
  <si>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Industry</t>
  </si>
  <si>
    <t>Year</t>
  </si>
  <si>
    <t>Construction</t>
  </si>
  <si>
    <t>Manufacturing</t>
  </si>
  <si>
    <t>Information</t>
  </si>
  <si>
    <t>Trade &amp; Transportation</t>
  </si>
  <si>
    <t>Natural Resources</t>
  </si>
  <si>
    <t>Finance</t>
  </si>
  <si>
    <t>Business Services</t>
  </si>
  <si>
    <t>Education &amp; Health</t>
  </si>
  <si>
    <t>Leisure &amp; Hospitality</t>
  </si>
  <si>
    <t>Other Services</t>
  </si>
  <si>
    <t>Establishments</t>
  </si>
  <si>
    <t>Employees</t>
  </si>
  <si>
    <t>Avg Annual Wage</t>
  </si>
  <si>
    <t>INDUSTRY FILTER</t>
  </si>
  <si>
    <t>Selection</t>
  </si>
  <si>
    <t>DATE FILTER</t>
  </si>
  <si>
    <t>Current Year:</t>
  </si>
  <si>
    <t>Avg Wage</t>
  </si>
  <si>
    <t>AVG WAGE BY INDUSTRY</t>
  </si>
  <si>
    <t>EMPLOYEES BY INDUSTRY</t>
  </si>
  <si>
    <t>EMPLOYEES BY INDUSTRY (CLEAN)</t>
  </si>
  <si>
    <t>Others</t>
  </si>
  <si>
    <t>WAGE &amp; EMPLOYEE TRENDS</t>
  </si>
  <si>
    <t>COMPARISONS BY STATE</t>
  </si>
  <si>
    <t>Population</t>
  </si>
  <si>
    <t>Employees per 1000 Capita</t>
  </si>
  <si>
    <t>Average Wages</t>
  </si>
  <si>
    <t>MAP FILTER</t>
  </si>
  <si>
    <t>Metric:</t>
  </si>
  <si>
    <t>Percentage:</t>
  </si>
  <si>
    <t>Industry Filter</t>
  </si>
  <si>
    <t>AVERAGE WAGE BY INDUSTRY</t>
  </si>
  <si>
    <t>Industry Formula</t>
  </si>
  <si>
    <t>Wage and Employee Trends</t>
  </si>
  <si>
    <t>Comparison by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</si>
</sst>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
    <numFmt numFmtId="165" formatCode="#,##0;&quot;$&quot;#,##0"/>
    <numFmt numFmtId="166" formatCode=";;;"/>
  </numFmts>
  <fonts count="7" x14ac:knownFonts="1">
    <font>
      <sz val="11"/>
      <color theme="1"/>
      <name val="Calibri"/>
      <family val="2"/>
      <scheme val="minor"/>
    </font>
    <font>
      <b/>
      <sz val="11"/>
      <color theme="1"/>
      <name val="Calibri"/>
      <family val="2"/>
      <scheme val="minor"/>
    </font>
    <font>
      <b/>
      <sz val="11"/>
      <color theme="0"/>
      <name val="Calibri"/>
      <family val="2"/>
      <scheme val="minor"/>
    </font>
    <font>
      <sz val="11"/>
      <color theme="1"/>
      <name val="Calibri"/>
      <family val="2"/>
      <scheme val="minor"/>
    </font>
    <font>
      <b/>
      <sz val="24"/>
      <color theme="1" tint="0.249977111117893"/>
      <name val="Calibri"/>
      <family val="2"/>
      <scheme val="minor"/>
    </font>
    <font>
      <sz val="8"/>
      <color rgb="FF000000"/>
      <name val="Segoe UI"/>
      <family val="2"/>
    </font>
    <font>
      <sz val="8"/>
      <name val="Segoe UI"/>
      <family val="2"/>
    </font>
  </fonts>
  <fills count="10">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s>
  <borders count="8">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9" fontId="3" fillId="0" borderId="0" applyFont="0" applyFill="0" applyBorder="0" applyAlignment="0" applyProtection="0"/>
  </cellStyleXfs>
  <cellXfs count="31">
    <xf numFmtId="0" fontId="0" fillId="0" borderId="0" xfId="0"/>
    <xf numFmtId="3" fontId="0" fillId="0" borderId="0" xfId="0" applyNumberFormat="1"/>
    <xf numFmtId="164" fontId="0" fillId="0" borderId="0" xfId="0" applyNumberFormat="1"/>
    <xf numFmtId="0" fontId="1" fillId="2" borderId="0" xfId="0" applyFont="1" applyFill="1"/>
    <xf numFmtId="0" fontId="0" fillId="0" borderId="0" xfId="0" applyAlignment="1">
      <alignment horizontal="left"/>
    </xf>
    <xf numFmtId="0" fontId="1" fillId="0" borderId="0" xfId="0" applyFont="1" applyAlignment="1">
      <alignment horizontal="right"/>
    </xf>
    <xf numFmtId="0" fontId="1" fillId="3" borderId="0" xfId="0" applyFont="1" applyFill="1"/>
    <xf numFmtId="0" fontId="2" fillId="4" borderId="0" xfId="0" applyFont="1" applyFill="1" applyAlignment="1">
      <alignment horizontal="centerContinuous"/>
    </xf>
    <xf numFmtId="0" fontId="1" fillId="5" borderId="0" xfId="0" applyFont="1" applyFill="1"/>
    <xf numFmtId="0" fontId="2" fillId="6" borderId="0" xfId="0" applyFont="1" applyFill="1" applyAlignment="1">
      <alignment horizontal="centerContinuous"/>
    </xf>
    <xf numFmtId="1" fontId="0" fillId="0" borderId="0" xfId="0" applyNumberFormat="1"/>
    <xf numFmtId="165" fontId="0" fillId="0" borderId="0" xfId="0" applyNumberFormat="1"/>
    <xf numFmtId="0" fontId="4" fillId="7" borderId="0" xfId="0" applyFont="1" applyFill="1" applyAlignment="1">
      <alignment horizontal="center"/>
    </xf>
    <xf numFmtId="9" fontId="0" fillId="0" borderId="0" xfId="1" applyFont="1" applyAlignment="1">
      <alignment horizontal="left"/>
    </xf>
    <xf numFmtId="166" fontId="0" fillId="0" borderId="0" xfId="0" applyNumberFormat="1" applyAlignment="1" applyProtection="1">
      <alignment horizontal="left"/>
      <protection locked="0"/>
    </xf>
    <xf numFmtId="0" fontId="0" fillId="0" borderId="2" xfId="0" applyBorder="1"/>
    <xf numFmtId="0" fontId="0" fillId="0" borderId="3" xfId="0" applyBorder="1"/>
    <xf numFmtId="0" fontId="1" fillId="0" borderId="0" xfId="0" applyFont="1"/>
    <xf numFmtId="0" fontId="1" fillId="9" borderId="1" xfId="0" applyFont="1" applyFill="1" applyBorder="1"/>
    <xf numFmtId="0" fontId="1" fillId="9" borderId="1" xfId="0" applyFont="1" applyFill="1" applyBorder="1" applyAlignment="1">
      <alignment horizontal="centerContinuous"/>
    </xf>
    <xf numFmtId="0" fontId="1" fillId="6" borderId="0" xfId="0" applyFont="1" applyFill="1" applyAlignment="1">
      <alignment horizontal="centerContinuous"/>
    </xf>
    <xf numFmtId="0" fontId="1" fillId="8" borderId="4" xfId="0" applyFont="1" applyFill="1" applyBorder="1" applyAlignment="1">
      <alignment horizontal="centerContinuous"/>
    </xf>
    <xf numFmtId="0" fontId="1" fillId="8" borderId="5" xfId="0" applyFont="1" applyFill="1" applyBorder="1" applyAlignment="1">
      <alignment horizontal="centerContinuous"/>
    </xf>
    <xf numFmtId="0" fontId="1" fillId="3" borderId="6" xfId="0" applyFont="1" applyFill="1" applyBorder="1"/>
    <xf numFmtId="0" fontId="1" fillId="3" borderId="7" xfId="0" applyFont="1" applyFill="1" applyBorder="1"/>
    <xf numFmtId="164" fontId="0" fillId="0" borderId="7" xfId="0" applyNumberFormat="1" applyBorder="1"/>
    <xf numFmtId="0" fontId="0" fillId="9" borderId="0" xfId="0" applyFill="1" applyAlignment="1">
      <alignment horizontal="centerContinuous"/>
    </xf>
    <xf numFmtId="0" fontId="1" fillId="3" borderId="0" xfId="0" applyFont="1" applyFill="1" applyBorder="1"/>
    <xf numFmtId="0" fontId="1" fillId="8" borderId="0" xfId="0" applyFont="1" applyFill="1" applyBorder="1" applyAlignment="1">
      <alignment horizontal="centerContinuous"/>
    </xf>
    <xf numFmtId="164" fontId="0" fillId="0" borderId="0" xfId="0" applyNumberFormat="1" applyBorder="1"/>
    <xf numFmtId="166" fontId="0" fillId="0" borderId="0" xfId="0" applyNumberFormat="1" applyAlignment="1">
      <alignment horizontal="left"/>
    </xf>
  </cellXfs>
  <cellStyles count="2">
    <cellStyle name="Normal" xfId="0" builtinId="0"/>
    <cellStyle name="Percent" xfId="1" builtinId="5"/>
  </cellStyles>
  <dxfs count="0"/>
  <tableStyles count="0" defaultTableStyle="TableStyleMedium2" defaultPivotStyle="PivotStyleLight16"/>
  <colors>
    <mruColors>
      <color rgb="FFFF7453"/>
      <color rgb="FF269999"/>
      <color rgb="FFB2DBD5"/>
      <color rgb="FFE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73287242291871"/>
          <c:y val="8.5769980506822607E-2"/>
          <c:w val="0.84584893140577677"/>
          <c:h val="0.71160534757716687"/>
        </c:manualLayout>
      </c:layout>
      <c:barChart>
        <c:barDir val="col"/>
        <c:grouping val="clustered"/>
        <c:varyColors val="0"/>
        <c:ser>
          <c:idx val="2"/>
          <c:order val="0"/>
          <c:tx>
            <c:strRef>
              <c:f>'Data Prep'!$M$2</c:f>
              <c:strCache>
                <c:ptCount val="1"/>
                <c:pt idx="0">
                  <c:v>Employees</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Prep'!$K$3:$K$6</c:f>
              <c:numCache>
                <c:formatCode>General</c:formatCode>
                <c:ptCount val="4"/>
                <c:pt idx="0">
                  <c:v>2017</c:v>
                </c:pt>
                <c:pt idx="1">
                  <c:v>2018</c:v>
                </c:pt>
                <c:pt idx="2">
                  <c:v>2019</c:v>
                </c:pt>
                <c:pt idx="3">
                  <c:v>2020</c:v>
                </c:pt>
              </c:numCache>
            </c:numRef>
          </c:cat>
          <c:val>
            <c:numRef>
              <c:f>'Data Prep'!$M$3:$M$6</c:f>
              <c:numCache>
                <c:formatCode>#,##0</c:formatCode>
                <c:ptCount val="4"/>
                <c:pt idx="0">
                  <c:v>15665534</c:v>
                </c:pt>
                <c:pt idx="1">
                  <c:v>15957853</c:v>
                </c:pt>
                <c:pt idx="2">
                  <c:v>16212939</c:v>
                </c:pt>
                <c:pt idx="3">
                  <c:v>12649500</c:v>
                </c:pt>
              </c:numCache>
            </c:numRef>
          </c:val>
          <c:extLst>
            <c:ext xmlns:c16="http://schemas.microsoft.com/office/drawing/2014/chart" uri="{C3380CC4-5D6E-409C-BE32-E72D297353CC}">
              <c16:uniqueId val="{00000000-1631-43C7-91C9-AA5FFA314F88}"/>
            </c:ext>
          </c:extLst>
        </c:ser>
        <c:dLbls>
          <c:showLegendKey val="0"/>
          <c:showVal val="0"/>
          <c:showCatName val="0"/>
          <c:showSerName val="0"/>
          <c:showPercent val="0"/>
          <c:showBubbleSize val="0"/>
        </c:dLbls>
        <c:gapWidth val="85"/>
        <c:axId val="1425833104"/>
        <c:axId val="1425840592"/>
      </c:barChart>
      <c:catAx>
        <c:axId val="142583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25840592"/>
        <c:crosses val="autoZero"/>
        <c:auto val="1"/>
        <c:lblAlgn val="ctr"/>
        <c:lblOffset val="100"/>
        <c:noMultiLvlLbl val="0"/>
      </c:catAx>
      <c:valAx>
        <c:axId val="1425840592"/>
        <c:scaling>
          <c:orientation val="minMax"/>
          <c:max val="30000000"/>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Employees</a:t>
                </a:r>
              </a:p>
            </c:rich>
          </c:tx>
          <c:layout>
            <c:manualLayout>
              <c:xMode val="edge"/>
              <c:yMode val="edge"/>
              <c:x val="2.7338545381649672E-2"/>
              <c:y val="0.140691624073306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2">
                <a:lumMod val="9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83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034089765328006"/>
          <c:y val="0.23333333333333334"/>
          <c:w val="0.84639459890522539"/>
          <c:h val="0.64444444444444449"/>
        </c:manualLayout>
      </c:layout>
      <c:lineChart>
        <c:grouping val="standard"/>
        <c:varyColors val="0"/>
        <c:ser>
          <c:idx val="1"/>
          <c:order val="0"/>
          <c:tx>
            <c:strRef>
              <c:f>'Data Prep'!$L$2</c:f>
              <c:strCache>
                <c:ptCount val="1"/>
                <c:pt idx="0">
                  <c:v>Avg Wage</c:v>
                </c:pt>
              </c:strCache>
            </c:strRef>
          </c:tx>
          <c:spPr>
            <a:ln w="28575" cap="rnd">
              <a:solidFill>
                <a:schemeClr val="accent1"/>
              </a:solidFill>
              <a:round/>
            </a:ln>
            <a:effectLst/>
          </c:spPr>
          <c:marker>
            <c:symbol val="circle"/>
            <c:size val="7"/>
            <c:spPr>
              <a:solidFill>
                <a:schemeClr val="bg1"/>
              </a:solidFill>
              <a:ln w="28575">
                <a:solidFill>
                  <a:schemeClr val="accent1"/>
                </a:solidFill>
              </a:ln>
              <a:effectLst/>
            </c:spPr>
          </c:marker>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Prep'!$K$3:$K$6</c:f>
              <c:numCache>
                <c:formatCode>General</c:formatCode>
                <c:ptCount val="4"/>
                <c:pt idx="0">
                  <c:v>2017</c:v>
                </c:pt>
                <c:pt idx="1">
                  <c:v>2018</c:v>
                </c:pt>
                <c:pt idx="2">
                  <c:v>2019</c:v>
                </c:pt>
                <c:pt idx="3">
                  <c:v>2020</c:v>
                </c:pt>
              </c:numCache>
            </c:numRef>
          </c:cat>
          <c:val>
            <c:numRef>
              <c:f>'Data Prep'!$L$3:$L$6</c:f>
              <c:numCache>
                <c:formatCode>"$"#,##0</c:formatCode>
                <c:ptCount val="4"/>
                <c:pt idx="0">
                  <c:v>20737.416666666668</c:v>
                </c:pt>
                <c:pt idx="1">
                  <c:v>21501.9375</c:v>
                </c:pt>
                <c:pt idx="2">
                  <c:v>22296.645833333332</c:v>
                </c:pt>
                <c:pt idx="3">
                  <c:v>23286.416666666668</c:v>
                </c:pt>
              </c:numCache>
            </c:numRef>
          </c:val>
          <c:smooth val="0"/>
          <c:extLst>
            <c:ext xmlns:c16="http://schemas.microsoft.com/office/drawing/2014/chart" uri="{C3380CC4-5D6E-409C-BE32-E72D297353CC}">
              <c16:uniqueId val="{00000000-2385-4778-AB73-34DFD1F82680}"/>
            </c:ext>
          </c:extLst>
        </c:ser>
        <c:dLbls>
          <c:showLegendKey val="0"/>
          <c:showVal val="0"/>
          <c:showCatName val="0"/>
          <c:showSerName val="0"/>
          <c:showPercent val="0"/>
          <c:showBubbleSize val="0"/>
        </c:dLbls>
        <c:marker val="1"/>
        <c:smooth val="0"/>
        <c:axId val="1425833104"/>
        <c:axId val="1425840592"/>
      </c:lineChart>
      <c:catAx>
        <c:axId val="1425833104"/>
        <c:scaling>
          <c:orientation val="minMax"/>
        </c:scaling>
        <c:delete val="1"/>
        <c:axPos val="b"/>
        <c:numFmt formatCode="General" sourceLinked="1"/>
        <c:majorTickMark val="none"/>
        <c:minorTickMark val="none"/>
        <c:tickLblPos val="nextTo"/>
        <c:crossAx val="1425840592"/>
        <c:crosses val="autoZero"/>
        <c:auto val="1"/>
        <c:lblAlgn val="ctr"/>
        <c:lblOffset val="100"/>
        <c:noMultiLvlLbl val="0"/>
      </c:catAx>
      <c:valAx>
        <c:axId val="14258405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Wage</a:t>
                </a:r>
              </a:p>
            </c:rich>
          </c:tx>
          <c:layout>
            <c:manualLayout>
              <c:xMode val="edge"/>
              <c:yMode val="edge"/>
              <c:x val="1.9444444444444445E-2"/>
              <c:y val="0.242055993000874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solidFill>
              <a:schemeClr val="bg2">
                <a:lumMod val="9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833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164937916414293"/>
          <c:y val="4.4530314274617275E-2"/>
          <c:w val="0.37434485851723409"/>
          <c:h val="0.83849271564595629"/>
        </c:manualLayout>
      </c:layout>
      <c:doughnutChart>
        <c:varyColors val="1"/>
        <c:ser>
          <c:idx val="0"/>
          <c:order val="0"/>
          <c:tx>
            <c:strRef>
              <c:f>'Data Prep'!$I$15</c:f>
              <c:strCache>
                <c:ptCount val="1"/>
                <c:pt idx="0">
                  <c:v>Employees</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5AD-445F-888A-0ECCDCEF21CB}"/>
              </c:ext>
            </c:extLst>
          </c:dPt>
          <c:dPt>
            <c:idx val="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3-75AD-445F-888A-0ECCDCEF21CB}"/>
              </c:ext>
            </c:extLst>
          </c:dPt>
          <c:cat>
            <c:strRef>
              <c:f>'Data Prep'!$H$16:$H$17</c:f>
              <c:strCache>
                <c:ptCount val="2"/>
                <c:pt idx="0">
                  <c:v>Leisure &amp; Hospitality</c:v>
                </c:pt>
                <c:pt idx="1">
                  <c:v>Others</c:v>
                </c:pt>
              </c:strCache>
            </c:strRef>
          </c:cat>
          <c:val>
            <c:numRef>
              <c:f>'Data Prep'!$I$16:$I$17</c:f>
              <c:numCache>
                <c:formatCode>#,##0</c:formatCode>
                <c:ptCount val="2"/>
                <c:pt idx="0">
                  <c:v>12649500</c:v>
                </c:pt>
                <c:pt idx="1">
                  <c:v>103999839</c:v>
                </c:pt>
              </c:numCache>
            </c:numRef>
          </c:val>
          <c:extLst>
            <c:ext xmlns:c16="http://schemas.microsoft.com/office/drawing/2014/chart" uri="{C3380CC4-5D6E-409C-BE32-E72D297353CC}">
              <c16:uniqueId val="{00000004-75AD-445F-888A-0ECCDCEF21CB}"/>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'Data Prep'!$E$2</c:f>
              <c:strCache>
                <c:ptCount val="1"/>
                <c:pt idx="0">
                  <c:v>Avg Annual Wage</c:v>
                </c:pt>
              </c:strCache>
            </c:strRef>
          </c:tx>
          <c:spPr>
            <a:solidFill>
              <a:schemeClr val="accent3">
                <a:lumMod val="60000"/>
                <a:lumOff val="40000"/>
              </a:schemeClr>
            </a:solidFill>
            <a:ln>
              <a:noFill/>
            </a:ln>
            <a:effectLst/>
          </c:spPr>
          <c:invertIfNegative val="0"/>
          <c:cat>
            <c:strRef>
              <c:f>'Data Prep'!$D$3:$D$12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Prep'!$E$3:$E$12</c:f>
              <c:numCache>
                <c:formatCode>"$"#,##0</c:formatCode>
                <c:ptCount val="10"/>
                <c:pt idx="0">
                  <c:v>93586.333333333328</c:v>
                </c:pt>
                <c:pt idx="1">
                  <c:v>90040.666666666672</c:v>
                </c:pt>
                <c:pt idx="2">
                  <c:v>74713.0625</c:v>
                </c:pt>
                <c:pt idx="3">
                  <c:v>68427.875</c:v>
                </c:pt>
                <c:pt idx="4">
                  <c:v>63896.895833333336</c:v>
                </c:pt>
                <c:pt idx="5">
                  <c:v>55605.9375</c:v>
                </c:pt>
                <c:pt idx="6">
                  <c:v>53607.208333333336</c:v>
                </c:pt>
                <c:pt idx="7">
                  <c:v>49366.8125</c:v>
                </c:pt>
                <c:pt idx="8">
                  <c:v>40790.1875</c:v>
                </c:pt>
                <c:pt idx="9">
                  <c:v>23286.416666666668</c:v>
                </c:pt>
              </c:numCache>
            </c:numRef>
          </c:val>
          <c:extLst>
            <c:ext xmlns:c16="http://schemas.microsoft.com/office/drawing/2014/chart" uri="{C3380CC4-5D6E-409C-BE32-E72D297353CC}">
              <c16:uniqueId val="{00000000-75C2-450B-9C69-17AE9E3DF3A2}"/>
            </c:ext>
          </c:extLst>
        </c:ser>
        <c:ser>
          <c:idx val="1"/>
          <c:order val="1"/>
          <c:tx>
            <c:strRef>
              <c:f>'Data Prep'!$F$2</c:f>
              <c:strCache>
                <c:ptCount val="1"/>
                <c:pt idx="0">
                  <c:v>Selection</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Prep'!$D$3:$D$12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'Data Prep'!$F$3:$F$12</c:f>
              <c:numCache>
                <c:formatCode>"$"#,##0</c:formatCode>
                <c:ptCount val="10"/>
                <c:pt idx="0">
                  <c:v>0</c:v>
                </c:pt>
                <c:pt idx="1">
                  <c:v>0</c:v>
                </c:pt>
                <c:pt idx="2">
                  <c:v>0</c:v>
                </c:pt>
                <c:pt idx="3">
                  <c:v>0</c:v>
                </c:pt>
                <c:pt idx="4">
                  <c:v>0</c:v>
                </c:pt>
                <c:pt idx="5">
                  <c:v>0</c:v>
                </c:pt>
                <c:pt idx="6">
                  <c:v>0</c:v>
                </c:pt>
                <c:pt idx="7">
                  <c:v>0</c:v>
                </c:pt>
                <c:pt idx="8">
                  <c:v>0</c:v>
                </c:pt>
                <c:pt idx="9">
                  <c:v>23286.416666666668</c:v>
                </c:pt>
              </c:numCache>
            </c:numRef>
          </c:val>
          <c:extLst>
            <c:ext xmlns:c16="http://schemas.microsoft.com/office/drawing/2014/chart" uri="{C3380CC4-5D6E-409C-BE32-E72D297353CC}">
              <c16:uniqueId val="{00000004-75C2-450B-9C69-17AE9E3DF3A2}"/>
            </c:ext>
          </c:extLst>
        </c:ser>
        <c:dLbls>
          <c:showLegendKey val="0"/>
          <c:showVal val="0"/>
          <c:showCatName val="0"/>
          <c:showSerName val="0"/>
          <c:showPercent val="0"/>
          <c:showBubbleSize val="0"/>
        </c:dLbls>
        <c:gapWidth val="85"/>
        <c:overlap val="100"/>
        <c:axId val="1774827776"/>
        <c:axId val="1774826528"/>
      </c:barChart>
      <c:catAx>
        <c:axId val="177482777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74826528"/>
        <c:crosses val="autoZero"/>
        <c:auto val="1"/>
        <c:lblAlgn val="ctr"/>
        <c:lblOffset val="100"/>
        <c:noMultiLvlLbl val="0"/>
      </c:catAx>
      <c:valAx>
        <c:axId val="1774826528"/>
        <c:scaling>
          <c:orientation val="minMax"/>
        </c:scaling>
        <c:delete val="0"/>
        <c:axPos val="t"/>
        <c:numFmt formatCode="&quot;$&quot;#,##0,&quot;K&quot;" sourceLinked="0"/>
        <c:majorTickMark val="out"/>
        <c:minorTickMark val="none"/>
        <c:tickLblPos val="nextTo"/>
        <c:spPr>
          <a:noFill/>
          <a:ln>
            <a:solidFill>
              <a:schemeClr val="bg2">
                <a:lumMod val="9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82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bg2">
                <a:lumMod val="75000"/>
              </a:schemeClr>
            </a:solidFill>
            <a:ln>
              <a:noFill/>
            </a:ln>
            <a:effectLst/>
          </c:spPr>
          <c:invertIfNegative val="0"/>
          <c:cat>
            <c:strRef>
              <c:f>Pivots!$D$3:$D$12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Pivots!$E$3:$E$12</c:f>
              <c:numCache>
                <c:formatCode>"$"#,##0</c:formatCode>
                <c:ptCount val="10"/>
                <c:pt idx="0">
                  <c:v>93586.333333333328</c:v>
                </c:pt>
                <c:pt idx="1">
                  <c:v>90040.666666666672</c:v>
                </c:pt>
                <c:pt idx="2">
                  <c:v>74713.0625</c:v>
                </c:pt>
                <c:pt idx="3">
                  <c:v>68427.875</c:v>
                </c:pt>
                <c:pt idx="4">
                  <c:v>63896.895833333336</c:v>
                </c:pt>
                <c:pt idx="5">
                  <c:v>55605.9375</c:v>
                </c:pt>
                <c:pt idx="6">
                  <c:v>53607.208333333336</c:v>
                </c:pt>
                <c:pt idx="7">
                  <c:v>49366.8125</c:v>
                </c:pt>
                <c:pt idx="8">
                  <c:v>40790.1875</c:v>
                </c:pt>
                <c:pt idx="9">
                  <c:v>23286.416666666668</c:v>
                </c:pt>
              </c:numCache>
            </c:numRef>
          </c:val>
          <c:extLst>
            <c:ext xmlns:c16="http://schemas.microsoft.com/office/drawing/2014/chart" uri="{C3380CC4-5D6E-409C-BE32-E72D297353CC}">
              <c16:uniqueId val="{00000000-DC3B-4ACC-BDA2-416BF6A7AF70}"/>
            </c:ext>
          </c:extLst>
        </c:ser>
        <c:ser>
          <c:idx val="1"/>
          <c:order val="1"/>
          <c:tx>
            <c:strRef>
              <c:f>Pivots!$F$2</c:f>
              <c:strCache>
                <c:ptCount val="1"/>
                <c:pt idx="0">
                  <c:v>Selection</c:v>
                </c:pt>
              </c:strCache>
            </c:strRef>
          </c:tx>
          <c:spPr>
            <a:solidFill>
              <a:schemeClr val="accent5"/>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Pivots!$D$3:$D$12</c:f>
              <c:strCache>
                <c:ptCount val="10"/>
                <c:pt idx="0">
                  <c:v>Information</c:v>
                </c:pt>
                <c:pt idx="1">
                  <c:v>Finance</c:v>
                </c:pt>
                <c:pt idx="2">
                  <c:v>Business Services</c:v>
                </c:pt>
                <c:pt idx="3">
                  <c:v>Manufacturing</c:v>
                </c:pt>
                <c:pt idx="4">
                  <c:v>Construction</c:v>
                </c:pt>
                <c:pt idx="5">
                  <c:v>Natural Resources</c:v>
                </c:pt>
                <c:pt idx="6">
                  <c:v>Education &amp; Health</c:v>
                </c:pt>
                <c:pt idx="7">
                  <c:v>Trade &amp; Transportation</c:v>
                </c:pt>
                <c:pt idx="8">
                  <c:v>Other Services</c:v>
                </c:pt>
                <c:pt idx="9">
                  <c:v>Leisure &amp; Hospitality</c:v>
                </c:pt>
              </c:strCache>
            </c:strRef>
          </c:cat>
          <c:val>
            <c:numRef>
              <c:f>Pivots!$F$3:$F$12</c:f>
              <c:numCache>
                <c:formatCode>"$"#,##0</c:formatCode>
                <c:ptCount val="10"/>
                <c:pt idx="0">
                  <c:v>0</c:v>
                </c:pt>
                <c:pt idx="1">
                  <c:v>90040.666666666672</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C3B-4ACC-BDA2-416BF6A7AF70}"/>
            </c:ext>
          </c:extLst>
        </c:ser>
        <c:dLbls>
          <c:showLegendKey val="0"/>
          <c:showVal val="0"/>
          <c:showCatName val="0"/>
          <c:showSerName val="0"/>
          <c:showPercent val="0"/>
          <c:showBubbleSize val="0"/>
        </c:dLbls>
        <c:gapWidth val="85"/>
        <c:overlap val="100"/>
        <c:axId val="1710926479"/>
        <c:axId val="1722014303"/>
      </c:barChart>
      <c:catAx>
        <c:axId val="1710926479"/>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014303"/>
        <c:crosses val="autoZero"/>
        <c:auto val="1"/>
        <c:lblAlgn val="ctr"/>
        <c:lblOffset val="100"/>
        <c:noMultiLvlLbl val="0"/>
      </c:catAx>
      <c:valAx>
        <c:axId val="1722014303"/>
        <c:scaling>
          <c:orientation val="minMax"/>
        </c:scaling>
        <c:delete val="0"/>
        <c:axPos val="t"/>
        <c:numFmt formatCode="&quot;$&quot;#,##0,&quot;K&quot;" sourceLinked="0"/>
        <c:majorTickMark val="out"/>
        <c:minorTickMark val="none"/>
        <c:tickLblPos val="nextTo"/>
        <c:spPr>
          <a:noFill/>
          <a:ln>
            <a:solidFill>
              <a:schemeClr val="bg2">
                <a:lumMod val="9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92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9432969078311198E-2"/>
          <c:y val="0.11678874183280281"/>
          <c:w val="0.5062722668426356"/>
          <c:h val="0.98860303896990454"/>
        </c:manualLayout>
      </c:layout>
      <c:doughnutChart>
        <c:varyColors val="1"/>
        <c:ser>
          <c:idx val="0"/>
          <c:order val="0"/>
          <c:tx>
            <c:strRef>
              <c:f>Pivots!$I$15</c:f>
              <c:strCache>
                <c:ptCount val="1"/>
                <c:pt idx="0">
                  <c:v>Employees</c:v>
                </c:pt>
              </c:strCache>
            </c:strRef>
          </c:tx>
          <c:dPt>
            <c:idx val="0"/>
            <c:bubble3D val="0"/>
            <c:spPr>
              <a:solidFill>
                <a:srgbClr val="FF7453"/>
              </a:solidFill>
              <a:ln w="19050">
                <a:solidFill>
                  <a:schemeClr val="lt1"/>
                </a:solidFill>
              </a:ln>
              <a:effectLst/>
            </c:spPr>
            <c:extLst>
              <c:ext xmlns:c16="http://schemas.microsoft.com/office/drawing/2014/chart" uri="{C3380CC4-5D6E-409C-BE32-E72D297353CC}">
                <c16:uniqueId val="{00000001-A27F-43E4-B371-12DE19E95C95}"/>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A27F-43E4-B371-12DE19E95C95}"/>
              </c:ext>
            </c:extLst>
          </c:dPt>
          <c:cat>
            <c:strRef>
              <c:f>Pivots!$H$16:$H$17</c:f>
              <c:strCache>
                <c:ptCount val="2"/>
                <c:pt idx="0">
                  <c:v>Finance</c:v>
                </c:pt>
                <c:pt idx="1">
                  <c:v>Others</c:v>
                </c:pt>
              </c:strCache>
            </c:strRef>
          </c:cat>
          <c:val>
            <c:numRef>
              <c:f>Pivots!$I$16:$I$17</c:f>
              <c:numCache>
                <c:formatCode>#,##0</c:formatCode>
                <c:ptCount val="2"/>
                <c:pt idx="0">
                  <c:v>8142043</c:v>
                </c:pt>
                <c:pt idx="1">
                  <c:v>108507296</c:v>
                </c:pt>
              </c:numCache>
            </c:numRef>
          </c:val>
          <c:extLst>
            <c:ext xmlns:c16="http://schemas.microsoft.com/office/drawing/2014/chart" uri="{C3380CC4-5D6E-409C-BE32-E72D297353CC}">
              <c16:uniqueId val="{00000004-A27F-43E4-B371-12DE19E95C95}"/>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2"/>
          <c:tx>
            <c:strRef>
              <c:f>Pivots!$M$2</c:f>
              <c:strCache>
                <c:ptCount val="1"/>
                <c:pt idx="0">
                  <c:v>Employees</c:v>
                </c:pt>
              </c:strCache>
            </c:strRef>
          </c:tx>
          <c:spPr>
            <a:solidFill>
              <a:srgbClr val="FF7453"/>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Pivots!$K$3:$K$6</c:f>
              <c:numCache>
                <c:formatCode>General</c:formatCode>
                <c:ptCount val="4"/>
                <c:pt idx="0">
                  <c:v>2017</c:v>
                </c:pt>
                <c:pt idx="1">
                  <c:v>2018</c:v>
                </c:pt>
                <c:pt idx="2">
                  <c:v>2019</c:v>
                </c:pt>
                <c:pt idx="3">
                  <c:v>2020</c:v>
                </c:pt>
              </c:numCache>
            </c:numRef>
          </c:cat>
          <c:val>
            <c:numRef>
              <c:f>Pivots!$M$3:$M$6</c:f>
              <c:numCache>
                <c:formatCode>#,##0</c:formatCode>
                <c:ptCount val="4"/>
                <c:pt idx="0">
                  <c:v>8021586</c:v>
                </c:pt>
                <c:pt idx="1">
                  <c:v>8120224</c:v>
                </c:pt>
                <c:pt idx="2">
                  <c:v>8251469</c:v>
                </c:pt>
                <c:pt idx="3">
                  <c:v>8142043</c:v>
                </c:pt>
              </c:numCache>
            </c:numRef>
          </c:val>
          <c:extLst>
            <c:ext xmlns:c16="http://schemas.microsoft.com/office/drawing/2014/chart" uri="{C3380CC4-5D6E-409C-BE32-E72D297353CC}">
              <c16:uniqueId val="{00000000-9A04-4071-BB41-07B4A19CD8F6}"/>
            </c:ext>
          </c:extLst>
        </c:ser>
        <c:dLbls>
          <c:showLegendKey val="0"/>
          <c:showVal val="0"/>
          <c:showCatName val="0"/>
          <c:showSerName val="0"/>
          <c:showPercent val="0"/>
          <c:showBubbleSize val="0"/>
        </c:dLbls>
        <c:gapWidth val="85"/>
        <c:axId val="1718017151"/>
        <c:axId val="1718016735"/>
      </c:barChart>
      <c:lineChart>
        <c:grouping val="standard"/>
        <c:varyColors val="0"/>
        <c:dLbls>
          <c:showLegendKey val="0"/>
          <c:showVal val="0"/>
          <c:showCatName val="0"/>
          <c:showSerName val="0"/>
          <c:showPercent val="0"/>
          <c:showBubbleSize val="0"/>
        </c:dLbls>
        <c:marker val="1"/>
        <c:smooth val="0"/>
        <c:axId val="1193554031"/>
        <c:axId val="1193554447"/>
        <c:extLst>
          <c:ext xmlns:c15="http://schemas.microsoft.com/office/drawing/2012/chart" uri="{02D57815-91ED-43cb-92C2-25804820EDAC}">
            <c15:filteredLineSeries>
              <c15:ser>
                <c:idx val="0"/>
                <c:order val="0"/>
                <c:tx>
                  <c:strRef>
                    <c:extLst>
                      <c:ext uri="{02D57815-91ED-43cb-92C2-25804820EDAC}">
                        <c15:formulaRef>
                          <c15:sqref>Pivots!$K$2</c15:sqref>
                        </c15:formulaRef>
                      </c:ext>
                    </c:extLst>
                    <c:strCache>
                      <c:ptCount val="1"/>
                      <c:pt idx="0">
                        <c:v>Year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Pivots!$K$3:$K$6</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Pivots!$K$3:$K$6</c15:sqref>
                        </c15:formulaRef>
                      </c:ext>
                    </c:extLst>
                    <c:numCache>
                      <c:formatCode>General</c:formatCode>
                      <c:ptCount val="4"/>
                      <c:pt idx="0">
                        <c:v>2017</c:v>
                      </c:pt>
                      <c:pt idx="1">
                        <c:v>2018</c:v>
                      </c:pt>
                      <c:pt idx="2">
                        <c:v>2019</c:v>
                      </c:pt>
                      <c:pt idx="3">
                        <c:v>2020</c:v>
                      </c:pt>
                    </c:numCache>
                  </c:numRef>
                </c:val>
                <c:smooth val="0"/>
                <c:extLst>
                  <c:ext xmlns:c16="http://schemas.microsoft.com/office/drawing/2014/chart" uri="{C3380CC4-5D6E-409C-BE32-E72D297353CC}">
                    <c16:uniqueId val="{00000001-9A04-4071-BB41-07B4A19CD8F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Pivots!$L$2</c15:sqref>
                        </c15:formulaRef>
                      </c:ext>
                    </c:extLst>
                    <c:strCache>
                      <c:ptCount val="1"/>
                      <c:pt idx="0">
                        <c:v>Avg Wage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Pivots!$K$3:$K$6</c15:sqref>
                        </c15:formulaRef>
                      </c:ext>
                    </c:extLst>
                    <c:numCache>
                      <c:formatCode>General</c:formatCode>
                      <c:ptCount val="4"/>
                      <c:pt idx="0">
                        <c:v>2017</c:v>
                      </c:pt>
                      <c:pt idx="1">
                        <c:v>2018</c:v>
                      </c:pt>
                      <c:pt idx="2">
                        <c:v>2019</c:v>
                      </c:pt>
                      <c:pt idx="3">
                        <c:v>2020</c:v>
                      </c:pt>
                    </c:numCache>
                  </c:numRef>
                </c:cat>
                <c:val>
                  <c:numRef>
                    <c:extLst xmlns:c15="http://schemas.microsoft.com/office/drawing/2012/chart">
                      <c:ext xmlns:c15="http://schemas.microsoft.com/office/drawing/2012/chart" uri="{02D57815-91ED-43cb-92C2-25804820EDAC}">
                        <c15:formulaRef>
                          <c15:sqref>Pivots!$L$3:$L$6</c15:sqref>
                        </c15:formulaRef>
                      </c:ext>
                    </c:extLst>
                    <c:numCache>
                      <c:formatCode>"$"#,##0</c:formatCode>
                      <c:ptCount val="4"/>
                      <c:pt idx="0">
                        <c:v>77330.083333333328</c:v>
                      </c:pt>
                      <c:pt idx="1">
                        <c:v>80167.854166666672</c:v>
                      </c:pt>
                      <c:pt idx="2">
                        <c:v>82837.375</c:v>
                      </c:pt>
                      <c:pt idx="3">
                        <c:v>90040.666666666672</c:v>
                      </c:pt>
                    </c:numCache>
                  </c:numRef>
                </c:val>
                <c:smooth val="0"/>
                <c:extLst xmlns:c15="http://schemas.microsoft.com/office/drawing/2012/chart">
                  <c:ext xmlns:c16="http://schemas.microsoft.com/office/drawing/2014/chart" uri="{C3380CC4-5D6E-409C-BE32-E72D297353CC}">
                    <c16:uniqueId val="{00000002-9A04-4071-BB41-07B4A19CD8F6}"/>
                  </c:ext>
                </c:extLst>
              </c15:ser>
            </c15:filteredLineSeries>
          </c:ext>
        </c:extLst>
      </c:lineChart>
      <c:catAx>
        <c:axId val="119355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193554447"/>
        <c:crosses val="autoZero"/>
        <c:auto val="1"/>
        <c:lblAlgn val="ctr"/>
        <c:lblOffset val="100"/>
        <c:noMultiLvlLbl val="0"/>
      </c:catAx>
      <c:valAx>
        <c:axId val="1193554447"/>
        <c:scaling>
          <c:orientation val="minMax"/>
          <c:max val="30000000"/>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54031"/>
        <c:crosses val="autoZero"/>
        <c:crossBetween val="between"/>
      </c:valAx>
      <c:valAx>
        <c:axId val="1718016735"/>
        <c:scaling>
          <c:orientation val="minMax"/>
          <c:min val="0"/>
        </c:scaling>
        <c:delete val="1"/>
        <c:axPos val="r"/>
        <c:numFmt formatCode="#,##0" sourceLinked="1"/>
        <c:majorTickMark val="out"/>
        <c:minorTickMark val="none"/>
        <c:tickLblPos val="nextTo"/>
        <c:crossAx val="1718017151"/>
        <c:crosses val="max"/>
        <c:crossBetween val="between"/>
      </c:valAx>
      <c:catAx>
        <c:axId val="1718017151"/>
        <c:scaling>
          <c:orientation val="minMax"/>
        </c:scaling>
        <c:delete val="1"/>
        <c:axPos val="b"/>
        <c:numFmt formatCode="General" sourceLinked="1"/>
        <c:majorTickMark val="out"/>
        <c:minorTickMark val="none"/>
        <c:tickLblPos val="nextTo"/>
        <c:crossAx val="171801673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Pivots!$L$2</c:f>
              <c:strCache>
                <c:ptCount val="1"/>
                <c:pt idx="0">
                  <c:v>Avg Wage</c:v>
                </c:pt>
              </c:strCache>
            </c:strRef>
          </c:tx>
          <c:spPr>
            <a:ln w="28575" cap="rnd">
              <a:solidFill>
                <a:srgbClr val="0070C0"/>
              </a:solidFill>
              <a:round/>
            </a:ln>
            <a:effectLst/>
          </c:spPr>
          <c:marker>
            <c:symbol val="circle"/>
            <c:size val="7"/>
            <c:spPr>
              <a:solidFill>
                <a:schemeClr val="bg1">
                  <a:lumMod val="95000"/>
                </a:schemeClr>
              </a:solidFill>
              <a:ln w="15875">
                <a:solidFill>
                  <a:srgbClr val="269999"/>
                </a:solidFill>
              </a:ln>
              <a:effectLst/>
            </c:spPr>
          </c:marker>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Pivots!$K$3:$K$6</c:f>
              <c:numCache>
                <c:formatCode>General</c:formatCode>
                <c:ptCount val="4"/>
                <c:pt idx="0">
                  <c:v>2017</c:v>
                </c:pt>
                <c:pt idx="1">
                  <c:v>2018</c:v>
                </c:pt>
                <c:pt idx="2">
                  <c:v>2019</c:v>
                </c:pt>
                <c:pt idx="3">
                  <c:v>2020</c:v>
                </c:pt>
              </c:numCache>
            </c:numRef>
          </c:cat>
          <c:val>
            <c:numRef>
              <c:f>Pivots!$L$3:$L$6</c:f>
              <c:numCache>
                <c:formatCode>"$"#,##0</c:formatCode>
                <c:ptCount val="4"/>
                <c:pt idx="0">
                  <c:v>77330.083333333328</c:v>
                </c:pt>
                <c:pt idx="1">
                  <c:v>80167.854166666672</c:v>
                </c:pt>
                <c:pt idx="2">
                  <c:v>82837.375</c:v>
                </c:pt>
                <c:pt idx="3">
                  <c:v>90040.666666666672</c:v>
                </c:pt>
              </c:numCache>
            </c:numRef>
          </c:val>
          <c:smooth val="0"/>
          <c:extLst>
            <c:ext xmlns:c16="http://schemas.microsoft.com/office/drawing/2014/chart" uri="{C3380CC4-5D6E-409C-BE32-E72D297353CC}">
              <c16:uniqueId val="{00000000-153A-4076-B3F6-A306C44A329F}"/>
            </c:ext>
          </c:extLst>
        </c:ser>
        <c:dLbls>
          <c:dLblPos val="t"/>
          <c:showLegendKey val="0"/>
          <c:showVal val="1"/>
          <c:showCatName val="0"/>
          <c:showSerName val="0"/>
          <c:showPercent val="0"/>
          <c:showBubbleSize val="0"/>
        </c:dLbls>
        <c:marker val="1"/>
        <c:smooth val="0"/>
        <c:axId val="1748725215"/>
        <c:axId val="1678303807"/>
        <c:extLst>
          <c:ext xmlns:c15="http://schemas.microsoft.com/office/drawing/2012/chart" uri="{02D57815-91ED-43cb-92C2-25804820EDAC}">
            <c15:filteredLineSeries>
              <c15:ser>
                <c:idx val="0"/>
                <c:order val="0"/>
                <c:tx>
                  <c:strRef>
                    <c:extLst>
                      <c:ext uri="{02D57815-91ED-43cb-92C2-25804820EDAC}">
                        <c15:formulaRef>
                          <c15:sqref>Pivots!$K$2</c15:sqref>
                        </c15:formulaRef>
                      </c:ext>
                    </c:extLst>
                    <c:strCache>
                      <c:ptCount val="1"/>
                      <c:pt idx="0">
                        <c:v>Year</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Pivots!$K$3:$K$6</c15:sqref>
                        </c15:formulaRef>
                      </c:ext>
                    </c:extLst>
                    <c:numCache>
                      <c:formatCode>General</c:formatCode>
                      <c:ptCount val="4"/>
                      <c:pt idx="0">
                        <c:v>2017</c:v>
                      </c:pt>
                      <c:pt idx="1">
                        <c:v>2018</c:v>
                      </c:pt>
                      <c:pt idx="2">
                        <c:v>2019</c:v>
                      </c:pt>
                      <c:pt idx="3">
                        <c:v>2020</c:v>
                      </c:pt>
                    </c:numCache>
                  </c:numRef>
                </c:cat>
                <c:val>
                  <c:numRef>
                    <c:extLst>
                      <c:ext uri="{02D57815-91ED-43cb-92C2-25804820EDAC}">
                        <c15:formulaRef>
                          <c15:sqref>Pivots!$K$3:$K$6</c15:sqref>
                        </c15:formulaRef>
                      </c:ext>
                    </c:extLst>
                    <c:numCache>
                      <c:formatCode>General</c:formatCode>
                      <c:ptCount val="4"/>
                      <c:pt idx="0">
                        <c:v>2017</c:v>
                      </c:pt>
                      <c:pt idx="1">
                        <c:v>2018</c:v>
                      </c:pt>
                      <c:pt idx="2">
                        <c:v>2019</c:v>
                      </c:pt>
                      <c:pt idx="3">
                        <c:v>2020</c:v>
                      </c:pt>
                    </c:numCache>
                  </c:numRef>
                </c:val>
                <c:smooth val="0"/>
                <c:extLst>
                  <c:ext xmlns:c16="http://schemas.microsoft.com/office/drawing/2014/chart" uri="{C3380CC4-5D6E-409C-BE32-E72D297353CC}">
                    <c16:uniqueId val="{00000001-153A-4076-B3F6-A306C44A329F}"/>
                  </c:ext>
                </c:extLst>
              </c15:ser>
            </c15:filteredLineSeries>
          </c:ext>
        </c:extLst>
      </c:lineChart>
      <c:catAx>
        <c:axId val="1748725215"/>
        <c:scaling>
          <c:orientation val="minMax"/>
        </c:scaling>
        <c:delete val="1"/>
        <c:axPos val="b"/>
        <c:numFmt formatCode="General" sourceLinked="1"/>
        <c:majorTickMark val="none"/>
        <c:minorTickMark val="none"/>
        <c:tickLblPos val="nextTo"/>
        <c:crossAx val="1678303807"/>
        <c:crosses val="autoZero"/>
        <c:auto val="1"/>
        <c:lblAlgn val="ctr"/>
        <c:lblOffset val="100"/>
        <c:noMultiLvlLbl val="0"/>
      </c:catAx>
      <c:valAx>
        <c:axId val="16783038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Annual Wages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725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CBFE0DF-41C4-4E3C-8FEB-FE0C2E154297}">
          <cx:tx>
            <cx:txData>
              <cx:f>_xlchart.v5.2</cx:f>
              <cx:v>Average Wages</cx:v>
            </cx:txData>
          </cx:tx>
          <cx:spPr>
            <a:solidFill>
              <a:schemeClr val="bg1"/>
            </a:solidFill>
          </cx:spPr>
          <cx:dataId val="0"/>
          <cx:layoutPr>
            <cx:regionLabelLayout val="none"/>
            <cx:geography cultureLanguage="en-US" cultureRegion="US" attribution="Powered by Bing">
              <cx:geoCache provider="{E9337A44-BEBE-4D9F-B70C-5C5E7DAFC167}">
                <cx:binary>1H1pb9y40u5fCfL5ysNVIg/OvMBQUq/e4jWeL0LH7ojUvm+//q2O44zdcU58cXwv0MggMxOb7hIf
VdVTTxWZf98P/7pPtpvqw5AmWf2v++HPj7ppin/98Ud9r7fppj5KzX2V1/nX5ug+T//Iv34199s/
HqpNb7LwD4Iw++Neb6pmO3z8n3/DTwu3+XF+v2lMnn1qt9V4sa3bpKn/w9de/dKHzUNqMs/UTWXu
G/znx7+SzZdNuvn4YZs1phmvxmL758cX3/Txwx/7P+qnj/2QgGVN+wBrKTlybJsRGwn4nTsCf/yQ
5Fn4/cuWsI8EQ5QSRDHhT597uklh7RuM+WbK5uGh2tY1PMy3fz9b+MJy+PPjjx/u8zZrdhsWwt79
+fE6M8324cNls2m29ccPps7dx29w853515ffnvePl1v+P//e+wPYgb0/eYbK/nb97ks/geJuEvM1
rzLznrg4R4Qz25ZYSMYf9/45LhjLIxs7xJGIE4cyKl5i8zabXofn+do9hNy/DhKhvyoz5dl7wsOO
iKSECMwkwwzZ5KXbYIyPwK24tDl3ACcsX8LzBoNex+bHwj1g/vr7IIFZ5v07osLIEXKYzR3GEBac
M+clKpIecYSQjRHlmNv78ex3xryOyOOqPTiWh+on8SarNxBo3y2/sCMhpYDsYWObYCTZHiTkiFGJ
ObiJsDEFh3r67O85pvq9Ra/j8tePlXvY/HVxkK7i5klebR7yp/15h9wvjgAazhHDHFH5cxBD/Ah8
SBBhOwwAZHvYvMWi17H5Z+UeNu7ZQWLjbZNNv6m274iNPEJIOFxwxiTB8F8v/cbhR8wGykaxEMyx
IZg9ffaj37zFotex+WflHjaef5DYuHmWbe8bc982T1v037sOw0fcgRziYEjwO/61F9YcoNUUHOcn
zvxGa16H5sXiPXTcq4NE52RT15t73dbbpnnHtANMAMgx5dzm34iADfzrOX12gJ4h4AKUclvCb7u0
9JjyHt3nzWa9DtTe8j2oTg6THMwg/5iHzdNG/fdORMQRl5xjArkHU/sbSX4OkgBuIMC3iAD/cggE
uafPfgTpDQa9Ds+PhXvAzA6z/pxv8yp81+KTHNkMopeATRcI6hhI/C+AoUeMMeowJF4F5g0GvQ7M
j4V7wMwP02NO86rRH9xNlSfmXatP4GVUUodTxLHzs2jjyCOIeowwgYAk7KjD89j2dqteB2l//R5W
p+5BJqLlw0a/I7dm7IgKiRzCsCCYCLnnQhizI5sDhogRQm0ofF6C9FtzXsfm+7I9SJbeYUKSgNvk
5j1pATrCgAiDmgeUzl39/yKsgdswYVP+JIXucerlG+z5BSw/Vu4jc5gZ52o7vKtIgKGYoY60bVBl
EIL9fwmMlEcUJGiHCYYpEj+xtd+a8zoq35ftQXL1+TCdJXswm3dNMvJIYilBYJaccSHFXokDnQGo
b4AegD4t0M6f9iLY7w16HZbl08I9YJanBwnM+r0VNQGsGOiwhL6NYNxBdM9ZBGQekD9B4xQClJt9
6fn39rwOy9O6PVTWl4eJCjCi9j4en97Z/76aoc7RTgkggkm8Ezp3HZkX2YWDvziQ75ntOK90bNZv
sOgXyPxYuY/N3UFic5y3pn7nYIaOpMCgqHECWQZyyH6GwSBTA1P7p6Hz9GI8lppvMul1dJ4t3YPn
+DCrmpONybZP2/Pf+w3jRxQandDkBCWNMBvtSTW2PCLQPGDQ2XEQRDu8x8p+a87rsHxftgfJyWFq
nCebakw22cP7oUKhN7ALZ1zuZGioZPYcxrGPHIShB/qjO/28xHyLPb+C5elJ9pE5zBrmdPul2tTx
5v2Q2UnPxMHUcbhNv0n/L/MMkGWIdMAPoOv2WvX/BoNeh+afR9mD5vRAncbcaxNusneEBpqdEKUk
tMww5HlJIFTtUQCHIqDUQKzZa6rzGyx6HZuTHyv3sDlZHiQFODHQtKnz5j39xoY8IzF0mwV+kvyf
gyPZEZaCIpjq2EnN+8MBb7LoV+D8eJh9dA6zpDkxdb37pyjM+znPbhKNIEGBnkkGqpjcG94QMPDE
bQwTNZKRb721p8/+3rJ5m1G/gujZE+2DdJgVzg6kvK3eEyGoLG1oScO8AIXKH7jBy/AmoV8Dlc0z
Ae1nhH5n0a/heVy5j81hzguc5FnzrmINc452vUwsYfQJWmZof/IJ6lFo6UCrDSgD2VWfIOa8IGy/
N+gXyDwt3Afm6iDzzum2/7DaVvV2fNqfdyhwQHSGDqeEbg2ENmiswd4/TzwOdAIcKEwR/LK/t0Gf
Y/M2m16H5/naPYROVweKULd5zyY0BW2Z20DWMJBqCQ3PvUIHYxvyDrTb/ukZvATnd+b8CpjHdfug
3BwoKP2HxSYtam3ecwiK0SNb7HI+/d7M3KMEMMXBHccmEgn4FhiXhoT0Epw3mvUrjF4s34dqcbBQ
nWwHc/+OzU7KjhjZTXBAivkWwvbqHozsIwzUDnBCUJt+m8vdx+n3Nv0apKe1+widHCxCd3kVP73L
75CByBEINQRmBR3CYaRwfwgXhgltghCDJETkbtzwFT/6nUW/Rudx5T42d4eJzbeJDm8Tv29p6sA8
zU6VxsCpoQG9GwZ4zhBAuIYG6e68AUFPrbgX/vNGq36B0YvV+zgdpux2ps07xjcG2w8j6iAfOBSz
3XGcl/jAoJoDDR8Osg9/PCr15LuPpenvrHkdl8dVe3icHWbWOYsTGK9514NrMAMFc4EwuI6/T9q+
xERCOw5SzrfG9L6W8xZrfoHJj+fYx2V9kPHsrNqG+XsqoBQyjYDBdBhsgkboT80cTNARZKAdB/h5
MO33xvwClO8PsQ/JxUFCcr7NsnpMus27nieEECag87nTnn+0BZ6nGMc5ElQICQ3qH7NRz1PMW616
HaGXq/dwOj/MNuiFhhOoH5b1+/bdoLtjE0HkTgmF+VpC98UCKHmAxknx2uGCt5r0OkgvV++BdLE8
SGe63dbNhxsD49Hv6k3QHf1+WvqnGUIEx3Kp8zTR/tPw7ZsNeh2jveV7IN0epnpwmbf/b8akIRnB
uTboFUggCrvRgZcUQexiIsyww2Fd7nxr+rykbW+363Ww9tfvoXXpHqRLPT7Vu5dAICFQmPKAYXby
OOfxEqtdCURA15bY/tF7eJ6f3mrVf0Lq6Zn2cTrMEugKeATcurB9x1EdyuEyCBgs2B1MJAzmqPcd
atdipXBvwS/0uDeZ9DpCz5buwXN1mD3U62ajn8LNf6/w7FRsQh2YwwUB4VuJuuc+u/sIwLVebW3/
zpTXEXlctQfG9dVBxrSbbZVCI+v98IDjHwh8BH5RIl8ZnobzobZNbGkD6QbYvo1XPQ9nbzDodVR+
LNwD5uZAgXl/6ga6AMytPUWonw9WA7WD0WrCCLKh6yD3ewpvIZO/gObHs+xjc5gF0O0G2j1Z2Lyr
fgBKKAb+bEO39KfzOY/iAUgLoJJCU+hb+nnuNG8z6HVwnq/dg+f2QOEx9X2e1eY91R3oVFMJ0Dze
1PFT7SPh0DuEOzjWRnZ33giQsV/g8xaLfgHPP0v30TnQwnTM4Wav8GmD/nsGACfepZSQUzA4hw1n
qaCH81zggZFQUN521AAkUQrhbW+M+vb3Bv0CmqeF+8AcRofn/j/eN/b4+j6i8+I7/2+vWZOgRkOL
Go4fwKjH7u6hl+jA0C4c2aGISAyn3GBuF9B77jp716D92qzXMdpb/uJJ/j/dsfbr+9d+XE/nbZqN
/+1eu2dXsP3nr357XLhsb2/p97171ase9275AHffQQZBz4Dc/ZAXu/5YVO6f3362dLupmz8/Wg5c
ZAA/Cg5k2ej7vVI9CE/wFUFhugRuNoLD8t8lu48fsl2/DT4dzgPB8W1oGlH6KCZ9/FDvlJBvl/JB
MxbBDSMw/MBBA2Q/bhU8z5MRFPsfu/L9/z9kbXqem6yp//xIIAZ//FA8fuPOWA59Kw6yLtu9WjaF
I5Tw1MX95gICEHw//j+tIXFWRSZfVHkTznHQOcembK9SuHrBdYbbqu/qi64uS7caus7T0Aw7jsZ1
N6WBarkt5mdOKvMZE0F66pSfAscKPDnJaZ5beEXzcPCYDgI/GE/HqqgWHZL3UZQ4ypriyLMHy7iU
RVoZU5eqt4fcC09FmkSXMkY+qjJ6PQaJ8NKBWjM8tYE32I3Px5jOGxTmHg+FcJNKhDNWFbmqcTf5
yElDxbMsWpA8kbNikDMnC/kazjQom5UqJhj7GAxVgEXuy6rIlnlgVmIYBq9CfenSKpTzrDB+PDI5
C5owUGFvn9asm9V1kVw6OKlU2lF7UcbTwlhd7pUGF2s0dIqWvVimZuRzoodrqYVWWRJVxxaft4Mw
62IgtjvKvr6z6DCouqLzMIrkzEoMOw2aKFUBvC8ru88eqnjMVJY3o9flBM/ruOXKwkOu4OIZ4jNT
f05yczx2lr5pkmwRRUYrako6l6VcErjQcd3mDl4lPf1S1SZ2RV1mSxwuHYP5lSxr5uemXGakYrMs
1elxOASLNiDhCrMudAM/zYdxM3X1cUqv4bIOuaZWjv0o6C8oirLFlDCtbJSIE6dTYecYT9rpRdAY
7sZWzc76kaXLWoaJinXA3CB00Jq31jq2x2Sl48acRp0cfCSL687WzYy2Y+lNRvPjpMhHpbWftF1w
HNTVqPqgV4LqflZlrPo05fg2K6byGFXOzZA7jUt53HpjgJyLPm68pLNyNyjbcWnndu/Ktov8sS+1
aze5O5mA3wRtoxoS0CWpwgs2Gjork8gVZaH9Ms3OUWAHa2qXxh2Iib1R29N6jKdCDQ3/VDk0voAN
9SxpL6a+7q8KSyZuLVHjW4meVNJFtjcVvVBxnPeuFYd0FlYPGB5XEcd2zlkcSZXTuyLFxWZ0aXSc
BF32yep0qhiqO7cinX2rDV/00cgXWYEyL3eSM8dORj8eihDee7tTohxPUu1Y53V3ZYeoWOshvRAZ
8U3bXMIox7QaK+0LHep1ge1jWQd0ZayeL0qHOp+Col4UJA2XOAsXLSurYzMMvaINo0s94WWUlK3f
CIHcAa4gVQ5v63VjTZ/KvIsXk4zL9fQQWfm0cgyq4QVKL+2hOSWJGT/lYfCQtiL1iIMQ4JoJVYdt
NtOlDFSU2kZhQ1VU9kaBpjR4VpH1CwsjvCbBGlt/O6O8Kk1VnsWBl0YlnwNQum+FN0bi2JJ17+e4
tpRoa7mKq/gapcy1uJTHY5KdoSwrVoK2ZwMZkrNsHp7CmNg6t4doPVBhuSZEyGcRWbVwvaYvrbqb
S130M57nq2Ao2nncRdqvB1Kd9dPgyqacSZrpq4rcZJXtpkIMXoawOQ1DB7uRJO6ALec8yO0rCEHO
ed+3X3VNC+VkQe2aPM19Ox3tY5SFEDMK6su2Na6GPD+PyipzRZxnLrbL0yE0znHeyGCeCKt3R5NE
qm1a64SJ9iItyn4VGVt7oh8ztw9b6ltRSb2xkAb2h/wN5IG5SRnLOdLtQ23HszAJydwKk3gR0TpT
Dau2Tjsm/tDH2GuQpf0+Eum5N3axWPeVdZ1EAZkZGjduWuTGy2xsVD7mk9KhdT7paPSnQXe+puIr
k8FNRXXqFjijylg2m+e3o9Wa01GEIWAbBGD3cAZb62ozphdltk2Tpr2uWqzygXkRk3yBWNT6LEsV
jlN3EL3bhFG3rDBJfSsgseo5GryuSwbVQxLQokk8Z9wGRWbmdekMqsJ6mjV1eRtxHLumq2wPwffI
LPtcxVWphBPmbsmG68xBuTcOjaNqHhxrXBO3R9n9JMpVm+PGs7L+PsVh6pK4WbZV1PnOqCO4qi7x
YcagVmmC5xg6cqqlVuKaclABbkLVhOOMjAacUqObYhxqN6dxp8wUaxVSUs7A9MUg9bIUsXPMmDWc
C6wt1U/LobLRqnVySA8TBA5a8cofwj6FMD8wd2Lp6NfWLTPh9VgPxueFpMtR1m4x9l/4kA4uaOHD
XNp1uqRTeUfC6YvQSfCpqpb2wLqLemzVGPNPQCjNeWgw9mTT1YrZEffGHB6iZuZTpQ2EuBFcs0pp
6LWT5WcxO6HBwFWXOXKG47BwK4pdi8ZyleCGKRgSq/0pSRsPoRPR8emscaLMDYsMLUQWfZkmHno9
5paamG9BpJvnSPTKKcdVWPPsNGWsdJs0nVSYRamf2oSsnKxNIGVH3B/12KzsqfQDh40LGbPYnWh1
SxtbL0hjsMKZyfyozzajbtyhkdFymmKuGnviHuEDvCXwgiUlgQDr1HKZF+e2HYXXQ2ot0qH0Jx1O
i3piD6Pj6JMp0lQllEPwab6OqcBXWb1AefoZO31xkXbhbV5O9xkNQn9q4J1JR+PxnNdnpSoSiy4j
M5eBZa1wW90JOy4XZRL2niz6zgt4FLlO7dhz6UzpJSbNMg6sWhmI37OSB+Q8gAeglcCfoGbzo8wy
n8d4GQ11sACtNvZhJBnNWDYEK26HzW3csUthhk91hvXnjmA34yVRRdTyKxFY1xCWVAFbcuvg8EGz
rnbtOK5PHdNWvgQG44JWgxZxaede3LTJJTN97omkarwSQcxDJU3dSNfB58Ee/yZj05xikzFPRsd2
SNimQ6HweqcP1o2NT0Vp0FrrHqnabpwN1+JzUAQbjaZ+iVjKrrK2CFUeJs6xriZ21TnVbccQ+AsO
u5kQZXgBV6/1qtI6XUxjgv3GWMwtnCFetXy4YGnXndCuyjwyWcXCDhfhFOhtaZW94nYVXcZB0s47
aN4tg5bys6iH/eAst2eyInpBS70s4p59zcMIQmNy3JNxqwU6drRTLMtBl4ojPJvKIpz3Oh7d2OBg
Xo04W1l4As9vm2M7u4jTqlelLlZylNWVbOAlBnWjux9y2y3s8sKIGrllgOplMQZ+kueXsFXIHeFs
1LJtaDuzgyk9pkkVrkUZbUzo2G5UihZA4V5e4dLjg9FXdnS+41ldOs1IEthzR2fclWl5Dbl3Zldh
vHRK03ot4hdtUZ+TfhnklfhbBIwC353k5eTU1Nf5lJ0YoKsQq5vJTSbmMhNsCSR/lzW55RUZnTxr
9+LElYj8OA8tZTmpA25Hv0Z1zz3dMHuRZuhcaGBJ9S3refVAW3kXkMJ8RjoQbjcWkOAi5sUT72dU
j64d5jeDiGovCwviIosbv06j3Bv4pO+C84yak8Dph21Y5GvN9HQ31vTScviXWmb5RUa75cjaE4hH
EEEETeYJK4/tXpgzDK+lGtq+mdv9Z95joVIOrDR3ZeHnE662QQM4OrWxz0TH1pNOLR9ZX2nQ6nUp
staLUJS7lj30/lDbtY+dmM1Gi/UqIX3jZlNgzm3mpaGxbkTLVsDjtNeLAp3lgaWXuI8fChHHXt3j
cZEHw22Z135ZWKMrx0nexV11EpRgfgRTMwteDWow7CYQonEdRL72aTMo4D2N57SoXVETZzMoEx5o
NqjYJu06qzuiUGFSRYi56UCqW0HpMSmUd6nHd2u+LexZ1a40S3sFklGqgKFfFr1Ve1MeSwU1VpRM
6xrpmwzljsu64UFw0/oRyQuIgY2tehHc2MhCCohHt2rDsH/8DeLzUqPik9UQ5OXJFK20WcJZbzEj
kX2a466bAwE7GUgb+kExRYq1Q7/69lsvzbAyXX+H81IrZnDowlVkEnyDOe5Y+Z2d96s4tKWbdCR1
p3DqVTaGk4ecpkzA551yFfRR5sVFQVVZRLd4nOJZ25SnVu2YOeZD5uo4ZK4hRaL6ul2HTlu7XLMa
Ks7S9ihqxxURybjqgVv6NO13tNn+0pSD5adt5LgymYzqguaqHMbIq4WBmm4KZyFJcpWOTuc1o/5U
wu3cMx62Ygn0ZCqdi7xrfUd/seMuPm4edCdDqB+is5S33G1ML90A1+t8SMJlYHF2PHSrMTNoHje2
XIYF0yfYCvQsi6PFxEV0JhyUqUhHfphGjoIL9eRJNyU3uc5LNcTMXMR9Msel7XatBIKs4+gCp868
4OVWIo0urSjIVR9ZsZ9ktlZxEI2embo7q7dSl08ZmsWh+JwRU6q86dlcctX24JJ1VOtVlGnV9LS5
nCIpXSsUd9GQL8aq0wuUJZ/bxLljkT1vCnzs9PqL5jJz45TdWtWJZoMqGwmFaIk7l0SQtLpgOmub
8a6J5WxCtUJ9EkL5YVEvtIOV2EU2jUYlUbeEwmQdZ9GKJaeJ4SpI83WZEA+kx3HeQ1Vc6a5bZIPs
F61F5vUoglUAOUulEwe6CzWgquLIXrRl4SbatmbhgM6YPTirgB93ac9WtC03XTS1bmv4hVX3EXxs
gXwepPHa6Ju4Fxt7oOfgu+dZG98GtLBXsklXeECncP1K6wGx//aD8mnAi7KIF2VQrVhdQOIoKPYD
VCnuTLckTMk6yMGPdSWgLOyawO3zInb57vVr47SHKgjkAy2TdSAlWQYVAi9Nx/mY0kVSJvaq6mUy
j2PrrOsHt+EZW8oxLX0nLXMVEnimunMmhRPSeUaK2kNjewmB55NpKXCcFEhkGhDjdRWUIz7tp0D1
6ZlhcbUOo1yNZ8UQ4WVRU2vVlmG4rngYLK3mwWqh6K2k07pp21pQBFanYhjFzMTO4I3p0Khvz59a
uIWqR1xBZcVXjJZ8FQF5W0nd0jmHn1cUTLgs5ImLsJWqcRfTZNtfsim9S+zmjLSmcdu+H73cAh4F
XOYKl3m6yKTTz1BYNCrQ4T2woQp4fWgU03yOCL/uh4B6srMussCNcHuBBY79uOlj1TmpP4nkFE3N
5IdTEbmQXm+QPWpl2fokdJKHVCRYiS5jMwvNLQRcmcRJC/WBjpTD4mIVt8OcdYWtEAqund5or8Xj
ts/u6nJILwnZ2pO8SQcTzkgsVN+VoYpbGis6CjJP9Fk69qMittN7g5Uv26T2Aj3gdeQ0X3CJF5kG
yjQRZ94QcR6F+O8We3XW8iVr0V0DGuAqF43i4+Sopm2jRd6rKahDT0e09SjeSFAkFC+beVOP3A9j
qG2qsRzckGwLq5Qnp+0o5d8ElDJRu2WbtrMelLFQhGu7FomS9dipkjSznI9I6TFkXtiUqo1pf9YM
WrsGRWTGAzEfTBodE6D6blPVoY+SFqJ2Xaxy5vMUwBgDoUaOH/oh0SCh7WoAUEbgvbTXgRU6ykSi
83OKy7Mevivi+TUqmsif7EKVKZ+8esi528fd4CZwds63WKjPnDoloNP0sde1pPWC2BgV5zl1LTPW
SkIFXMJrvaiSwS+m5DzOymUz5NsSal016HBhnE64VjKcFdfaaeb9ULqprm6kxSqV6OS8lknt1+Zv
oq1cIZ7EEDbiOU+da91AQMtBCpnIKfj1LBqLVTqk26KB14HQcs2CcnR51Z9oqxvAr2JvIKM3dWOi
WJFtUBW6ZWlflihKXJ00XhxQpAhDg+Ks3YzZsOig9agkrU8J5BKVQhkHd2/7VjOdwHUckBdy4Cx0
UjnUH4Y9iEg/gG4odXQ5hGnrx5QCQNXn2I7vensnES9ZBcjhspgxp53zgH/SITxw1SWbXOOTbmga
lQ2pSoLei7W1dJpgEaLsQVTlcsiHzE8avgqy2kWRznwGTFmlyO7crkFL1gTFMRRVaxRZ50UeKFB7
zsIqujJdcSl0YXYRfhYBvwFydAE+0oTFp8x0W5ukEdBK+zbshtPchs0BiaKKigsQmFaGWF9MQG3F
EjYr4miFRIuAAsBb04SLAPk1LtMZBDVLwSzQedXYtSsHiLgd08BabydZ3U8920ZTfZ0y25/CwY9E
f1MH9kJmw70J4tLD1XhiGfrFGsrLqU/dLjIPHcIXztR7SHbLKc7uugSnKspBP+Jx5rVtshmsAinZ
Dw+4yVVAGnAfwAEKlVNGQDaFMmEpjZ0rHuJravPlWMRL+FtmwJ9SVRXNXV7yqx6qgD6PZgkE8ySP
F3XHXBpSNWlrnqaOp50cVFe+0Cq3KACq4eUucORaiD4ILT1QRyfVOMYB2Sa54XYONgb1hQNVCOpK
+JKwSi8htTeK4gvIwOd6ydKHvKTKqqoTWvWQWFGcq6kfwanYeJI35ZeGsHXAR/ibJjjIKkN2M/Aw
h0JK1ioGXtYg0D3zZDuyZWYF8IYnu+pGpIuRzQcsHqqgv2MdT1SEgT/mmfDtIjsrp2Jt0fOE+Y1V
3mTw7HncnEt4p0LhpqXxgrJR5dQDsHFAFA9mLCTwABR0XNK1iteG+nCVWa4GlmhVVnWtqha4tebW
ZaahCgoidhPT6zgWK8lB/8hh+QQadJNZGMTQ4WvBYiijYnldWWxUqZjutEg7+Cg6LWmE3CgGtUX2
+mud0dOGOyO4p1y2ovVJ00Ye1Rk6KfPtCDqYnRW+oZrOs1ZYC7u9KKeULVGqNGgcLk/j0Wf9DpH2
opZD4iaiC5aN1CdBXGuoypNZMgWZbxlzlnYBEFMQc7LSFDNjQejFHNuKZv286hBdYt1V7hQMX8JY
/52VhaqMXjvapC5U4YmL094VY7WyQDxdJ9Ca0AtWlN28Q0EGtWLoRWlt5lYFshQrwOuslrgERa2a
JGQ8UUONWek2V2ZsQaoK8vHYArciSSk8k5agyWLu1k7BlnANA1FD2gLxTGtlZdHG1mG/HFAZu6k0
rgWvvuJDjFyYcjGKGG4fD/GcDkJNxLJAME9B4HdWqRHAgVqj2o5fhxh2uT+Fe9M3WXJfBh29Fho6
BFXdKhKgaF2PGLuTw/tllIfZLAlRAuG6muG2q1RgCHAMDLokZb7OgGllXURnNTEXU9TmIJezZhmW
IH6WpoNKPbR8HWitKl4sqq5qT/nZ1N6jgjK3n3IBWW4E2qjxjFhj7vVddzUSJJVlXUwFLWEbQJJA
/0vZl3VHimPr/pW7zrvWAgECvdwHIAbH4Nlhp19YzkybQUiMAolffz8i61RXZ/etPuehvCozwwGI
ra29v0EKebEpqioWiq/EzhyLusnjshVmh3XR31OjSeqPYkh5ELaJl6mLBQrX5/lzy+sgLqryVYw9
0KfZv5uQtLjb0V3J+L3T+c9uYUVMo6I8s76gcZnXXjJOwWM7VP2NLXy0LWL63hf588gyNENDjryT
A1dtaL9xhuEpqscI2YCHaZjWnYrRTN6MVuVJBAQorlqsEC2A+m2/YHbisBQVD76DWsQr+L2vhm3g
olqzeYdIyZxTz5dpk490L0aFGiWKvlTFZaKQq9jiqs3UsX3RNXZTVq+9Je29n7PY7RGGo8o3ui6H
jSPHTTE1ScmdCwrcPgnbUBwoMBFUIPUP3RAaN/QlF2F3IziasIBL787Jl/chkAxx7TW3U9FvZd29
yCwctl6Q1UlgazR5c5sSmX20eqkBANIinjw+AZWqd7TG14oJ/XY3XYD263TWn9VgD8aTP+dxSgfa
iHgh7JvP1N2S5xvWtLtu8pq4mpY3NYgyZlw9mRA35TxEYYPMA1S/D2bUw+80nJ8iBQiDu7OzaQMA
CrnAHFBLt0VX0dVdLFvDUl/PGOqcVSi5nDZ2ym3lq3rvmmHvhhoTn5DYH60b2ywZ+qcMkE5pkLjD
Cg2cQ8eDnLMHkoVPg5fdoSwA9L/wDWBMETuVl4aY43ygM3rNCmSYAKAAHuLR9r5IeQgsfXDghMOH
hZ9/SfszsP05dDKaui1oP69sH2m5cXmF4tvfSVvdtrJ/7+cREVt/C1DuMmNOZZEnwH+TlrQWYFhY
IitP92LtDbxlg3LmPMpXZsAcFoKh5nK6z6We0KZIdCmAu7ydcPQDNfMr2MWNHLy0p+GBcP21YEim
wP+MTN2nTotvmfO9ROyV3oeXDRsq5E/ppibnD41lJnFpm4R8PkEsB/Y1GzdyYg99kI7LIBKei03I
8nNXDu9DKDY4QO+CKs/fljq61SY8E1aleY+uNXbc+nnS41sbZIf1u/pAnFXjH1Gx7kbvreN9AsYC
zZY5uFhbS3/eZaU65vKuC9Ubp/Z+dtgj10M6Zju2TG+Uhie8ST7XKbVqF1RZOgQh6hRkH29jlbuj
SJGxQWXSN8GmRpLqx7U/cZY+bha0Oq09ey1SZSndp8guz+Wg3gyAjtGrUhNOJ8naozc3L7X/jFFL
MUtvSqffaPAhveF3wazv1velCQBdWd3hkreOSJyGPWTj8D63QLWWappiptFrmzmWjb/EJNtn87z3
bFnFtO6xtEisjD6w9dbrO8D03QOr9WsX9RjuASsAfcQW/TEZg7hiyz2r+k3vNVvQ2d+qwBvipuoe
Bv6gXHbb2eKmj+yWFfVOoSyO5y64lJpuWeAcMq3OXa+9uBXk2ah+xMg9VBWQKhJykDVFX+3quroY
Yn6CVUxqOYxJO+b3nhaPTqQYsPBpb8b+6NfgDQbip4XI/Lid/LuO5ttKFz+bGoRr0bURYLILsOcC
mbCf4pCONGEOvWO3mf8OYOtY24mmygC0nqq9w/Odmum+QZcsl3RGevT1fc7MZkSMENeeS9/dlVVx
o6vimVYovIm3XUa7E0O7zzKyDUSfZAysS6sOWWvAKrlpFmV5XAf6KQMIPBL0tFztjN+At+HOiTbl
BuqspzXwR1J9NDVQD6xpzXQ72yaZvC7tvfCtFsWxJ/y2FsFmGKMXEO1vs2jSKjBHdNhIV53z6s5R
EDv2S3lRjsV6eLCY8rHLcrycaSbJ7KojSo9TN/k31Ol3cnBF7GfPFOhDi/qlkfTWlOWtqtoP0Nff
BhPt3WoEN07lLpx/KF+lCrSnT5a0R+FCkFGjkXxf3OGnlv6LpdHLUAB3BxjxU43s2Qq2IYTesLG7
gMd8X1Ar6uzdCbIHfxm+RFe8KCW2IhAP4JxvZrkkwoJohb6Cq+rOmXak6Z5ZoVOQVNuS19+pAx6Y
eU84NXJTBvoHYJj9MqZWi4+eOI99PXyTmPVEtSddVG+0nb/NIwmT3PfSSYR7IeX9AgrWa8B957Tf
dgILkGySSPJDEVYp1pibiOUv1HPvG7wTGBV/4l7jbi6SYuh3jXxxwKQxrJ+dK+8r8wx+6TOz0W2X
09uhFu91CzIurPZ1kZ/KxdxGDJoTos6L5x97r/0sJ5H0YjoGRL95mFSMgYGyrkxLcKbCeaiH8puS
9FD3FHgeGlyNZIIJ9hqQ4BSUZeoAbGzDLi7K9rYI+d6bQKY443znLe3dTPvDuHi3RLqAn7FeRvlh
yMRJu/MzwKWnHmtKvIARadw6zu2yGRuENrJn4DqxjTA9Jb3XLfqnRxXMJB6TXAKKZHo8smbtvvp+
Ux+cJbwLLO2QwCF+4coWyRosGZX3WX7vZv22aCMTl8CvkGcIoJKhr5NMAbRSNUA6z0I90W6bvldx
fudP9Z6P6hk74m8mzyZhE3jx2HSb0Wnv6tFudPjkVfNNYD2IE4Dw5/QtsMrbSQMIKLRPIVvRmFkD
Sevvlsk/V5bec9J990yxz/t2V8jllIFFHZblVorhXerysZHPvCiyGLtbvtroPeP2xgTmR0NaMCku
vR0H8Zgl0WJeZrf7mPV26ofTPAxvhW+/hdrdSMEvRYQpp/y49ofxh6Xl2QcKDlpk1zoNWEyKcsrr
mxsz0rQk+V6EoQQ1BmYDupgSQomZA4uTIKNFc66KZZcJ1EjIGBvm4TXNrYxDw8IYmhu60a7adiiz
EuU/ucTm6RS6L2C3zlzRGOqAA3qcfenXF3/CtJ+XHN++HB3AD6037JXbI/wAPAX+PWreT4t/z9xo
w7ndGveOdfK5qftd7j2YpXwd5v4JWxFtOcoIsAOAy4ukaQv0de2WkAIAdcA38FB9rdcVlj3A/HYs
uuJcuMCFewqpznpB6btPoQzKtCz4yeT6kRfqgLZjnxXlC5V0O07NJUx6dzkHbpHHmfHRhxTTrg6i
IynAP68fMrJ71WGOdq/8pEMxxqFkzw1tH3SxDYvEm1OoT58iSEp8vaRC8u90yDpUtcGjsyxYyXm6
oIGLs6YCMmwG0IjLxVv0rgqGbUuG3VBGCfMBipAeIDeKnXGJKQDmQZDz7MomFhbLgZn3fTjd8YwB
JvRvsnm4syQ829y7yYtxVy3ejf82aYDY9nlaytSUdh9F+s4vv+UrlDk3n9UcfQfaesMUONDCiVke
fu/4CyiafZ7Vn5kfnbMiqxLLupvIGT6WjD1mstrMuriJFBAc7SW4AI3JUKd2QYpspdgBwku0Dd8V
2LQ0AENe183BFTOGUmh/s2DVSkIVkjQErZpUo4R0AbIBMFAq8T0gAEbSb2vKzAfzxmSnErA/LCHD
HYtGL+GV0x1Es+cU6RGqiXNgi/2IeuKgSHzVNP4huPwnweCPprU9QvyPk4j//OP/fcbEa+T1kNx/
/OV6kPE//oQtRn+dgPy3n8IJPuueF8PvH1rv5s/v+sdxvKvk8s+zeX8Tcf46M/n/o/D823/8n8k/
ob70sXf+n8cl/4v887dTvP4hHP3jN/9Qf2KDao4izP3vg/iC//o/f6g/w/W8UexnGQZXxTU+8af6
E3Jt7M4fQhoaQcgHpAz/9If6ExZw7G8Jl12IzTDhcsDWy/89CP/0MiF7/TfqT2yR9U/SzyhysTcJ
LBNu4GPfBQ7h8V+ln9yzjAg0Enunn28b30mz3o/DovW2JAJmWEbO/Cuefh2x/D+8IsVuQh4EsR62
hfrtijUqFh/wbLufN1CjTfEStS+UnWZ/mqHxKzRssX++k39zOezP9i8PiAvxddNDmBIjDP9fHzBH
17z0rWj3br31kZMSEtpLu4gP1i3wS/8vLwW/FgBhsIZ4Our/86WmECh40y/t3g7iS9TiKyPlF1Cy
SOTf//5K603/VbCLt4YrBTjvBPtpYu/A38YQSphlKAKDApfMELBFXYcMzepEmPI/jZ+LmP+Xa8FO
g30jAY9AT7EO8F/EwTmqUL8p8FSe6CmKX+eCrJ62ETsaR4u1yJ3iJrpx+1FAKdZtwym89XLIbKjC
Blx/N76/y5TXp4YUCDtVcc/9tVHiX+8knGRERj63e87J1hHZmWn7aHNzwcp7Ma15HPzwMyvz/xBB
1yf8fbSx8yJsExE8eXw9Z+6v1yVu0Hih2yCE1mbOGW8o1K6Anh+70Tz2mpSxyk+VWi5V1GUAhsuP
3u+3rUVVV/q9F5uIPVdMwIL3d6Px72/L9wIPu3KsR4H/FgSsbzStC9XuR3+lh+pgz0JcbQT3EjvR
+FM7Z90DWR4rwDMOG5OxqR+skBAu6ekpCmxsF1BLLP/4+xv7t68JjnmkJ2g7kV7+ebgWXWkLzWO7
J7rr9+1Em7TXU2rtjAnuY0ZArIuu71tLwYL//aVdOIz/NVj/cu313/8SrNjBxJ+Irtu9Cby72QEq
qHPhQTRBYtqbi3Gg0nUqs58Z+16WLwqYxX+Iln+Tb5Cy//H0v72VWciimRTuYCmgXqShuUB2+rGs
crsKKeHvn5c6695rvz0xjt7BQS7rUTxw7YS/BWeTSUD9TSv3jdNuwy5ESyC+ZmcRsXUmd+t3ctep
dKrLFz2C27MFGYF+z49B7+1HPgmUkvYY4XdsbY88Q+x4hB/MDNX8AEFjXiZcTLe5ox99AFmgRkzQ
vBokOF4CcHYHKJAmc1lqdIfNCWoqzVA6Lw2+Z/28ZkBPJy+hc7NrrPdkAau1IAKSITrlajl2DAEq
BD4UjOhkPH2rFog2cbYqYiVImgx6xXVCmWl+xB5pNxOU84Vb7OuVyii8KcEbVecr+E58Fxp8+zEP
5r7soAbOvUPWmJuG4x6VwxKwRvdjCKjFKRRJpATcwQpxI7t8bzOA1NVyGTtn7w8/ha4+akjVBaif
ZOJb8O1j3M7ThvLqSwb1V0OrrzWeKEcIuwrPUKoHLxh+oPTv4nVkHDHTpKCoZWfIgA39QcIpi52p
+GJFucMevOdhGADY4blcw/azmZ4hjd0EwZD2GM9r8hiZORYrQUj6lgD8kR8urolur4uBh19m3uML
rH10S9C4jv6YCR4uWkC2VSPA/LGIsxBxMI98TBrXgCkN8VpW2tDK5qAh4r8OP2SKX7OA2rAhz8GI
Ups08quXA/D54msM8zP1QgDbVhLIA51jNrU/OAp+3+BRycpMB4tzmcrptuKfJoKgJwCfB2XgJaLQ
/YwcebHlh65w79pGz3Hm406yaHkwXoSAXS48mh45X/ZSBsdCTPh9PvDNgxiAB7M2/+ABhkBlXarK
n91kjj4g1PUSapkfi3kNtFJv1+uVtnsfKvS+pP7wFucYrCOF4ufWtOw2FM6FAA4kPvkSjfhwK/kx
hWDFPHPpOjvHUxFHTf7gNXSObe8+VlGf+s6ImMqDEdYF/SAkeAWwvxLmDcSnP2QSmr/TBOVVzKPi
6LO6A1hhLwvuKIFKYNu1JUkGKP8qsLcJVsc7lk+fUYnLUQ8vq2fc7jpx23xK+FHuA/C7oMfYAfPq
dL37UOD5jDs9rutu1Q2ghT4oILSlQ/sLSRgMFic+hjUE6JDP+eDLajBXayjP6+LsOeyWaLeH/kDu
KxfvpsQau/O7PKHZdPHA6m4HlPU3orIvUHuiWzO4N10XGj9ApIgvlvUQqzqZQXyAb8q96u4ajl2Q
f1XrxF0k4qAn9ZtH84dwVDTJQlz6mkqisv6ambnwGnOl2SPdxvkwX7wC65S7Oia6DLQWWew2b7IK
+H7xMU6oI3zRYHJysbP2aVhQE17T1rQu9QUg99kghFowE8bULAYadnHXF5U0ufMjW+KpDB+cxdSx
DvVjokXxFTZtF9cOUt/Y55uwFS8hjocnIIe6cnwPysNkMQcmhIubi4+IQLfiOGbHoGxBj4gS2ERg
m2eonXbXD3C9y7sZkyycLtGaM68sHnxJK2+DS7m4SoZ1KO2JdztAJQVG8GjseGohDgCS2UOov116
c3T6kqSCZ2dHY2z4QvRuhpaQTxvTh0BBvdJs5xp5m/C83EJjeI4C8GjW0Aur19kFkgRf1MVs1GB+
W8x0068QtDuCVgJFvCnHLG26rE6zM1TZwUkQDEwbQdgxwj7S+POhpYNKnGI+eF4HhQGy6ABeDFC1
yWLi4LJQDz5jbpW7CmIsS0iU0HE4A/YY4qhQAE9a/6mYYOkgpuWbuq1eTD5JqEp9ueErTV+7zqYi
mFd1gbFis7049Ryl14C8Fi9MV1/rcuDI+gu+lj1EPUcHKW4cVRfb0fkJje0TJA4JVAAPc8aPVoOj
n2G6ytAOJ79ekR1fNZc7I/PDNfi1XPXNEIsRIOQlAkpV6sN1QQW7dVPHgxVb280qwR4NcWGmZtNY
/amziW+CBioQBfBpzqobbD+stqVcnLi2kBQZnQHBy/uXTmNE8qHcRp08jZyEad+535kegjRbhBO7
HDakYaRdwqqOps6MmPdysoP+usQL1FMSULKJQolJ2S40ATsFItTLDwDNsBwSzEM/G9MJhGOsq6VJ
26YFmbHsq8U1CM/Bpp0bjfGi+A2Oy/DiAuLHVAJ8wUSmSc+as2pZkUQTyvbIfnYRrDmAHGOLNTPO
oPNwJNifDoM0CQ0A3ysSHUGZ7gW42IRk3lUe/BPltAkEtADXd9fUmEPTMn4p/zL0MNgYhMso+zDF
BrMforBRKpySxNPSQWQXrToavPYwdD/wi7fUB/Otwnnv+5AeX2sieH9+cHAVm4hXPLWExVx44Bag
R42bAPBTUKC/KGYv9eVIEr3WstD3Von+NA4sEHOEU9HxUJUPKfHILpAVjkmR6adFzQ90zeUBu12c
ACKAAZkjn723UEFVc01BgYYKqnLlpmjhZAwpMJj2RzsEFxNGn7XBtMVRehCQhU66wJkQA8x1kqbk
U1LP+D+8lTodI3Pq0B5s/VYe0GiOqQehRCLyeQvx1ymPKOiwXIEdhpkwzEadskr2Gx/rYrpY1uyX
/DSE1MUMR2GgMZdT1ZngpBWsfOqJjtH0pKAQ9WkznOkS/bByfnDDaP5eATgCwXfIc8vewe064XYY
yfxcNf5pmrx2j+a7TKu5fIuGyTlKXs0nEgVHUdYZwPbqSKFK6DKAt3lnHDj3yjYZKdRk0HPAkVY0
P0puOyw1ldgpKKtL98JzJGlb8gS+qpcSS2kKAjU0S3djux6LoFPDRgDnBgIapKRZPToyaiAOIU7K
yg4IM7WbRrCbvvDOzkCf1MycOHy/9uQ+wn5WYjPqcBcNGTQi0vRJ7Z1UyZAyA3ofGPgB3Ka5E2ws
gQxG+7ZoU24ntSnqQm5KG13c0jY3o2jTTkAED9nVveNO+DDAeUmH/OjL7tj5uttqBrSdjXbaKA5u
puqgmoTDU6tKw/I3wgRV8p1p5RGq5g6TQjzyepWSXKI5Bz24lgy9wYoqnIEkLZQfcdGwjcymKHVR
5gXhj9Fg+XD0DIppFjqpm7vec09wtaikJH2TuFXqRKi3JuO/+YQsYPmRyQH8o9DK0Zh03oipzzD/
Lff3k4RW0TTFLvRwQd5BibaA505KgSVgohoGqTJSCaTPGi6tgPeQiFse7UJbrjy3BtUqnFSPzYye
L4DkqXKgYzL9dg5tt/qhDo3NNVYks9UWdEzE+zsxgxgJgBqmavRTdxThZggtCK1p+jaUmGnLMk8w
O0I84UV1qqJS7DhV+xAi+hTumn4/w3c5gPjshrkFI9yXu1kH+4ZkWdJjhUnHIrMpax0fog5wdzkq
P0iov08DIFD4aurEX6/ORoglg67cBKz48vrwgDlY764rnfIaNJkQ+UBp5iaZyf2bpYciMAdOgHTG
d5lSj7Tz6W6RxaGMcm+vuQeLEIE+kuRpbmhx5kzHcPi81BnEa3YavtcdybY2l0UqqXhv6pFvvPqt
Y0BXHTpthTugKBrLfOcTqKBBq0WhKLfo3tg2K6czs8MLj2A+sHJaSaGigTLApA5FbbDoaB+ZHAWi
QpnuAj1Wq+tsWUtKHEoMoZDmxwDtA8Qg7kVRkcWRRYdBUCYHpYf83dYf64L5C10CLA4lkShR/1QN
wgdz3Y8d/3UK6ME2NEcJjfckwmWK3YUcG9JhfaeosxhEJlOkYmeGsgK+Yb67lq2i8DZ5a3Fnwyt4
Hqyw6GaqaWzhD5vvDdxmCRQ3O5iQcaerEw6ElECNl1zHZPGi50Y198hJr00EH/da6gKXFnFEgbcP
ZXWhEYo3kY+Pbtw39BNaC0wkp/vg7W6tlJsMJssapBZt84Qp8I2g1RVY3W8BcgeSYBabLFebBZat
9T9O8dCir76WXmco4isI2OrsDi7cCCQY/qqdG5jHO72lKO16hUJDBiJ1u6jcE1CJfX8qoo2PxnTb
ln1S+aZIJl/j+1FdRBr9nczIJoM3OgvhoCRut6kJXmO1Nlt6xVqufsAi6qNUl+FLNsD/1jiXoOpJ
knvig/oY/3kZ0HGiTyOMV4cOb2ys4O2s0ZHsqMLgNvV9CLklhFVPMmK3HMhh68NBVY2bKepum2yd
YsFyCbBOJ23ZpU3VDonV3VOwtiGzEc+ga7s96ep660bDkrKhOXqTOpHQl9u8i8wGkolv1r8NKPrL
MIDhMkOvh3Ylhxgu9taRJQI/fpVUo3oIIUlpFZov24F4aYcs4QsW1LUtZSMEyuOe+FC0gMr4FaG5
HkQMgdKxknUatRlkzRLver1tHUEz3EA+MbnoFian3mM3vzs2e02KjYDrhJWQMkNx/VTWfC9arNSu
nB49ySGMKNx97s2P3myPZY/iWIcYeFT2aNC2siy/CIeFvNLTo+hQ98g6P+SyOYMZRWc6TMeF0sv1
HegSejdPLftCr/ew5lXVrL3F2h87hX31mf2A2rqJ2x5+ziiD8iH0QNtdu2SvXvYmJLcOzFKwvAOs
XjAP3WndmWC9CTo0KV9bW8XkeS2mME4oxNdmta2Wow5ewor3MWnsQVF6Yh3mxBDYh46oUxjaYy2g
pgcMYd3lQCx+Uyh8Yv3qFf8I8uk7xCY+65MW/t20Qowor7jngPSw286+0dF7O0Hl17rm5C4odm1Y
fnhriz7nKMmy1yv8dr15d11zWh/xCqHvh1NhkXJL+jUylc4QaiMIJHBerm+APK/9LtSoAwJelFBo
QCwUu+YYSffBuCUDBGPOXoUVkwR3BLYljPzLmjC0at9qJxEOsk1ooJ4svR5BiuEhHRqdqB5OKDRQ
BKPXg/UAWyY8XdHkLkem64N3AislbFFoL4Vvj+u6TFev7aI++wlzem3qpwYlu3bBVoQN9A8++E8G
RnSEYjLu8miDEoNvRnTCiGD8Ru5B1IHNLRyTXGftsqJjnVP/bMcxgEAEbUQEjXj7a6JtI3NQengX
Bg3ImmjbV0ijf/bd9LimkvWtFovesyb4gHb+o3J/VEokOSzXSV0rpBlyZz16dngDgXmJx14hiGnA
7MmNeQzCZ6GLHx0MiAqoSs9ojlUdRkakjGUdkykD42ve1sdkZMWUkRTbkd0GEcDMkODdr8ClHqCT
QNWKheSFYnZ0DEDF7PtiYyRWris34I1dGGejwVNkUEzC3HjpyPBl2vqxw54dy2xSXmD6GxTqcV6o
G9PBLrASGJVr87gf6AEuui85qTfLqiXxa/QdK+AT5MWX9YFqsBl3XQzkBlTPzkWRGK6hff1R9is4
BQlVo+POKaFtBkvJanZroIcHLgKCCYTFhs3m/rqvwRVYKJ7rwLYQcK/mhxmBl5dowGFGgvEZAe7a
bUNriDVRCWjtuqjMgLOvel1Z978QD4/LDwUx6VTT7QTshAVrb42opAbeasJ25QBwzlzhs2pXchDw
RZSd57HFgyOrcwxOBeXp+oimn78DPNx0/Yy9KDIZw0mCnOTKt3Fyz9f5MEIR3bMenX2JhsqSKGWS
/QyWEb1QZ3FlMcLClOZB9OqBVI4gBYlBEGD6DeGzl0HsdG21M5i4jFcfoP77mhr0bNbUdUIR0Gt7
j/UeNpUvkNNBHNTLRs9oi1gkbvpZP9az2dmWQqIE8D+2rp8nxSoxWCvqACjstdPKV6isNsgMCp66
cZRRCo9khlkGn/SKkUp4BP0SoJsKTjNBt1oVyAYQ/YtEcT+ZoFRNxgIvJKgRkjDAIJECuZMFxEhl
u0d7SmCPmxsgg8Wu0xN6UD7yGM6Op4F1fFfdzGD8t72oSeqiQXa85qFgqCbVOJE4g6miwnd3SK9T
9TLmDTxnsHZCplX/VP3k3l57T7UwSFujIq0HDNEYypd+tKe5mrFKZZpA5ipBrAfhR+hKVAy3ueff
+kZ+XVEaQvDQfV2mXQtbA3OiaBeUDmyFWNoUoMnrYodSUWw6SKfLAK0xDyjfVBXKUxv+DIsIcsoV
kpOZj6Cpos9IoOXt5SoYLLzkimTjWEQAMB7GTnDITmvUyLHi900lw+2aSq7W+5aDQypc9eob9qUN
PPURbwB1h5BaFl9Vey8tlpBqAaK0NG/DMt61BK131gg0UXWAhIrlzcuhzEKTd7z2zMpDVF/XNqg+
kfpC9tkNBLZRgNXLCk3RABNTeSJExXgHlCHGKZcyZgM0kDl2nxlQkNCgwpql5Uc/lQANtgWJ9Pk6
lwdC0aO2y921mrs+KEovm7aBj9yMJg/IrOTrS/dGfKlPdlNOy4fc7R4HeB04CMZd3Z1d63zLApTb
LUiALK/fw7KNIOX3MkAO7i9MgPmorufuplF5naxRb8RjJwSKLxg+U0TIblD2G8lQq7RhebvwhznM
XbyAbDzCaw1rBKPqoM+QqgMMzHq6L5U8VHi0g29unKhFU9Dbn5kXvhJftVu059DbaiQ3bnXScfnW
duMhb+UWe/xMJkJoBareSjUlRfcDrn+2LYK7bGpuiNN+W/IIptcQvS6EnafBz9sbJUISI11OKVTR
x5mW9GycST9ZR75IqDyIDMxeQDPdEpgp4XZveUE2IeA7eLfg4dG2DRLosPvLsGwXExyabIjSZvG6
k+vV1V0GaawE9qBhzt3CV3I7CYivST21W0EnWMZ15G3aHJ7VrquHbe2ibKi0uYNlA+pGBV3whE0z
nAjMXJtl0z6v5mfIWBg2LRqwKQaa7EJ/qNnzIZR8CSBxD+QAuVhL3seGrxhpDn9ri61TWke8yk74
u1kH4uRmM935gbpXc5S70Lc7j6zT41ZBcnWQ2CfgINYfwRLAxjBVv/yPVxNk5sIJqb81asKGUYXH
/vgRNOFhrCzKf4cTAB3KC7fwnz9cnZXXH1DDskOAmTPneXMzwHB4CLABTF2yfINdkTYi8vAwLlzV
UOj7CSuQadwuH4EQIttlgtOUNdi7ZqjrH4NDsCOMdL5Bz6a3dVVCTlbAQ9tAbnS4/ihF9o339v+x
d2bLjSJRt34iTkCSTLeaJ8uzy+Ubwq6BmWSenv584I6/qqv/6I5zf24IWcISQpCZe++1vu1tcZNZ
p8ENf98szyHnd7dhmXxEKl+NqRqPnE15ambX6vLojz/NEKNlYFWnSJX5WeKu3toe1izcHPrp16bo
QSgZXhGj7/dJ4ZRDVB/jHKmyX2wtrWsPppYo7v6yL5GnMQqY0QXm0GPWh+6u99rdAGlqq4fRJWtG
cVo2bZiYp6qe7ysS/ttfL8Q+H5QmZDQMzTROy4Z0v/h81CaJmSHU5xWnn3OTupDcrVGJuk+nuFfo
D3Vi6A+qjIMdXDFMU759DPPcuSQiejbtqrzIpqkIHKPsoKV6cOJXelAAKrJBLx51u7rw8nC1jRYh
WZLGRy/FcOTC8F/bLiZlN6/Me8vQxH2EgX1rx2GEZC7PN42BeEyyImDQAZRC8ddtuKDmP0m0l3c9
n7H8NfSWsSXDr82CYnffthxO0I/Fw2RmxcMoUby5ijzF8pxDGNZ4rX0ntVvcNOp+Kq8kxcadM0Vf
pa7SW3RlhIa2SQpodvNOMgHDM5/nutVs0t/zQysPvxtDILY2rAZCAMM8LY+6+Vf47TndrnddIF/d
fgrXSe/jkxDOV013mt0wE5dk7gTnzFoNswe/mzfLo6ELH0mcTau6YAZ3an04BXb6M6bQvk0oG56W
p5aNniCjXx4VVYNGMy3SLYNeehTUGQQ5yZOFr0kY90nHVS5UUzDjy+t47zV+R7WJjTuO35iO5Mp2
Jv9xFHuFNtHScPtWCoGdNLdivoud+e5sRg8ZvIwvZVYHXH7+1tXyZkfG/WKNBs+IQLD+t/RtM1yd
tkrOlkk63KwQ/UMWwDZbzuvTajuCDjlV8y1eR5VG6q7AJRTpxhGKTRbF7alLbFBV2TzapPNAo3y1
j5LW25uyjI01PrZwU4gQWzAx5T4dxDUEg0EpURz8ZocJxt35Zn1mX5sFHaSuZH4rW0dzGWfubRs3
4TlJjWmNhBgZ+KTpLCLyb2XJZ497zL8cggTWoOaDCUTCGmN5SCsclH1ugGZQucM69yN5ciZdnpZH
y8aX1V9/RlYhdpnnMnO2x9Epxn2al90pRAt5Gvvwr0fLc1bw3Af+dCR77DHPDaTHw2jCP1TgahS+
22wFkAKsnPXbaHBaI4cpeuzuijB6xSNYr82h2oRFNR6MoHkWicMvj9V9HPVtwsVM4qEPLn7knkRr
Ahua/aSFZ5Gks4OjJOQBapdsokL/8F25j51zHeuHUA1vXlm8TBa8moEVo4FAuGddSuQr4tMoWMIH
o/lsxT31uaiKGUlCgF3kMGpNI+8h33SAbOuuq7+XLMrxZbV7IFbF9qdZaCuwddyzaOqP4SjsreEg
IzOSjWs7xUYlfrXynPo1trKP2nY/CExW1oxustrgYyj991HiI3HqB1CADOuTRT1k2AUawmq+gC76
fbouXG6JAYvMlLDWi2ERMYgULIyE89SE/YYky7rogh0+MDKoA2Nb6a0N07kiLd8llf0WpebXauJN
qin86Q5Mcz12tygk1WhY2ZegwLoJLedJeMGHiaHcxItSl/dRYg8ryEFibVmE31NWvfZacpnM01QK
inGCeq+dVTugDwSzYyMumYpeGYVuEj2sjpDTVqlTFnvRtneiLPAiDu0In69ZZbgrt2bn1+SHmeAm
Fa2pxXWr6n5ATb5lNVtdJpsMOKWon7HAzL1keaSGeU/p5/lrhHMgkMYzxGfBbLCiTpd6ne9h3ojV
IfOrewPyQ+sQPi0ZvdgLfs6poGEJqHQyLG6Wr+HtnbQO0Fds9S+VBxzDwnEUI7fQG58A0lxbBDpC
I26RcUmCxKnukrLfmnbyjjPjEYMURL2AmNnNmnXk5GAAyAtYSwoJKUFLWiiN0ndRutrqIEuPJrf/
prmSs4Tvb1IwTycqQNYE5Ri7wdzh4Hd9UT1NgWzxcB1MBZQPvTsJFz3cGriGBmokTpF9sNLzCWNS
prOM/MScavIoqLUim53gWEVYdZOgiAz8LEQGy6kMSDNKd5Oa/TEQhLMseea0cH0dYpsqs0Vw2frE
24WFYmT8aZtcBG3MmlB3DpGyilVPtkfFtrGry6+2K94HK9bWWj+nDtLdxHDNkj/eZK0GWafb/vtJ
MWZB1z9Oytz7zqH3HfrHP3SPTiCC0SUlcqgy46VFTrSA1+ZDigb3xnDOU38IvGqD28rd/Ptni//l
sw0dUSDtJhBAwW3/4weRHW6HvkgPxVzxznwyRnyQEb5YpBk0YV2VGB9s1CLjYLzQ//Lo9f1pjsIo
iz74XgBrROor1hGUlJubKvWOgyTl8+9HOTcJ/vMMwX+1YLzSB9CkaPj3o8yrAaaanXDZuBxl2Mxe
4bruVwzDBJPjnF7LodcVduutAg9dFZKxsk9+zmKOKOJXzPBMo8hwd4qIGMfwuznHcm6K+tNR+Xtc
Ze8pqUKuiZ0ULMqCOHxT8CltdbdIEEFDElvP6UAcsdfyNYZ9thoCgsJFp0GY8JNCsL1xsHKLjkBe
JGmxj5lwg2k4J/NRwt4U67qjFDdU6c0QywMsl3QNkulhzMIfUd7ffvXs9GEO2MjzvNtV/5BWdbeW
wxcxJxkjBPRWzvo2fFcTpcfKHB9TzCD/fq4N8x/iWA/KriFo2wx3yf6HYLUYIqW5pD4OkZ2A0dLl
Fo0q0e+sN6nmkUzWsyoqK47kaDpsw2O2iVNbXI1O7uxBV0wHZJRdB/OPlhb1GSZxf6g7bZ/OM/cI
XnQ3ZamTncKA/EnldQ8Sfs2uMNRlqr1s1+nTz2zScLKjStnZ5bhbks1BSMbCBMaVhe9BrSGEM8hX
R/x0c0Exj0iSxT1jf0WMoqNRWZkZqy5BQtSMxaFwyL6RZsCfQ86NKXQbN3d9SGEqMYAgZCp9dSYi
Ymra75kAhBvBxylGRp7Kd97SxmFVOL8epmyWemur/UjjHu+Is4F9V8Cfa75l3pKuz+DekIDYpn20
D/X8vRWkGzNT37uYKqSmZ9s86DDom85cGoGj0uf6Mws98lVkfCSpOTwzF5AdLhoGvrXlNQ9Lrr3Q
1FU6yTEstB9KcPnkeWBslG99NTqWe76cKIwkBFg6urI6qBGy4PPN636vZcIGHQIqg3JJvNLi4li8
CzOGAIVsap2k1ovFi1QIToHqP2QfVizOdr5s8XE6x2IWCdgRpYYKZKtZaW9Bxn0+H2p5DFT4Q+uH
hzZR3e1op+7KaHXEAO3wYvqwEgdM/knfVKdU1c//cbn+LzMKDGebBka2DUF39gD8PqMELRoTqdXJ
wZy/8jwbODzHGs77rjXn3IkJWvHFociJMMvMxbu5YKZmJZ2cZVRlk/6Hfvefim+6ATNJWNxHgozk
3G7290NqRru3i8iIDqkVAKiN71g+H+fUd9qPaBHHoz8rzlTfvczSK2g8775efjFd6z/Ozf8yuNNO
gAwbFgmJJPJP6XkbAf+1cxUdmnAAvNtyV7XYrGvsVgV6ZpTi3ypCtW6yvtkV9ZcAyXk95zfsWT+G
nmJdj1O+yXz3SW+jJxxQ4EtZx66jYvgPJa73D5k8rcIYc1DIe3SokH/qcFlgS8rgfXgYEszGGlV0
lBUbvathCvtiLmYT1k+p7WwtfrZzDj1R+P3J0WW1FfwjCerLmET9to3cDDRO5KzFnI2KspShV0Yb
8qzmSq8R5qnWe4EMgeBB7zOCx1xpOG29+tgnwzOmcYUdEVWsyCrcWwkER83yXjxiIaE/iOpRS9Jq
u+TEAy1i9qmmg0jMDZk+b9v1JNbSL4XVJPCr8nZbtFG447ZYNygrn22cX3bmXe1wnG68bgJSQd1C
w+0VSBhbccVtY5ZFvhaGMWEO1b5UBa6oCPkuV7D+Cpz3xtHMw5xzXKSiOTk119OeMBj/1JkjQhHe
dTYD8pTnjxjWmcnMbNxkpnb0dAuaV/DTUnq7t82DH6fVQdUuCW01xLsSPMPaBghdekXxkI4YAO2E
0Sobm+FQRdGPpo/U5+rj/1uj/oOMbwFS/m2Y+4czas1i46eqfuupuHDml//6yxVlGPL/GLRqY1Fk
42FYer7/ZYsyBM3edIviFm1cpOCW+t0WRR8EWowB2sX+JHTuwl9QfJoru5ImV+7SM8n4f7FF/YnE
1+cWMsLAfeWYuimFnBcZvxkJqNEgGW3b4UoaFEmK0ndFM6Cr0guoIkXYPSs55MdWRi7cdwsNa2Vh
626iYh8hPut8DHWZnn6jHnrpBi8ksZBfZ3RzGeIPF/ltRkbz5MvxLdJcvLBV2h0HRD41JPQeW/Zt
Ho+QkxvX3v32Q9x9rsp/p/1bf8w38xeTGIYcPCO6dJl4/v7FZA72CLwbkn5hZvvei5my5bdJVoiB
SIRfFLKdjQFCcZ9XrFHaFqV+1Q/GtQjljwYf0NkbultlF8ONQHN8QF7Z7FzR2TdVUjAgVe2dE4Vy
7UmADSS8CDRdP73BP/u9S/rooA/5g8Kq++RkqgIgUXdbPy66M9olOJ96/rNRYX+umJ/w7DZbLS+J
ibo8PpttH5+Tpkad5dQOyuAERMhgAGkP+zsIvO6m9jvzuR0gKXqODM/h1sq14JiPrvZow4s55HLs
1gEapP84p/YfJrrlnNoOuUe62zikzf9Y3suIwhBK7uYaTGOz68jC7LwODUmAev6pC6gwFdN40ibJ
wUYaEsgiJpPef3dlUFN/LMW5RgKS+ol+23UtvgyFFSC38ZSW8b4aKusxttPkwQgqFue2eKaJL5Jr
33oN0qY7damNer3o4GEM+jaQLimgPp5YUer9U6KYBEIbAhlWIYppSRBBuCtQNoiMpRiR0h4ScbXh
pqO8o9z0trP8jY57IEZe6gSrUfTGk8mslXvTnRva2csYWNics37TWEV4kxjqduxglRagnaJxag6h
sB6SyEWoGjbZi2iupdWWF9NMH6PM7k+/Nkv2chzj6D8sOH96Yvg9nNleyFVucw/Tzebv17gzakGv
FWl9za2PJJjU2U1YKYku1g6gleDPg1Q8d9Kyb4ZORvsERL4N/akU4bkpq/gkcuvaNlK/RA1sUdBf
XrPxylJ/+fd70eYwfoubdcdgTeM6KGMZY9jMl9VvYwxgc2bNOsivutDqU5xYN2hHLNYHfbRpR9v7
j49b1m1/fp6nC92RLoY+Vip//7yC638qiYCum1ozwlvN+FE2CSs6wuStURkEG02Sg9ECKFxyQ6Ei
qze216ozbQ1WQSv1B+fBHL3gpTH17KhTzd2UzkdctmS4QeiqMO1IAPvFXvl6vq290blRJLJ2hZjz
0jRU+A8/4DJW/f0Lca8JS0gT/9s8m/z9CzmOCQonz6IrTt43QtcZw8XFj1i/YrgK4BnZtBABzddt
a4Lai8lIREIL6Ek8w5sjgV+f7E1j8E/myGhYF8bdskmk98PIG+dIM414Tx0x2eCpCs7DlDfrGviR
aCtGdoNv5+BD2fWt5KqCzw+aBSt3Rh1rqZDoOJFwWDjpVXd8NBhT7HzxMgW3IjyNhh9ejbh1jFWT
uu2GjFbgTTVDQFHvgoLeEb6VDDdIxNZG4+nb3BDgb5wClGLd/mxg/l61SqcmzISK9CwyLq7rUwal
S8WB3H8NuTRn2SWbnBaZ/5YFs+YA4I/z7szTI95TIZlIZk/abxeubrdWblm+djO6yBMGQZ3I6u9d
i5xlqDHwdjEejcrtNyIcvyeGG/8woQYJLJPvZULHhIpkyG2oxfox6bUOjKbjP8QwuUjvsi/gclq9
jN/bNrnKxDwOwo7fYuXOiLgxvEVkPt6VaUaix0oZiXJbvkt6uSDbeJCla21IOngU/yYW0OV4FxdZ
f5kSXFH0wdGOQW489mLmQKMJPYST262nUs8PmqWXu1wOklrxDEihGwXMhXILjCq9YgCa68hfO8Dt
t6lZVC/Sua9EPXxxa6u50Y3tv59guj7Nl+7fTjGeb0YEbH1YvJlV5nDjt1NsVy6yx7AxQTn50NKM
1Dh74AzPeg3fDUkM9QuStoflhWUzuMBuYL6xT6Vp+HB//Y/ha9+KqQCs8j9v89sulhMbeNbmf/z1
bh0E73XnjAXL9Pl9l5d9mkP89fBzz8nWtHUeuXLDlUIoOr+91lfZURPp7rd/XF74/MjlAMNM93ee
lC+fz5nLEfz68NFDN7bDRaQfIUvMgck/v9Ovvf96X+N7Frjj6fMY/ufL/PG1Po9p2efzQ9siu42N
jYGqbG81rn4GwfLXeaAk42qfZ355ZdmgD+L0Lw8lt2xSXkPm+L3RAY0H8XrRTP8cGcI7WJtI1e1N
ZzD0dd5AtkYr/F3Tte26Zx37QtOEn2TnsaA0z6PWo/iRxhGE6yWW0099aOxNN0ZPTRK+p0MzQVMa
PopMtzboHON177gJ3qdz6+nFs98617jGa0rNK9hPVf5FRCxXlTXd5K2+jSoDU2aenZnwURYYabej
0cDWRGu4CulYgktoBr6ULBPgPF4FTk2UR/cUZ9GzUZ6J0IU1vU0Z0qdRxNT4yH0dCY1WpjtBuW/l
6sMj6Z9wCwAQ7B5gNhy2P1idTetSm8xtFp2oWa6RXNlfaldcbVx8cYdkwYlvIuI6frZml9jVHQyN
2zbw6KQR97DWmrxYZ+jzN04Le5PbAM6Ri3XSVA+hCUoKyjSZ7e5Npm9uVtEHaiyKVQQ81jJruS9l
WCDmRUqnPI+jgiOc2S7ItKrCb1pcFH0QtjWqZ5pZGK/TMIE4Mk8JhZwgqMOz1sBeony/dS2vPaDu
2tZ5JS4W+kSeTl4TH/JujTjeSIfvsVU8Cgp/G2WLhziobrwS7dfkgRQPJCe4hmPn1eE+7Sjp+0++
V/jIzqO10vtt3nbfnLnpVJon+8ZIm+0ADfTWlG8JcjRfFXS5GsnHIrRE2k35SrPzvRvYxlnpjIzk
ztIxOlaYrUtYeKGNd9Brz0mrVZs2TKHb4WK0EphSNGdaTzGA1TJ9yJxcuxHoN0YlTTKLFMEMTafa
WNYbjZLVOnerfu03F8Sw7SrvrCNk3mJFco4epg38KdK4dUiobY17e4Sk2ZZ0uqhmAGPUTCMK0Vis
oMIEG8zgrG4yhuLEeTZK2OuTCGAqkbBMMXegmoW3PinK7SbCzKoTx8qBE5j1QPYnMfzEsHrCOyit
+DuC3p0aKtxIMqaCp6qLazknpdO8QfWluyv7mXrfUVQLL6lGalGLHhrm+VWXGJe8TB47feUimt5E
Mk9WRj8KGLYAFIxzQ+5wiEMox1SUi7Ct+Mm6u4qMAvaE7nnS1WNo0tqgVXTpCKriqlmi3ao4AhdW
G/2Ng3qqK2Vw8nxj28X5k9kVe92Ngk2tigqBhMQjFSEFG6m40YOHoRXn0PdJdu5KFA3dCTBSFHqw
LnLHYtXdXduMzLzs9UsATbjAXLnXR9SfQq92tuOtDDcU6NDASAGT3OWx89FpwS0DVgrIJ3kZgc4R
2RXjIRfmafSB/FmJfsoCYa2lA7Yddcy9pKEBt1YMgPM9szVsSyw20Cm6yCes5qSPxQ7m1njtnpw4
vTX7cEumCp9xD7F7mlxqc27bb60hvra1RHbdymoFu+ep7IgHjclAdw73esA8RWUMNzzrSxyd6pnF
1o5mZ89wB+Jdjn3W0Olfg03uK9cQkrbcdSFNACmwMnQXZT9BGy2tr0i/kEdS9NgWRSJ2UkUURVp8
AkNycW1VbZ00MwAvy0fBCpW8bp7TaE5Ea6GV2ib23B89elPqjjWMtMg5Ew59WGkGVYczDRl12kpX
ewE6zOhnB186R+4JxYZ1MTXeWk7oBOOboaQ9URc4NPgYkGCrkEBpHOXZonketVtrM8Uyvk/daNuJ
sb6r9XgTV/JILyGMK4lZ7W27SFBcUd30Gw/lF+b2ocEl0jbJW9KRI+NE1vasIW6+hHVyHJLWnb2i
qJeGpNp4bXMdrTtVgm8b/JrydEFXi34ajE1o3zeTcLfmSNDYZN65GumdATNgPerpuBpS3dxLo0WW
W2rn7rbvXBL8M7uxsR4jXFsB4+E6rJJgLX3a8ogqe8xpusdxSnKQNFTxUz+nL8Nb63UX0frosnPz
yRLuxfH5hacGFlIXuuvR9+iXEU2PopzJwOiO1wLr+a4z37nBYEi10XPCwEmXCMTLiSj3IavqKYmo
qvcSsmQS7Gn9h7qFfmdj1UJAnH0SlVO8lIn+sCrU9DX38JYmCuqGh6pDM+3XqhyuALu3RTbt6V7X
7hwHe46SGBqhI1DdS5Ndj5YGeau2H2J4z742jDRMdHNsbR66VIMVtGmC8EpDEjiKEUBo4WZUzVOr
mRorG7DNmVY6OxStZ4QQ1p7ExJ0TD4/ASQ9KhTdUfX+0efLDaOtwZXTDwZqmbG0YqLhzI18ZM4MP
bmWJ2TOE1ji0N2UT4DDv8RvM2kN6A3yxq4JBeq7sdVa3mSXFUF7KI96T2oP4GJyiwpTf+sg7YFcx
XgXKry31rf7cBZ52zWtF0WLeY9ksfyZTHtzqdjgAkAYcu/zb/P8GJ+abG/DZ3TRpD83QDpA6Umcf
JAGE8Eb/ubxH3QPipifGl5L5dCczXZx6z0HbPjdrmeb3yN37jqZeH3acRBsFMOw6NKq+pC2CTtOr
tK8dZsflvZwpG2mIhrJFaIM6Eopl+9mie8bXq68mJ313tKL6LjLjbEd18wrPId+6QlMX0i79jaaH
SNX1NnvT7GC37MqpR0OSBKRHwm4keuspLE1TdV9JLt3Pd+vgztXpN+HQTi3VdR2piducXAjwO4NU
y7NfeK/W/LnY5W863wlfx1avt4MehJe+baybIGHKKFCGvk1Buu0Nu/w+ODRvwHrTPrLkmW3dyXbE
NnzoOsO411u4l8tumLBMWciPsUYXZ2Kuv4VVY5ysuil3iCyjFyAiL8ue1iSvcRaKL22ATQeZDvJO
rQ6uITha+I4GjRIAiSl83LTjcYOoWum2SX9MSoF7MY7i4DS2di9LYeAb5rtI0HuVntcfg0K4XU1u
eEubMQ+koZ9QnawaInj3aTlBRlreMV2VX1KLFkLcB/25TMrqajl9vFFIcd6VGtbLroUdtSupFOxj
gNl4HyRdPNqofEhNeJTLLvS5whLu+u80AfLWrqHJq4d246xpqbYtXUXXRS98XHYN2uChj+e0Qalj
1igsdc647q6Vibojg4r63qTeXyeSXni0SMu7B8Of6gN0ZVA8faM/+AqA6vJufYelpXU9cC+8h1Vn
9gahfnGpQThfm3EYaU6SqW+9/KJNqXjv/FDflF2lX1Sq8CWTHfzcIdfOlSnTjzjCqKtplX/pQOtd
MUC5a38082+eIr7sjY/MxnkqZa9uRtmbN50yws3yEXADOy44CtPxJkXrf+Mj7rvpwaJsUOs4Hy5F
juVQsKsx8NMRxm2q6MYogNdmyMM2Tk27KkS5y14s+WZfS1hc1aCZaH7YQfdi933UHpbjsX06UOVj
pF+TVDY0eLTMTT9N9XvXkfebPygLp26tlOdfR0j1F710PNyclvvm8GMte5CHqNaum5W3DJ4wOEYR
g6Acm7eabnbLp1hej82fDnK3KeH0GZh1sQ0Z8b6GXJXLe9QVpBhOUHgXuFaGQJGhaQ7uv9qRYleO
Az8EvS89v75DmOqeplQX2xGr8dd8bHfLp/iUEFdC2Yco1iJig3I6dVHubbmYxtd4kJSieZ9Gs4xV
6djJPSTV8hQw5+5sW4tfuwCW5fwbhWBqEedXw30ttOA0ugsDmtuL5cFp2QP7YbuKuCXQchaAVzN9
2MX09GqFo15mm5qF/eY9chNvY+ljdC4tJR6sUv+GJmt45+ahmxL9QW/dkNW+HpLSwAQ9vOsivZCX
tJ5TYfoHHU/Rzg9F/2bU5+UfUdfDrSWvcWI+p62gHtY7282flxcL5dK6A8TAtbew6g+FlX2+a5xM
Dz1Eg6e4qu0jyiKatibR+E6HF8FY+E5LiWzX6qFCJ6uXz4IE33L4IJ/gUI+ZeZMH/nBrzL14lsPs
uuENnH7y2NYm7UAVIsjl+TykZVTd9F+LUbE6wZ4Kl8YSL5OD1mP+4sqEcNkHo3GJm8i8wx8D93H+
4nbiAlN2Uvc+im1x7kbG6s8XfG8j0jZ8dYfGwEVeTXvds5NXPZKb5S27IRw37hSRONAr/76hndLK
swnSNLf27qja04SgLo27Au36ZWog5i7ffYCGSppnelG5RXyGfHwXD970FUE6tftxuqPMgb9B+nih
ikqcolhmj62rff08KsGF5keqv9UjS964GnWB5YU6nK5J4OTPHT1Ojo2XEOMOcGwbfbUcbTv11ras
I+SHM2NeQcS/REI9fJ6duqVPRlDUjOW+c8VVEn6+a2W0zz2J0UfH6FN45ynNS+cfMNXOgon+zYWI
vzPRdFEcUfazW0WEp7yuGRoq+vkSa4Pev10uu5Fa8Jugm4QIvw1IUB8CIxlOkKGqrcmSoPFdZ6UK
uuE0ULCOVWy/aUZcHDLTKm8UneCgFZnd3pbKuSkS29q5DhjNsuuYVSGB6paim5nZrHqdYBX5GzQS
sKGV16ZrVn7ubdxMD2NTyRscQ9vFSZETwTLFfNhjot2JSE5bs7etdVf3FJ4HG7eKSzdXF5NHjTmM
yM5Vz8oFWRH3cw+W0jwNnXuocmJAwGDOjWMSVQcSB6gXUXibRPeopfKNNMYhjV3rpaWf3VoIOki1
diN2ocM9WltwnUP6B5zwy5Rnv3SKzw14ewTO5JPmHy0/OW6EDGZ5OCCzPOFROldDGe7dyM9Ov57/
c79l52VjGll++vyzleF+QVjN77y8wfL81FV8xvLw15MM495aOYhxEUJrxE4Abk4JaA8azzjrTkPJ
N7n1eMMhqPVga2hvk/wldyT5l4gICGgXnd7c5iUKXzMqXCyIsdiiUS5OdSuLUzlvklZnrVt0rPnz
pD8Zft2f+obmDpWubSx3shBLVhgb7Hen0cej5hlIpCsUohMe+23Xpi2TwBBv3e7Wka39uUM3Jtg2
VIOBY94sjxIAtmN0MAfxiO8EsEZYnxr9h9JoNDtbwRSd5NiMWEUmywshGvRi5/V0HWhpaRqV3WtU
B+oMtz4RPiAWh26+0ipvM8e8OEEF+3U+PdxlM3Ce5l4qwb9nawQMcdk9L1+O7GhxyrJVphdzypEW
xI38SDCNnTUilV3uRM9Gh82trpsneuMM6zrhH5q+4lwhxZkgrhqXyFDabnlueTWvWaLbZoH5ZUwA
kJOkd7DeYVygJfglKMCuLgcWmpBKVEEUp9KMbzzFWsCPtmc59gTcFd1Wrd2FgCC2SnRXSR8AdJcv
gNTNrZFn9Qn+bH0qRhPgApIw8CV6h/+0pQlaEiYbslcA1OcT8PnuVtVwLua/s8jw1vFgtatQNkfD
jw81JcPDZNAAL2CoosRCL46JqvXGphPmJo5S9M+Tg1ysi2t6AlX3rVwgtxRS4zalKVLtXGxtRNRL
XzCkYVVKQaQArjhV/UskQXuo0j2owPNOBIuyAZQU6nGFRVGvTlU3kITsgNJa7mDMPZ1BCc3mAwPv
5NaY9f/a4H/r6/p77PgIHmdpf1OaV9nlxb5S9m0K83pDG4KXpfchMvvsVGtlfloeVVTOSPFrfb5r
QgmtKLEnAFLmyxR59o2fXmy3de5gkYc4vOfWE3HhHlv+9abuOwAttSd3VakRp8eW3MZOFG+QNLV7
36kOdUtfAxym9lp0ybi3DJg/Zme0Vy2a4mMwdS+N1U7nJjZTujRKbCFjidJ9DOwbWvqYu3jmHowt
yGWKkJj6lG+egAzDmxsg58P2WUWDT2jM1ECrSKBRqAnyW7e1dqDi/HOQsLIucBjq41Mge/8uUV4M
XyJVW0tPpwctJ8vI5xSnqiVnm9Cg5GSMVDhii04UaW8YhyJLBU0hvZuxKZydPfkMJ44FC7otVbqv
zeQcEyLjeZuvm8G882rdIJwVFzhW+SmMGe5+bRLNoJ20wm+hO9q3IImedQ87NAsw1NqqfbExp9GS
mGIDCRFHL+sTjaPrk9O94UcGaT6Iu9AUJZ4SixDcjQ+hSaCzLVn5c1930YoOq5wgYVR7DP+/OZAW
y5ECibaaKkGvgUx9oGrysOXT3zq03c/j72vugKGbrUZFh4NjdlcsG1JONDRzXjzVDZ/er6aJb6M8
tXapwLmx2MEW89nyqPNidBiO9QJlqyarOND3KzC4DaN5I0YTxo0zvAYJNXGyNXeZEdHdFj/fBuMv
KIS0DlPaOc3XuYM9hdFQAz1zsjQawgSTfuzxgp6tbLgksaKlBZJJrOlMo2XqtZ+b5U/cIA5N3OZX
dNLntMpUx37+JssGpRP8qBxp4mCF/mmaN0XQpdts7o+M1hxd+KSuqtOfvIpRHnwKlpB54+rOX4/8
/3nEmwE5KKnlJ3HTnxrb6E/LIzmgPfv15/JILxxardvFIQBRdVo2phcxr5TZcyBFvIMjXp2WTYaX
BxU1o8Cv59zk/7J3HstxY1uXfpWOO8cNeNMR/yS9T5JJipQmCMoU7IE9sE/fH0CVqGLduNU97wkC
NiWSCeCcvdf6lkJnfXLZKWVdHXyj5WVA1tEidJ0CUID91ASIh/3RGBbudGmi8ygJjTFfWoL0O8V0
+v3YMpPUiuKoeW6K5E8EYkXXjdKoy7NdVzvK0LRAdYzrOUz1kUKNqZKogRBf+OTLdhoCZjnwvAim
Hqwi4QSl1dQo5Xc1L2xG64tcjcTbr6SBGE8R36NKOX0r5h8nqbiHfKbrqrIjtwHzXJS8qo0VH602
ADGpTcGVPKfmxxYsKgof1AxphPh3lNeaBV2PdB2EXX+wTBOrlch9ugFdhuXEUw9xLIJ9UpNmihMi
XQiHW03PVPI8522vwRjpN7ixpoBUlara0hQGiVxecWgqEt8Mn3dxSBKNbHQcZ6lDChPAq0dMMrxz
p3tlfhzMax/2BTZfRE+WdFz5XoACwsGJ2uAcj/DM0xABHWTEDEhdQbSYhqdXgaW/GNWg3zpClXR3
mYzpufmYZEm5UfvYvfa2vsFlN77SgxEr4ZnW5Hcnq8P3u31XKidMPNq5weZPCThgvxHsMI0lJwMV
z8Ev601E8NAXT+jniBbro7Cg4rmtka6SW2h5/UNWj94lQ2OQG0p7iCFP4hamtwRAa2K1a/V2iILh
2pUFScRSybCsEmAHQ9Iu17Xe0aZJ25BarG6d4PhuRWKHdwJKq8vonQDzUJCzUGDkcXrHuqB4gRpG
hXeN61eFmtp1945lMY3SVH8X2kS9j0p2JwjEGwB73/kuYHbdo3VDBhjUUqV4gaSM56acntZxj/J5
SpLV0IkBLiCZxdbT5IShcKQ74+qrVgTeY9rG3yvVL87zFrV4hoCkyy3T2EuWtWeZz31mLsHaEzRp
KvbaMDXUF7qInnuzhDfAfqdo6SLooba3oTR/qgShGHlsPcC3/1wNgb7CIE5NqZT2DlEpnv/RAhdj
Vc/oWIkPjTS8xEFWP5NeZ5Huk9EUmo66ZIeVFvGURuFlm1oEA6kKGjmEaj7JyYk0eHYIf2U4730t
TSxINvlDUDKTrarKkFIO3Dxk1fKS2HENtIuFgTkN8UTv7fH3oJQocu1VKhXiAWE9IqdvmBgw8Kit
dLhraLcz9/hUSsX9ZBCqvcu65EwjpVkreajfBdPaEI3w2yKSbSsz49ZBuXqogYbchylCed2yh+Uw
gjFC+yX5Vdek6KTxAGJAReZWjD5OPJ5AaTNUezW09F2dpT8EOtYFCJPiE4BcehtRTbGNdMWVbiA6
c12z3TBugBHJu/JrG9wg5O6CAkJn70aHuk/CZWwH5aMDJW2f9QjbUXBRT1Yvda1Y/CccXiMayCQP
JwKyv16ew5Q8TAwiPjYrXIcLT9b3VSmaI3w9/4eRSOxxNVKitVY3+67CYFfR4GgCzKfmSLyw2RsX
28se6Ezpj1FoyEdwjKkTA04aJOLtvqmvGT+F7QxiJw2ZneY7PbJd4xhlG2eg1TVwDX81XnXZQ5ql
6Ob16jxvaQ6iPQWy2yZ2AJRNHgbDH8PrDpak+ez06bYac/G186iz+W0cQN7oP5d9MZxoi1L7tgxn
77iWfm9Ni7EdT1ZMHV2oJkgzZn1LveRL5sWpvEP7tGyQViy0qupWkW8P9/CDin0b0m3zjWTl54hF
cF6Jo+4z9vTbzHjRKVaCcFRJMtPCr27NUAIrIH3t5jO6Kxt3bk1Mphfkj55H2cIu3S/BVEqgVFmc
aBA1S0dA7ioSCwhRhbfVTe21OxJV7nmw5SLYciuiyRvcf3m9UcxB3qTAl9GUY/StDyJgR8AWlLjs
k43SdsGW4Zl7yAvYTQYFLgSQwUa4oTh0jerdNwOmR6t/1rzAeCotNaKByItAD1X9yfLLn5vzUTqc
NEkBny2gM5U3u+fh3A/mi2nUI+i+AMnKtFlW/UtLYMcu1rs/aksdyWcLFkHrpVfyT5C/EQDNY4MK
sGWL5ErVUiyJladXGg3UTSjvqvY3b5aLp6QomT6NALokA1mjrvMwksNOG2ayqBlj9wgrwQrMP1TZ
fs1pJj9n2QDcW+nFNQ0YJUUejDRBygTK6yR+6aJqgzYxfjKj/jPJliSL9on7qtfufenq5Y/OzmnN
+CTnjWRTZ5EPUApAhVVYPJbzlBKpBQAtGYL6MDi2/eiPXbCOGRFsFWfUV4GjaGsDefk1SrXPaRSM
e5KB5NkcnZVmx8Wngie7iM2n1ra7m+CezwxTXsl9IQhgcDU8z5HJX8PN15WaiFVTN/IwmLZ1LFp5
y8v0UYPCt46N8Uuq56EBxox5TS2jh1qptVXVtMqOkOL2mWteksrsF7LkxqhoFS9LvNHApahvDV7B
FI1wgucxJ1LMrJdJbdgvBh1+MRF3VO1qlDU211DdlKbfUDAliZpS0o4yE8xBuzN3GZjh6f2aA3kh
cCrEzACyLq2vdIWZMLZ6vzQTEtjyTHduFXE3izrP7EMKw3ppziCFpAn2VI/GrZFa5xjb6OcwIIlu
TJWvoabQo4vhFE1IkdXAE/lbTdRX39GD7YzibChmvpwpLHXcEAOmw3DKhXWKYSRVlVbd0qAoyOem
vmm7lfXqfu5zYOC1tLRHcgDToweX5SHj5QnSqiasqMqMp3F0XuNCWylhLhe2bevr0deDvabbGQnm
cbytRwpzbl7KfYvxcBFXHrMz6aZb2iK8xNRgOCGVoa4Q5c6W7ld+NhtvJE1HOceItNf0i4uHojKq
jSuhI/z8C0o9XRmB/miLul+5XlK/gqXboEZWtlYXpns3n34rqnErk8jYqxjhJiqUude0emW0Vv8Q
jr1y0WS7nbcse7Knp3F9rjOJBGQEGUFza2U5kfE9GfPvlaWZG8Fffw0tFpNv7bx2SGJH8DCyJAQm
LC9S0sgoy/Gp7hFeaG5kfvbapyyMB/ya7oCgslbOhmqK4zDUk5RIPdYQaX8uqnzrKM0POhl3Xewj
LFQMhhaY1I/Qxk5pqMVPEfiao4J8bhGSF3kdcMVfuSsHxN8aoB00Wz96C2BXHJrjjjZVfEvFvqpq
91ANtnMIVOVWGwHfwrqmQmrr4yXPiOizmIrVfRYShyqxiTTpuNHDEjv/NJmuBQFVfqrvu672bqmG
f66NortGIHvoba++8IhycveSdkyriuknRP+knEufARae37h7EurQnCleuJca0g/zitb6VIXhVngD
LkRfwwLWmcVqhIu9jjKuhRHpHfi4p0TtnjE+Np/0nvRev8vWvV8Wn6fO42sUAsQ3485eD/XACE3Q
QOCnSc9m0bUwxiLvoHSD3FpF9o0K71WmkX7fJYG7SSiPrQps7luYZdiOO2IkpV0fMrOsP9kqtXSI
kUtRAStq6wwPflT298lgfVULgjOZwnf3SOzF0WRov/RDLVpBOdrKlgJvYvhPAbw2Xtpp+M2fRpRK
v7MxQ6zzyFzm7j10ZmdRtW371eXFglM0XFMvSpEHadHd2E79ex8eqz42T4ofE+uYR7zqCLkG5wv2
guffJsyS+GTVxs106LLYkTJedSUiqRMRNg7d3gcVEyxp4devoqMJ1FTiD2o0dNU0R5w6l9GSbkcP
pYuzKTXxfVtu2y1notBoW+nRFLDXGiNwAOOk+a52NY3ffYNcbFQ6zEJ6b+zM0FwVTp4+W5lKiYV6
fSYJ6qSY631VeVmoYSBuhRNfKxAVK7O1vWukG3JbOGF7HPII+IUW2Fstp5+qN/Sy7PazyMuA5q1I
j72Dm96TvMOi4MUKnI7/sI/qW1nlWlGfoxhPo4rjZFGCRrzTY/ip/BfoP0HKLvix+U8ZT4EcJfqG
4L6IE23Nfz0F3MvjS5Sx+sANXPWLRNIZNU0mfmZ1mqXiIgsr8oPrZGWPrcZzJfS3YQG+kvcHsqhG
r45GKatjEfGWzzHRBQjwt4w4/IXm6elazdJqmXDkWLl9dWSufFFsNFm+7J4mw21JQv2esQlxfyZA
gDEOjSPDLN5u9WfIz/Fd31jlUSUdKyV44uImqeQNZ4ZnKl8CkrsanpI03UJRro9ahNleFQrBcKO2
6Ftu5ZRq2HOV0KPMmk8SvkEaiYt0jfSilKO2l1Z4N+8SuE1PIy5VvUiHS6Enj+DZnMdWldD0NO+5
jSr7Piqf2548xaB4iKOcArBNoG7b5/WaOLQ1YRPD0dEw9eXcMMW4ao0q2wYKQx1hbXXaFV8Mm45v
nFtfIEWVD3HB074Wwv6qltrSyIPglgxw7wyJjSaIvsQNGQ2lZWc7SajXs0SXRHSlh//eTPeKYta3
hLizlPbHzvWC2gYsHVD6E/DwTD+78dugKFUB90AJA5ziq2ym6a7xpQ80AJy97++6KXk0ipLT0DLO
ySuIT4xlqleJrLhVyR+3Ekc/NmE/YvzgNxEPTf+M8WRcxOgpaDA5/UTDQEjpVw8NuYfATZN75hAg
F7OK1LbcrnYWBYypdhCc50XUgy6yMq1deYFcVqZ0HudFQml30AmTi0T/3AnEUIB2wNiB7w4C28OC
o5AYGDbpufZ5HZsZChgihPHzyVA9JDCaVkLUxRcqVXekeb8olgLYsm4ZWvEoiBumr27jppfsiz7w
uIubKRbVdvMNwdk2gpRUQbYFfXcAKM1fdkgeJQm4msdMoC1JfVdN7eIXOJVtxWSuHolHxUvyo0q1
Ng6QbksmNF6iDIeoqUnKLqriqCtAiKJARUPemcZeItrLpKadB2JjKbI7JWMTJd4isrX4TjJv67v0
vrFNeY5b7xTYfciUknyeUdBwVhC1OA7abFmU4qBS+PZqbjSCJQ5mEjG6dulRUcT0HlxCTL00+FIb
jvepyZ3ikDIcQSOa+5+gbmWbT0zyM9wtEKUQmKxbR+9OIQjJPLgGQJ6erDBatZranUt96gaS3Xmt
AtPZl272olUEXqBjmdzj5d5o7OzJybRD1pcxDZkyAFbdFxQr4uhrPxxkvO1c3X8su6F71LGn61Xy
nT6WPCtWUN8zAxb09zx/1ftQdoTIc8w+cXl2Ohqvat2RS2A1tCBU6Syz2ol2SQ64lIdHupPSqxhg
sLDrhOKY0R9xBomTBTR3xxhIO/Y9VECRW7SHO9V6DKW8BpkpXj3dNRB/IUipglthjMDYcEiDxwpo
4DjWD4M2u515ZGsaFqN4yyNpxo0Pwsq1M2Uq9SxotZyR44HbqpSTzMp1Rlnqs9MirC1lGB3zwH+W
1IR3dPAo9zF9p+Z8F1XYmEpDPPpSb+4N8P2WyOjSMw4VaqW+gm6e0Ln0jBsNMG1P13Q/IUCQYwvj
k+oa0SYaFMr/iQX61UYu0A9OeuuI3/Rzt/4ejemTUyDTaZtoZPo60eYobWyo61Wa7p9qrXVvwinO
YSLWFK2gfOUUyQZAOZHFk25B0YPRG0jRjU5V59q3MKxqWT+D3DWv864wrN11lrfFzipyaoa8NdNI
JW4d78FSFh1VTWSWJ3A430xKWsu8UQCpjT1JvGUHsiHo7zSrIHIVCyCdmwYREd3k2HInbpGafmLG
d8GqRBBtBOiAfoyzAKIod3TfDSofgX2K9fLqIIGQrh6cO+xaD5J6Bo5G5cmByTbWlglnSo03hmI4
JGlFRwTOBaxMbqZMyVe6AlFV91KaIgPFyYyi6s7VoETjbdRXSpo/6WPKzTeKuxJnyto0PZ6xrvZk
A6zYBUHCgEHL0TIMxY6uGGLEKvLXuT8G59T0fi4ir/IOSTZCSgHE9yqEYh/nhVKDco3wBVJy8Qht
kaBitLy8IfbX7p2GtHM1AgJaBCl8rYp5KAIIvMxj75r3Q0zvoJL38bQAh1YqJgokp7RXkq7qStOO
hMUkn7UMaeMwaO3aHkbtIBmtUOom3Zl+XozmpgkWhoizHb1obZ26pbWs+kK/RpWRLnH7yV2rUDYc
OqXb1kPvrCsqqRh4MveQTdA1LSpvje24R0ra7tELwnhFLEu5VuwcehrhNqeIcPJbHT+a03M3IMRn
24quekQawkS+lvpSkfV3YSMzMYdwXBVdXwC3Q6xhu7XYoVI/eMWkgsleIUAH56GdxaBDc+0ibkxf
fTLaRp59cJvrpNQVGEHBwzAqzqXPG/txkNzvEUaxt3l1i6N7SUeaGjUaOFkBcWrHz73NHNTyjXgz
byIQOdn5iEacEsFCzbOQ2HjNvBbGUCIvHc1lZhUvRi2Nu6773nVaczfWAVaGHDVQQwn2zFwSeLqT
Y6caUmanXrlyUZdYZug/x2YPWb1T1b0eNXfcaHTydbVd+Q16URuKxRYSnXMO82JBd2c8dG1Zr/12
amADjjj286K/UPUpD5LWao6b3Ml36G0PdqKrF9FFclV12Sehd+USobHxmQzAnRgN+760MQ7k+T7P
Dfu7GQToipu4f+ic8sTowNvBGUNumyfxE+1A7xJNcnLXqA5WxdjaNT3zIfM9lNrU9BIjPAjKUVXs
Lxw/RgtpFM02G3p6/Hr2PYJNfEmj+gJ7A+pnELZ7jYLKwWnahWHq3gO66XipJaG5mzcRe7UrB2vu
3ehqp77I0Ky1FahRl3vFUNQzauZ8TaXUXpL8rp5ztVXPaafzRI+nyDojqG9981koevSgO3V9I6Z6
qwT658xW1afI5lcRKNA75rV5n9K6BAYJY+tIBfkkpqubkXpnyijt53GgxFUMLcImrVoS0u3ZkIV4
ZGhokDCjNrQQg+ELhdGb0VX9LYL7Txk9wQBgI1huOlFdrVoHOJ+OxnKsW+vJdBFrDrktX/iRaIxF
cf7aEKddBcF9xK2+Da2R+qIq75oR+wltFqbt0rdHuK29+3Vyyeqxg0I7DNJ9qqJ5UjPEO1Tj/Eez
Rjuth5DowrS/GCpmszCqJ+dAnu4x2VYHXdX8Q7JJDbM7xWmbrVzZ+K/SitHGF/ZLG1vOJpf2986h
8qs1KcoXHQFWSZjQAyXkYqmOWfIZ4SJkrzY8ZiMf0TEb39sSeULuKcE9z0/k9gk2vhS5ETVKWgVp
2Ye3eaEMkCKD0XMOeifK1eiQC9KBNT3Ni6ihwVGGxutcwQ3RWWoKSLyiaX7oPCL3ZXAneXrtSPVp
djH1V/rprbv2iSrmy6GsczptyKvJ33GiMkbNrhGQI/F7lb6gqdvKln5WojDBMylsS0du1Vih/mQq
1tam97Ujw75cJhVtvDL0mALRmdy5MK5K7x6yNDluqSu2tAPqNY80Y5lbFJQ142hN5eHS7PQ3ktL/
Jy68ERe+5U0mq+HhRwAf9F8/c2ondsIM1frl0fwbcOEpi+SP7//rJl/lj/pv1/0ZRGv/23MwGpMT
6OmoJ0AavBEXNEf/N48ocAsONGPds/FzZjkTnv/5l6P927BMx7AN3dV0rqhzYqX/51+a+2/P0C0N
d6Lu4CXWnf8X2gIy4r/YHZk+8OkI/0CEY3mEIfYBOZNqcQWgJ7F+lEZ+nifhfZnqqyIcPcx1WN47
1M0rMVbedj6quor2dlSfKonz0TRNfh79T9fOHzWf/J+u1bzXCArQKkAKfZwXbppC/Xnf5t4qj860
+LAvpv7754lKfbIzeCOBOVYA7v9cpIX3+2ZkCoI4kp1XegaPjVScsE8GlLfYLIdMXXdd6Gx1uzSf
dUd+TzJy5IN+xEMQrnOnijfJ2A1frKJkVDZNuYN+Y3mx5NmoOqO5Sv3Rp05Y+sd5zS48/5j5gV0t
3rcTH7VKC5ww4eG0Nh1/oF1ixMHKxXCDOUZjzqWZrnact0O7uTIpUr8WSRTvhtjMTvEY5qd0WoR+
7/Bkwzr14cC8OS/sCLN0UiRKDYKJ1WLnBR2T6emD0GEoNMvRnQXB0MKpHV3sjFWLA9p3L+G0NjJB
oQ9oQSvWtnlt1J88tVTuJEY8KsG85/uizS90GfKLDwb34jvlQAcB87OUXdBgXBOorwsKWVtDyguw
y/ESFIp50/IIiVlLd2aGLOBx687oN59KgduQLHDQZkkS1wekYI5t1Q+NmsoHfg507xFmyHnfvJju
lenNFeznTRuT28N/u2j+oNRqd0bFoKPrDZorVtQMx1lD8r6Y9xU63M4P+1qzePr5N3eNyxC3OxNt
KflCUXjDr2shobPxWYO3uvUAoxZtx0uT7pAkbVDyhNZ0NDRO1zKkL7HPgxlcZ+6YP+g9Uz5LScLn
JIWu2PVeeywyWuE5vcxl3NXxp3kt/bVW4xR92/e+5hi6vovTEEBnWkVLzcmsLfUwcL7zdoejcBsI
L9i12kABZQxpKpJ8fnP6JEMm0DJ/6FX3ARce/G1FxN/DvlvLMhRfpD9gdjKRh1uwJLHHgTfyJdkt
SLuthSh8OOCGSkOEL32+Kaj4X8IBQbTqVPllmBal003wXEIN5wMVNXGN+4YjSiiRSJbFN6fpqUKn
yGzBJy8Lr1QO0yasIsQYxPcpZMrlX7g9+YF+bVaZWd3TztWMURyhnxKdBgZYO8YZzI2VRDiJMBa9
yrzz7XhckxdXiHDnCCta56GCAJ1JBVB65ZsiRX9GlGdcBJUsN3bS8RNyBEbdZRSQ2uMGEjmQVQB2
tJLhzqOh+LbIzBVXRL/vwdS3yEuk177JqX3aL3tTH7YoR6J7GLmMn5AAfou6YNdDCX+26uriZOU2
mZ4j84Knnn+ETv5zU8wPk/dt/oBXf0S47VQYDMhFEOewMp0Vr5vxJUAibde6/R007c0crehZuF63
Vi0/PuVjJc4RLrW3U9tsxP4s8uf/7qYHv/Xh7TIlZGOit02PmGReNB95IJqImtAO3R+JHaX7yEti
2q2TtEkpUDpJhEgpaHtWP25/PPW37b+tfrwW9FjCFK4317RN1aemDB7wy/ZXIl3ipxx7ragFBt/B
X6fTn3leaDZOIF8RySnDzjbvEnPbcV51pyt6TCnr+bz3y35d8b7f0kcaH/MV//xvlFl1LrMuuw0u
ERp1m3f3kU4wkm8za7UALb8GSXsIeiP4JEgm2puuT6RQ5Rav7ZEQrOS1FvTFJU4C0j2S+hM5C3tB
E60b5a0PxuxOsaX1IMLmHAxO8zJYVrgbbdtca45sXrKWSbqo6vAqrDrYVQF2CnAk4FKrIfwCuHZY
Cljd5KwyExEJtrtpf+32WFLF6O/hL2XPI+SxeX/jxQ6m+ljf+iIJv2jy2jE7f8EEq+zapjLX8+6g
NfcyLqKnAKXjUZrwPfyOUrKhx6t/+Pa5U+LzO8rBtInnNnjimYYLVk/7W1j7GBtubavY3mMtMWh1
8OqK1WT8YqqjvcSGzJih8I2HZnR5ledMnlLPJr1Y1tAkB+MhDJTngRuW8hQI1wHJ76ky1OQkiurn
2rxPccUdlZRg92H/fG7f2H0Nj55r3w/HdnlHb5Tf+H/4uHmfWsdb/NBIoGg7903TnVRJ0zepKEKI
fAxepB1fnenmtnzrrgQ89TyfqofMpuZT25E20q9Tcyd1viNtmqAc2rPtD/laQ7GxAnQR0M5WTGUs
sjt8xXtuyU2HswcoAWtqaiY0C5vw59pfj348T+mjTY+85e3a96OU/rSDXjUmAHlPPSnD+PvCK7R9
bNjV/sP+93MTv1BP86Zt5SfZC38XJcMAmf4/fNy8z0L1q3cpWQ/TpfMHz/s/XiY89UFJ9G7V58nG
H9PhkZcnRQA4Ni/2gFk+kuQ9okA/j0mAsiMmjjqKlAYXPdl+kqw/YnbEpBTJnrS4j6+zluTX1jgJ
TajKPemtiK+zsGQ6Nm/pvKmefp35f3UdFIHfPuX93wv4F+atv/4L89Z07K//+nwmsRrOPiFuAT1U
FJ7dOdPXIpZCOGZwnvfNa+8L2BMcCFKyHLT+53n/6eRwatv89zvZ+Svmy2TuZBigk3AsgmSZJj3c
6L8xWfowUnTYjcr3KFZvcqzce9eJ43Od+O1yvqMZEnxrmDXfM/SJ6Nj9ud9lf/1rfztG3TIv9WEa
Qnzrncj77fx5Px3Ub6n/GlXegydTmJfc3ARH/vqava1N+9SxLtdxZFNJCmuVE6cv9Xx4Xszftnlt
PpG3IyZ8JCDNYt759uGu5mdLVCvqSskZFJdpUsB88DJSJtCtiRzsa6iSJDpvYp9N7yXexnkLHoN1
IzgR8EYv8mNkfRkl1VF/sI5pKetrp5P6KKNEfCstyte+3X8RDJPJVvvzDNv67luHunXtvWMQxCQ1
m0HW+3Zh/MNowPordWv+K06TXV23VN2DFPjhr0h8Wu7wDHK/41aBJr+wNFoc88Qwp7je6MrjvJEk
u84qlMcisvMbZqxWOEey/YKzDdiYiMA/NwufUHdGxv7bUY9myT1Y6ZXK+8YaS/2EnTTY1YUKPWRa
M6Z989q87/1oTobo9v28ea2LiIfPRopBjsccxNT7DVV/pJRj8HMxHwAI2jMp/HPffMrIS5a2AgcK
FJzWopquo9L482Pms+cTvWTw3qo03/r/HfzI7/J0CPLsd8ig/fc7xWFyaAKNMy1XZ07/1zslQPRP
hHNofLcyIjfqiU01A6rmhV1HfFPnVTlB1sh4Xxsyqg/vu8qMP0watcZ6jCwTW0ZiXpI6XcRGWJ/N
oSFyaFrM+6PYTNceoVfLDwfmo71H1lWlR2vZeIrc53BVYXHlLW4QXbyQo6Ltrdyqr/WkkDSmtWl/
btrD7u3cBIjMFZo0vLhWfxr13LtznOhYdYXxZBD+dDcdwx7827F62jLN7jHnV4kJSCn3dVfEx3kt
7oafa9B0f669H31fCzoH3KFeV9v//hQD0vXX8QiPMddxbTRsrupRDjI/0ApDJwTkNKjV90RmY22u
ncLbVOGAcMAt7wr4L6TzsvW2y8FyvaCkPqww7XrL9G3713Fc/wCYnWo/ZC4KJRFa7Xbw8t8+Zj4w
f1ZkwykDe0hKSFGBQMnHKdMTGmQBomhBgWQApbSoAuOu17PyS+cTAJrKTL2pCK5opin+uSzUmO5A
Vu5dmwThhJfmWuvi6maILCa8LQy+TJ8YJg5Wrupk+kHyALe8gllNUq/sSvHNVNVt2XfDS9QSB0k7
BKdcavuEu3BGWtkdhfkYWc/8nZ2+nj3BHidn/s52JcF0lhGkm1nyMR95PzHXCXw3YFUuYYbW916f
v5V5iSEIb3rX6KvIc0ljmkq/v86AkEEYae8/lNP80RoJSNN9P1rV0+a8L4I0viGrj4r0POMMfm1n
zNTu5xPnfYoX07zS4vp+PvD+WQRX8YjKdJNMV0UezDKk++pmlybomQ9Paw5alEsB1O1IONL6w/75
jPngdOV86vtF1nRlNV3562PnM+b982l61L997Lzrw+V//djay//hne3+7csOPdp0Lcu1LUjWlvHh
aS/tSI2HJPO/TVoLTXPsfNGMJTN0lWk68ipxnDdhYMJOqOKRlC0mgsj/OPzhRFLnHMKVp6vL+aR+
Omk+8/30+SPnzfkj3cK6YgYXmyiWwyUywQgtpE9TtTjOe8bOGC7JvNspYn8TdCoCI17q+uL9OFVb
yC1OmmxH0q0vb4d/fopGFWlRVWAj82BdVC5grFZpqpOGXpcm87Q6L2ol9Y8iWM8bKlaj028nv582
TEdC1fWOeFCjouDj5l1vq34T8QJyDH/j12mO3jEbNgVj9gX+g/w875sXFpUFOpDTOW7nnAoVcb0d
AvF+2/d+YujJn58w7/MK658SOzTzw+TfgQaqmky/mP/zhPpb9gJIxdjyCql8TWqyxaldEEVTuSU5
4k0PCog3y/u7xAXVdnERvvByidA5kBUwreKhL1fJOP48f943Xzkisry033iSTJ/6/ll//fy3fzSK
nT8cvgRJL+p7MS1a5yFUzfLubcwwDRyYgr/vCVyR3BXxafJC9/xd7hNAVTdPwYNUm7m5DXzPupGH
GB+RV5HPOh3ttd66TReYdB7fLqDiygXI79K6zrbz2AZBDjhERM+7eTMg0hSXvpbvZllu6P95dK68
vx+dK+/zUXU6+cO1RDpmT7noxH6Eru4PurhDxpy9LZSg/T4Wibafd80H0Ri1+1iv/hBand1BgxhX
vacb/CQizxo8lnhRp5FjTBb4ktx461oOanPEZEjkWe0j28HZWvmh8TKO8NSCMt/6fUPsaVGFt7Y0
whvO+DXiE+U67+rxiDCQLcJVZ8W845pOX3uywTylRO3S0nKPhpXnXp1prbCCYEE1Jd2/H+gTzzyD
tFvOp73vnz+kkZDM3w9QKxwX9BsZbEyhBse2wt5sJYzm4iK/UxX7mxyc/mVoc8wX2oRRK4rhxW/y
q9243UMS/lMshjMxOd9GalP/yHSoiqkmyGdLc2jbGPaHGhgxAy6yo7H/2ldU+tVF1qPFts3eOjNO
u88t7HNLR5p/GG3oHcdYbW+UbetdgnIEsSGb86ItHu1sLB/mDeStzQo+qL+ZN0mzBJcTW/fzVuNn
7a2N/D8SXDpwDpTiQm3VfKtzDQOtya5TjnMN661WlSKZ3IT0ipfv5xlzFctr/HXpWYhODvMgTBAM
v02KFITLNNICbfL7pjd4YiUBQNH2ss5Gmt/m4v68KBJxF7QQ3OYtnz8BfjoHqNvcDYgr+/38HGUP
yhtpHsy4N1bzmrB797EcqlM31Wnm/eaQmAcy0dxH6RYf9xuEtG7hG5N1p6mB/08juQ8c1ulvajum
bai254LApb7512G2W9IDHv4PZee13DjSdNsnQgS8uaW3okSJMn2DaLWB9x5P/y8U+xM1mjkzcW4Q
KAO2WiKAqsyda1dm9l4Nnb1IXbfc1klzF/YDWF9k2f0RTF5/FGcU9lVbXBLu2M9RDSMmT80E/4kB
l+dzLMfW0cHDdpM7jr+rpS454jliLq006R95s0AdCILku5VgCNPALZ6VE2WpjdSfFvrhWSrjp0VM
8EgQPyXCZQ/klViRFKNMEaEJkf8+Rc4HImjdJK4681s1Cn6pZDYX6YDf9Ti9em4Hk0T9wZ4Otz4K
x2cyTHHg1Y6ydFje1eesNbepW26wfdNeNCxrF0OuG1sjlrSX2rQPrgoXtomH7hzW7p5HYPScWyfY
N9GBH4VivI+DPZYDIo+23mdVrGzEAOYuZIhUT8ZxYNo2k3h6whLGXd822mJvfmuKjbXYd3/MFV1i
hinlS9do622Ve8P+dhjbfNgncbJJklrdaJqHW89t9Nq2fBJWCM+2WKfpp9HsFlA9C9y3aYmumrfO
Xq77o2jxjPnT31LtuhpCGWHER5+YQg7nG7CUat0R4y3fQw1qc1f35lZLTbZf+eC9JRpGVMQuh302
JOmLMoHupv7MdbPt4Ifhksic/6bhNTRLgE6f9CQ1HxS9vphTP6o8spUIy9epZKUkkRAydTO36JVh
3/ad+ZhqWXDBJEcEnnQIIVNDRIx03/Y/GvE0zWs/TfMCZK9I4P99c6TJpLS/PCZ5NloqwiyVlYNp
fklE91qXUus4au9Yf1ZbGPqU8U8HyR7xmBgQG936dPQY7UwlEH6dk8axfODOMz6uEnO/NMV8qELp
DHpEu7KK+tGXwMMjZSUwOh0GQ54jp+vvbl0Q0eTZUKjpBqmpfp1GSXW0MuXKRqNJn9ZFysIoHApz
HVwG8x6sotIXzlNhSvISrgUZ3amZj3q5ia4yWpohJmZ7hVo1RMI0KWxQTq2sH0Ur8sfsyTOuF4qe
xGxx3gite88JfoRyku4Tk6BzQ0H5TKTAhmkD8qVPnvrgN3yed+uTDDLX11zbl+sazaaiHskk9QPe
WxMl0XPV4uqqqD6vlMFzj+aIQCw2IvkNOvdWVhrz51+nRhZvH32aahRtixNJ363t0rfIvLT+nT0d
Cqg3B1kG90Gh351pFAnOsNOAaHc2Skveq1upVMFNij6nNahulaJ6rvnANT9dB5rRWsc2OoDC98Fm
jvU3FD3yc2iyTEN7j3B/apZ5p6+tyE+XolmpcbDU7M5dXyfHrj9XY9hyoulJxatl+M3J9Erl2Y8q
jOqNX5TKkkw0NONxoD7wmJvKq3iLiS5yc3v2t8EJxJV18CL9rA8ZeU6xIVOoHMK2jljSbad225aJ
UbUgbvRlvya5OGP1yBR3zujy9KmpY9wVgb6l8JJ6VhWVbj5Ue206eAm2WaI5ZhG+vLmzuHWJMzFN
zBBNcUC8DLTcRfFE1h2JmNfYa9Wl6DXLguDVzCguCUaMZyJcL5+d4eRbbfAqu4a7HyEmQGuhqTqJ
vrBM+PSimdXpvk0V8OJl+OZW5vdIGayFZ7owk/wsudQ+QPi4Hb6J/mDqV3Vcmv+h36I+cxdIAFlF
OrQ3oQqJpkiRimyoGLilTW99zVhvchARUiVrRxdU14qXn0zSm+btAKTjT9OVMeY2CrwJxKhH7ANO
/zRcFmp4HIOtmxfaMXTCYulhWLfURs0+Ilk3Zti8g1JNJ1avb7r7lsjkJW9cYgxB8aZTOLcO1bhe
VaOcvxWqfgx4sz/auu9cLx+naV8uB1+zEP0slfQlJNRDgL/iJ/mDluHIhb25thPyB1YCyqkaFf4O
iCaGlAJfMDTuym686GQ1F+AoVOCwK2dzQLJx0QdSCTeXBJboM0yFDIZ1wXngL9NS4zXq2PnMfGyz
H/ThPBLcy+YKBaeLSEX0jdW9/yg7hTsNFpP2wW3N07+/IfDm+vKGwDLFRiJlygoOczh2fYltWgnk
zzZt828oyNt5wvoLHBJ0x5kWKByv56ZrGPvWyuU56kN9boih6wQxdD2UBh57XYCTKDRl1L9pfA1E
51PT5ju4FFsuKN14KuDPvhQbMrPN/oyGbZI9ONyqQr8g9AzijCrWS2k1wfbWf5NCdP8bFPOFJuI2
zZG7SzhW50xNZwgbg0tECYnVJuMrZi/cU0EiEeIqh1cH7Cyrod6/i5zuOk0arfaYUBs6FwseVhfy
yjWU4JofE323ldCXjMZt8pfl1Jfm7ZN5T2GINqVEbh+K9vFQa1ApKKm/E3nJJOgeFCnqXvC3AeZP
hfnBkSLnIHmDD+U/TF4rrbwLKgL8jQgQp17tnV3epTMlr4uTTpXMY6fKO97aA8pmI9lUQ0m+YGqK
aSpSpkOutNA93KEgrN0n97fvsjcklzbv5d31y6yZeb/REva4Yoo41NMX3zezS9Nl8u7Wf5srPvN6
00hGdv28MBtwNxvhR7FJjc5EooHnVgZVbI4RnsUBQsS3MdGHvWi5nWLfu9GraIhrfMtVt1oN6uPW
9+VzsK2U/2OJZUyqwb8ssVTEhJDkHERG2hSW+7JrifqoSlxU3N9qX012xOX8a0VAXw3JPGLzsTAq
I62oMKRM4J+GxUCdG28VYuy92GjWzqmBI3QWjYjC1QX+xz4wYDahSGOVo+z25+smN4rkX0VmeYe2
tI3NoBjB3O17owMS3XgL3MuyRUfR66YIm5eArQ/1l4DM63F0TobeKRbxQ+3FTvVwJ/rMKVyAeQW5
OLdYi9Y46FiiuCPapg4vj/OQZZU+QyCuP9j+uBQ/VKISeZCBkSzFbtnNGv+BVPXczLzuUcwAYksC
B0L2VjQhXtq7bgr0iKaixfqMAmU8i/URKoCOJprV0p2ZDwPu5DVxRsWHL+9hzzT37SY1F2IIFu03
J7f1DWU5IwVjnr8BttTCo++Vs29V7WIkuHP2Ior6KTRRzuHUl7m2epTEst2KFId3ZEAqPfbvDV8l
bTIdqoL8kuhn03cvWmMgQ5UJnb1tRtY9hphv4tFRZd64aqkQWytl5+0bIO3Yw7sPddxXRyFZq9UU
kq8zUd+mR7o4SIn7EEVWdRSt2wwheRNXfXyGmBF4/YCgHmXP7bkoHnaqUvnH2v35pVs0rVb1j4Sq
ROP2yBTPRzHmNj9vD0txVujHtrJL8256WeV2CNmGXN2OfSNimNDocAfJEMvYcU+8j3qxXjbC5wai
2Sypi+x7kdT3lM65v836vU0HExWEki+pIld/VrXyLQXq8eZFpjdPSXjscpUNtTpVQcBotY6hBTAR
TF62xT32wQbJjVPE1CcGUvvR9FkDtrI0bcB7D65/q3rrW2iuT+NV5rRHvgUPUHX1Hx8noByuPZQW
3oZqxTpJfhvtTTm2jzDAKGLvSkKLjSFBpp86HQUF56IAkb1KcQCGB2oYu1zug5nf1ODpKt3wFhIW
9CuxOODpUz6EwymW7HWBiO1we/5Z/DZWrPeAxIj1Qluda9/GY1lBZtkFUfzE/FcFg8/3JqAKqFVI
9hi6U+GpmGvLoiSHRHHsTMzIGoqt67KMjkmDX4bp6vk8KrADluyMl67tAHxg57ovp4No3g5lIcMt
i/3trasxo26tDWUwPitlhXWIhYhWx5BHJRt535PJvrel0GRLNVprWPKQsaCstiu/MOW5GNaniaCP
APLKHolMXIbsAOCx1mrOGmfDcQeoDXVsRDVpo1DH1eq6Pq8M13opLONHPxrprzzSZpaDjG82egMG
EGX/HkloKdSmchcDQXGAj1n5mEn+zFFV8yGu7OIxC5tgCew6WolBLaitkys5KzEoujwFgkdNQBKk
O5dLctztDQ/fdrBJECvGLr7EkPGOoHPTRU45ebUqKixhg4R0iB+THpF1kxyKOBWd4hBNw9czKoGy
WZ6SfLnNEU0et+ba1nuJOlWKd2a9XoIcDMLXPuudk1skzqmdzgo1kKjAzQfcMmh2UdZv3NKTZuxe
rHnkUiXe2P3wqlIc6/TWS96qYPf6vAKVTCUDFf/j85jKQH4MNTyLgyddGpfiQ4mg8xkYe79XhvLb
bVwrATh0ea8uRJ8qV99tfCdZKFjd0K9x4SBT4uWUjsCedkyV+q5Otu4UZYAeNekr/2FG7snKCtOJ
V43t2dkj/qmxybiIVmh4n1rTGCsNUs7TzEyRlrfWNEahavQrIYi7j7MmvG/QzF3vtyIm6N8TCb0u
14XwOK3avasj2HPzBM8vRXo2bJx2y5EaYKlqz7KSboERSs/UDveHQouVWTfNCvMOLkzh50sxCiqm
WvhVjro4R0IgPlrN4vheqQHqTEt/cWi7NluXbvjnJwgx9FzXXgQIJrK1Qz+q5yaxqC0FYg321CTV
q3R2dRYH8qWAkDNjWbuATkQErqzIkPlBTfB+WvxdO+MBtFerkkp1vZBXmCmxN1Oj9D6fyvwdSvhP
ob8VPbfu21RfMZJ7MYCJRD9NBYRIpWNObQT+6oCqiZFXcInN+FeFuGxiMlkJlbeKWdcXI8aci1q3
keosigstidqxOYtEmAOTyEeLg50DE+Aie1a5az37Uz/YphCPtOwdzp125uUzl2PNeRKRlsx2QeB2
+Vm0Qtd6VVrXvcZlVIKgFOMW2U4Mtl7tLEjExWvRDDSzXoeBpS7Ep5kUru4sVYKqY7vVqlWykJCm
Q67YLY2DrJNZKS3FnHUwPN659x5aJfIuIIbsTU6R/EoOsuI4TBkudtPrqpSCn1asTczQuHmknlNa
N1hybVAh4RA82s1MTAkjoi2oQL7FncRfpPURr6lJ+x8xcOHDmQkByjWtwWLSki1LsSfLXUP7ahGs
oev0FCePv1GdPzPborlXNKk6w2eIdnkVUehEvuMs+nKrUnjox81aNMXAqFlfr+olZQP/upYeIbuA
nZ/bvYPZGMWiHydoK5IHTfbUJdEoJAGWBlRBHNzEKLBekr+PklTtU8+CYKZaarWXp4OYIpo69bR/
Rm4Xf7pGfE4/lG//sXsV4o6//L4s3kNU/6CDRpn6t99XVcqV3yVa96a2abJKPCWciQJgUVopznI/
5rUeyPW5DKxwK/pgdFnHK7SGPEAFbkaDTDx1Njg9HhOczA5RC3nazTw2o6Zy+nLWqrF67es/zv7/
53VquaoND4b4VPRjIAie+TqBNbEtFk1PD6O9SEyKZqT34aemGL1Nvl1bZzBpvky+Nb0K4xu4B+5c
7hXrYGdZdrKHaAO10n8UB+L1IBodTVsTgKWwb3TSk2lpc12Vi/cyGiQsZtKayuRW3UAZSza+rUfs
CzQNvkRr/gRxVfHX/mli3DQ5I4W7XOGRbOZVPrP7OH2FuS4tJb9X1qKZ9taTlFnpQ6qSjEOdd6c5
WvIa4E++8aWGUgPRDMdxZnbucOzCdnjW0l9hMqavXZymew2bUL7QfDSVBgAsqarcidFBx+LNT8tL
EMg92wl+AvFhcoLNu/gJrk3decrsNn1onLQ4V61xl3g+3pVGGGwbhHWLEp4iKY2ccn5oGDM7KoJ3
bo63wM60R00Ota0ZKD6gv7D8ZlvvUm35718udBvl5d+//6o5iZs+f/8JUZmqhRYELJaq20Ic9UnD
OVITXUgOLqZmz1rkWVdsfVX5IWRHDwZi27h7aaqd9Nviwfc8fS1aop/MmgWWfhoVbappiLwjA9t0
nZ5sBzNkj+froNUstcFfFauKrTbhoorCzO8zs5l7ZTycRVeaUercSvCiRFMM6KrzaJYNgsHpIovi
nAM4+otoicMEPKK4i6hKi+QXryvqlqwRK9ysccdlHyKVZJHpz/GEjA8GYoSXPkCVYCfDBSWdty1C
zOT9tjXqSQ41zlXdshfiJr7e8uJWDupsrevl3qNcG+yCl6xDB09KnaTX9ZBH+mScZcSfBvxpirjC
mq4Qk3Fof1c015znTk59XOs1JKecqNjXH2elGBFtEr22DX7c+tHnDoLvaaLUy3e1bN5/iQPc6AEi
NhAMsxEV20F0C7zALWRQq15Blg3Sg29Tq04FiPTshe43nWf/SbSa+hTrmX1JVDd5kC3/RNpJelYh
uexlWQ8AN4LupkgpWJuEWqsOdeqZApz0zLM6fKj4g/iRbDxiZWk8Fn6HzXseFnvRl+TOOquTYS3s
jSVXaiYcV7t3YtXOART+ry3ObnOwKGN1Nh3Y9t35BJnVVunxspo2cT7BC2i/+UXIKIRwQpzpfgMw
OHNQmg858zxCybd5RkYFWCWFI8sDqvWVwDDmsBFUwHk0xUGuPeOU6vnDpOjdDaURTECJyD2WwM2+
TAsLypCv1XHySOF9VJW4ck4H6sEhDw33okE0kLAzkeXnrFHHLS6piT4TI1YwMVx0hbDtdJXDl2lv
17gBotU695WFw14X34sWgIOE/EUwPY1CHFs5JEADViP1VSwv/ten5z5r+dyeJ1HrH9Ny+Cm8oCMz
t0ULXLR2CaXxU4uc27VVJap6iSL305hAXBB6hfqYm+PO8EN5J87qrh+vZ6KPOkxtJncxAv0mhn9t
2PlOyxSXdJvVpPHseq7o1CkmYZzOQFipW7sYhm2Pd9lBtV3q8aTBvaMuflxK5D3PWQJbS0/9+pIa
8L7cjrwFkPVfIfvJH9CA+Dr3NRUAQTjT24BNR1WWM2rTE5ya4+aQFBIl8X712zVr+zV1AFHruZJc
MqrEgM1QjPTvD9S/Ve7aeK7LbB55qPIwZfiLmjQyXT/tisq6+DWeiOLV2+VNMY+7MN6J8HUvUama
w6bfiVevGBUQQDEq40B0Hb1dK0ZVo982apY//NP14uPEBb6KwtgoS3XYp0WPrqX2YQz+tXzAbJDc
sxkGFXANYgHE7A66GlSYBDbdJS/dEnSH2V10Nu0NYlc8kU+6HuQvox2Mu97CWUs0iRTKS9vTBh6S
jJqehZS+qIvjCEfvxTCyeTEU8boxagf3b9/cUPtTrI1WhX49GrgnsxEc6hFCIILnx7AzjE3lycXa
q0PrIrXaOaBUauMZE/2hL3YyDMc3A3LsImCZe9S1VN37DnbNTma2z0llPoso98fUpAISKaZarQvn
ZJpqO/1L1uVYQOCze9RtypIXULKXcpg1OPn4LPaawbOPKinYo1Z39ruajGeTm/Jd1opflt+bb1qe
oH1I3PGFqjVKIk2zvWD3orPmUZvHOEyHRdEQpJClul3aha+f0hSHLYTB8GTLXF73DeZEZqdbGxB8
zs6xrWSnSVm/tbpO3ttFAfzTpBjQCbJg3fS5dZeHhgTpBCsXFVkwKcCuOadhBqEqsOunqlTZy6tp
B6tsQlknvfIaWOAjqrzDbmQcX/mflD9YABytsbB+GV2y0pvM33kkbTZFx3+n1dP4NGRD8ZDmxXsf
asqb4unyovKUYhdVFEIq2AqI/qSvrXWJtm3Vw4YGm2kA5rT9p6459dzc29GBn5dTKk2lVBXMSWpF
P3SQ1TCiml9DYXuzxmzyS+DG3ko1JA0bhNQ72p6RQKMrvJeoM587Z2x+SVG4ahrIPGYWqpuBPc08
06LmDEFcW2mN3O4t1Kw8EL181ZR+/ohNL49LX0vesQZYKXlZ73HGi+dWlNt7Ev/W9SCaJlty1iAG
rt3TgIIbTTkTp3ISciomXU+d6XKtHtN9hPnRx8eIMzsAsWHJADRUyakWfSeXd64cqDsQV+rKQ7X4
hOAx5YWjp780/62Do/sjZZ8478tUflCLMd1IoW5vdCgk9xDGufUKq3ivvHIursEB8nejytklT/Ro
1fDV2xsaldm4FAB1VbAWylwIUdi54xeRwxgRq4/poE2rFNFfNuMjys8/Xbd+spLATJjVuSpFEXBY
rp/x/+wTHyL+BRwIXhMsm+ZmgMk0KnvvqYFAc1cn9r0qgc0VXSbemRXJ5JM8ddkOUHQDDfJaDMJv
SpCTkQwQTUcdiMeZa92S8eeo+nZJzdydFo/1yayl+nEiZHlxRBhLaWPcFwxt2U5RLUqnw1mrOtWp
0LTmUW28T9OaAaVl4rxokTVscsJ0idOh4lUxJj/0Bto1cRDNJBr4+xkGTosCZq5k3j1WE5TmEq8U
XVJnfNNkBztQ0Tea3OjIAKCOTxewysj3//4+Ic7w1wW6TcGIjcqT1Co3p6LIXwQ4hZYmYxam6oX8
J8mYFc/afNeN9tok7vZQTC/y0XHWlG3+aU1jt9Y0JmbW02u9/8vMv18nZkJ/hSDxv3/h47ogkvCr
KFMsC1qXdIrbdKRXnINctWgmbXO4Ez3iMCCKWksh9rZfBiozZhcgAsUYrMkLp0x3fmRQyTCl6bjB
8eoq3Y1oiYNeBQYOlLAgFXhSEQpEu5m3DgxYP8UJFd0SNYDAW60hcHeBFj4EE89VdIkzCJQtLHdY
5bcBolvlKk0wcw1xbdKTUb33plXrkBT5woykAtlJajzCiZX3rB+i2ZCo7yVx3if82H+NtepfSqXt
VkPqKtgKRcadrms+imGv2uZZB/yvB3yg1cbZypP8McrTdZSY2YuZduBGG2KDoglSH6+A0qhXZZ/m
L8OIO6uk7EysdO7wk0wWxKRU9PeZyW3eGdmdVy5HpUIyWknSlsUCOO2EItj1MI7fDRV32SFq6yWR
afvS5OoZdHHyI2lJofQZJSFIg8xNrJFJ/4cZRDfx5HUVdU0hj7Ia85qkhpok4I7GfJnkcvLMu+wn
hSLuL1V9a+qmuo+pLNY3LjA8tk45TnVWbNx3cabsQiIlS4oujFc5l1Z+byQ/cBL9M4OfXt5NRWdL
yyR9VeXgn/0kYgk+SX4JqTfzuGSvrOaIXNCcBpLd4V41SeSgOHoHOIEH7CgLjxBBMKsho7HoCw3I
HZ3621P0O8LM0XtJbe8Mr2v3xc7xJGBRGj0NbaAsXP4z93Hg1KsU6fjR8MF69zVSliFo/b3bG9km
szP7SLgxXoW4+D3wFwPKoJFQHrzErFaswcejVuATlqmZtvVkaXiNet4Bee8QM3fLY0/9wUz06241
LjS/Z9r04Orx9bhNk6MC++PpCSYNKZ9WG3+mRXg448Pxm1d79KLzKwSiUL554A6WsWn7hzosyrtY
idy5R4HeuwJ5xINYHshyNsfxy0EZ5ai7Ch9Ffli1eImy5C4xI/NHEse/UgmomlUU+X8tfY0vlQU8
qhxF01WFcJps6JS78Sj7FEuoe0hmcZMNF9Q6zrnUn22t4cELLmNntJDNojgq3hIodjNTqptT2xXa
Q68qoDXoj8Zo2Q7dwqcOY67lfbQVGxHRDCrjc1OMmlm9L4L8wRlt7CGVAJovPLpzXEaYghPteNOS
8SEQulzH3uaGVfyuzPy7NsT2i0SJ5zzpsI0g+fO7risZtz2MkPMmH775VnquIAY9llO/jxh/4ena
8K09FKGbnTqZ0LvY0WfRKK+6CSYs9vsiLkCCqz8Gam5szdjSYSZngPoKQwvX+NuwsqRwnFylnZZ/
gulWpyxQS7cHrAk8Fkhy3x1E2/Wy7uD1RkNWooee9tcBMcXMTS4RE6FZ9svE7i+1bt4LJaHQHlLl
Hh+mLomigQc/t2IQE3YHtl+Vj7ZVF0tLnjZDsoy1jBP0P+uAylXVM35bdnEOXVt6BShgzKOwVO5H
itV5/ivE4j4uhwX353J+c9fLzQmGXwbtedQG79Tobrexgj49VZQVzDLPTF/LMqjx2TOTtVRW6atv
mW94xEJ5xD3g0aFsVnQPTmpvgCeA+JkuSgd2f7qKAanuy/VLkG10zU1enSw392SJy7lo9tLwSP3N
KZyAQGnp3llYRD15XR3jhKO1C9HvYQGMqK540uphkToQf+U4X+l1zRKclfwB8fjnw61PtvAm17NS
m4kptwHRRCnaLalZshZpVw2LXk3iB6fArpPlhsyLMmjXkIeLg1cM2RZ6drJLUC7sNW7QjRY2DYwQ
gJyy19rIl/HwGJKwP8ex485zO60uEZzYWa8ozSsumREwu0H7rrpTDjjPfpV5tRqurgHGGhS3E8y0
wZ28gANvJmckYVyr/gG59lFr8bH83SKm2IqMWV+RF8CB+0GesmkZfh3uBFEUY2R0rmPaVBT/MSZy
cn+/zolKf9F2qXqtHnD0yY0ic/yNUGBSG6vhAOFTnDXVSNeeJa30Ls6RuvKNbB4d2duyjPd+U6m4
9d0seCMWovCg6KO72Im1nQzaZpWEqvVol2SxA9Asv0Jzzt1v/SyVAsdkNZXOtjJm65rFwK73wCV5
BevNQo2HN4jY+8CJ62MlR5D8iOTNCHx6v5GcwlLVfkt5/ZaRXH6xmihfFHYznjQLx/hRU/Ot5jb6
KsILew8pJVjFfqXstVIJjnJdQKru/ehF6+JnOADNL1QuqybS/e9DBLcjNwf/nsIInjRF6m+8stUe
LB9DlGJQjXer+8aSmXKDONW6YyDKFMw+7/ZTfrKb6hXEAIqgP2e6MuCoYGTjTB4M877t6rcydzC7
sIdhZcGoXeuTEKvGvltuJOdpiLviQF1TMJdrPXhtshC5Gl+PjWg6I6D1yuvOpVvXD10WParTLCfT
4g1WZEBppibBOyKfkv8jNboG+z7+DFFOMdJNJDUGg0WmOSCW/yG2Gpp2IYGcOokuCwPCTYmXOLkC
bR9HPQUXnuWs9bziySDHEmaYTfMUmRCV5bLtvtVe/hDy7fBmObTOKAKajaHdftBa770eFQr7vUC/
YOxxXRhI0Q8e1M+4s2sveY3xRwN+fCmaOJY0c0niTruO8t/qUmDi/75ON//27jM1jQCxioIfuuzf
KryVbqRE2iykp85JFbRNmjYfirE9yRCpd1VXuivKJbMnrPFInamJ9TNHF+jV3MS3uQN1jdshumNZ
wPQgT5/yAgu7fGJwfkxP4PlePzqmwBVC6zR3+mhjqiapQATPr4Xa6dggqY/jfU3E91dZK7seTuy3
umr1eVCH6b0eleomY9+x8TIlnHyKWYNJmfctoQ7bY1EuLmohPRIFRacxoptQpydBbiTBk+WFkCTJ
zvsAr56ijuTv9AQRYx+tIRq/jk3XoXKx/gMrg2Tu60aJihMNhoGMnE4GrfJFRkf4xtWRE1pPGqnd
RYRnZY6JN3xMf4zWCMWqvS131GaK07IhHVlPh+tIqg/OXHR2cUUmchzsuZcYKEnN8Sh0LkIOI86+
aGK+NLvOGKBH1KYOaVqHDdRgZdGTT8PtVmXRabfNXpEK64CBY7usQGtcQJXgTT39wpP8AIzB+Cku
SqSAi6ywWckae35xURV53Ja+rV2sOGepH59UNfd/Nl2HNXzFXVJ42dwcEMNQ3ffdqs3xFVvTak4t
i3GWB4xScNI1j3WoSxvqD+VtJEf+0UAusNLHTto5vv7sY3q9jBHZHAjROXv0oeFKSianG2rieFd2
wy8XeXOt8wVBj4feow0vXeQYS/DFfy4iEB5cL2LbWnxcNAilQAmqq4zV4HpROP1L07bp+i+5qtQ9
ya5JigQB0LrVnWSJ55kfPI+1912B+HzotCjcjXnosNglyogTUL6s+t7b6FMMstDkbGYUg3ONQYKX
mk37zUseGws4xzIyV8V8zdvf1aRzr5u6X5XEUza2EVpTN8jj7N7To9fESlzwaNTqVpX6AsbQvRNd
4iCaThKvCLyHhy/9eqWq8wZ4MXzvMz4Fwx4bkRLUENhDcXY7iL7IA4yN0RxPKLtl3yY/ptEkOI5d
TNqm1K5loqdV7dQ8qK2pXsTo0MjGoXQevbKvtmoSaS/R6KxI0pmPcm/5D6XfPWL7SBJMr5yNgtHb
QhpVbSlhPrfK8jLddMTfF+KuVewh3TiD3VybYjQBGusqw9rI69/GtDXrEeqvCOOYdNGUQuVYoP/E
df6nNljSoXIG6ygWuL6yCiy5OF7XvKptYoCnt2q7IDjNcgb3gWUnh9DTKh91NUs1dpneAlyBf8hD
P3k0xvBz/8iur0+N5HGabzSJ86arh3hA4Z/Awb5Ejb/UxU8UJPmWpb+96LRW3pijwR8Au/dZUtf2
sY787CLV3lLsM4e0ybcJ8eF5F6nN49D7+Tq3ATuLRKEbJfCCI905RPzKXtLwPpeV4Rn12dNVBIPW
S1uMmiSvWBtbu8RtpKON08HCDeviFc+1e2+KdbZhvjOT1HjrIqwDNNZlp8LFbMKRqmodeGCSMRZT
ZzZalZ+YN+tR9Tul1uEtzc4EgzGH+jiRpK89n4dS1AuYD3yakxa19SZT3CeSCmhfphyRRbh1+jql
FSkjNVC8lRhtKZMssuEdq+x0YK/u8ufECCCr4TJb0aExsgD2WmW9NUm5rOJa+ZFkjTxzlGh8iFkk
IQQ07VUcdM4lqdsnMaNMAjasQXyp87jAHiYNtkrcFOdmCr6JGRbgidxoB3y3PapnJt6IgPp2MsU0
sp/gGaL4A/t6MyQ8aZkYADZWeEn64E5T4+JevHwyWlyQ34uv8TR2a9Wa96n1cZ3r8kX897e/I1t/
f/9PchsyPwqJur+zkDRDqiRP7oen0dmVktI12yBBk+Q4egvuOwTjPlAYIc5w9WMDhGlJsAgrV0JL
1rqrJgX7Q3EKdfjEJvaF3ttkz+WnyIqww+BRtR70OlyZbkpUeJIWC5FxODFuagDgaUHBWgDUaG/y
ZH22dOc5tSP1JFr4Vc60NHyKcJi4V8zU3fHcLhdeahlvVFz/tBDKPWBxKd1FY4sJORVmd4MjFcQg
+ge/biuK/5qfBqTat5LIGtqFdngJtSaYB2V8jxdZd5eFVKEHtp3dlY7lbkKlq7Ylu9OEPeRyaIr2
sVf/j7Yza24cV7LwL2IE9+VV1C7LtlyuclW9MGrlvu/89fMRcptu3e6evjExLwwCmQBkWaKAzDzn
yNNdErZflVnCfCwzFc3pzt+aDlmFgt+6n45ZrzTeu32sRNK+9JrvYwUPXKqnBe+Hr617xam+KXzb
M7WwXvRR93bAgbOdWRbtJTALRFtG9UuSamuRV4L6OnDHPg8erai89FIQHYYhNE9eBhZFXPj5pEIR
yWT2meCEZlxV9xttbhmKJ3A/zucg9yDa1OTqZFsjKhC8RJeQwbjRjKFET8HTHyqeTm7vlfbW7qko
WIHahrWpja0n25MfNMrgvikUzCBCD6+1ZxUFB55xm8v2S2BkaBfZYb4q+woVq6mNdmYlKy5PgP7F
MVEsrPSg++EDh6/8sg9WrfbcZbrz2+ikC4fifUN2fj1aIBZGZBmbRkGoPg3sXayjJpgP9bA3beno
TXm2UUZQ7EndreRZmGTKWvTNqIvb5l7LCTxrHtSC+r2aosPvbdw/2iRbf5FyImZjOa7vQeAPXVBz
TCiLEWg/HP6ABWbj1AFbSO4GSP0v4lKWsnKSYkr45q5Ykio3TG3UkGcpjN4awR/0xefBLh5LMyue
Kat9VioH7UZbkT/mkvIp9xXrXo2K+jwaFSpeEOMWaRRxhPsVyW12J4f+kwOu++BbKYJ1VZjrdxIB
aGczBWb6pTeJGhetXG1FUxrNB7vgeGiqXX/fms2wguM9+6JLaNVWchucVKc9U6ZpU/8Mi5hA0AQO
d1CN/4yLYBbv61/7hTEmiEm4ZnYRbdjGvkJUn607b/xIZiR7KJPo46wldo9oDN+kqVeO6H51yHHw
pKY0PN0RJPnJ725/SdF3PQ+DtTcSPQhdCLUI6OmUoM9GeVbJ6gbLOhZT/J0cIx49DAkHJ4SX7NoO
YcRdjaAmV96QdZuCyPIntjHthtJ7ftbmpqmZjis7SnvI4Gfehg7ysH1TS9C/mFp2ut5aessxiR2X
7fZzb+zzA2Wrkhv09wVit8esHh/LMTIe7LTZcfrc6I72M+/hT5ej5nuvG93j1CCNruZ2ta3CL1NF
fjfipDO2Uf271z/0ttV/RHbFuSs9RKWsMgFWEbeASCIe6VD4eXsZIZ9Vwdf5MZXa4jGb7yxdeUx5
6J9ElzB2eZ3u+h41P9GkuCm9l5Tqe0xKOK8t47mK5e7Q1yaK8nPTQguRyFv8LZIy8xlu4f4pbRE6
nVtFDmIz9Lt2M8iDdDfNF6rJXu+QDOx2XWB+W7oWt8XXAVFMaoPV30ZaZn2iivd36RX2cSjr6GC3
ngMkdEj3oa745z4M611QafE9qcRxqxVa+TDZlbVxUqg9+t5/dPhl3udpnp7gI26OAV//fRvm9p0G
U+pWHeXpYSibfONR/PHUTggLJHovPxfJpaoMqg7sKb3Aax3tO72qDpHvNA9j2IbEvZLqi+plZ7nk
mx4n1BYoWf01qlrNpVIvfdRIu+4ppJL3XdHGbgnN/0YhinpARjKCCk6afzIQS7AtTflmcrBQ5cr8
ZRfpB4U9hIv6oPzYIyEOuUjxWwdUFvAs/OJ3vELkz/NHIwvbfTU29zZfpV2s2v1uMKiVkS2b2IIZ
qC+yUX9XzTT6nZlnqjQhWODL/GiSe/5iBVrhlp1SP0H30m7LpMnvZpUwJyIn6PlS/QjCqJ2Vf+Lv
ZT64QV4lv+SAY5aTsScxbT3bAi/MT9OkGWeVOpJ14PTKZ70fz8RAbBKVjsIje1vLZolAnjFtelsu
j4QpLRSY+19gK3hQkrXnRFybl7Ruo5MW+jD5pd14j3gqxxfD+B4phQ8soxn3SoCKlumzRYKy6NKO
mf/DoUxupWTp+DSmek+FeSVvq6xrXwhPkCDBI5w3znaZpxe1R7OpHeo9chLJwZoc86BMUX7H/zLe
jXJjPjh66azDfqarGiJnP6rheJcVlOMPoeM9G7pePyJ/c4xBpvZav9JK0r3+0CTnEAI+BBWrZiOK
u3zey7XZo9EkSr9aiM2pFLEbSK0o/apbe9XCafosy132JHs5IdPGOBlVl7ia3vWHtlX8Dcoc2ReA
GL/IugyPpQO0I9eCnwi8UL0RowvSSYUbqsRhR0c2D13YjbsBLZonX+1Ris/b+ofpVJB5tsoviZRF
KYfWx1JGp0pR4i/2WBXrPNOcx3S+ALDvV2rEB9UzJVVaEQhS1lNlFZvAq5xH4eg4pr6zI0RAlz6Y
3cC3GDxY5lmEW2IM5qN9nfs6WWIqO5+qhq6fXkbJDzZ2XmRnyScACGaQ/XOnJXdO5Hy1Ys05hxrn
66D+MGla6KqTCmGtA8q9QlTZsZVzAUDFneDXpvQEUnwnqdVD1iUjypNcUHMe02zL4TjcF5wU1rrZ
qi/QnX7TqmH4TX5uolJ5lrGNPlYSEpF14+Sbntg3j8vEn45SwoNal4zLwHNkL49StE5KEwGiyLf2
XixlkDRmfF+V5DOFMMl6slEg0WRUiZEZrd1UQ9ojMrUBPqA439ryaN3lZYsMCym5D0ZupXvRt1wU
FJhfXWpbJa5mUf7FbgRGwrp+seu+XmWWHn7qIHVH2tvQHmMn4IhKLQT13DtEZIEIAEigvgciyF4t
e5RrmnNfaRwBiVB9SMkzrQBlDwfRp6SaueqmBlCxZD9GWmj9IheFCoLbeL795GvskkNV/iZLqKlR
eToddYkCo5UHd3I4zqGJUurZCMafpTpMvvRyQME65UBz4bJNADw4UpXeQXOmmW482NXGpIYeTTMS
kn4a3snFkB1CIWdayNIatQ+V1J7jPY1W/+Sb/hlsNErQyCURYInbHYow+YV4GpBkqczAsTXAxk12
TUBqq49mPkbngbgGoZCm+hgXKH86sf7M58d8nkbQPMDB/0CIWzNbzAIFKznFrUuUtzYCIC4MUVl7
903xQzTMIJA3udXHa8uqpscYaqyVpjQDyARterz2wfaxUxOb2ovZRRg4LcCRIsEBQ0/RR7ErGxkb
4Jk1bXCs8q5tk9c7RHziDbSRBjRffd2Qh8XnesuTiM9VIndbKPPhTTSgnJRkoN2p4nhooHHhY+Ac
WpBWGtwiZ6My+QFIo0tTSjFffx6L7GCtizINkKPwzhyMyrAuoq+x86Ma19M+j2wVgimQXS3CSYo3
wAYnZ3CqlOM9WSftUR5HA1nuwL+g/VftRmtM9hJHy1L1J9Bo4xxCeKCCdd0Zss7PNJWbTqGCxYn0
Lx2gvnPQ/USinkRrOxZbxyZwW4Sxday9mr3YfKfE0OdcO0VbXBr0pMph3KKl1mwIm5KiKEBC9lLy
xUOf9CtiAjMjitR84nmvuE3k+R+oRQk3elR5D6bMhyKMv3G4IgHfVhTvtwY/LXNTXHpHparWcIgO
gGvDpA6WicLWGlVO9VGrn0K9Btgom1CveLzBUCLAnCw7VXLwTLUHv6FIIbo3xAP02EjW4SRpF3Ep
Z/1VdlvtVvHl176qQaisGtTyMCSVfvXrFeWehJ6JYrrhbAu4h9etpejHJiTS4sBh/awEZv3U1/1K
hgT3Wbe6jRPL0mXeqHttrbxoVKzeESDwrk2jSFM3Gns0h9UiquDaRQGjgP5/BwVTQi42/2F7UY5y
QN8jzkWkuW/04WLApOGOToLSkePZp7iSPgUoUj31ICT1tqqfEVesnnOqkQqtUe4LX6qeHa033A6O
ap6wNFFh8XZKR2jGa7x7I6eoCuiWd59F5k9lmqIXP42qQ4is0bp0/PjFBC2z0fs63AsriAi4OwO9
oHoFKzITsNzG0gfZ1uUnfj8oY6F7sDpwi0FurkwOmidLmigY7Axtb2g1Sm6ebIKYimsIm6geAwdu
fkwJJaBfYctr4vpYR1nZFTk/71JsGYRYAvg7KRPdiLGq0/m7QinazXVsS9EZv/bE+WZndnj1Np+o
jBfWuCP2p49TeW1SpsUP1jjIW+Gc9Qn5TbTMrlZEq7JN1RIYu44dBm9tkdDeCWeta9R1Fdje1ZqY
dQu/RVruhbMcIulXdqSExJ8QT4HkkmGNd4jx7A3L6R46qO+3aTgVd3Z8ovokfJaQplTk/llSrO45
rYZPoKicc65nw77sAG9K2tA/tA0UdGHngB2SQvPa1yjfygk+tWtXB1nBvU6y2ZMLeG4jTswUmgdH
u7f7BzFHVs0Cc2YW7uxscFMr69nihdaa8unk5PsAv0G9/cgITn0rikBdUeVhPKSIee/DwT42DRJ/
qLB/bOXYfwGPrB7RtYDx2hl8FGObZkusfdwKK8UDtUuO0DkKa65XH9Ah7h790NY+td/qMvX3apDL
66I3KhhDzGpdg1vd1RFJTjQtoEFCKr0zNshu/XGbzLe6kpaq+87h3a2eKojKjYQPfOPJA4T5yeTP
++DolPEOjv9J49N28RLUHeaWZPT6A0KkT6IVTRkUqFn/Q7Qq/mjg22FJurUMPk0V3EH2QI5OzBo1
k7b1qExZR6akPYye/HrRpYMl9f7D0s2GHzFRz/8onJb+ZNYSDEYyxTeG3I/kWZNr3C3OwoV4BGcd
eMz6t+W8jgOjUSnKR/Dw27Bvxi/2ZHrrqaGoeVQy+SyrhLuonV7bcL2Af6/QUpxVUMQFXaXXu0Qz
bL7es3y3hf6JsCpvd0meOpuhA1ByYxDOwtq3kv/OCtgH+RWzr4lKEHu9zlrX9iqpJwr3WkDFBFjG
KTtCF/Z6idgqHJP5Iu4Ww+K3GG78/oXLMv1EQTxisvPCyzjRXHyWlf6Fy81Uy9i/fZV/u9ryChaX
m+lrfy7MuzHfrLRMs7yYm2kWl//u/fjbaf55JTFMvEqlG9HoDMKn5U8Q/Uvzb5f4W5fFcPNG/PdT
LX/GzVTLG/ZfrXbzCv6rsf/8vvztVP/8SqF3qNgdarkLQQhbu3D+GorLP7TfmUhFMSpL7NdR13ar
x2h4z1Nd29cB74b95QqiU0z1fpTo/Uv/ZdXFRybvPG0Wy/uZ/q/rc5jh6N3rEbvzZcXrrNd1lnXf
9/5f172u+P4vEasj8PholH2H7PYf7/7yqm76lubtC/3bIcLw7qUvUwhLMi960ycM/6LvX7j891NR
U9+uRxR+Vno01vftEKC9S0W8K5pBN1MG6FlN5Q5WarQMVy5tby3Zda7ukhpRv7py2FHOZuE4jD41
cRSv3AFSRxE0R7NpLcx+t9F1pE+p+QVBJ7q6yUlOpcMusFALdaeOmrXWSSq54P5c0gyUXs5ybVcx
N6HrJpTbwOxB6SlujWGKJXfRc1Ot14FL1yIF56G9C8txnXzzwlo66FA+u1maxjtyUsSj5DR/oipz
r5dZcw/ZUvYkEX25M5zmUdiEV8k3d+uY1bAGFp49CTcVOdJVQLDlKFxUT2aLlLE1ZVbhkBQ5NVx6
RLHgvIgw/MvVVbt7tAzVI4j6Fys7I8xLqvfdzzQicJndnycqsUaExBE8E23EJgN3SJxX82LQ31xM
XcIlH3DJ+9dhYqy4CD/nbRajjINtrgPeVQoQLVoVkQUQt+JClBCS0qX9zim27TPVl+Pu3RgqT/9w
f9cLuWJiu4Mm99D0weGPypt53ymhdS/uErQrui5rzzf9bIjCNftTPkM3A4YmuOtiH7aGP+YQHuJS
cLyFBcrsdkufuAsSq9sDg/x10y8mKWr7VBWTeRRG0WUl/TaVx/5QKr1BzSR5QoScDN4iVOTNyrn2
C6PoF3fLhfI68ySakyDAE7c2yRSvil7HimG1HnrrUKsaNM/SYUsJQOeG0aQ6K/j16sdVqRAkQdRI
4lNLCTVhO3PYRk7ePPa+3DxWSmEdrc5+Fl1LP/Rbz0ba2Jw1cBWXlHLkran7nTvOI0XfdQ0x09Ip
1rEtf7yuIwxyMX1O86reCZiuuIMH6vKK172B7kLC5xSrq+16LzC7Ar0LLSzVDs3agZczIId7lBtN
S+A1L9P6KJWSyb0nydWf7htFq2RXuHtN1Q2nRlHRVq67FN1w7RU7HUutYxPdAB29XLSihqyTaL7o
eudyi7wWdj+ygWO/c9UkrxfDBRAb+oJVCM8/wmnErHUNoDQSv+YpmIsiUIiUv6Y57ECzksbiEZiK
Amlwn7rq4aboJ04pPt+KTmtWCwX/ahAAWedvtUFwGp0y0ydzNEcA+aY8hWRRIa6EFk9cIGRP0ZVr
uitpHjyaIJxnv4Zs2NWPUot+A+tJDXVcUV9mhoJt2FTROoDqHekLK84oB0mjde851aXox+oi+pS5
rwXUjeQQMdqtaAvzzTyDHD3UrecfOrPu7zrZ6O6cngzxSrQjWOhPtnqft/mQra8Ggk/UAwxW+z1A
3IbEvdrBv+wX62WGNote57rpC+b5PPX+ptuUQ2knqcOlteNXqdB3vyuvKqKVN7nEEJR3vzDXnx1S
gKerj2i/G3n9kem9UHZ9ip5cEH7w40pkTNMkfOk9Jd9ls9icuCRvd6MQlVvawtz18XXETb9ocoLu
dlT+f6771p5WBD5BTTmAmFM9lM7LJfPq16buN6uWMpE7YRT917EdaBzXn6ppswwjqu6tu6JU3Cvb
rQ7gEBhUDxmgroUhRcBKuZGs+os2tql/bDKrv8uijINpWJeHaErKQ6wltvzUG8QO5MHOXOFTzY6x
QCSMDpXRLVk34pD3ossO1NxlM9pDD1Ircuo6qglf8WBNe37mlAfArOqDuEvRAVWnsD0v/SrSbXep
asBdhKsjU1S7UobC2Fm8bCB+dC4Xwnr8JVR9r0PJmTMDsznUHagq31YTffW85JBLpGRYbXkBQZXV
d12tX1d7158lJdUx6OL1k3qYkrDcEaeWPzhtClGl5Jk/VeQ8gjbtv9tN1rsVoP5H78031Kzpxre3
Plcsk5TwKfsKKYC2hhwtcWrCSZm/1+Br6q/m0gyJSFLp8NqXA6zKhxKFnXnEdbCYpw/moF4Z2Kt6
tlTwmClrMaM5BHvhcjtknhtobQjrOyOENTfKdaJa1mA+ULOebewaomH+deZPMwAnosTlt8CM4PUw
6uShrGK0fxEz3BrgXJ6Fr6Br+bOv3E0GaRpKHyS1klaWwk+SwAzUqB4AholpzmXEsgavmrAKtIGw
WjaFDsIqxuYteUjZ0XSncj3mcXXy5KtqVjkgXk8EvqR+amkKazkrUQlrmqMqU+kUNNUKLL9Ou9K9
pH6AqAQEz3y3GJa+YLZSwaHszAi0gvATlx425qsB7MbPiQzf1PckUZcBYombmcQSI2wnMEIzsXBe
1k7mF0X1VX0uKWvSLL3YmCPleKE5RF/AQSEHI3/xeQNIFoZQDfet8qU0FIqsivHDmPfg86Q4IRPu
K1+sTLZIfsre2U8mGQFEPrDzcDFr1mTVYSDe++9m9QYVbgxJQt+HzePB6G1jp3gdyGzqs1bwh3V3
oRr6L0ExHfySaH9jR9NzXubuMBOjgZ/L79UW2Sh/9gK0yN7ZRGNGWJ1YLflTmFJYxZSg8vo7YQ11
+d2U2ZiRKGYOu8l/klJIyDA4ORX0VvskQzh+aO3A3CJ2ZX6SpvBe/A4vHgmFn4citIxtUBuQLuuw
U/WrajLKndgnT1GonXQrc2/2yoAq2YFPsqydjOjV+tonLGFdvbOMAz8/q+tWnYTPXsvrD/Es36gl
CSw6en1s5F7q79+aJEX9s7hMmXUAHF2cTQk9OybK97Vih0/i4lDgUcTU4okW3BbqudSbk9bpCMCk
Yzrs0rbveMgyYOL7/2SlSePO+lu7HCo6RGIa+Vg0rXUWLqPq9femPe2WAao5xXueoKDqxQBPzg23
gT796nNdd4ofijwPrpNo0Ds+BCOJT/EqLMrwkW33jJXwFReqppM1tU39Vp+nnyS7cAdUET5IyVqO
EE7J27r/MPqV6oY9wreib6Di9o6qqJ/OzPcquspchyoolc/W3NVTnb6NK5Nd5NwsOPQ9acZnYRPu
egSO1EmB7DSypx/H1PsCd0h/cny/P43eQBW6uBUXHu+ShK7Fm8OtV/lmET6i6eWNX65EG6qzcKMa
U3edc/FJ82j03GW0mNeoxtfXcZ1CtIvUepb7yt/duJi1zC+q73wMjAolldbRj3YnhdQOTjK34rK0
hV14CrMFVdarp2ibi+fVJFxJSIyu4sMzIpzEHOJuWRJtAklz/3I14ckZNYB1kMpEWa2HBwuCwXU0
KPFGNDsnoK/ThofOnqxVDwfF9sbg9cnPgHzL4bY/H45BkSqnKqsSEzkVJhnsD+pY9Pe+6jcUJ6XW
1uFkeYHUvlp51dQfRFNc4tZ+kvUuuhOtMoqUS2sM6wwBoYd8bjm6718AZi5DSlg4zm1r7L2xnkLX
aRtYBpz0mwL8O3TheJn4iqiQ/Ynh88KDHvTbOkypUyorl/Ke/lJZcvABIAB1ld4HcdEis6GCyPCO
ydxn1xSqTpOEuMvcJFvfPmS+eix153WA2lHCYCA0KLqAoqUba+qgjZ39qb3N7rrc+r34Aw2kvMtE
3W52KLtydP0uGPeiOTVFSzGaGbqiKdmJ9pQVn9I4eV0NVqSS8KVpHbSkiam6yTWCNvasWwaXaMRf
FvlrKNZRLJv7wtygiHhp6wcNoBxc/Th4s4PwEk1x0UIzoo4m99c3hqWJdou+DQyTGsFPmmKjkzNq
PlIpNsmmAR57g8LHddPX05YsPNT1dhhc5NBeRWOR/odVjNWR5BG+iWb7H8R4wP2344VHADnt1WNZ
4W19YVzmoCgYLl+K0B2o/rdGAIdXXCGhtzIB75xtqdmAzPAhEjD6H1UT+cdorrFeCe/WDC13DLTh
UVwaWFPPhVdDa9+Mj5kJyCONvHQnXhMU00gyGNXdtWWTRqslY1jF4u14s4pXl/6FNSEk9m5sO4/t
57cuk2NjT67aB+GUAL2Ji+pIuSDcUhTAPg2Bm4Rzwn/uyeXIOZpD9luYrk6V126S0g43yxi/z5PV
2Pmv8wgDZMb/j/Msaw//++tpu0l2NQOGsjIxtLu8VnddpBqHxtPYbyVdp92NJdOw9Uq0u8TUouMA
BBhZSO1OdPXCevUR7iWgnI3SOGBJ5iHCU8wtmtKAesS69CF8auJy3IhOYb6uKNwHQEgbwFfVKrTD
+PUpXYzU+awKXRv3aGJsUL8LdZeghn4My9SgdJtnfuPzk4fEBG1HPN+FnVjOaG+Ksmn2r/sabwgP
RPmke74g/oPdJvZ2yBsNruM/+uTZgP4dyJxKvfZnMO8gljy7IEv+uVON4iDGiy4xQOHjs+aTAi3K
PF4Y+i6170x1lLZROoDn6Is7aiXKu0kxiru/agqDcBlhtTarCWjt/+4rZkpC/5tlwohWmR8KSZNc
cadTtHK9y+a+IpEQ/3uz/rMferASVcEEM+1kc8ONJZoqZbxSFlIwO+/jRJe4VEHnv5PhTigtSDwN
2rbUPyuWD/iM/LKup9Q4D7pGAXP0QZu7vbSNjyNnaVc0jRLoPRxJEgXMU/6iKgThiQJZZ2FlR3+d
Y2JP8xhZwQcfsNILl5ivrc4+BoULM0XvbZcX1lPtmahJLk3AIYfOh9BkJ9XO1epDVnaJTN24gyJ8
eJygSTFGrT1BgjY+ejqXOpRgwS5DdW11BQ+vITLju8l+HSBGiYutJdehoiXGD0YcbSxKadaFXSbE
OttxlyuhdikAWm3agjiZbhhI6s19nqQ3bpGb9dVFGEYmWMHMlh0LdfzV+oZyJDSsXSA1PcpRIJ+V
trFDN38ZwYpdmtk0to10Vsxh32iWEyKknY7HWFJ/Xz11wFpUp+u5K9ZcXkziw/UdURZTUMN+Ev1J
4zRuicTH7jrV8mKEWbzAyEquL2SZLn9RnNg6ZJHqQ5jAwU6bz5N2KHV7Sv3BbUkc6VdLpzJO1N2K
86Jwp+YbT0jrrz7LFIth6VumQe0nWk18T9G6Hz4RQnsBUCk9N/lo7PJWL/ZNWiXPMPl9Vyl8/PFn
hyFE8KLyCcsIKqBRBiejQeQlyADlwNTWZpm+b+pzUzgLq3BemsJ6MzY3KU9vqLF2+9bQzmlMPdDg
2Z+pb1W8o69Alw6IB5avqpBGwjSRfia2q52Fdz0067jS+lPe/E5yQz8GUDydQJLyryoldCpBhuYV
JGL0omM+nAgJCes4u4g7calqQFJXy23bDBvtaHY/kDQzwUXPfmI60SaI1AKFLo/R6EPX7sddCgya
izYpgbQfSgL2E78jbmeUmf07SfT0RDVwQegzTNNTTUWUG1ue4opBtZ04m7BtQ/ZWmSXpZ7SaQa33
IwjAWSF9bsIaNT44gdciQu68Wg25qy4T0gBnAHgvnDrzz20aTSslD72XtqUcSeny8cUrQ2PlNHX2
4lnIDua576CiUEsryQCz22ogmkgbOEcFddorTluPIu/aVATVA2w175qLVeDq/u3YJPFD1+o5kjcz
+lNrKY/RqlBhr+BYZ3NmOyF9RhX7SM7w1PvlRvQNlFxO66t5HpJ2ubKp5hl0AF0bR1GrjV1JxR76
FHsTA9v9osbRpxqIwUXuSvWhT8tkJfqztNPXqUwZuTMX9QJ/ZmumfPamsjnyBtQolaTxF9Bt9ar2
He+eWsDpqZCai+j31bTcJp5uEBhjkbButq1OOVEDz+ZL+FULouFnP/nIFfBYu3RFM+1RPyn3sp76
TxwHqaE3M/Nn+FVt4D8RntCbjRczghbmdWcN3yTIJzQd11BYJGCg3uTnRSdQg2QzjlZyphrPeshK
SXIl3+DX7O3OzwiVir7w7W6xXu+iIT+3GeRYoW9eAnavBz6L2r24AGLX743IQ7UR5cDVjUE0x8i7
FEVqH4Tv4gHPO5Ewg5rTLvGfIPfLPihVEm08mbL/vAY4FklF4Rqdlfxohsid9HH46qMutpmq+L1H
PadI/tFD8EQlUeimYYCaqC8B+Mig2tzBbpPyLZLk4MGbDxx14FhrQ4YT7CqiHIjDiTUfQ4Td88E3
SKFxcuAMbdfObBBWJ7H50iTVeZSKClDIfKZ5N2yemxzwcKqrczNL7aodAV+tdIqnkcLEQ29L6naY
CukTEayrhwboZ5WOEA+ZEZCojPywMvOtowL+jdSzcoJZt3mCR3G8h/t8r2W8bFfOx3xrjGq/Fr7i
osnJNyjslJNolW04gans9vC5148cLt1uqkhLeoi5CaHcpiYOl2tER6a6GT9aarYWEGjoUTkOI6ey
FihnW7WUlW2a8hmAopsESid9CL1x3MC6n5sgZaDFFZfAlOWjZMwXas1TniLcUlurq0AK2u8pz0Yy
BbNFuM+Y9r+7zXxEICvgsOBey3G4hPPzGrIvgxxOYnCsB7iQ/Zq8Jtsukp4Tdbeo+5VoBY7WXvTf
qn4KlyzShlMyBvpqgoVjLRyFYZlK3PlxvYveprpxi+0HyVHSOtxBuaJG6yY11k1jZo9GkXDQ1ONo
V6lNsq7VkJOmnACcb2V0RvXqe1+kzlbt5AkpAvSphXa16GucbnIHaagvwvC3ffI8FoQf0NTFRwxJ
qrp323FQ1iLxuBBEX9OW7/KYAepFW6/vP4qs5dV85Y7+z/trelPXkKS7ck63eWtuu7z9aIdryC9X
hjok537sumATS0A9rew/mvGMMs56InRJ1+xE6821mbHI1Xx56xczipboFx5v/qJfnwWS3vzFksLV
+WqWEDAVkGNySuaSF565qbtqWi194m7mzzyruQONrfAxbHgJweu/jmvsHlCQ8Ozj0j8PfWxt8jJ+
77PM2EC8tiMb9RO9BPNYlsb99f0QTVivgEXzBix/EVm2q5vosjOLLMDb0GtTWG76iPh+8/yqXClq
L2/qhiebYBcoau0nBfXdg09pMTWsykpwENR+md7pOjyhwksMsvwO9oWZyvw/BzV1fH5NlSihgtK3
ngF3K+IRDSnkmVdxYQ5n0faRx9l2I6lE0SfNPu8dQV1veFpZ19HCTExYIbNI/I3aaw3ioeiXTubt
IGWj9iguU9NZa6uv/c3SVwGvI4Uo+6s0k3WOxUi197NwmLgQrYZvtSLmnQ0eDI6zcFhgxhpi1F+F
w7vutlO20Nmmruhb5iAmR91TbVnXOYTBzBTnrPpsNeel2rf1qAJKttOk97cG9hw/SL12h2Xy0uFr
UOgtHz5H3cOgBCXMLNoKqWF10dQcnLWlP9QZKvSIQ1aX2UF0CQdxiaz3XcJ1HkixsnEd+Oe5lun/
PNeYN5+dMFKOthqsLNN4VZGJlBzFe8VrX3VtmhxSJHVy9EMrJ81T16XOY5cGc4wKLZneR1/Vk/G+
tglckYvPlFdvCzjOY85R5tZ7WU+MkOf5Rd+oD87jwPyi1RbKS5gGL0McWpehZ7tXxlpwEE0B3XEm
6wQKrT4LDE8aOf4lUk6iIZwCmOnBMurP4Yz7Ef14e7u4o2qqMgCDuS3SeWul5psjRggfEMivSy1T
zUtZBHGR3ebFKE0eXLwKnN88hwzy6q5nmdSZM1uyl219OaDIgjr9xyDt7qspGU+iS1wKWJ126GGr
kDniRuSRSosIP9mgeCCWrPJYDnpkoSSM7PZeHCVi8RMnbsUFDkdv3SiKshLHFNEnjiXibulbRtz0
iQl0sn4r2c7bTQAAlJIh+MLekYYBFrUOlZygxDDTiQF3fSUMy8dqYxgqFJkd4oJbCfzktpoTpFNc
pFtgBvG2nLOpi3X01R+DQgUNKb3QBadkbW7K5EVTWAtSjlfrUiYvyunJ0gbXsTeG61SzNZ74JKNt
SHQLFBGaRp+mAqYuT4HR3+4U45PXql8RZMoehLFt1BUkeepzmVbO06gGO9EdpAjxaT043EENzU9D
LteHTC7itbAafi1tfCcijzYv4KF9fF3gOuVg3SxAMvHdAqFd21uoTKl6BebS3BlB7NIk7CKaqUFB
36iobhJ3Rwg87bvWG8N1bYTh9xIgx6TCf4oQnL7t1dyE1CKPPw5SdREOFFBakF342sMyEnnA4Pv/
sPZlzXHjSrO/iBEkuL/2vmtpLbZeGPaMh+C+gCQI/vqbKMpq2eNzTtyI74VBVBXQstwigaqszMbC
ITiMnC/5VLgbiLvga+WCtT4fC/DDaMzKoMEutwvZSgivgPe23N7sYdLKTQOgJPJcEAf7bSoNDQJT
6rno04Ve1MfC6jFN8GVy+7itF73Wp6CLV/VIVNFtmwKC1enLzU02NcV8NUkkgsjx+xLzOnWLQjGy
0Cubtd7pdpH9IA5DDejShz0GGulkjyDaW/28RcvhMIlPMVWXjNusC78P8VhdwJXMzq2xoQGooSHz
7GE7PtubYkt2stBdp+fITLAz9jY3cwxBSXDaocj6y6Kf1rvZf1k0hiDWUIok8JcMnVP6TEEHEDcK
vO04Zm/zEYUKJ/ry2/kDjcJfIPoFPK12Al/GNkk6Ilv8a6yvV2t48jafgMg7n2eGRq4AaAqOqV00
SOmU7VXkaOAzjQnNKEXjg0e48Z+Uh850ENb8Awm74NnC8xM5PCs6TWnbHpkNICT0i+wrfudywY3O
/Nvo7kjnS89xG/Y+J7KM6CTiBNLcWaXWllRLVVQ4FSOj/dbh+bwYQOJy14oBdB5mjNMXL6Y34YP7
AXyRapkLcDn6UlUrVFTSO0CPx70XKGPLfFE9BFbY4OSDPiw7BN2yJg9TibwfB8G+/DbJ6loDbKtO
9dC14D0IFPP3jgxVAdUJbCDRH9T6m8wt7ZesHS+5CvK/MjtDJyV2b4/g12zRY4oIbpj2SyuHC+XP
/hTxscZ/jEATW7As0QW8CvrsGbwUxT0BHfq1ierWi6tEiwYw/kSAioqb3mEEx9YMcyhqG1BPqGFs
7BHsVT34dre1XQ7LqnKgtq2REGmZzIvS/G5FiyqgJWlRwlCgsdOfF+0t1a9TiJYAWoxtiunL+9hs
yhO0DXACgTjZPCSReuKNtWBC7gQMK3q7Q3ZtalOzPNESH+uQCYKeSz81LPyaQd/vAfSIxiuQfMSn
yWPZndBCej3n5V89B2KqC8M3NZnRKsdBa45wO3NYcIB0QiDtNp5I0UD1kU8FHYC4q+rcggMycory
pzejCx5syFwaOLrQbBRtmgUD54N+IcfeqhonpNdUUdwVNbhESde8b9IRgKp/O1rPwFlCO2Jk1OYZ
2RDiW6wdcVo7J2aDh/g8IlVVVMIU1/f8jrT9YjOiQE16d6toUOa3LnuFUmjxFzJ95jIJ1XSxgG86
oYEdFGHvAeWQrNvcAJ7PSIOt6vqNa3b+0VOR66+QLsk2JYgUgTKCxjy5E4P5xwT/HtAPQa8yR+vd
PmdoYqd/GWDWaxvo/9d+BNPHzQ5unLWTZ/z1D/GetrMkrIBsFOAiq0DvkWct/kp1TpLGZhC3C5SN
XQjaIXcR1ta4cLyig2RsY78KVF7aDklIJAcuvO3rBbFsgmcFlFYG+A5p6HjOf5/UWA7AeaU6I0lV
gf5WXwzwVAJeCP2Mbvpp044UMmVQhJGAPZneWoHduLaC5pQKpR64vpSjuxZ1BXZ3PaILAP9OIrDp
1Jaw6M27HrViGoHSEXwcQPZBEjk+3kzp2BZHOZhfyUQXrw+rfWCybp4pkpbvy9b9AYme/gjuT8gY
9WM2QBy06pcgQndRY5I18u3aSB6KpLs5nMZOXPwoc9MEXiYbTzgyWetmGuSCsJaWRPcN9uXw0Jhi
6I4uYEkDb0F2uplB3wsAZ9337xNaAYntZjLvMuZDysjoQh/PZIPhN9e30Vo1cbBKM1s9iYEjj+qG
D8wElouPNdhDPcs4knOSpomGSgitkzcA/dMOotXRkrwBXjVnT/nf0FmsnlxwQV8hB1C1bdsvq9a4
ayS4xSiyctGd3ajS3NM6rMWfjnClWpOXiV4eLPS7gg0TPxFwHOl9yuoDLUsRQEKCsM9oHmmUlCCi
xJGzOdFqyFn1ILFvFGi0POiNOtDDc60Bx7CJs+cIzawoeCSgiYIS6U7ii7y3QaN7Rlc2Hs1tXD81
IMdYmBLKbBV+aRESPjHkgsTKjNNx18clABc6p4rjtLVMEt6AFQ/DglXcXgDNkJ3xUgJfS+2g2cZw
/FXapdYyj4pfArkPEYCoKTZm2UAFWJfgDF2Ci3RpLkcOKBzG7kImcnoCBDZm6MgNRZDD60HkRPPJ
dlvEcntgdIv+QnZTGBKSNNDMQr++dWr7ptzVPHqIJsMB9RdRWsUFA5GVBY7UKUr/KvAuB7mK9nAR
4hZaMNnGg3bwgozgbkY43c6hoK4s132PshTkqVdh+MqrTt3dUgDKcNAWECXGjhIH5EiEM0IIW7Qr
PGDte3LkTKDmXVmvIMjID35VlXjwhWzrFH14qTvoGhRuAkGFaJqWZuunr50MqoU/FdG3JmguUiIh
vxintxoHPvxWqw4dJEPzI3OKF1dm5Vtv4L8W/cvqGeeBYsXLXDz0Q4WEgONa54CP007Ffn9ozFBC
lZf965Or0fn8ya7+ZIPXl1pVyLNU+RuK9p8/eeizl7QuzGVaOsPdlJQbkJiBjXtyjK1TKeObLfE9
D/uMgQy7Ddag+A9P6PkfDqijW1tbpuZ9BkKzpS+a+osr+lcN2sb8f0BthErnlH0zLMN8jQc/WzH8
0d/HeWRs0b+dHpIsFeexS6e1G07Vk88jEEZzx/oOIY33H8PCj2FEcfy9t5EE/O3HUFP4rx8jcYLq
lx+jxcbmbGOfvOxH/D03EvIVKEIUT6CCrR7sDo8VPXJCExdg+UpflRcyYbclVqGw+y0NaTqfgFWi
YWeP83T0dftiqaeiMQA95iA69icnWQ02d69RZRUPOGoBmNC5V+gJuNch1kkYiCAdydbGsUb9aq4r
kBxfgTAqHrzofTokwVBPTFxkE5zePPWd834R+i4D/N0zBqBL9chLhgm5ldxG4lR7QM4D1R7L3Jtg
qVyRroNjIbuAEsh0AhssNPXMv8gMdVFIxego0qmhqHJS6lQ35gP2LdEyqWvwYSrptKdBM6jQhXXD
gP0xyKAT0D/ubw5IIyDa/IhWY7uuumgHuc5+aSN/tqfiXZ6B+woMEwHIUIGzJi84r8M9Ff4KNkGO
NwC9rBdF6xk4MEnOF1Ekg22VWK29Ir13SxuhqRBsSdidxOLpjrwMLG6LTnubDtiZXnZQXQdJ2N3E
7SdGLLV6pDzziShsyadHN5+OND8if50HgeE5srZbG41kgIVF0lXrrAOHEm0B590gGcekhk6I3ixS
qZwuc7TT2ejyRWn+dgmVodaqxu5Xcm+XOoYNkEKi3gDsWtV5mL2qpK3R6gc7cdNmSQgmiyaf7YHS
DGNBpN60/RZvMecHtm8SzzDkXkbN2E6XLmPoFpF9gnQbbDdvrOMKv5sAdqDTYpkX/BJbeHF1nUSn
hfLHL2EYxavRLtiBqjt+dT9NSrz+FiX9VNcWDzlO8A8G/tN620PhIkh8ZxWUHAVOLcwqbTE+NAr/
pVTWGBjObFReG23Df8gd076CZWdt4H0DzRS3Pxk5zmukVMNyC9s5xtFEpHVsIPtSAprOxZG8Xe4e
FGgrHuOYO7QGmQdIi554gTVoSRt5MOCRsmJR8CqDglXPr7VqGtDvAKjU2Am/ViDuB1lLsJxGsM8u
G3uApmEU+ZvG8d69GY7VNJVMf5qvI8jpo8Fu7UKTBr0Drd/V+p8iZgJzv3KaE/4pYuYsN13ensg7
6co4eVEdRzAHv/nNS39NNOQ++zz3T8H0t4anWnaSxzLxx2XphcaTEat/3amRvdvkx91vcUYKLfdR
tONWlJl95GMA0h39pQUO4lHVo7q6Q2cf617lUDXEl7MF3beN08snO32Zo5/xMgUX6DRU0jPXtecj
QQQSk+MkODsq1nkrSMLbC7LdHH8aIpfAmgXNu7ntcvJWHYdC9m8OS6+f44276gIbEl+Gxe/oUlT5
E/pXfSAef5roDrxu4RKc8vm6Ir1MMtapAG2KF4AC7dfohAPsnnvfb2ZbxcntEwq/ev8E3wV2S7PG
hUsW83xNM27BnlFcY1nsDQMsm+heShdNMaabDiqf0JIL2L6bzOZi6kqvwYvwaPaAGOhKL9604lEg
5wSZhQa6rTqCHIVw9hZ6yOZJaC/uVwLiZsqaogvkSLuFkYf1165GOdJlBT8W0VC/Qo9strcKKkUQ
JHLWTdY2X2vsVS2rqh7tMgJbUaGANNb2QU9HB1R8m95AcvUae/0LRC6qFbT3sqs0kW6hO7JJbVPa
Rnf/N3FGhfRCaYJrehy5tQztCXT7+onmbqdBdV8cxtVRmcAskzXLC2s5SjxRam5Dv2LdTyDBDiHC
Y4Agb9OK1NqS0MXk2xfXqszHrBiz+0Swv8lMUUESmNvScdQXHWWG/tYugIepDOeKvWZ5tFw8BFCP
d69kqzhfjWhyfLBd272mEGpe+UBdbymCJjgK6U4tAHslm54weGBvnfMAAYsTgPiyNVi7+Svg0u0+
Glq25jr15cPudu5ne4Vj0ZuO/5NdTjnUZ5towUfeX7JSBpuMDdW6KnnxDBpDewddynDJo654lrxF
07If+wsjxDCdIiQlatBjUrBlg89nKOSFnFmdTo8ZSMhibJ0kdLZWRVyxJ9bL5EH6ndwNmReYSMN5
3aHGyzJfSCuO9o69tVwhhr/JYVSguzoWbOwOczhk+6A3AxEqoKcasLBM9Xhxkqp/7Vbe6MhX0xAd
BKfGfEHDuO41w6QBGVjthSppDXEFtLLQsBihYBa78orKdPgQ9N6ZzPjtgqEoBsi9zlosGUAFrYAQ
zI68vqXeIkd1myzH+e72ukV2JFeLBBkSaAF8eg3T2/b28o3GtW7q/RRAPk4KLHBOkHmZ39U0kSEH
nYAM6eSA3R1nSEtuBl1lK/qxe0ymaNP1PL4jU28G0Dvm7d/kI9Nt0s3266RunJqj1cu/Kf7/d1LS
Ay0Gtgf8aL0IkCf1x7swjQH1qIW0m++qjY9Git3mtYy66qnMon8svetq/DZZBNhMnkEnaM9D79ch
eW/ByFiJ820oM3ScWXncrEJjHzm6s3i0g+keo5j6jIc/jmy/LBcy95pHQELY0i04ewiYpTaQlW5P
IIIbDlJALCf0A3GH/LK9MgCYeJ4aCGmoqmm/Bw3fCwt420UFODf4CSAUWtjfobzDv3jMZ8sM5bZ5
ycHQtI9++b6knABY6qX7viRayk8xvrtJJ+QXo2IDqBlxp9CDt4DOgfxSCnwm3Ult+2NcZU+giQ1B
WLocu4JvSBssQlrl7PmguGhAnLymYdu3EAqH1iYphZFmWF0w//xhJ2kxDwkMvIyzFHvBc1BCNniB
GyfC+2cBqY755rPrv8SYAPwchimxN3Fv9ys++dE+CUP1xYecdS+r+kVYVXrOwRC9GKHr8YXCkiQz
9uAIhs6m4y9qNoS7NGPRlqNZcYXGZGedyBr/13U+9Su7yqH7QWPVOT1oRRxnPUJUCLqg3rS2TX8L
LNPfkaviPfHWA3TV3dHdh/1mIvvkWnM8UdyTydWAkRF2vFXjPdnJRM7/af9tfXzHP/08v65PP2dI
iI6PtSVzNyG62jaW4Tn4Qv68DCCyVay/68sMvO+NDFC6KNPvre1H2RrYduR/2h4kI3rCHGNPKYRe
Uh+qMCme0v9e6mb5WG6enoLS1xsLKIRrNQSncvW3SNTL0AryDdlIO6EH8+lF5ubCHhh4sfEqtZ3Y
2qM0as64MRnkzsIVQX/2wTL/nDT2+ws4rd/DZhiZDgu7qj+DNcR7zn6GTd34r9V+DaPpVRTjv9jD
t9+ecDCGAtNdV7vQpLcb/yERifMAtKdE/zC+6JV5yjswW1CkcOxu53l2AK5EhkOJjm+nBFSHvAXX
LcUow/UWrQCajqHGMsfoTwD7svvpE8zVHJ7LaDqBNuKeomnZMcRzy56LQ6YYD6MP1IoTGcUuhw7m
i1mjJBH5UXymIaj+tm3RJVcDinTXQtkrpXtcs9xm6HoS1YKG02TZO5Axm7M3HzmAMGNZ7shLS3II
bpxpqJdUOTj5aMkS9Dp5H3dnN45Ai2KESFbwJaO8ib6ItgBMHHJwJ8ql9HE9QRMviTc0tDIuj8yE
ZtHQ8PIpRt3o6uRzKoUC2gaUz7fpQjTmMvT7tdXZUCmM0/BhbNCqxrRaaC0H0E74HYDG/QD2h39H
yKA7tiNe9b9FADmFtLguefxhDR/n99WY2NCHx56lYGsgcZBS8WwH10nT7g+psSEi/dk2+0GqD5L9
pgULrFsa1tZtHFQlGFhNUQdrTj4NUTKZh4SwIUwNl+5sumFqPiYRWoeiPkw0otCPiQztCCceo5U6
ZdVdn2dHyA/6V0CD/avP2AvauNozSGJ9SJY3wRr57XFNzs43wrNCyqrTTjKVZX6p/JyBlRazs8RN
12ipbzc0PTCFhZNo+32erSdBSmMLeH9yTyYzGLCpAvHzln6CcQj6I4ce8IK8tAZDDa402fBAJlkb
6CCSfrajHwHq2s3BZZ4JAMjPnwikP1D9Mh7J0pkFVJ+m71GaDHtKwAkQ5G6npq/nBJ5M7O6CF+0D
OelLhmosRN9T/kBfMJ51aPv4dboo6nrFPQb65jIL9gneA8DuBvsubIonl6XlU4F9kj1m413c2PiO
u8xZuoyLHTmBkJ52NogSljThYzqeVwVIXJW/Drwqvdj2lUATDC+hFSC9E9h3wHefNSgqt3JMvoMG
95vXQ98HRCPhvuBQY/Tz3HrDRPLTRFUbwcpNAZopV4aZsr2rIfiW0agdyuKWhl6IB9SF3UVUt/km
AGuBhAzSlz5LbLCd5qhg5FpJSku5aDuQteyT/dd41AzPLGx5v0fr8ggIawakgs78/ZYDrP2kXtoJ
Cho3x6dkYUuZQF+CVbNM8AwfhgpcGjJ6gIpX9OBZqLJgexxuB8jYPoAjADl/D61fMghPFMGi1Lof
+2+Tct10mYfc0/ThPyJfeunS1ezArV6SYmkNWtJtWmj26U9oBobkbQ/17mhA05s+2eG55EHGL+72
NGyZueJghX1OcPLAtuXfYfSqGFwoaIdF98ewRq9GQOaPMH2OmVcjO32o0Tvi9qG0Wj+AUXnIJIAT
ECbbdlOWHaELlh8Ly3C2CiiEOy4rwNgrK7j2EVLXDXOrryzhXxMu6x9NCr27zB/5wh4BgW559aMP
m6/K4OXXoilTSONk/lUx/DHXBs/vIFDx/imNNX7+FM9J0jXqYC3oj98a23xnjYHStDwCs0UcMZ/M
0IacaWX+ZKNJmoIjiC1IbITBOkfu7QqRmOrgomQDYR7XuZItFl866QyP0sLrIHQhO9xO4MK6xUP6
CpBGYWKX2lrtw3x5HboJoqWVc++q0TvYerPqAbuxsTKVoow9iTsU20egXX81zuLxZLR1ZLp2DqMI
gr+rzDyZYDm53fieNVvCnze/xFRpqF6SrnmjPTLtlmmjrAaIzYvI3JNdhsEdtwNgH/Lpax9DduCW
3qU0sLY7DGLnjhdvqPNAyZc6hlIFpCKsVYI6IyTn0uliR8JcUoAbvmRd4yx5iWb1VsT5UkxmvJkS
17kYQNzOFytk/BQKZz0UEdJb5KAQCbmlZYk/sg3ZBvT/rUw3iSFM14u7QYIupHOzcVOVAr+/pjKQ
gBTqgE2j+gL2XB8Sla5x6PWQsU0Tjv5rDfKaoxtAvY9r7WirmPxlL0DhP/lGCSas+ketbONN3wRZ
/X5jgR83ExAEcS1UF0srt16aoOtWvBfOnbSgLZC1SXFAwQCMDtEUrmsGVYTUisplXoN8J9ZCdaW+
6wOgvQHkwdi0UPRLR9Na/+cYCqRLmoLthOvo22J0x4tvZdmFOG7ZJzpyDhWf7pkxnUiGLEuZutc+
OmGSr2X4tujD6Yfvv80DHwpY7kfnrYUswwLER/zK7SjYqAAYGwkawzNLw2TdN8J6qYz+W1GNUDNP
wIOHXd1foHu2F6OeZLCfkwC+Hc9o6EnBrGmYL9M4zpMgqzpPaisktAA3MaIhOyaNayzzSaZL5Jyy
YxyNIGknTxel6v2WXFNmIoHiFtPBHlFAK3VbZWWgETyxILwOLbDkFEZg0DAK0T4aTlovq1rwN1XI
O99Fr9dikN8GEXQ/0DL1Dw/c4MXPbfAwB6Nzl/lmBt0nwQ/4zdbnTNlsLZzAv7JUvCZRvJ10/Ygu
slIhsDUcfeM0zm2UizN3PFhUgfoU8+HmAVcHGnUmFOc7FU5bggRVI3TKhxYZvRkhpOFDoGT5s014
YKAgUWoKprjxYy6hjmg9ivuP67kt9uhB1p3Av4H2FNM3VrcMy+CYT2BJB+ZGJ2lKB6DAyvVAVabR
0fpCkyJoO61vtikNL5bx1uDYfUiCsMYp2TRG/A7j1TwcZeHdKVmk6NxNQqQLQJyU6As5wGQXLWy3
5NtP0dgtr1qVD+dbsOtrYu+svn4Kg5B7sh7dogUX+CsIYsKzqGrXXnTIB+xDO3qtGYsuSuDcsgL8
fuPZYCCbQ9BzNS3SJDLwdFHFCngiiBrcnk8jy2uQWa/pwdSR3VG9cynzrlhJHUyeKEcFbmEKAART
MQf/9vCj1QtmWyBbRFu6Zjv0ND1izEr0ZdKtScSHNxcZpZU6QPUBm6GnkAbepzg+WBVfUaCbWGgP
smvf3jNHzrZ5BVvVuxYybQ5fFHUBuQnLcu6TbGp2btLl+9J21d0EIUhoxKXN1xFyj74RGz8C2ey8
ivlvnV+MS5pUeGmzk7kF5pGwV3c2lpwnFaZ3pieCU3Y75Ii8eVIEXNt9mKo1g0LfotCdCp7uVKBL
PTZLJK3Cs+1IC7gafbQH1wYH/RVaD0DI+B6HUxOYS0TdAG+OlM/iY7JZJXILfTTIG6OccwfM8HhX
ZLI5Mw8K9YIVHsR3QIFiJq06VKH5QCNPm+gOvCX5rvd0e4KeSouQozTibGPWgN/5UVu+rxLmebdi
PTKpiRVEybp0cNAcMwZCwttHobaEnwYImh2tNqp0F6WpuAiQKqyDQCZr+ouq9J+VmZRXKLmxE43a
KOzOZdOD9w8+uoSNKdceEBfrtArfbehcfYgqI5j/FtFVW57ryb6jePpTBHm8WMdcNuvbQjIS9zZk
i8+0DpLDoN9QfookEyhVas1/ZWXJP0Km/r07QLxbRGCtJ7vwXH9ptRY7tnE5PrOUbzsVWF9zaUHJ
umzVlsIylNBzCwf7dhrY4T8tOzGjXngSNFy0bBHJ8mATLLA1enuHrsFoXbhTtyEWMhqmyK1/GnI9
JMoys22i9c0bSSQlzPKfGK+F5wGaQgeR4V9JQ4cjW155ARoRtDd1NUckr4FL1EMzBfZQaJp+GqJk
kJyzusvmYaykeY5r48e8EioelzQuv9EoFq57GTrzxZ+m6bkrRXdnQEeMfNyy+X2bhxfyjUAu3rfK
BmcAPhGMGs0DNli7CAQrz4kxGcAUqQ35ioFZjx4IA2le7/btVXXJknz1FCdPXvFPjW/eVqbAuvdR
OVxlUWag5cqHo6fJnQAbtncpc2po6YAvag5BN01ju+4DjdIyZ8AAJtaGhoMFDHeZhRca0aQSG/QF
EgTDkYa0pB/0D36WPilNe5IPbfZo6KxtWXNniw3GALkbXu9H9O5fKARFGX6BBsX+NqErhLlFIwAQ
FHoRuvRFIuZF4qIZ9jagywswTIQoZdfeIm1CoJlrxzEWzHA5RLZEuHL6Kbqv8yq6R7dkvksgb7Qw
KaZhaLMr6/5CXrpQsDqUYezdz0FZi4dLi+/AvG4WginJdLN4d5t0+6xSf4yVgsI2zEp3hYYrYEjC
2GRHF7+cj71AIROgtWn86e0/Jipf9z6S4HVnbtM+H3YeuoWuMXf/5ulU/FWaISoHfvVcgC7tTwFZ
6z+HqqrnALx4h12tcOjSK+Q4LD364JFZJB407Usrrs9+btivTGymqEhe62ZsLmMSA6etzX0p+TYD
cHyDYpT9epv0PsRuPUUma5qq4/xmHFmIv5GEV2jvgzzSp0sfAfDGBwWVXzha/W6lO8i8+xcceBJ7
DFdkCRnDPierqm2Ul1DDc50Qsq65WLuCpc+iwFYw6eLu7wq5KoM5zj8CZazaV+lXt0NSIwc+Gyft
HsdDbL8PVt2i2U5PjyB2M0+fArN9RsljWKc5dvutxkJ4Gh8hWgevS7+/0Mg3waYwdZlYWsoCvkN7
+0C+e+MY7fKNWwExpad+zA+DsdyYIRhME1BYIxeARvhB96jkNmhV8AdyRd0+AFcUzgKDz8y3Xj6R
PwK324rZ4XSkibme2FFzyzQ+NXmiDr5uq2i6oLy4+o6GsRfh7zQaTtYErW2wcICfsankicIoYjLi
atv1IIvdA3zULwO3aFDxVMbcGxDlabVILFPeW0NQX4B9MYBmRenUk3WF72etxUl/zrDjLHwAISA4
zHPnL18E4kgvp75Nwgtk0LYdx5t+2bJ42IBJr13dtnp6gifz7kgmCZq+jRnYAEkjPSpSb3yL8noP
4h3jh+VaJwiXTl8FmAWWPvr978CbZezc3hx2aC8FalNP8l30LaZms59GXt1NkVMuMlXyc667UrME
8GgJSaB59GF3hVuKVSGLQ2mDS/FGMgNYKHR9jN4Hu6pZHsiR4+u1rnIHNX4WQcm1N9W5AUPaa/9P
La3+NWZjDI5csKKFTWi/CvB/bVJLjhsKAmvr+xzmNc6r9ZcT5zvZlMlD39j8ygobwPjcBH1VmybX
XFTtCU+cr+ScOK/PoKg+l6OXn2yV5Sso40JgUQ/DHm/ABd3SJTJSPMK0R40ZPD6EO7VQj7cm4+B+
ByQuf3CU31xy4EcX3RCaX3g7GquqYeWehhkqFlDHlM+ZpY9gwNkuOJhhvkRpMwJbYQZ7nwfpEV2n
3hLboUWfCfEyFTE/m4YKQaALGACEZLuVUQXxodJDHSZ0mBk3/Ix8JTTR4hbFMKCwVqCy4QcafoRZ
ejWAxcCNRqCCqf2Ozg4wbNXVt9BDTl1nzFOzlUBa9cFlDMvqhI44b/URgZIEWgBSKZeejog6UMpT
BDSJqm9x874GRRhQnAMXETiS8UAyHzsU09ZTgx6QsWqsR7TSW4+5CDctspR3FFEkqQ3EQTgukJ0C
z66fetMCTxu1p2DHRk+2UC0wV5hKM1q9JtKR7dqp5FQsa8/YjIP7lUFTa5+BjmnRaWYYd4rqIw0h
UmM/u714H8ajSjYJWpVXYyO8XV1CMIzO6h7+1TtRyWRFB3ny0pBO67dgp5PREUmddEFVrc7pQBWc
lsMmaQMDIOWiPwjHDo4mUFtzdSyLQMk1osJKE8hOpbNWjclWAQM0r3Sb8PuayBRBlXCVcWx7WA6g
Gy+G7D7M8EYbJ/+hiUqYgCE4jix4u5mG1IMkglPIZdzlfbr0eSFWqdFlm3lcx5PmLE/s/Ty2Irx8
m6q80BJV4WX3auxxPtSTgbeb18/RYguSuvGQJ8ciltkJu533yxSkAPv8PuZVPRyL9kh2mtFFoQ0a
VZOoZuyLr8Hm0xBBMNhHL6UdGWxBNlc78N9fLUuAotY3GhC6QxodZVQg7XhSXCdXuU+jAExGJXe9
MNwnstjGtAd9RH8vtGmwzWaR1r1/pIgSFYlVK6CE1hqthx0VWiVFAw4pmsohJXtAM1a4oCFaYq3L
//gk3276+wQQlxZV+LDPXXRKT01x7PQlGW2Me8ULYIam4kh35K6cfgQ5sT2Ct/FjTkzh5KfIeqrB
5/P7LfmNdmjWkNJKtk4eZyvSDd8XujusxvdkxVpTnnsA8M9unmer3GT2cfSqHyLK+pMl+/dLnDr9
iWxeAH4918mP5Jx0RA+2BuTRPkLIM6KDDpTO4FUrjIdbmWoafH40VfNVfHSWOygzkInKVHQxOlBU
6igaUShNnHg3T5wrWj/Xui3/61pk//jE21rs5yfSyqws7SN6sfH4xMOoydB5Swje4GOI4w57Tjs8
Vm5ebCc+D8mLgjjPWXt2XEOeRyaiPV5th46lQOyQbb4NAFDZp5Z1IBtdSq9GP7O+oM0AJKWvvMMJ
ArxdwlfPBuD3QWq81l1TfS/t4DXAF+E7qKDnG+BJ55tfXGY0+i+Qyjhod6ln/o8l/s9jIAGGLi/w
d6/d3nVPzeg5CyJ6KHjONy10amd2CNuHsktdm+6lwz/5hQVPycTs1z9NigLWzuwQ/540prX9GttO
cpIlmi/7whjv6dIlfg6tzOXNMiERd+8lekOecS36amo2y7K2tlaCM6onLfVpat4vjaiponnJwQJX
hznqpIT+BJ3Tu28ibm2zCESwZHNQoVy0nV+CGrSs1wN66veRL/IXZUzbsmEAtWq7aWfhzS7j6t3u
g7Ft3wBf9+JWOEN+2G/xv9qrBv1rVL2aC1+6egXKS2gyq7lY1oC29tSH7dOtfpYPrNkObjAub/Uz
iRImsrBJsLkVxXon/prHzngk02znyypCRxnV3CYjyk7crp9uH93jgbNtGq6Wt2XaaPi8NDmUlc9L
00ImqJzve48tJwsdgsKbkBjMAUm55LXnLY1WFOgDGKPL7METSu3R1/JcaBvFtSyCgiIQJFtaYZ5L
C3ysIsHug4YmvejHBdvTeaWb6bZmk2RbvG/8IzmBA3tM3bw/DWjjX42Fjx233sjMOw+8+GrloDSr
TQF4pndVrkDVpYe0XXHLGLU2GWVHsnkBCA4ACr8j5xym1/VQCt/cbCX757asoYLPy9Kk0EAyK5Ui
wzkK2yBadgCjNTnp0n0sGwkcFVSNXdXYGe6+7rCzo/1MEAMHQUPaz9DQCwaJRiSUJm5D8qKXDX8v
2SmIceoZ0EG8jcbpW9jhSBT75nACoTj2eDT+f5R915LcuLLtr+zYz5dxQQOAPHHPeSjvu6uN2rww
1GqJHrSg+/q7mNUz1dJoz8RRKBhEIoEyXSSBzFxryclIZ3SIfAWJ2KRa01AfLOt4bExDqH2dwc9B
8G+31d0v9svMn15kSL1oJl3VrRDiaLe9DO4tp2WvEkKsns+jb5mO23nVx+4Jgr/NATQegBMOuffV
LI/kwKFKPM8lOOXLviiOCjoiC+oQaxsaU29Qdi4XouwiKPoG2SkcUXuA1Fb0TVgPbWGOX22A0hfQ
sVXTstlfI0WM2EMN4U48c4fXjDn1LErs4FYp4ZyoA1sAYCumDgMQu0tHYYB/2beAo+jLnTRDUCvy
qQSqr7s7snUNR5Xd0A53JSKDKzswuhs/Da0bs2LnelrUxkglUatrjHBlgDEfisAQeQyktHaIqmwJ
1HIFulAT6s58B/LzSyf5k50OA1JLOx6Jza/2aVqwQxu73Gw2n/wnO71AMhrhHoCcS+cvw4HeRf6Y
dZe3d8XbkBtKItV+LNL1dVoLNfXH2O3mpVH3RyGQ0OlRk3/T+nhcA2gW3dWJh7LfHIoNfeWpuemY
xZOsK8D4uip9dV1UAXSd+uYlIE9SQv/QjlokSSahH3qHZFCMXUpazwvP9n8gdYYy7jR566N3YPTK
R0frYRni1ngomcr3JrKrq9F1sKgE+cAsyNzmm20Fc2NMsx/g4P6i+eA8eUaP4D4i7ydhMLbNHUD3
JfZk51i57bxrmPk6OO22E2b6g8lxpwevfEXRJgS6wH4odT0Lu3a8Z5aK175TJrtS1smN44bBwvTa
7hWV9OuhSNLvbAifdRoPX9quH7D7NNXBM7VzwJWdL2Ur8yepEQ6cXO1m3EbSDfdlFfF5EcQaFNi8
3keuOd43tXkPng7+Co1mqDn5TnOAflhxB5q2N7LjwyAq05bdUYG27lzVIQqpI3dheADXgQAzOBmZ
io6lGWKzb9vtW8WXIo7UNxTXQCZrcrBqMayBoQyXsZWoW4Bf1G3uA+CFgEOBeD3Pbk1or7mzIsM7
HtMbMgHDZSAz3Xl2OOuNfBMYTbzqpqIP/KmNs+Wm0Qxh425nT8+9S4cPtMDo57fUCoWfHzMrPF4H
pTme+kMYgcTzz4kUEsYLXEzxyqASESyoPyYmHxma9Sxzq29E9jZOfJxFood9k80UnyjfLsRvlyP5
0OFTu+iDcV+j1lWb7g4SNjMuwOKRp/bpUrMwQhoDwYF4RTUOgbLqIwAaX6iTTCI0j5bdfvjXqHBH
mizge6Ny+ZzoKJy8es4jx7yzEDQ7/MbeluqzPbaaZ57WH/4lCoDmxF6B382z58fWXR8ATXWJZCm/
rT/4XZEEOUgBblCqSSCoWgb+haZqwD3hO7f4YvLHFpJMmwYQ7lUz2ObziBtvoGX4hkcY6FPqxDgM
mo83UKl2QZQBQPI0Ejnd/LGfRtY5AkOBKC4jyYH7AIHRSBsVFTc6hui4/GMkvSaTKFGkkTx02XON
4iNywEoP2ItgmQWVc4cK8XiFP4Z36JIIfMMQr97YtV0gLxDaUAvXDHrUNuhVbSv5Bumi1VDIMQAm
MVyCo8v8FjtAFqJiNv7CR9YtPKuzbvIuMNbt2DY7UTbDAXl2iI/LvLwrcZsHPK9VL1hGPPgJintn
4d2oKzCGFbKYVEWcl9pgav679zZq+y/vLSjYp/cWGQZEdifsF0G3wr7O5rUdNrsLOGtqomq+2RHs
q7aMO+BI6m3RJUk3Q2QVFHIUrnMrWS7tCIwBF6NA2nbp9qExQxpbYdfayFUPMbN52Pv41slY5xGe
0QE/jJOKVz8dlGZyVQcQO5dFv7Z7qXYGSkKOndD9kc7ooOMcDGW+EItrR1n6b1HN/FlWyX5lx4G9
dWUR3rnDBGkbQPWLypMDIJ7FE3kMjm0hv2k/Av3TzaHHHux63Ersa1r/U4z/ckpOI5woBSDjiK+6
PsS2H2x0A4K7XLrAoPjpspzKimu7bmZmg8rAFmVBD4KjRNpJxmdy8xloTnlRIALXYq8RRU1zaia3
NgCWbxr+O7ceV/5aoRQRMlZSP1ZZtgaUG3k9XHkri4fjOpuaXVrMY+iGPCWqZLvEEpAdN0b2wnj/
fYg99xaJ5v4GbNpArE/+tumJea0lMlfTtJlWa/IfYvkxbY648WbMgGwHtTYYdlcuasbmyC5GW9ra
UrNgcby9bHynXiA2ok9NxDKjbVwyZKJLoEtdKlwNIt7OTLPlS0957MCp2hUPiVasAM+4/XhFqNPs
gwZxmnS0mgNAJqCXyEBUfYBAp2+tggKg8lz23Yr66WDI6GssCmvdK0sDw4JDpIL2mNdlDih/ysEg
44p+RsYorz98bKH1vKhrZH8nb+rQMujBfwmlhaRA8hZa6/qoOx/FhNCXmjc5JBq7BNX8SN3jFCuv
ZgXGt2bmIjTZz8hYTT105qJSZpuX8uZqL0wL1B+XXm0vzAKFhj1WBhyP8X1NFxouofDYJA6uOToN
3fvCTmMonCFuTgfkqNIOId0/2g34hRR4/cnyaSS1xyQyoVk+p7muYyAkhFD8dLAyaS+dPhXpCfRg
zYqBC/xUmL59ZPrRnMq96EBmOhvDzp6LeFDLCCsViT2I7x7GIJuTS0K2wVMV9HtCZ3mdoYrYI3Yn
IWj6XK1mBlTJdt50oLMg4Y0Ck4KAEfs5b0nWZqwclO9OXlw6UDqvhw35kMnh+R+jacprm3yomecZ
d+bXHmHKfGEKCEpWHRJGnYo+DjGikRXw8minvVuCcCj4frGl1EPuvJL5qs2MHxSB/BSkTKIIKj8h
yNMbVLMfsHf8HM38JbhJg10ePBqR8QVV0PbRMsAP2NnhAKX4IT6WQ6rAvaSNM0Bo1rxsQgsxnjSY
gTFSvfdBskSRokLtRwThGu6H33VcvuWBaJ6rAXl7Q4TsDgseF9yTNcPfMU+2eGi1YMGpgOaXyVLg
4YrrgSt8F3E3HC6nhq2NnVlhTaWSEkiiqYcOokNl1gBavB67wSayANoDHcYLCi/PEOus7t2x8A4A
C1Zzshsa5It5FZY3iW+Ptx7vsX6ZBoTgCkDGKOd7B/jiBzeHnG7H1GOQj9WsByPfgQ5DZ2QHNh2u
NmrqTtdznlqrfERBeKfqYy2C/NFDFexd7fpzZlUh6loWlVDpI++b/BGRV5Q3FvqOHIM8PaFKyr2h
VhVX770qh8sk0KsDrWoa4jqc5synDS1uRN2WmunIxwVqgZw1NRu3QHoQAe4VNYfIr7Ebq9yFPb0o
uEKjLbIb9px6kYk3dmUOegvqdUUbHZsGK1TqZb1V3SBkcKZOLF2jWcEHtskMwx7BtpxUAGRUuwaL
A4SSssQ/4rflH+nM6Ipn8GV3G8vM+TizSr9FAH4AE7yZYWOYQZl5OqNDAFWAnR/hcG3+zu86jEaQ
Cw27Nv/3U11f8pepfnkH19f4xY86ZN3pbWve+yFElg2ohOQzOr0eQPzBF7ld9DMIJaT7a4eMQElf
5tkfQ6h97XanGa9NOvv1BdIGGUlTguXw76cJyz/fGL0KvZOL8fqqZBRV6eQz4ZjnUUfYu01v4jqE
mhcXOqUhRRE/QXmz3Bp2lN82kIbkSAUd1MTYSYdi4KgCMfxiPlj2h62jszhZGRA1Og7TFYDaaF2v
Kp0AK/HnWBqRx6iW66V1vNpHBuz2mOJORK967RhAr9OJLjkpN8TKXIetWCZF5M0vr/jnxIhSAbgN
Du+OXjvVCrvk0owXl6locKhfUtmFN5epUm0WyzAyyouLZ3gnGyREazBM6J3QTO8uZzJtP85+YyOX
3nVkigsb4+ig/jy72sQ0zXVW6rjaSrCEzmMHVzzo3by7opXgpgrBpE5NnyfenbYgod0l1k04eZSQ
V9uEDW/n1Fk6rneXI96SlR07XgZ1GkqBAPEg8oUSUaVrdePa9gk0KeV7MfKTIVjx7mh5CiVOFCyu
H9cHGaXgZvKYv5VV/0gF6VSGHky16IgEXOxXE3mQPSvHG6DMZ2zAhiDl8S0I9JxzHMXyhBvSklp0
MEawOad2894OQYJMX4OKvMIr67krfLAYyCzYV6kz7edL8dL8eZbE5oeNztrUES9hOKQzlmfy5dIb
rJnp3SdaJ2fOeXIG77U41M24JxPEIZJzg0L8Gx/3Mqjm9cGc3Nr2HIKM6Za86NBU9Sax8+5IrT6K
k3Ol8qdcKjBpTDOTqa/BWSEMK9hebW1uV3M3ZsmaXKgj1RlAFzlAPGSjOcMScqJB4ySL66sGUtvr
pAcD9XW+wE6trTR71GuZLt5wnI/u3hHNmYbRR0JdRAml0uLT7GYJGt748hauHyHBjrID+9fpalJ+
ddt7Mjxc35mWfjQzQZMITCq+MPKtReXPDEPIT5+qtHyUkVqgqyIXOngjOEBqszYvn4omla0H0b0s
0/Pry7JGuRujRN369ZO2VWvsmNs9X784BEjB+6/T7fXd9Yp7N3nwQnNd/oZeX0xR1+Hm0hwLZweG
jW4C03RbaUEkwciz/mtcNw9WmiUPMSQbd5IxVOhOdujZ2UbenEasw1H86darBlRGWzcrnEcNojty
YsIy541g1TGyubEweJ7NNAT47tve/NI1gzp2U0sU3rhCrQiYk0vPvK9EX926IL1q3MS8J1Nrgtor
yIJoT7a+DYpNFuVsfhnAreC+N1e+1iaYOFGih3V1G29pcnDiJjtERcwZNWmAhx+LIcz+TKZ2RCgx
7dtqTZMDbZIdYlt9p056u0Zk7pHCDW4ur97YHarNIrGkyVyZdCfmFCfyp4MXx1/zRJoHavVYHq59
abWgE8EHGo0+OKNSZUGdZMohkTlzKr/fUTMZC3sjIwTryIXeQgdkHBvvyWBIaLx45cg29AZA68F2
ge6xlcSeqoueWGS359GR+rYYu3e/87xnSLsPSygCDpugRzPUxgKkW6jRjD3vUFQZFPiAoH4GT6ED
Stys2RdthNI163wxt1Dg02UJvhDEaOYfO25QqG0udXrX2vwEqY99q4rZp0I9O64hJm7adwbedhH4
T5S/Dph607XOHwok2Ta6hsQPorTew+RAqW2sAd+c+tVAkPMt5iiATDrnR2KnN006WC86bgbogVrq
LOyoXbul1e/8UiSIUyQMrIFO/5AMUMZVEOj8Ng2HRqnzI8JwmSEYjJ+ov/LtFD+NlAGSMOHII9cA
s4WZAHyWhv0XaFSAyxn2q1s3oc9TTyKNiIDaxU0Ae09uQEd8zDZMbtfZovibT0QHkDweQPMNeIcx
y4b3TIaoLvWsJ8gOlyhKNLNN3TfJl7J1DrIwwzfgedJ5gfLok5YWO+bmgNSaPURvf47sUohR0Mhc
BCjbtm22MOIYCaJApV/oTAUiuZx1v7H9zi9gJsN9s0g/5dkMYQ97MINtPmX1Ljk2PtwbfBRbSq9d
eiWyZEtulICZ/JmjI2eaJS3rDdn7OJ2pEYndU9EWxVqAfuDJyooLn5VIXXOZ2G61RRUSxHnT/MJn
hbU07HEDAm3LM75M/i7iZECpoUyBDzl4lK2is5ZT7fw8FB54sMsw+Q/tbh7rmR9pf+8lkB1BqUyS
n7KRI+FidgvqQJ4wP0XQELQX8dgvUEPl769u/sDD1RCkct47QHN2KNTY66xtH8LOUkuwlPWrS3ME
EZsjKrwlS7YPujNHELimB+qkQydBGAZQ15laNFufmB+zOWb3MVtgG8Gq1apBxMu1khlxZkF+6NC5
ZnWiVs3SehN7WTWnJh0Q5AUxZ1CfnNJDwebkUYNAbO5MUiJk+80cF49pwM9z/O5V7BLar0UL7slw
cIp7IzH3xM3gQ510kwBrteyniwIafdEUi+5uSoh23zvduGcQf13i5ij3YR2E88YdnUOd5PYXBrr0
C22dVvkOLJTFIkDV3DO5+WnpHEwWrF0rbwGqF290xdQ1hCtKxCzODWPNvglad8GCJHrT2TEvbe+1
TUC7OjZjtGNZqu6ngdRfJTk0dCyUC9lRIrZJinlEbYn3AAGfMGy6N2RLu3nreOFt4pomxFxHsIza
+QgR5eTDl0ORRUOOUS1MJE9bMPSC+8Nhi57ObGxVO6VdhAtwdumdzuzwK296qLi7gAlNB5Bi6mBd
o6B3zRsHSVmNO1GDZQT4/eW49nCfOZcSqfWJL+3yxwibYVELBF3pb5mGbXyGstykwXXLPcZfU3Dt
Qkyxe7XGns11EnfQ0gu6TSNaY8OQ6bzpAAmfIy83vpR9fyAObU+BvTPKu1dWppCDBP7C6OLsQQF6
D+g2zoKqgGwobskPRqw/bNdeOlOM1ctOVWAGcnCjBEQj29Fb9kWaHkRZfb284+mjiAJkX+SRhXoD
xYL40cuKQ54b3kMMwqcd7ijTVdgNr5M9ZXhaWGHo7IQEVcrP9hGJjFlu1uUGt7/+iAV/fxy56KAP
7eTrxCqiWcl6iBBQjwyjcdaUPFzn3QBdMwM6CK43BbWm5tUmk3TYoLatOrfToQaxPrIXsFGTOq62
vJb1qvStdk5VblTvhj3wWTrC31J929VuyHhcM9QOz1Kiab0qW3l2dUZurV4qjbtHYJjWjUq4sYym
s0AMH2dk+10vCktBn4NayXWMX8/ORepgVY+yeKwq9W4jyvgelfUKgbju1cz8ZIH6qeGkXReRPTOv
VyqVYm6p0Zj5bmYeXGJEoEAxtTkicljnBDsy0UFOUWQ6Q5oCWq7FCCFaFK+uYqmBVp4Ad1TERTYQ
AED/xhZHBHLykzfdfpW2XqyxYZvY4bglF0afbB1m4ClRJtBAb+vAgZiOGb/7uCpcS/CvhRfGC5Pz
7OQlzN2HY14ve600sN7Ai0PN892psx9D3jYPbhg1a9/Ps22QcSilTZORx2hDcT2q+VeE9uOFL0e1
kMwdNqAQpBp1OnhKlUtfcmtJzQ7gvTvx4eDYfC2yDOXiQ3M/Kh/Q/iTKtshpAGAIhYczlEE+bKU8
Gn68VaFY/k6zwrfxqJ06xykVL1XIFihZ7Ix7RNfwLXRRUCwI+58gdbVBrtfCIwwqTyBSrM4hgjEX
GzWpA9XtzcaeGxIECK3TWo+Agbc7xyombmoX4cMK0hDXpgCBIr5X+xjbASqkXeHNk4lhHFKtX0Rd
BfeSN+mhHRJ/Toze4g+7zu30kNuTPBMi8Etw+aYQJSxmuGzNN/BtaNT8W+mt1GIA1wv+ECmP2nvm
ViAcmm61Q/jh24ZgNLYtHd6FJsirtY9EFvaG46vDoMzT6+EJcjEfdirEAEfmxU7+o4r9ZWCMwBg0
TbJxuihcIcmBvJ474r6IXDnYbQAKSdJ0YyZZ80weYRM56xjifDMstrL5hXq+MVi//m2biOeRLwNK
hrvexhKghgtFDfUz+kp19blJvYj4d1v6/suo+0vvL2Ovzu00Vekaej0G464bkHSFFHq57xEBWKnK
tO8VSsIgc6zG99y/KfrO/26P5Q+bu+6jTk3sLIPeP6AKvLqM0VlhLNUApBJdb2xwqnVshDliT9Ma
SE8Lnm46pN5ozxn7esVMX3HVBcgktlkJcR8HyOtOZDUEigf9gcS++kGTAWvzNnt0WM3wO+0qcNNk
9irlKC6OkrI4AgSvlih7Kr9U0vxG0EZDfMNtK3m/jmHRGC4Mn79ogT8modZQYVyurk2v7ssV5JHD
VSqD4MAHQK94/0TV73neQpou9IeT67jdwdLYyESlb36tk4uD3d+z3pwhW1CiQgSXRI4VJsLCTnEg
GZpsavKpSb12C2wn9WKvaD1S7+/GJiJE5iJTIFA11AnLBKwrIUBrlb27LzXDUnOyd5UAYcDQvJTa
ze0fOpHuHfRoF2C4DbJzGEwABh0dwNTNnW8KGOIFaDWcG6OA6t9gyOQxSPNqCSWp8QjIV7oTRSLW
Y5Hbt3Zc8HnLRfjSWuouS3PnB4D9qG/09HtY/jFchhrlG21igcgfzwrwI3gIxXjZgTetj+qB/gtd
/mS3HCXWsqgu6kPeYGW3wHbvlYIw0lWQKCvCZs11CDLcEYJE1w6zcCD4YdyCwQZMVAWq9hFcmZU8
6vbUbIb8o0nQQzwdPvcOPzepN2aAh/3HsfmIGp1SZQtQ2x54LdXWmxZYqEaEIptbZuGR2nSYXPx8
VNs4kdHBxOKT+Axi3X33eR7eiq537tiYnIgMwVadvUbZaLwiryEbvwOlF9xibXvxIrM12PDqU3hN
K9c/5wJ/xcVL1YVYabe2l4hQokC4r9hTZIMbDte1f1ZhDT5u3PyPwMggB+W3IYIunX0cUSoOccTa
vmvyupnnpuqfY8/+2noy+W6VDYZPeSieltgqseRdeBBa7QPOIMgW4JoOanCjdAPSJK0ZHX3T+Joa
vnNZULaJmR3yOPxKyzTaILhAuc5cu012tFjzHPwGAYYvlsTmRbxeuvfTo1HhUTExf5G96TWgHZPd
6dz51ZXskOlM8WDwyhkIe8c1QDPZk4S8uDLd8C3zAYOW4GI7xWnYnVwAqFFq0IRvMaQBOAP3hiUj
f/3zyMSMxluV2U8KK5sjKJjUEatedcQOJN7w3vji2lG0t+NoFVhZeZ+mcXsrEomClg7KoD1iLvPK
Z2xDvUbLm0MQuK+XXjaI9xrgjz0WR9i1CMeA5CUiZORLBxDXrXinjBtqRaUnFv/+1//9n//3rf+v
4Ht+izLSIFf/Ujq7zSPV1P/9b8H+/a/iYt6+//e/Hc+1Xc4dcFhwD+wjQrjo//b1DklweJv/J2zA
NwY1IuveqfP6vrEWECDI3mPlB8CmBSVCt56zsb2JVQFI+rsmGQDD1Vq+I3WO9Ln61hqLyz426MJk
D8TKOqEVVsd5u0GpGU9PYgyztUu8cpBLdWbhUEbri8pgEjU/tYEjPoUohLkuM+KExwtkYzIIhICZ
iA5B4n+2kXOZpQuG3/gO8sSonp0OXGX90Z4OfdxUqxw3PTAy/dGbVvoZZPrZhrcMK3aeiQr1SG57
caGx5EwTQE2Bzf7+q3esv371QjgCvyzOkYMWzs9fPejxcqOrpbhvumjYIAkcoGrKHJeZY5QvVYKk
ybSc6EbgoEvXqW7JQwDzBKg2Q5nY770q5Ru7LHQ/zdOxiWbD7jXEio0d53X4kkaVtYjtpDtKSGLu
ywI8GQNyU19GkD7j6xXvkyv4p1HjPbkyH0ojQToc6DIzq+FGh7G9cxwL91xAGuQ//C49+9cvx2GI
+uLbcVAaIrjgP385nZuULkrn1f1lkS4KDlx+7nxBhiI/Q1G2PQOq/0i3w6hWxopuedScvFCupc5D
Aa1iK/S+Igasl4JnCqxpuDGFqoZYA+fNs6Wro5zWiHgo3qmY5U/cKCAZVHRwHXJnX8vb0MirWxTa
r5Cw5/f5xKZfgtsWdAeJvycbKMOSdVOA/5F6aUAV9Ss+8fIjagbV2ipygNuzszmCU/F2lAqs/b4C
5LH3wZlhd0k1r32gCMPmHtr1/P4XX8e8rYW1daHc8cvSnhTmLM293dRJ8nNjGwCd1CHogeUvO5hO
9L3qvOyhmQ6IFBYVj0EAhkYWiXbWAnq4y7xCPVjarFaGOeZL6qXRXZdeRucg7725xBudwmJLy2mS
T+TybSOnu7LZrKijtFj4D78Ix/vpF8EZc03851DMloAhS3u6nD7dqXBnsQZQyQT3HI8oyMex/tSZ
oFcmnGFUfjG92vpKizDHaPtDwP3+ZIQelmhGBSnIODmSquxFJZbEYy/ysHRaeUVRzJpJ7S1CESC0
d8oY4jJJuadB1EHN/2i7TBawxF/XtYsqm8F2043sRnPPHNfc05nTJ3Y5U9GAaiskitjGcePttfsv
PheDU+n1P9x7fr7tT18mCKCEw4TrWSCi88TPX2YSVsxMM+bfyb4ekIrNvJkJ/MKtFRkeir4zc9mm
nnrJGV/SWpc8qioESq9zOjDcgngWacTCBfa4LTY18gzTfbaa7q6fDgAZHVsNLTc4kBkaHwg6mSHC
acGo5lVigt7VYtnZ9JJoRsEW6mCZ8dGB7EyEKAFo3Q1Hq3lcFOCy8b30LFDn8vffiif/8hOzHcm4
NC1Q7jLH/uVbwYrKCVSTijsGudyjPQlmgNokQQnbpHJLnKiBiONFX5wjMaaLT9TLOQQNiC6ZbODP
AzDWBZU8USv7ckAdXC+aRV3FBri4s3pOpYA5Bz0HpJCDPZ8qBuNgLXUhn65etUB1mmSQbuym0FDh
xyDFiIxgQ0092ToXCKVwsP9iI79iCjVdnCc/sg21i6W2Y7xUE733TAajc4/bMHRFrCAGU5cot9QT
ldDY8ivIcFHvJ2/PqWsI5DreIdTW9BMYXvFzKlaxVY8bxVGoMtlZ3gvcIxBUBGsKdvwg7HdRjM/d
WVt7/b01AUgKAJGRusVOaWpNfd0ABaW0QVgOEmFhoEDv3Jn+FuLexUk3EWjmx8bfu5l8TpVu7siU
49G1SJHDWFGTOswUECpmfv3734jF/3LpeNDb8EyIC3jcwS586v90Hxo8hsfdYJd3YWhOUWf1FNdV
9KY6FB36vWC3yPxEKM9DATD49cK3AowYyO/7LwXSSivopoIlQ4ro4eeRXtUybGCGg5cZETCu4GIR
XVwhJgW6Wmq60bgMCz3et6EEq0igVtGkiFfkRn4ETSxKTacmdhjNxpUTy83UzCqQj5Yu7zfUBNDo
Y0pqQgp5GaHUbOna+JUTIijyrXoZjaL5BL0GWhwro6q6AIcQqBq3qQOo2wV6zTMQSUAJzLxAr6E2
l9/4Nv8EvS6Cvl7qLtOXl6DXGQDMQd23lcgXy5L6LCwvuEla4F97gHhebG1BKZyx7IAKBflgBuXW
DwvzBawizQr3VH9NbnEM/vMCua6ucVHv1GIHQXbhNF+v09rBiAjwNJymLXQeIBRfHGrtjKgbhXTj
ULbhAzjXHdTnIFpXyXo71MgIAFYg52C/iN6xfFKzbCz9x6QdrYVv9OmNQm3oRuettaWZeIMM4HWm
jmXBnVf0ACdDJ6v1+7kF0TgEp4FNdqcD2XnVDMua23puivHDRh3k12OUzZh9mcON1hCxqm/cABEU
5ejsFQTwO1KGbOJmz/vRe0ERo5jHcgiBn4B8qmwqc9NHCNiblm3jHbjZqxvVu9pXjwAzJDcMt8Pz
gI0RNC8gcM3z9gF5rgBydkH+kGdjDZmAol1TU5Sp3tYtCsepCRFm+7au2SrWdn5GhN1c5CyVd1aZ
pzeslGtz6OUdmfrIbxa+5Y8re7JZTllDuePi7nepOlmF2lKwFqJBYDdMxZYCRiFlyCZb00vURrcM
gHAsllxQt70YyjxHFUdQL6+3tl+VP1or+WrHowvMa+3PsU13bkvTrtdOWhuoBxpB1wAU56qIdH73
u3nSZNtnRblGwKJdli0k8VRU3BUTGgVlkFBJnoAoysgh2linCpcUbHTgEA4gXzHiLuVGJXLy/fDs
5vliHPLhMU4A0HBLYSLXgh07VrcOABo5HqQTuSFPiwWARf2uq5oKGbiu7ZJjHeflvDaZdwY/abi2
3SKC4kw+HBIL0XmUJMp7YSFRIPLQfQOmaplmgfMj0N6+bZCRoeEoB/DOThBGaxQ0jau/vxPavz4t
sWpwmM3wYBCmaeKe8vONEGGosrF6o4VgvIkQa+cjvUSQAdBN3XqhNjegCkNEhGwttKPCpn0YG1FC
8AYs+UIW5jluFdYDXZl9y/GrRHGZ83T1QA1/gES1H23kRLFCPCsaJKvY/7TekkhV9CRgS2eQcIQw
7jyo6+yyjrBRfTzXzpCcdNhYt9TBkAG5/fuvwfx1XTp9DZxh3TD9E4J22J+eB7LvUeftMn36qGmX
3oQkxSXPoHwMEi+EAWxrBF/m9aJPA3vh9Hb5682ARhQpivzp6g8L8NkhUxbP//4tO+Yv6xxpuqbr
4i/n4ubh/GXnCaSpCaHBKD5dFvSjLyswoQfRK2LC6RSUB9tOsi49n63/MNMzvjJRSvVXcwDexouZ
2Tp6hdTG1buOG7ngUanA0bSkMGcmvejR4uByydPlENYgDkbKY6ESM7wzgvLjDEIIzqLTgHmowHQW
w3R29VOQyPuH7TjtH66REI5nOrbBDjYWtvAchvbPP+duGPuoGnmyGXxAvfjchihLO0JqW2KhiQCS
vOvGDoK6E+Ck08ktit6qL1cP33BG5IesftYFPlQbLUAZor6HlFMIgukUzxygQPPwnrOs3HVTLzXp
ECARPIg+OIQOg1bVn+NVxxPghE3zjXX7v/8NWFN04eePi4vXlWAJcSwpgcn6+eMCapENyGQFmwuG
yy7ml4gMYvve0QoUEpfgUKmmQzIGNXjAYW8HBUwbCKpniQCLY6BbEPMxibB1YNnrAVzOIfYLgO5+
al/7CRPmVv/wa8YfyZ6iAZ8+DGcWPonn2RYiPI7r/hrFYlD1zWUU1utUJ85OQy58jkohVLB1PHiO
Mg8UeCg8d2UFpKTTRzOyowJIrsDFiAR0pMJnj+UpxI64OJnIOTxmyIuSm8q52gchwi7UzDloqeu4
YyB1jLBa7ptih4zZG4qt4h9ZccKiEU8kFdjISPnuy0Q1PEdkUN85ftqsMlaWhyZt5Q5J5G7dVM54
C2x2sMCt3Hqa5mmb/0/ZeSy5jWxp+IkQAW+2JEjQs3yptEFIagneezz9fEhWNzW6HTdmNgikBYos
IhPn/MaPfs3z5zyqhNKjSTKxLC9KELKAoCDZXwDan+0gKQ4qv25lCQ91KFAF3XmWXmt0Ny6il6gW
xamr5h3s52+iXlSJRnGY+sp3Fbb969sVRGWzTNkoY7/q8jzwRN1vF7Ot1uumuDn+Vpf1eXZq5co1
hgq/STFEXMqA/OWpaZ39Xif6SEZdLB5oPQGL/7xrrKh5J7Rlx2OnVe0DGRXEFOYYLo4K/Ew7zV3Y
fqpxikuVcH2i+MjkdVJ/FOXCLoJ1GygRu9tpk/qNiavanExrBJRZUcw2e7a60DrPun819ZDSUtWl
vrJqWtnAK8TIyN8E+lHSs1/3HoMh/0IE2+LRrifsFxlJIs7atxY2y2IOZ5kI4XRECzrjLHroaZXs
iI0TgF4aRZ2W6BtCV+HD7UqZM22zaZrd2xwRO954jq9W7UVNglLcMk5t7HyjOIq1uc1Q+NWjhr/l
fVJLmSMXomfpiVn1ufQvURocbEM2ijV0QBwpSn/apfLtOm3g6yesW95FdzHPSFp/1SKkeRBFP7T1
hbUDrnO5BXGoAvQ0UlM9iVGBHUi7uuQ7EXcl6jQVOgK57ovoH+kR4hy+Erris5lG/6tWNNHJRhuO
Z0y/VUNdf0LoUX/SZqSw8JNwNq1phPl6lJIVji3Zo+gCxkCDwoYbaaSqxUaN9dZzetSEm/RbOqTp
dpz1aK9LavmWzj4bECv9BgKycc22UI+4jo5PUt9/Vyo/+QYuiq1E3ioXO3CSK7tTcyUacnP81VeW
9Bj5RXKamzZ1xQWIjB/tBc5Y9NMFqT5k7Ee+CnGR1H8pSkdDfXVMvbQcHK/RpfIL1tvrSa79rZo2
UEsd0jhSexziitxDRzBwzdMl3iuJJcOx5iMj8iivyjGSq7XPQ8xXgvxRtCpm1Lsmb/6eKIaSA54J
49XbVDX/wxUxmovtdPIzhhjR1lcJ5IlildfyFUrj7ta3HeFnYxVQbP1G+yFms0pL8jDZNda8hSvP
qjTqT5l2FG23mhwmRAbi7XarttTmB95ZsFpZ7lxLeb9CRATaUMOiSTz2856XmGhMss4T99EVsn7S
9PzzngfTvgInzm/3vPw7bNE2KDbiqqkBgn22LDLpywWWg7hv4s3D7b7+2z2LQWMj/cc9B0mNYD95
t2ubj9tBSgyvq519SW4ODlpXAuyQerYW4nRKuxrYKjmRMrKMnSNabKmArZin2LrderaQOmLDDnBt
W3AhyxwDiOqtH9nviRZiJC3qZORFw5M4vdWWvSqvgNr5uZS4YcQCoCXPcVPB56hReWMLkj7Du0yf
qwxHysF5FB0ADWgbGSrVRhRLOVGfGCw6iiE4gNnuEA75VtQ1NsniLlpjhTrtiz5dfw5j3iZsweV0
Fbrbap8+y4HRXifF9O49smrq+DO7Yifm6ubWOfOJ5P26Ksuj6CeG1sGIHZs8NntRl4/ycJr0+GOu
5m5va1XqEtmNPb0djYOc5Nk5GGt26qPr5+XeTgrsreQ8W6VhOf0M522aW82vKZ1/8AatvtkFyYW4
9nMw4QjfzY3Oi6XaBo+jj45M3qvZV1WxyRUzCMAsbzqt+i02NIT42zl7Elcep8I4xPFo7pEG9Erb
RF5Ina1jG4c/tUGtSJNKiFuatnGOWDW2ehkosOmwzJ6SylnLPpgHqdlUOsIcKSiLb3YgX5DQXtKf
RG3skQ85BigQRmrxl9QFPyqcXb+Yo5ys9WHynxv0KV1sGGRoH/PntWHxl4c/rht1gf0IHwLaXBgO
b6CEITgrIAr+1/Ww6IbPVzTl1plKFMxRP9/WaIC4foqFTt4rbLinXvkGMW/l92rz4TRQ7UNU43Yy
sYw3RzcPVbbMWjvK2p4xOtLGXrnmUUIuR4wkFumH1fTsO0p5sDCT3ogBWe7Namx/hVqSYpAzNHtg
+vbL7JgPon02Y2K6SjVcwpLwPOxG/M6XK2VOgNCXbr3ws2v3oxwm20qt/a9+vb0N1Ox+o3ZzcVBk
IlyY/H253Qio2ZWU88ElvBCcVfI362KZEODSoYi6/G22w2mnQgXfZm3XfSTltBIdJA1+Ht592RHx
perJsTGfEpdqDMjbDbuGhwAMxMlEAdMVDZLRbB2emu+dremejVSpFyaj9F7ofPPLNZG4q9w5tFNS
uCB+8Eiubh9XgbH6CrxL8GRKONT4i4mwGFHHIH4IJH20sxl441zWO1xIpre5wGdl+aCTDF0FBDCz
szlLDhC8WF3NLEmvJKteqwkHjwg8wa4IEmzDbolvst8G2gnEs0xSl4sQjGhQAutZGjHnXFbTWoqN
p3I52Cl7u0qLpY1YPiOnp8H+EZpjc1tQyyyavQLdn7UYJHr1oHcntpNnUTLHzsF1Y2AZLgrVY5ur
HGBQrSxQMa+pLkmPSVAeFb8P3ker4MOB7HmLRda1AsxJzsaNaDWzIHUlUnd7EXwESforLW35IkrL
jCooitd8mRF5OoTViV8aFdf9myyehvhNQgo5gT21T53Rszvtq1HdDVZ3VZcGuG6QyH5rlsZyx0Pf
3M9ljIcduCz75Bvq36dTaOKyM49/BcrXQQ8Q++76jCCYoyXr0Arbtc0a6VWarCdr7Bg9tbe1SwPf
5Gmu5fCsZfL1s3MukfAbu8y9lVXihTA0qxanm2WyJseHVI4f08hJn0iNE/APnZ+dmdKmdna2UduG
fzNxoUYvfnRlq2xAossb8M4aSlxm/J4GkrnJJKfA2IZiNSDJ7odJeRLFUVN3YNDYRRW+8ZzP5aaY
8uQ9CGsyGYupFxvp5B23BNurZf+zNU7HxEWxadqL1l62vulFWF/FUCnYzJoMYyGtygeCL6/iOlmu
VwdxU9kyP5Txf78p0ZoRfRQ3JaHwyWYhqTx/muWTQHne8J5LMScBvvJ5k7mJBYguNxmB35ChgeQT
YF86WUJM4D7RrZOYM1o6GVk2u1UbbHilXwNLip/BgcyvGmj3pIUdLEryULBFQ41dlGxF22uznNxK
aTmdtKAYHkSb3zpX9LrsqyipgfxcIS15K4GqfO9GS7mItjzIviuhEd1Uw2Uc5smN6MP5dgm5Tlf8
NvyT0AZHYLVe5c4EIGS5Ob8r0CxQUvsoWnPW+ZWS6eRpRCv+7/ymUpC2XSC/mpaTrjP53Jp1sic1
VrzMphV7iSQrrigGqdye7dr/YslmxH8xPqXBhNqYaJRbLlVojXPIG6l4GZO+2OYxIXrROvhadmom
nmi3sS06KXb6IrpmOVLlBOrZuC8XDbuh3+D4kJJ9ZyIHBYYD6P+0HppLqmEtkCaZ4pJfby5Ghc8v
oBxO4xCMxYRjw/ZWWYUOTVWjPMRZr+8JPUxYwi1zyABBMi37Ug/hfpzBqCOOmD8rzpBdqii8yJIi
FYBFZ17YFA07oaXViJr26E8gzvysKp5FHUZXX41MBYi1VEXOgGn88iI0iQkmBdaCWjQ8fRk/KkCn
/BBzR1EUI9RyGya9/CRqlJC93mSkyVa0hVMyPBAGuXUXPYYRw+uuJJIkijZhT4T7+6fZGr8ildOe
RHUrAWvkH7Q/iGLQVDpMI+gCoigOQ62+aG2ansWVnBl6RcTqBWWJGxUH2XDx3nD5R0kfBn2UN5rc
9RueNNU2bwvLFQP7QpGehp+3v7apnNmdIJsDy2OWOdbUa5LGnhpO+bPobuQkZlV5Vj9v3w503oGM
dyfBb2oNXxQ+frDG2Qllb0vTHhJrQWZL9uFeJc6S0dqC5BvPonSrwnCDtOE4ehBqP4ej868BHZ/6
NUoH+7AcrU2qw3OYQME+9LGd3Q5+Yy+GC/7B6QpkZrIGubtxzD/7aU43bDsLYz8nLCN3SALlTD67
PYMEzNxkTMMf/l6Eme/tst7/13YxnqU54+UvLbZkuSy3IkV07Fq4+cId/V4UIjr3ItQh5GeWztAU
6cz2+/XeKsY2wDLd2pHHvU0G69poyi+REjbtEIm2ujY9kRJm13aeMCJ4atmFil5+bL1OA3rFQTY4
25uHkqq89l3UPjq6Uz2mWvomkDBlHNhbqyydbcfSSUp2NZnQKiEZF95dZyuV6uwU8tqSJFFYggL6
u4vQ2ErGsHKRwhk301Ak08py8gd0D+O9AEjd6gRMyhzbxr2Zu+H5DUCkHFFAN2WbDw0h5XDWgezm
EGfQ/dNeRSsWYxgc4+uQJkOwHQPidKU0oKapqIV8DhNno5Ade9CWw4T6xUOQld8ntU4OoiTq7U79
HCrqxEE2pdGdeGm7GhpaxxHi1MfJavoXI+maTVuFzXZYirqkWHszDqK1aC302LlWtX4QjaKq7HvX
0WTlUZTwy0Ged8qKIx7sv88mK9soqM1HnLLbJyk5d2o+PCqL/fmQkUJ3/FZeiTZRZwYSNlbRQEBo
6S/qnOTc1p166uPsch9oTqO8EsU/Bmq5QVqcQfDBBsIU8+eVxIA4y/1dodp2esnZJyC6oBDCCqyd
JOXqMfcH8z/O2OFvFcsH/dUSPSKSRpRiYSEADxiq3jiJUjdKxhFjjG+iJA5A/qd1jNO5p2UDQt29
HTz1xFOXwWIaP2ql5dcduX2ToLq9zNiGhnEaBil8MkNAUmmOB+T8poo/KUbW2tVD00YClY9PHOK6
PqaaJp1FaRrg0Y6D8iZKtTX0p7qwZy8lc3aKghBHyeWQ/HNmRE7ntUn1IXqkSvXZQxSnNF0behlj
S6i3SNBCApqxrF05qGVfhip1rvLSkC0NhQ6YFUFYaPrF4FwhG3+OgO36ay5V6DpGuu8XiIKmzPqj
jvrlrDZP2QJTsHi075qSMIroIOqGRQxIAgt7G9QUkv5oOdvcOpvGuDYTNQIsnesXcRicERs2PHS3
PYZKvNDTENoL0HlaWnT4i6NGSE30E62AC196XNl2Qlkrd0wsUUz7KIS1HAWN/ZVoEOWlVfKDH2A+
4d+HeAnlzqA+388CaQrdcqmTAlr1xPm99d5vLIwTZjffw2GoPgjOkg7h67+Qd1WfKrKRor7Gg56w
WVPu5DGqPkJek7KxNN/6jg0PEpy8ci/19+E5LjXHGmj2Q6uiWDPj4/TOiwQC6MtZvdSJM1EnWkW/
oa/DP1ttZ/gcW9R+vXaGUPWkWYMk14aIJKHEfwCAshFV93pxVphtcO5svfEcI5lf9NQ/S5h0/LWc
AJkcxAmm8Lcaq8bJ92ZF7vNNdHEXHqRaeUh93iEi8c2J08aZMeuxp4EACd+puRxEgzar4cH5e4TN
X3q5UYEsjFvAeGizqxZj6w12pbzwVUrekAa5K4ppA9LYIGyzEsVmTHhNY6cQ1JHarTVJ3Q5DHIMd
YqgDwnFV8cs7Sq2mvIiJ67gisLoUQ5OJnZxYu0+EF53gyX5AYGxThup4cRZyUDJiESobgdvDeiKV
7be69o5iGJKGSVauFSfV3yUzJ1or5RU8t0p7r8vmYzK09CEg/vnyL4MkZZLdvFDNc46ttiTFCXsl
NwhAXfKLcSNxMswuK5a5MzXT2GaSmnsTGG/i4yy+oqg1Om9Wy+Irii1+qus5C6vHaUr1g5o60hoZ
qOmLjGjSuu+M7ETIpX8Hk5breCaIXmGpS9DNnPGLYyPai+BTdtJ6SfQSg/+tlybBBckVMyQakvTv
unQWM5Rt93lZUfzjsvRq0qHYVtKguOQPs8v9EGvowZXy+V6TKazjKzBZ67o2ypNowF0kv0B+704y
wr5f8ozfMuvMKy5h5i6bKmObkPn80teNmy6YpdjCxCAoW/sUowR7HXssz29gJkb6dZy8plX7OVLx
s9tI0SH9Z2SlZtptpEA7YTH5OBXtLsKr4luTeyOCVb9qnChXVdmbrwYqHZuiH6JzXUnJsZZGdesY
ZvFMpIXcltXrP7q5W4lRSTF9dOEcvbcE411QZeEl1EmtKgbxO0iwyVPc+OE6yNLqezTYqDyQOUt8
VlSpbL7MkVOh2dKEV+Qi+71dFx9s+jO3GnViURgvofc02V/ZcIKp7aJfi9FJAuvtI88Ua+0XRvSg
tL66s+3E3BWaQpII/D02vcP4oZsFNjasrYrkf3QsCJ1iOBe/UoqXHgrBusQjZKc4RfEik6qC7unM
61IPy5dhGuRri1siv7viRfQwRnsXzFP6IKrM2mnWsW2He9F/DnrDqzIldUUrQfz2gjzao7iUqLLD
0cVqp3sUpTbUHPhG+JiIuaOolrYmnspIw3IzZqAVgGDLr6LvWGT1JYsMGN+RpGGmE2UvhK4ufZoX
X7UIjLSOpM+htm2wtTOkjkYpvk7+hJpnp/NPgZfHl1L+LrpLCtik0WZjL4roMlhFO3wUWlftcNZr
tqIaH1O31eMMLkWm7gs1rDZi0l4yDgU/xhczb6HkafoeDFnylBQ6vj064O7G6vGnKnqfpbBirSaa
/FS2oIzCqYfklQ/J2gzqboeKl0SCdCn/Hwffplqu9q8TKAEuoHFboL6yKDa0MPvRs3iNFcTIOqU0
VqI+V8bZLYNBu3Wr8/G3bq2d/t7NZLO0l9knn6dIWIKTRPwrSlpn1VgKfgntrL/LOO/m6EG/ybIT
Xk2zClfz8hBlf9B7DtyMjSialUEenkDBSRR97bUPzPYt1Gr9MmZBQhqTyXrTgEzcIXEY9yuTnP8P
2OyurOYEJwA2HWPFcb7qGm5yWCfKT4i19NsxaaWj71TdEXK3vdWiUnqMJwTfQjjeX42+u6hi/Jwg
AzVE9V9ljkXFaLUDCq14D5e+k1+scur2yFhPu9hv2ms2SagKY0XyRoLoZxb34a9A3hmqxn1Uivpq
p/aIGw2/PWkhmcVxpXgwA7pDG864tfa5sYnQ/nyRlwcFb+/jd8ls0LImJoZfZL9LNNnfTVIduG2j
aq951Nq7siIIIYoTkLJdIiXxrYjJqbZTnSa5FYeAX2mG9ZkrF7H+msoj2XItz1lfKbZGPFI0i1tn
i3T1rsJI8dZq1kG7s4gI3caGhcU+Lw2xGlzGlibZk2ZSsH9c7gp6T4ZtnNTfWjMDImlny6hQLq2O
U0a7QJGmW2vq+JIX9Ip8a53T2PdIsUPGWGauLRIhWIJrt1ZDwenZUBEcF1OFkax5couOqiiytine
3DXIFixj83GYPdXwMU1Zrqv06uhh3wZVa2r2jV22O3/KX/EeGscVLMvmLA58vZ9nsXa1mnk8/dlD
dAuhvK5I5KWeKDYlJsN5aGCatNhHZrpqn525BWdU+lcWX81CHMWMtlWA+KmoFP3EISji71YEslSU
RKMpoT/ZZcM2Xsbfu8Ypsag0Jhd2rxNnrSq/qDmWpve5G5xZj3ZoHJrIZ8UT3fwYzm2FVo4rJlYy
Hj6rCPZ4Bsv6eL+YX2A/UknFQ8IL+W/Xh8LRIHKUxxvR934xS032ht2Up3t9F0jZAe3qN3Hl+9xR
rtprAmPKbQ7r2bcUqKKL3Yo4SBFOK6GDS/a0sMr+rk7T0GhXoqxilfHPqUEqDf0WJAc0KXNlABan
26no2paptApb/PhEy3+Zrk0jT/UDUgvLJadlHjPoeCsSZX2SbCRGHHWjxDZ7M3RwnUFx9lXAf7ko
mkZi8d4UFmfZcIK3Gg83Ua+MtravapltLOCrL0oDFcxsgDuDctZfM6IBoj7JnHE/hyPkQDE5tjzk
SMAVEgNhQ6uQChCHso2dU70cRLFtjWor+xDFRd1QVSSpyfGXK1mVdSJTsXWOrdY6J2njdo42H1mE
dWJjS4PpW/2GwBfrSpKzzxYdRYsSYdu49A6Xsfd6ceb4yucwUbyNrQPjoBdorn6v0sabJlU6AWlI
bT07i8OkRwhWLQdxJuoiEkYuOOh6/UcDUuMQEJexonMs9d4kl8Xhj3rRQwwlTe5va7bLtyv+28XE
WKV2vhNAXCJzhH7TwZ+28mKPOC0HcF2fh1IYKKbQSvZmIG9qUbz3GbRAXsuONHhqY8UrQzEiDKXr
YG+VWeoNYZC+RX7yKCglc+PH/Fu0v/dwAKP/9x6+VLXuNLfIwzooiDpdS/CqDfKTKlsbXcNr915l
pTHiCPfyfUStJt1OK6oz9JjsJOpvna1Jttw+w9HO6Lr2Aa15mC06jh0jsROHdF9t7bClKlbVZLQP
t8oybzwAfYuQK3XFcmjqNNrwji27Yppbg2LhH5Ogpj3Li43T4u00SpO8TlO/W9/rYju0rFu5EN5N
9yZFQU51JUaKyt/aRblp0ML4Y7p/7TgudyBaxEHMaCr2Z929yK+OhV30sfMKR5htAgHNdci4jKsy
mMrziBsjmZ2iko8V3BRZCymKls5v1M4N2hpuJd/yVlSatbmYgkxa7CY12qfa0DxVkcyzRI2sve0k
hEuGOnlU7S+iTdSAOI13FpHH9b3ONPDxiHLYdEpi1E8hWIGn4kl0F4dUc9i2y7Z1u4ao00M5RjQk
bHZqYQ87JZPBwGRZeiYYl54bYh+7EBWIyi+Ugf9dm6NoEX3AcrbgsXt0nJfeogHupLIteg3JsCxV
D4WR9M2Ln2H4a1RY4Tl28JwZ0fihZGDWayNryUNXmNKlAQCJvJkOUwWpno1j8ICQJgaNEgzMhFfn
1ZDp018Q7deQUIZglXYDWCPNAbOkIyiQRt2L5JPE67Ua6Q4L6W05TeK9tOy74C4VG22cxpeyAUwe
mSjrK3ayv82E0SnBFR/Bx46fX5rlF3/OEFFty6NmqORxrSktyQ79XRZn4tBETbHTGw2xpyA4m/8c
CK3BfR95rGWRrXqy3XyIxnv9H33nsQoXbNu/znEfGiZ2f8CTbyPmvteLs3vdXNrRKUI2e7mDP650
rxM3k8xIL9u4EP7T1c71yKvMHKGtwGjOCMNiVG8F2na0s2ZTxzP4/ezRsSBySkVrv5S5+lBiv3SV
SaS+NJ0yr2arTY/9kDkvs981LnEXi8+AVr0ZzK3G9n+jLkVn8dKdJSA4Yqa4rxV8Y8JvotFAKujJ
5+fCnvtUJ0aJDVvATx3vdY7+ImdLBgosgyiLU2TShwOI1oX3MTqvmY/PdzoOF1GCyvmc5fJwvZVC
ncCWPT7cSqa1y+ZCfhQlJyFCYqIbkGvWO/hzaMNDO1/FQQUIu8l9TQaiQF1e6Z8NNYhKLFdse9PK
RmfC8F9aEFVZBTyhdvcZKnQCrnEQenkaYUb/z8yQ451NroG+dDDhhO6U6Ru0x8yHFtDNg15Y8W7S
LZhlfQm0ZDloREXOGdbzqs/bCLtS6jot8LR6HtmeUhJ940hXV7UZQVfH3uehwzQplsaTHE2DmxHZ
+o4KT6WY32uU9lw5ydSTJpXWZepJq4mGCrY5vp3yRz8YcDjn9ieELNubmrY4ZJg1IAJ4P42BZx9I
6zbzOg7U4tAqJt5do+TvsXQg5gyh0jTq8iXsgYGzwtd7gnvlS8YGx6uxwnZFawa58FwP2RvB6LRd
d8O8sruoeSqXpCoqM/PKsHBx7AMHUwAYUtiKdLl8aBR/vh2SfPi9+F2azQyhXyk4EhWCl7Kc+XMR
/lYUDX/UpUu/0s6xoBVDlLnd8GwxdjVwoDEMyXhMWbixQrmGFRvFj4pRw4Spmup705svzihrL0k3
6rvE0v1tWvb+uwSNYARK872akRzN+6m9xHKmnUeyneuqHvPrGIVy4wUBTLQclBd6GIO/V5oEr8hG
9R/U5cBbU3UZFiJbTLh/AwaWTXoz4BpDo+jGEv2T8HV8EHOIQ2hGgMCDLbRUcGmhPuNtjpShrk1f
tbJEaZNEOq5QXexFPYhwvzfCS4yOw6WoQjRfG98kEkHx3hAuxUxvgT5pmDDdGyTTqM4SwE2rylHO
zRvrixb4aC2HtXU0IRa/D913c6n28YDad0twkCxBtQLBHOwUuK4oYA0S7qimdII8rG+GICPxszSI
OtFqKLzmItZOH+Cw1RoNwpWUzdbVaUGI25YefZen9KmpKumlBNq1a2Zd3aZVLn3JDWktOkw4bLtd
legnMdLPgeoI6xVsRp4yRSa/+2kF0Ropq12iXWPTUK9EJIdtkEk4iPxTJ87qOKzWSzhjOzlTD4eQ
N6N+Gm3+MRkrDkadqheneBEFreABscoA/e3HwvrLqqcu2bDvTjc6DD73Pqpaxgda2a+aybc80SBu
xQf7gIVPgMj84optQcWXuiZ8m/B8v/alEqxI6BNwrufJs6rG2ohutk+KwNQd1t2l9f89yuij6rXD
fEnS1P4BcaL+ATYCUh8aPslkkk73+i7KSRTPs83rIN1EQ5LK8okQ614MEvX8vYg+tMMS4rK0K9lu
IuyDbb7LhvxFiOrEjofugPVTChrk+xW7fLMayXR7B3ydFoTtvsExagcyS7saZfM5mk/0C+jhX1rQ
/WS64HzT+RMKgNYiTRMauDhFPoaed2lA0dD24zVPE9lVUwUwcGOfJwVVNaFIFfeqF8iRfRYlUb9U
iV7OHPreLfGr5gWAP90Mn8tJ9R+l7AmQMJSX5TBjyeTG1RhtRRG46GKjXE1eFc8IW9rdqVHa6WrM
GUKWZN3XUKrmvWiMrHHa4sKcb0QrfrfjMcvx4RGtdYai1wSOSzSKKpgWQG316SpKhk+MwW9OPq83
ueouftPpYqfRAyh1UwDpa1G8+1XfjG5EeVz6NJXUroWntWzZI9xoZXq2bWQ7VQkjU7a887MEq4eX
ifF1WkqiSlbVN2Ri07Po3/Av62ETz6qz9LCBET32oU4An8kcyBSIbIAUU7HRUaML9lhsAUeePmX6
OMkmu0c9OpOXkl1uaHhE1k5lY7viufk41n0JuFJN1lM24bcn9bgEdF+C1nAekoPJw+bRgtudThPZ
1jSzPJ3o+ta2HHOrF+mXMi4lQPqmtA5JT+5Ix+4RAo4eHZ+HuwJH8atNoFtvUWhWVF1D40IfL+JM
MoAbVSUCjqrJ1xpLQ4Z9e7mIHjtr4k+s0oRiiZyxJA+yj9tx4+uuXahEcZMFSb6zxsfJWXZEDtK+
AddHAmMqDppaz+tXNYLljXzGgd//uALG9qNAYu+plLVgH9jZh9MH38I4cDw/Upxd4kvEtngdZpWM
+C+aX41oSj1zQTPYzbiP65K/Ff0cO8KmWDdWE3JSDyVMxG2I7EHigz6vlJdOU746imqvZBBhrt75
RDsla1VrJIjkCeDPEHTrfuDXQ5Qgx3OqxbYLzRD5wXFk5M/JE67UOYQARCJiA+jZgnhajo1LpmMz
DB3rspzGxxHY4ios2nNHOD4gYv9XYuRIzFZauwkKpdqWrZStBh2AqZr2a3QlATpFH4rZzd/aqvPw
L9w3s3HVylo+Og3YVhanfuNEdb5SoumX332rc9SXeff9iRQ2n0XzgcqgFzv5e58BJlHLDipu8aSC
VlsNNebyqvQe5MnaqCuWlarFfizUv6X5F3S/thqfTO5gmjdazU+ZbYJr6G+wAaoDkGPeTjB7Welx
T8hAkoa1OucpACvjqxqpM4Bv9pROVIRrOnxAJt2UOQvslGE2VZXJJTJBVs8BeTsjwaNgLDoPtOg3
acjzl87/VSGh60FCe5WIjrJPmC/lSAApixbBqTFl8ZgtV1bUC3hM/pK5QpWJ8AIQyeFnGgf1RZk0
zNDSl67vlVfNOvQgKNeSH74o8ELcAmUDd+QZQMRT32MvftHn8VCEMk5cSXYZWjyfFCgymznhyyDR
23sReNJDFOydqt1YKuaJflFjkaMPj50S1Ww+28qLTEQH+757APrh6vU0gELWD0phSys5ijKQdt2z
NRckLKdidjs/rw9hPOzrDmwuUkukZoGvS528GwY4ZoWeA3wF14VsPdn+yMJCpSRN1Ha4xfW4MkS+
ebEtYM645oRdZXptF6GdGclrEwRkiPTCbp7hMehYAK0UP1cOvJbb66GT2Lr79Z4Y9kqv2gkUh3yI
nRB+eFVF6qaaqubQJQinX8VpBe8tXf3WNqsyFXlh9l4jd/uiJNAFOpJRYhZFNN8mCPAIin11lY3z
4EH2yGE76/UKq/cRHY25OYROpG6NTr7KalkdAJLP/MIiG7sU3o/dZgJk0qnTT9YqE5rM7Dw24aIm
z85gxeoXHEwVcYU8WPulhQdVav/1hJ/TR2zzAjdZVbTK1e+qaT2HfrdSyentA7iqGyvuf5QNX0/o
zA+lbiLgW6LdTAa+yBeR7N651mkSoR+M8aoZvuTRXG3SDiBy3f3MLDRLAOpayKaW5WaWIvva1/4+
m23p2Ufg15+io6J1r7nRFluUSz7aPJU2lt/w5SHsiPpPf5bNsCeFT6JaaYrnJuq/BrXeomQYmV5i
klAph27r93W+5n6TY5aNnhPxgWQlmi1qZvTnquDDUtLwJRvI66sVry5+6CVxtp0JKO/MsDllWYG0
T1K8DqW8DhdvGHwqsYnCM42MZrJt/4et81pyVOmy8BMRgTe3IC+Vyld3nxui3SHxkCT26eeD+mdq
YmJuCGWCVCpJpFl7mTq+yQZXiZybUTeGpyY2vqemB1TTyavOfiPql2HYo1x0LpqpCTD73D4XApML
qdp/hVHXIZnUli7/xaUnCyc7I5q8KwhMTZ5VZRknHHpl0js7HJBrr3vVC/HR2noaBtbE1tcv76nn
JgdpjfgLJ3BTZVCeTYNFQu7n35UMlrDP/TnyulujitB3ZzcUQUXge9n4h5pyz72HsiiTTt0rpwfN
xY4EMzV0WEroeFJ2/TuYfhaKwflu1QmKLCCnR6EHp7HA88TvLrU2/w08/K+c4IczlsR/WuO5ovIU
poJyMZPzFM0OdL7aDPwIGHo6sfMqqK7hZlOU7TUbFWOwP9kHwjPMsF+TPq3C+EDQPcFdlTd79oNd
1gxkZ+SIU8WYXbfDIJzsSnX0WpTSRTrsltB4h1c/R2ABshSWrhb2Sv6bWc6HM86/pamogaX2DTL2
tUGF6M3giLbrtzt8EL51hI3uvap4w1bcuU9M96GShTw1SVc+lTM8PC3tn0W/hHZfFvuSRd3ORJiF
KVZGwpcxwqUt3ag3SFZuTWFhCOTnJ1n6yY1Ymhi3Hyu9LkHpnGNWaheR5sYlGy0Ummm1XOssH08V
Jsg3qOHW0RBifhjSMmExi6wVekx7GEaCEak1Gfsmy72nUiXpPpEPbY+sxxYuxVQCIPHOYElcteQc
ppj/RisLMlK5Tt3chhLvCOG8uVZAXOAi2veuOw2aS95AlfnviqJ9JD2nx20/xWO4hwZkzUQyYZGv
f1tadk5GO9TftZaaaJCr6dw4trND8tqFiuHy++Sg9EnRtXxHVqwgJ8N9gKdK6l8vrO9MYCQrItX6
Prl9T4av0MnWdMjPABf5nmCIEjKsj9/B09mw5e3w3QjiISxhSX0PHKyQnMWX35OaIQIfw/Y7ErIJ
U20s3hLNuhA4aN7xnwwAJLx4tzUzsZj3SkNFNKXfF5U3EbokG053og6tPTHJ2vYlddkTx4k93BUm
rveO//U6+fIA4Yy9MhPQrglKpJaF5zyw1gZRCp60RWpvKucjG+1ocHmXWAzlWHlPIx7JmML0ibWi
oLj5QI2C9puQoOdOthG5UMYPuq51BKd0P/2hoMSMNwga//qVms58GPAT2cEUciPSsKxwMKzisXVG
L5xFbu1zIODQcoajWecBmeTZeFia+5C386nvsvi+8L9omXuDs/hepLF4AkjtQzypmLKkpj9ihY6j
X7U8ufbMhF3LOQJIgF2HczeFKXay+pD1EWIGdbDWENS+yiIU8fmjO/b1OVhIWsXakQyWZvmn7mty
Rurl2JLKt5+b4ANy8K6XY4bwhfs/XmD8zq0v+FdcuCEEDqsFtrbn7uM8TcK4AGjtJD44goeHLEMy
JGI8voyxeHK1/G6uQ3dSAFy5ZS93Pd6hGj5sTNwC4QOAAF6ssRP1QemFellTiGR6UFnsvoxNAKju
lIeut5pwrAE16iDxdzkBcGFHZXnfpY27m305XDDqcB8yYWT86BZ4Cx1wmWEzoFYsoR+9OrtVVgtJ
17rNWNPtB2fOrmg72iMLf4d39ohvWnsycMwQWhdfFbcq5lDNb9tbeoLYhHMasKJJ0wwIefaMvVJx
fawTUUR29t65RvuUzJMZgqj9w+hNhXkU86VywmEemjDtEu3Rbbr+PrmTFlaU6x86MYoIz2b+cT24
pERvVDUwT67kE2g35IYe4k8tcaCsHAK0PcPAmR7PyxBTWl838jvyxgM/iemuOqqNxCgGlyT2SUwt
/QeM3I9DohXh4OuPNoDO3nLnOTSUdlFB/S6E690qpf2VE1/U5BjWg9201b6b8z+dBX9HYipOcs5T
3cvsVgzjFGrZ7IUTKQOKeR9XCKYV3S0vBHnH+zkmPUgMKKX7OCZ0DesO4Wl/7cker3YMfWtq0ijt
JyfqBL+TvjHLiyYGJKAWwOg81Wd/HkgG8ev2hufYXZdsqSyoIhaRiCaRG5BlWZGJ0r3KKSDRZWLx
ZMihOyKy3aeThmStFcupdIoOamXzprr6WdMhvGGw3R29rvthiMKMLGnY3GEFN19gPy79hEpuSc5+
QmrRion2Q5rvsYNmBZ8Y805n99EEqbigUdKpXi3/dJ0FV45lwY6bAg0FOevRMk2kD/XBjyKu7FB5
A1gHNk1TgTd05z5SKp3uEyRDPIu6Q+EnHx5mNfspMEkzFcV+mRKXzfDABzQM4uAmsb4XXvFBINC0
a4HM9liu6vsihU1YawlGK2Zzqyb8sLqYKap0bSv0sIQ7aNngRarMVCTi9AgGV1xyrHdd3XSvrPFv
hF0qbMyzJ8swtGPDjRTG81MBgWMsM/HcsZ9NHArNlk/dRKArUW3HjlWXJit9dnaNlUzHsnGNXQbB
JhQ+drLZYyImh+VNN0QlDMmd4+XPaSCuruPLvcIil7p1qR8G5HinxdMDFL+YnDCGI6UZ8vLQY/y+
9G6NnVdGFgN+6od41ved58sQuXJxiAOHkSQWyR6Xpx8Gvjv7tu/GV6MEFipR37SmSdRXEJBZamH8
1cbZtCP88ZWvygdj8X8CfxYHoZF0MVs7r4AjkwDKwdb3JIkmEkM7My6h+UziIwWfQecaaXADIbUr
GQ0sKQ6tg4N5ixME7PBavbQFEi6LQmBAzV9OMOiLyZ5DnZW03RMNxvjzC5uF8Sqy4lmL2yUadCN+
EJ31w7Wpwy9Dc8n6XJyrmeHa1qBz1VQzGu/qsctEenole3dnkEIXta2BI1IdI52L4Snl3UWZFSSv
qcDTMWnDGIPVo66xZxlaR34enAUWhF2XRCO5znMc5MsBjSZhGDmC1H7R2KlPZQYRIGjPRF72l2kU
w2V79HVIXLu/lBnUKTQ1zNQecDv89uNcFf6RL7e5WIXeXFzwroNa6vuM2e8FS6TlkpVs2gJ0SdH2
ar6iGNAX07GlwIgNzRX0wg+B+u/CCOQlb6sP6ZcAKJU9ytOSlmyRA1TNfjFjS9zPl9Hq8TL3OrJw
XaMsQ8fBncWs7POgrYF4zXGal+rCLFKxCZrivdPXH24KK0ANSc3rA7V05OyWdh1paZ2yl/Ljy3Zg
+co6NM3vDrD7IdZ0eVl6iV/W6Bwlw+FF6jncxZRladjK+i3L1e9OVf3nZ7U92j6mdHHwPp/jxcf5
pRfHeE2j3PYZ2yN/ba7RfHzfO9lUE2+agzvF48VN3hE1NQx0ewOrf3YXVGUDL/uwqqQyok5v87NS
CwX3ZWeM+bOhBRlp9vxjFN8cbChxgmAF33VxHDFIrW+gfRzq7p5rDBdY6EZpPsdlmOpxfFyK9jR2
LcYKFamIWXoeFbpEjcUaNNjJumzvADMP6sLe8k7ZriGvwvKXaHvYGWnD9je2wlRBosQqBPn3W10F
bK1GG7yGQKoLRAfzItCYR42Hjq395S/FL3AXn082xkNuMB2f3TFtMrCIQU3FefuuGnOqL3I9bM3t
YGPmwc98/Sr/v9MxQfT/6+rRC7rDPArAxepoNGNE2PIPNid91Nm4wu1dzcZgpMpPQ1sGFHW4IGnI
/679DLP0OZSBhJ8pvBbKHYcBxt9h/iPIlKACOBmausVFn54LrcTO/bEnJvDQp8NzFTe3nHHggks2
CWlN+RM7uQSgvEOm1ZMxu5iPHd7wwOGav/dyqYUQoyknJNnyErdlxdi9lAdjTJ49qmJx+Uru+rvU
fes4rDCB7jjlZUqwiZTSvM4G0TZHhAjeay+5h4PBhy9Z1m/BJoMkfqBKEFIO41mr3Zxbx5/vYsaQ
zfG0jlUTOGOAeUM7FJdYF/hyK41lFWKsKx/NGS8YzQkXqs6hNkHS8i0zzIPEfsXxqGqa/BLUyx++
bPJpIK2e7bEiW9PM1C6lRGaOKriPYrGOgMoNqrEoYwuxc2RXP+olosaBbVQkiiYL+yKpH52MijNG
Vpj2V0eE9suOKkzAVRg+WxPOtmTcmP6Sf4f1L69xldkRkcjVrtOW9pZjnGEZtfbRMMwevEn654Jc
omeyM6lJO4v6PeXi6C2K7Hllv3qeqI/cAtUpBkf/qKsYx4RM+9nHdhNhTzvAGBXFXdPZ93TBsG+K
VPxMmvQdJCkigdv+MSTiGUNU728pwNOYF8xKcx+LmOVLlWRtKHVi2+zO/QUy74MFMEZ5uupPgCUv
lAbRuPQtQivQkl2ddPnZxHF+55X2csLFdDkulA52sDSt3aKpbs/ycVc3Y3bU2xXvCECkKpBWJXr3
DtGfuEIxvFToSaysTn/EWuOiBKeYYL7mjV6v4pV0r1vu8tKN+g/VGd+rUbW4kyOYpNpPHYaslszP
AnyAxmqH53L+LLK8RNyazwxSezWXxbUtm/HqrOjdDNV3tGR7CgapvRN9vReBBaSKYm8X98V+SrLk
HabgL0HQ1IMtTe3N0h2N+Ax93Pt9CbPRqdNDISf/hwS/loEPt76L5yvAZ7IrbOyUBirIJxz5dz5O
7j+7YLQiL/eMR3YA1lk2aXfs0J69prZC9U4l/K/EPtgJsj+SQGLW04b1HNRFs2aP2KfAGsSz1cZA
G5qofhfNX2wFUmqkaRMu0g1eYRvHhyT1EAy3CxlbS748AjH8mU11XmahXsdO+c89xhZpBZ+ZoGl5
xAmc4Wirfxe82ctW886ppRXhV/vz9Hbl1rm1t8N2+dezv/r+35fYTrtLvI3zmJVp5wTkE/XHGmr8
+bAeiTve2tujbb4ZUp2Ltvb/evh1/uvyrW87/J++7XW2vtlQ1c7Smylkb1fg/VZVDZPq+lD3WMIA
p/53rzXYLAjW84UGZXdPHtt/2p9P/TyKmTKg5miHJBftZTs06zQ72jXmY1vb7ub/buNezSpyyG71
bCYvjqFzO/ilFUEiSl62vqZ0Gd0zezxufdtBR5uup2N8++wq3fwpYRj7epIiufFs4+b/2bedqLpF
Ut9ZvY7XF//sy7QuNIxBP3/1seOMMLO3Hmu7MPap3yRHp8FqvNZa5643tn6PyyBl6pvUT+kbHyVE
5FdT16bLEoty7xJA9FzPC9unZA6xeKt/pDAujhkBkCcKI6iWUScSsrczzGDYDbIAS4mrB7ceupud
FUefOfZKkidLpCUvzijHjjlb/muFZesRc5f3ShbeHfmhvtfYdjGsJO7DqKaMFb7+kE/qghlKeSW9
VxCpA5EbFtWytwLDJfSkxD+uXn4KD9tJPujgFUD/oVJS/4HfWrUTo1vt9cV4otzcs8XssWms8ynq
cDc82rKm0qNjyGSYCOVYeu/yYdDfW2+EMKryVU0BklSQD0UEVWJ9z5o/Vtd37JQhNPaJ87GMdrMr
0c69FCkmBc1U/wLLn69bl0zM/h4U5XlrbQeEwsmhQ/q9267f+lRvvgfOIG9ba0jrhQrT9KDUHMBT
U2JXl/n4Uom4QgabjnstGceXrS+tWexCjrpvrYBUzmvaln+xofnPBcuEVTWoJByU9TW2Q2n+m46O
eN5eJmiW9KwTXRh+XTD0xD3YmizOW1/LfXtTWnwPOmr4c73DLzF5MpZSJ8Qznw+en6zwBMP21pc4
6XNZUUHdupx6gHVb1L+3cX3rSsdljvTGMI9bM5u7+mUGFf98hYoIbBOi0sZ53Uiu0EGfsibzTlnH
+Iply3+Tbj8v6RbW50b87av//14HxF9Bh7TMw/Z6XxcORvo6UY1jZ1OOEQ5O9QOWgfbZmlb/nDad
wq1vOwy1Xj+o9ZBkGnROc15WzyekOf9z4utiI1+8U2PqT19d26O5iOuHrz4/K//qgWT1I9Mg9GWX
PdQmJWNBWO/no68+V1OQCGRw2a7QqDB9XlYlbXHSTMgwysR1PGtswlD0Ur0nAEH7mDXDYWsaoi5J
Q+jRXXtO9y7ieCX5rFjhenE6ivKUCQGpem2Oom9IDIZnglUTey/hvltBAb+ttkGY16ZNUf1kdjD3
1di771Mlx5PQWLFtZ4upy09KNvMusdHKD8r1LrFkUeLmoHO6ZghM0gr3zRsqtmCB+NhaTmnkr2ud
YGulfuy+WbaDS5Iqn7euuk9YTZTNctuaMKbsiAzHHy0+DztzaoM3Jx00LMFSbe8Egf9msDQ66RWL
uq1ZY/WC/xqLnO1ii+HiCQXDdTsZw+h4+2bysx6icba4r5rmSV9fNFcsd1UQVLftQmKJWdPNPclI
BBeGW9/IzLMXHS5UAfv7IG0GRDRMedM2sW1zk296MXDnWsZRA3KRyHLN5eQV3UF4QwH3M0mPFW4h
b8n43DSyPAQawdDFuPpeju4rIIFD8dfo9zWsrHctH0CnCv1bn+TM7nNVvjvGNLPOZ5QjNKZgLW55
1yVF7oyPaPE+aBPFliD+wA6aCI4J8+egt49bq21G+eZZZ0bHdO+SZenBCrp4phkg38qxoq5i8d5N
IFlFS0kKGY15MqrEiwQ1gRXl86IBpss+Lez+AIy1YmM+y/nyde6tKrLNMjkF5g7zUf/JXfNgtoNZ
nCxbe7Qq+a03NaJ4/HZ+5E1jw1FP4NUFexfNQhaZUTyOErdBamjiIYhrVv1TVcNTHLf6G0mGG+Mm
lHYQv5bgWnnLWl3XWj6f2YBdtB62R2JdY7i1/ZBUSfHZZUxxetGs4SXrit+N61unjhiLu3Dwh5tZ
4l7LtvzO2rv77dviPkyl8ZeYjUMedA6bpcduXkIW5BU1bKWgSzh5GGCu/C1Z+deikmFCNsa7nXXn
FCLvb6PEGE57KogxeTHd+oozb3WoDXDaSsuqvT9mDUXv9BuLvvY4+AgZhAoE/vS5erKHWgIEuOlv
KX7qyeIeg85Y2fmVv5t1MMIqEzXB2T6grQ4z1l3M5yUbq7exz1Z1YSEuW7No8RuFNHFDee8+xf1M
HaofW7Qa1vSUSnvVl2XdAVZwdupaPEIcrToR90SIQ+HKE6Cf3NurrJydufXC0p8/v1CDpECxgwS1
zzQK/RS1ijAzVQp444a2+Uzq4EuyMAJZDLWHJDZr0r4rWF+a0bybnsKztqyeHXZr78PiG8+qMw/b
OaxPg2tPhnY4uX96Bud3W3jBa9lgz09ExvvgWDMp2oQwr+cmjODAmkk1XVs6fosv7QByv7YGisUv
FUm8Wws/4OalC/KDiBvnXdUtYbtVedzO9YGjP3uxPH22Grt9VuNytvVcx9bCPOVtsdzL9aD08bpk
ygSuodX03XAYfM3Fy8h075NpeOx55zIE0cEzYOu01jOZwxwzz+W1NKV710eDs/Gslr2dpgOGtWt7
O7UdKGAS8zTct8bnS5Vt51BUrYFRy1GcxqEEluwEgWm+IwWCIZzDtma9/gGKAC7PXmnPVC2gE9Gc
lMnVi68v517Mb5/N7Ywhm+GSOvm9LIbvdp3V5xLE6z4M7X8OOGB6e3Ll2uj/nBj1YHoweStf1yrL
M6ywm4w2hECOtcj6KqkCDJrMDMMAO04erdyfDmJATGkUevLInYRIwB2W+bZmGG1923U+0UCPW9Nv
7ScUd6AM6/O/+pe2w75Iuhq+jIlkKRcbOzHHAsUphypTFQRjJJZj0VBEXvtSm9ETI6AEOoer3kqn
em/iVty3VhDM8UqtJJF8PTmqTDtqo5uxka76N92tzAeX3A8YIwrSC1e00FLZHL9uDSGpMeFXv9y2
pqGgciDGK45bs5mr7ByPAczh9ZnYeJaPy5h+/uGty3XmKJVF8rK1nHIEYh3xRNmaKdnve9degej1
6cJ1mgtaDDfcmoXpOU8SCe7W2t6fSsxT4ZbyaXvv5crzmpxMI09zfd8rsWg2jWa/NRvC5flpVqTd
bO/NLbFByjCCWlvbq6Xx8FQ0QLwUlimtOUalR1rbyYtLsQAgeW4Zq+26O+kulaGE8M93b6rnMEsS
7ycE4qvkEZl03E+ds/wLbvExg4T+aHrkIhTlxSs530z1LA1DMjqbOwyO4tTUbnxR1iKucaylJ+qQ
1anGxPPRLLOPAnu2P2r2XuyZvHbPb/5UZe0SuZxPF6Mh1NjPYN+A/aR/zhTiOxB8NgZG4mf3Yqoy
mDhJcqVEesym5c1dKivEjhP6RlO4D2rp6yUsW4OfN3fqUJSP20Fz3eIRNBSL7Pinh8NjNOQo0P2x
pZ6WtAOEK6jnaOh0PDZ7VCyBmq6Q5Zez7NpfxGZqZ8co5zenb/nZTU8GefAf5K79rhY/okCPc3cT
H4Qr/rZ9mT+mWYpvbeFpB2T6+kfjZAaLVnUwfNN9F+6RkljxzVqW8WBpabb3teKaaMFvluv6xZbp
Xzutf/WTsCnvtN7JgDFKlc0nOAujsUlmBQ5MiB8CYeX/jBSJitnxoSK1FCs9buy8nYKdKSgvtRAB
Xur6CCKfUfIj9FxVGeEvuBNTJTC+tUsSnJyAyifE92LfCuwxbQ+y0ggXvuuG+Ob846P6vo+V8WLp
3QUhehtShUoOeg0i5mB3CfAygffqrM2lZz1O0z8miSfWc61c/zSXPfaHEwRlGYEzaidDo66Gpqk9
oJ03sQeJrctvqB76vQAB2+Gv5O4qt1pzZJcz0yMWm27yoy19+bqYTNp0mY8ehXvI3Z4AMeWg2ZO4
TUH2e64IXZxGvHOJWvx3QQbTKDMgDTDpImcQ6pnirXF0WkdcEqcClU8bf5dUuvUB8/PX6GTNvzYu
mNSC/qZ93yL+FoD1dYM5xKj6UMek7kxy3/ii10b61MJS2VrboXWUcUA4Dzi2XrEd4saE6TIF1xix
ygs2Kga0v+wEN2KfkcXwOBi2/jpTWt0HJrXurelgpHgvM7zg15MD7MLX0UKMPbnDbeuyUB8cvdRt
d52fG6/BYClYnhCI1tbWZVgOhm+qyC/bE9bZ52wxM7N2SU+1Ea9un03/OsdQWu20ed5aZFIl+8KP
idBZT07sbKhXq8vWCkyjf021AoaAhyX91meSEXIegspFRcMTtgOLkgO3BvGi6xMSX5v3eZvrsBG4
glV19tSbVB/Wk9p6mEaAPw3RwHm7Aqh7vMQ1LlBfL5n4xQXz1fzzPZfpWEdpML/OGXDH7BjmaxcT
jVZJcSlKwUxXq+xfV7n4SrN2evGE+1KMfxoycd/ANKPZciaiSSrrrZma3yLHaGI7B0SrR5hTBicY
o/aba5BnqA3BuN+urSwzubTE1ETb2VGn0kP8unOM7Sfm+wYyjJzLSyBYQSBFS1+2A+Yo9b7N43qf
/0+fOadlmLQB5t2umb7MyQTLKw7w/raPhUitV7/urdd80Rj04bSct2amBf3ZWKCHbJcYo2u9MoHN
Xpl+Xl91lJEnXFpP7vr0NpEH6O4xhuho21qt9162Q551jHbdOJ29JPNeFN7o9ynTkJmbENBqO0Ed
TSLNcbsYRFA84yXHniZWVQTrt9vzAU17iM3/eT3Z/1uXWrxH2Q8xitiUF7R0JhF3Xf/Z3PqULXfS
YD7bWoSY1selhWD32TRjnrWUxxjixuPWNVkL5bw+04n1aJPXrW9e4otRcWNsLam04aQcWXMFf3Q7
DO782EAOefjsQgVJotUYhJZXpU+ez22u8M5yZ9MOqe1SKbbG5GU7BLo46rW13LfWFPvdPZX+sTaL
NI+WbkWBZeuF29k6ZZYvHBPorMuzw1efFeR/A11n0hua7tlIUZX99cgWnTr9ZTvwO8LBY6Ba/dUX
2+O7TPXphqOP/jIkcXaThvv964KcfQrOG113/OrziStT0+eLdsOIYQU2QpEzufPNTLMnNQXlnTmw
vFNCvwyIIC5bi6BMVw+3h0EhXgxlq/P/6tue5nT1L6niZGc0bQnJp/Ket4MvQQk9BAEo1OlrdA2S
LrUYOe5yNKqvMoub1zhvgNeCLD1ufWVagVVmUMxFVTfR3MZ6yG8/Pm8X2xYZrTUuxZYN/afRicMq
GGb3SZ/KV7k0Lwqg8AG/V/la55jc2kKLIx05KFkP49Xr7YEPgJMC+tSOQipMKcOVr/oss8cu88/b
ya2LnDED8L4LzsY8NvfZnq6uFAPf52i9d/bYXIJJ9rCC5qR8kEmzr5q9po/Nrus8uTOcZIF4FHcH
W7O8hyFHopENcb7Gj+3JcfvWWXGNHn64xc3w4AwJju2CmhS6hF9xnx0cgeFB7rDTqVkBBI3RnqbU
/bP4FQw2edaHBOWEJuB064O5U6xBoo7VRxWQL2SW4QJLOJpSDSFpzGy+Vfvgx6Cut+Gg69p4gTHx
bkgvPSZMCADcOpR0SMrDYF71Ba85ZWgWxQXUSb52LCbzg30Xgw3shV1j6feyL86EUWu3tm+Qxw6j
fy4HBHCW9Z51Y8b2z2efDNuzHIT/upSOcZmpaIN3KMBEqw7LalZopkJ9IkkXd2LKtzNpAEEz5KFa
mCPZDD/ow7MhuuBpNeGbETG4c2uje0ysm91l+kEjGCWs049lWd6oCO1SZTSH2lX+dShJgwEI4OHX
YR5xgHet9opp2TcYFhMpdGo4NJ4gx9U04/tQ/eFlxAW7FSvE93mMPNuicltrxq1krVo6k/5sFbzy
2JbL1cFwNhGQREqNyMXcRJM356fOGOVF9rHcEx857jrPS26FL5edrsxvyUR+AIypfp8sSDT0pXl2
oH88t6b9rmVpeypxa7xhkwivhDllX3SeujV1DUpijui3ljhK2nm4QSQ49RJDRiXzqJLNMSin4FxZ
c7srWDewtbJFaJGmFcmhPzntyghMemNvj25+gCD8C6umn2uY6MmmSh7xaQ0RdLg+wp0NBI/fjdtp
0PVypa4GR3wSoGvhJcGOvbeY7S0XtY3+q83NGV2dLa8jRIOztgIeVve8raiNdVnNEoWfUU8dpBAY
s1Q5lhHpqPR3s/w5uNq9KND5Yo4SFdkz7OV/F99qL9TfdGbCXOK5pl/mujVebBQeNj97yr2uHHP4
N14bWZVIb33VJpdkYoVRGty/syCXp+gb7PbG9dfblEBW3oAnhZe+E9TLAjMHQ3VbKY/CnX/5tu7f
Jj9XEVCgEkChn2QHstWoLbneORkEiRAJYhqjIrSslitS8g0hQBWNWfqnKxtSslP7xFw+5DBWsLeS
Bz7Qf2VBRMwEDE/1gVAO1TpPACNmmMEu28VZ9xr4HRozvyP9Tbfqs5CMg5lmR8s4dFHTgwnI6glP
U/02pKlxU+vBswms9BBhFlUozCTe2z1MPWGY7FA0r2fsdbp9kud+BCnrkNbJH43KA04MKY5CQBm/
B2dsPhS25kzap74ixs7z0TSZCTUQfUKeGrA8fkg6iDzLMzsSFVH3bBv7Tqx5GZIG8F5kuuDPe85K
od7NiIsfpwCAXZr9TFU4ecFYhelTtTCUYr2Hh29ntwnmZUhsFqsKNoV9rqPhsRXg9VIkBzdY3Wfb
4U/ixyUGZRb0Rt8sIDHYFcTD+CgWohpNBPNhbyBlUn9HRIMptN99F0Dnk64H6uyFdqX0CKPpeq/X
PQzlXiOAxdA17CPxi0mSmMJC47/O7fwyCbe7ATWW0dLPmKKV6hH18gtIcxc6+Mmfg9mEBWrGztlz
/YsWD8FFy2P/4qw8nTbrf3Z+cGtShlm70xjGirY9LTgsEaH6zwgR9dj2/T9kH1hogt1krzX5/DCS
VXTzAI/rVUCcFOZr4flX+A8zq+wp5hMc/5nYtYNuJNCXsmxvWn0cdjUiijJrASpUYlN1a5xT67d1
6OSuOkJdryHFBQ6kGyaDA2Lmi1dRlDJrPLewjn1tnN4H5amNXZ5lx2ZW9nGQbfC9CN7QMvW6in8v
rtyheWcuDVaKjPY7tYaocsrkYk4J+Yit3u3YqQenAeLZ0YEHCu+EkpQWs3nrEdx7Tg3oods71owP
weSMT8WIR5FHCzOZfK/s5K0qNff6dWjH2vtsuqz8z65EIkbM192JWTsGowOP0S8herZBcIiTOIhE
gPuawdAXsWUOTT3hVoxt67rIjLIpq48/RWXuqySfL/qCfRNGUc9Glvx11oQopDo3fIu3HyO7Mybi
9bCa59jVZNx0W6rncVDzXWXryE0raBL1LFOWuq0sjk3i6SIqPL5GOGFnTbH/6IeClYeTfuSFic+h
XT851uQepir9L8bOakluZG3XV6QIMZwWQ6O73YYThcczFjPr6v9HX3mNevWe2bFOMpIEJaWyEl5g
/r0Evns/ex08tFaL9033nDpNcgmZHlxS34l2RgEBADZ2dLVs81kPDNgb3kiLwu5xAHHF+l68H5T6
ecagkoU9JmfdInCmZSfBgNnLjjRUYWCJprV4XYHA/DtQOvaLerRNCw+7DCNEUssvQWqMmdeyzIJf
g4Ps+bIRoMz6XvexdcVwC44EZqAeHOugB401BcPEjNPnWJZG7hCUPtNQi2tjTk9qOI9QO3x7N6JK
s52WJDIF07Y3eVlm6gI0c8IUXkmH9OSsgS7yzOIKIuM0TDBSgCs9dGb3rLT4P+VmnOx0TDTnrWDm
woXAb4E/2zvDlMMpmN2HMdU0hoJd9uixNXeJm+ptBm70Ga8N0IbFj3CI0s9qjkuM1/7pFj6NW1YJ
nGWpoJ51ZjopDcrxXO1egom/MABWnrLzpTYa4NirlRIqgD19kAJTnZsXOQ2ula9RHeTnLC7pssfO
2WHYDTyELQVAcMW8LVBMi5zC5ruwtyZd3v2gQemtAQrgvzYckobrITni38cssJ6SOXwLkYJDfPQw
YS23c5wRgvuCNwKgvUs03i76v6myTfv6F/Oa9toO2bEea/4mQQUmDpbWagJJqIXHWddnJ/xW5KXx
BQl5FDnHT3oSWKd0UD7NLAIs9Fb1WJmL8UD8Xe2MU+yNIbv1Oy+evXMYWQ8xW2nbVEdWqVVzhP8M
EOP21TX16U5L49dRZZYaVgEyiiGU4cWkqfLRtUkargcU6O2mABFkdXew2fAGy1XaN+GIdPrVDY72
AmzXRRpbmZgImPTT2oKrz9O+2RWp7T3BAnAe1el1BsH3ZABGsPOgOVRx8qVkYIB8ZQS0smQzVZJz
qmeM+coMgKaiHJPODRk/GSnwF2uXB52xrcqiP8GOKF47s25OI2yRrST1xGnAG9cWfqFKc89wmd/T
dvZOL4M/J1uZjkWczleEP576GbC36drJY4CUy2PQaDU7w0hhOr2T7q3aro4lNHAjgJ2hJEjMZdze
wtRwB6SCnZBNxiLYOPOY7ZlFPxqsc9CL77LssQsBi/3I7VdMy9pztmBmygVXF4KwOJvOY7TgRmtj
Us8AI8IFSSrBpEdvimL4+/jvLMmX6tny2dWXMuC5ei10uk1WpIQC9Gx0kNNaXQU7/zDhCHmywte4
ASngv4xNkB4C6Lx2a8AtGsYXhMpRN8Tz7qarIRghwQ1lJhMGN3ZQ8l4EN6Sg81NIkuMfk9sEF3BZ
1rxnsMqdSFS+aKuCS3aSaDKzggQLi5831AVoX7fVURAqleO0QAoZy2aXogduHTR4PfibRNGWdQRy
A7BYe3ZVvjlKvkvUAIfcP81+AMW8PLhmOaPEVnyirSXqvBeoomSOczZlJ6kZOS1PBlnE4Pfx7XIS
qaWF6rSxnSzdyV0maE2zAYvw2eLqdwwa9SgKI463heQ+nMFw/uyW9zeakXPKUaOWPWAJEnn+Eo2Z
IrOlhfGdJLOsOoalouM/s9xTDu4zwDvjJJeU28B5OYyqAXGSvtp7ZfmnHJeOARzz5TXe3rBkCl4q
99l1sRbS6Jo3lnp3RGoFTyZAHzfsr7QGaLfsUI9TOu5Vvf4heGAJBmDUXQ2/jvVUJEeyarAxI6qc
lD7ebfay6X3DeYVq8L2Hubj3mpA3aiMhemiT5kXevZ24jwPrPoe5NujWrSFCb4+hO9tbxSV1mP61
IZpt60sDO6wDoW6CnbwueRsSK/H4TDYSlVZghbrPvnK38Yo+v+Dr6IE+k+gSQESgbSjHCq93+pYh
mQEiAHPGahgj0HdROdrBkQIksmvkl1t0TnvQUHZ0kuuNTcMadbOL2+TLPOoXeXK3pwS1dFNY6bST
Zy1PJWkL5v+thvjKggGQdyJHSEzybs1B0hIYKY4hTRcC0UT0ceg+yYu/NU15NGtrkJKalc9NBYZ9
J49CblLva55PGxT6lhV0RrlW9Ue72IYgd3l7vmbu9DPAK+OQMRqg1b1oVd7CtA0P+QzRudWnT/rS
dcjfdhbbznEOZpDA2PFtVOicKOE26AlZSV78Pxd+dw8SxfYKsrse6reat7eHmgwOpb2h76QLkP/3
Drnxkw0ga/yUwuW9PdwbnOLdV/MOVPHxCRps4xURrMm5ORhhrs372A2/K12m7tcnTCd40R0XSvfa
uaj9U4aJ5UHupferx9Se1QMajf28bbLwrh10BZjH0g8tn7UcKbF/zfO6ckY4IEx20hL6OD0whGHq
sjQEfUTayYRjvTafpYJdzVQw9e2ABNtJWvDYWcNpyi2mJdU+dwaMj9wFXPmv17WL9OyHYIW93ACu
sABS1rY3x/euvgAYjcKuF3kburelW5aWJMk1r2D1Z+mRLH129r5TDWBW0icnUOgjpb4E69f6rone
olI+V95w8hpzKy3hdgi2AkflrW3YIJC+kAl7c0Sh+7x+4WtbljxJBksrVPv+0ADSO4ZOdJAyUxq7
1FiP/9gEJS1vTWK3YyR9i34ol+SHvFuzLSvb/t31YCvHBn9qngO4cpsUeEyRAnLrbRDOyx+H7kE0
DXQmqpN+wIeCfXrGBfLGB1vHGNR5zOf22WFswPzwTmfFYlYLPLaT5xxQylB3V2vBqs5j+ZwPbncw
zZmhRKOrOzUoWLvpEZjZsMF7EN7BlC92keY81LsgKh8dzIvXFy9XleTtc1rTkrk2kw+HFEPannrs
B6UxSlAv3bXE9AT6khnDeZKnLycpwDNOYFZodr0PrX4rXwmsdnIl+i53cI2vuYWIksxbJlyD95Dq
vtnCpQh5YF2spGfWwaGGxAu+YUz0z1EP3B0Zk708YwnktcfL8AShXObIU/pHPukXLzaygzqP18Qs
ESjzupN0Mhq9dgtnt0Q9dxcWwe0fwGj/hJSfneWE8uYlRk/fLmwYOxr+nAfvCbM494ZZ9hP7xcfz
7JBLi1g7A1VTnTPHrfent6O26yeI9+tTLDOHnjRZ/mYyN7N2vgVdSEgl8AK+gks2GIl7yI9KFfbW
oJwY6KKMmrW/6ZjJYAu8bnWcXOc8AcxhP/cIPRKN4sjeZjiG3UZXt1lUpAUFe266duuE4VI/1EZi
HOT8cl++HY3nVn+cjbw9qKbxLG91fbUSy7vuZ2xM0WYsCpT+oZD/nqCtHYci//2Svg3smJ6WONIw
fQDjv9cyO4ed3+bDPYLs5gloWnUR1s4QddWFtvCrDLPs9n7lTax9zPpi+IP+K4WeaU5evbMgSCOL
4Rg4nBR8BC49+A6FwH3JI5M3I806UFl7tIAH+wW+IX935lJh7dHXN3lr0Et/vz6EtVRiUuX/fyrG
aiPspfu1q5ebkeRtLL6mJXbLnCNsPxjQIswgA12ls08qHotSRS57G3JJFIdNPrVblH3t37D62x+l
3Oe7Ucbt2DJ3t8AC7tgQxB6DP3oZv7I5wtK1fCZzgRzMNpjM72itsJ4c9smpaMJQ3Uv1W9Rf/kEj
wCBdkN7GcdJSZUS3BmveNGdsOWgoRWrAxJZBmPycNbihJCX9bix7u/tyHmHi3I8Fum498QZ4+sFm
l2reotdbsAn1hys3YtYX3dXVswzLZFAnMQlup16GhZJkIwjN6wACyFpZqqxJia3B+hrXvPUaH46N
8s8dQh30YfSZ0nF2AAHyk6Tly+OJJ0zjl/Lbzc+lVmwiZVDfDSPlFd5a3vwjgGh/luYaoaQLaHp5
B2HXIbkhLeWfo3L0rasClNOc3DLdfaSCBDBF1incB06IEDykdC1Y54BSIMFaT5KD/3PQ6vx8u/ul
Jd/IHus3cxvP3Bqz5Hp63rF/8vd3J7FbLYl+TMtBt7O+q/XxAh+PUjQ2Nlr7VZuRmpV+ZR09yLH/
lLdWkdLbOFuiayDvY01KTI7717O+m85Iban44VL/lPfhrB+uFCwdPkZzdRfC6Fs+cTyc2auo5ttc
VT54CVhKgZwJjYjJ+7LMtgZr3pzhCQr9jjpVaxC9VZLuVk6+Vn1XIlHfDEAIsQV/a9Hysch3sn4s
60f1r3nrYfLdSb1/yvtfT+XP+ULuL2LQfuPOxaGNYe0yFpY/rjW4zWTX9Lu1in+q/iHvNp9YTnu7
gpznQ53bFYbEu9OU4ZfaeeFWugaZg0ps/Y+WPmRNSmwdkK2VP+R9SEo9v0cwoP+p1UgiJIUNkY+P
k713hrfShG9RyZX0zFI20+qsyg66V7ys3TtgKmjja1qZFxq5pKXnZywUsKJkZZZ7WzryA6udt9I9
sPqPJGuDMvBvutqt07BV1hCkdynKGRIm4m+7f+pu16bgyKR/rbM2gzXvQ3ORpJSOQZOyZOHC9BrU
2dx1jp7OW5n/JgAMWC5KxtegHaLD7YuXh7IGt251Tcvj+tekFKyfriQDFlJ+d9+S/nAGyZuzBOyE
lvAZrZ39bWB9K5f3sx7Z4FXC5C07WyyMGMsKybuZ41pNjpVABgZrUmIf6kknuua9++FS8uGQwauU
/Wzcgwp8qqFS4BogNVgpNzSQHMsfV4kjXvsiXZefJVl2kidTJn2enWbV2TSZY53kY1/f6O3bf7eY
+W6osFaVmLzeqOhZ0btVui1y5Q6iJ0YcIZOio5U9zF7JdgxqLtr0IJ/obZ1SWsA463HzVT7k36ta
tRrssc5m66RhczDPs3OCRDAscUhrEtQNu5WbNe1bgYL+WWhtykV32JktDMjokNeVD0vXgqOp+1fh
bFtsAEQq2jXyVOW91BlUJr0qXssYnonwyfXlBc8tojvtbT3zw+OXh/ruFd2mrrenLnMWid4+84jN
ydkzp708ZbnsGsgNrEl5sB/ybrM6KflI5lxrSvH6k/Qw1Lc21nobbAyxigty/60r4vFoIAS412HM
koR6hgBpccZnklJLZ+/McJDpWUo9D5inniR4N9XBS6RlR205h5rU2X0Z1O1Gas1dNp6UuTR3ap8B
0huGYtNEfOoSeJlrbm0PgKcGpuguTdyDGoVWvkcyCMNlZvZ7ViVBDU/OudGD5hFOFnvNiMZCPM8c
3Iti9S71x9cF0f4pQAb2E/ybeodq3IgqB0nJyxA8yhK2J+oRFYjYrtJPseegLGh291OMFoIDbOGg
s7d/9Cx/fkqr5id8x1NvauXbmJu4aqX+97xkSF7jA3/xAxWkeNa89t5s/fBYrWdn1w/YcNBa1HGG
YRM0df2lnsH0MiUvP+tqam9R1AFeFSHbpRaLLYDJUvKcWxX6Taq6q5AIRhmqBMeNEWP1MC4lLCVh
JjDgKBAm2rEp7PJhnpLqQWISZEXhoHuW5wgLswhvFXGwKyvkh/xp+GayeXZs1UXKL1MrAzsSlDh2
ywLwxvWZucVFjOq1CuHT8DESVVEw3LVZASbIawfmw03hXkBqsL3msdjeovo19VP0NCwBRJfoyVeT
78hqKmfJKjNMutFdRJWrQPjMsNitcYKnBjXsJ5Wd0KdU0bTtNI4BMwgKYtsDWpXaPMscS1E8ZDfT
MHQPWtJ5j/MS1BmwPZu2BbuaGmtBqGfpVisdXNEGdmfMCbO5cdTRhfH/mpJofrilQHOg/OvQ5tbj
q8jyHlGZibZV2G7QPTX2jmaZu2lqcjTeANMXhmZebAeoM7BWbafbetJusIJHBgMH8NILy7sKqt1d
swRrkvZ5TArWUAekjWy4aaV+yWczNbaaaWgXCYop+E9m0VfKdvJguXthymIzogavvQ9g1LXH/lsy
5F8NttLBhUP359sy4TODTAStUFSoxPTzX2x3fgnzRP82NQloBQRxXoMxA3aNDtbjrLGXbE2Jda3c
vL/ofdye0jQuHngFGpT/Vv3UjAqNK0vNe9XoX2tUg+7dKHkc7KqB+qrUn+KejSMHsce9JKWArdDP
yK/n+3rc9Bh3bKaleqylmPLFYLmW49jBJstRoN3SZ+zeHWzl3510Nq9yqroxtQfHC0+Qw3DqzJBF
O/CHU+3WO2iD5FcYzsntvLUxt49N1+5zFVmbrY/Fch9kLxgVzizaFw1zZdu8QrRoPsE97x9YOj5L
CqPd9hOmdZChshGxpqWG5DlG+fGgxH1VXfS4cA0EqA3thxWLJarAoLtDP62/qweWlcsUtRMpcFCy
OCODmYBm41HoptIeEdvUtpKUx5Ol6vJX5YAJW56PPY4AXaploBcf7fHX7eekSe4f7aKGc7Y8P1Sn
QeRlk4c/PW1mHEyUUyQqQRXMMNzXtLS2sUVC8l2mFEtJB7ljNzwCnAGBFwwbcF1YKpQVnZJef63r
IDz19hCg8R5W38vyIOXxENaHVEe1qZoVhwVrxcUtnPXAcxNEwV23BEOC7olr+Md3BX2fYifzFvh2
vIfCEF/LMcPDcAkkJnkms2wsG2wU1WItavAb/JeKcsit9np0N2IO+L8ckroD+ApVO348TdsViNw+
jw+lymrg9sPdSW25yFSUenOXtguPgm1H02phwKJIeR8tQY7AxL0kJ99HsTDyB8jraszi+lJcqiiX
b9ZKEsNB78ofX8c+MgfHLqsqYVl5eGJMinJx3iyg+ChLSemHQyUpF25RHT05CIHfDpWrvTsi0819
VwLQ+Fiw3NVUxpAdn+fC/ppiTwpyaXbTaztV6dUdIwAnGsqbXcY+o8puxT4pQu1FLcPhztXrP/JQ
U18Gu1Bf9LB+6OhgH9ibhumC6CD/fr2B/pdTt/rVBlry5macis2c8j5FzeAtqpQv8JGDRyk0y+De
L2L7ScpACu9TCHWf8qXmWL8lg2a+an5UfNaSs1ThPyd7UZsG+uVDWKfTXR9o6f24BIj76cPGTGqi
djNv6LNB4y1JqQPRlI0c3/1LTQbcS13WLmEupW+ZV6OjrRntVpJG3wwnA9fUXWlaKOJvbKvrP2Fj
hXSRNer7CELlW9Nji6DC1zsu/Mo3oGDlzs588zRimflU2uMrEJrum1X+mN3G/WIpbnvJygjpJFvv
vjUzQArVsfInRHTQ0g37X4Fjt9+AbOm7OcZF3G78Vw3wGRq27QDek1gctvsZa1j4wv/Jghb5u/BD
nm45oGKz+a4cvHqPX1uJwpxTvGaKZV+atJvQ3O6LVx3G9Ces3zdSqABjewWB8QUmr3ovWbbfsL/g
DuVRkiNqEmfNm5KtJOvYNZ9mdukkJWfsBvVeRetNhxF9DaYZXEJhhca1RisGWnTto8Jm5/csusfd
Diwesp5Iy+4rf3AuUtK3vrc3tcGi3eF2Mvv0PAjGRG+9WvVbOD7RRZJOpNrAFKL+KkkbIyJ8IHX/
TpKzMv1w+c9/kNTUZ0/01/mTEYPv8cfgFEaD8pxmrXof+dCIQx+7qiGvngD67JGd6J9Lr/2cxK16
BawwPOt6y6cSoypfJe6dVJB8dBEPpVJnD5IlgYnKUWRDYKg7HcPVAvfYzA6epXoMHe0pN5+bpji4
nVthWFjvkTEvr/bkFNeogyy3iAWXV0UlaLrKRWZWnXax1yM6bkfNY6g5WIFP1isKYek31aq8PbqZ
5UmScHSA1OvFW2mOSFIaPViCpZrWT/4GTT9QNfmIu7LaAhSv0m+gqLMjdHznoLP38c22jGvuKtaL
GWbOfZlYACyWau2k/jWBljzz16bdM6zTcCMi5i7BrKX+lhW8Bvzuf/LWKhKzlPavqte14z8dr7cA
YDo7fqzHuXkYlQq4dOEifQeqy+Sf6K9c9T+b42C/Nc6IPlCuF3dZaNgoG1cpiLhh/tJX7rNUHY30
ro4M72vd5OrOrWPrPi09DFjqGrUUdGE/Q0f6qSB+tY+LrQts6E4t+ajcMf7RaQDELMNtHj2zCy6K
7STHKA3VF1RV6o2c3pm/qqXX/OzYNwJGZMboME7GiTXbEtXd0nr2bDTH+dwdhC21fJNkdYEyLhpV
dyV96p1dhrve1+NLjTj574JbHSku11x4JICfkfHfqXOgxjspD8E93snZYscl066gE1aOeb4lpVj3
tGQ88GlHt5qBpj9bZmIdVXuAu72ewnLMqw28/OKElrJPtULHlmpwThZ43zNeN82dZpjOwU6y6WnC
x2XXt2rzma9RBfrjOt8ZOz+jzaP8arxXd0gYko6FdXh+sdvC/AknEbFIk36e1sdHmyUOJJVg3tdV
VT/EelufTKMaLpHbWrj7+iW2BJ2DPhZgVTo+mJl6iSyW3/vf4mD8nESm8pcC0vJ2oSzXkIorrD+n
dPgRKorzVbObDLVjbX4JbbTBGaIEj1Co3WO2iIqrip9e+zS2jiwHpI8uVCAwzo3F+hkdme3P4Tc6
4O+QD5U/9QAfZNBJjLAZhCeBa/6VoYysd/1rgDVH037qOzDL6BQ3r17LnLDrK+0R3EYHPAeHJXhX
zo7FNd8/6bqBB9XoLJIGaopbnNZlV4k5Ts0WIBII912CrAv+NZ80Z/Be89T7qk2xcm/2nsczQL63
DtP6IsnOQHkud+LurMc9wlQa47JzVwJ1KxrX+xxASN9UQ6je91Xpf47q+ZtuBfqDpOYFAe7o1qNU
9TTnGmmW/ySpsA+ObVqmn8xC9z/7M3uJhdW8lIbjfPaPo58532L+Ko/tqLZHpx2C74V+rIfa/l6C
yMIyp6pPQzAUX7G52/ZW5H5iHnmHyUPxUPsK4vkB5I2uD7XNLW8piAp2nHHWXZgs4xGxo4mPCOE1
IzL+ErtDCzG10Am6z2uFxqiNXWV31mHAUvChWwIaxrRr8EbeSVIK2LAtHpoZty0sq6+Anbhy0FWg
GzAc3bB2VzwYS2AjxXt1FeM+d6r5E6sAX7symr5P0QL0aOFzoAOF5F6qf43nYfo+1pG1HZf8aMn/
7/oukktrfd/1OQ/wtG0TuAi+/ef8a/6/nf+/68t19WqAue2ZezO34u3AhP25HKb6WXdM/Wgvechl
1M9SkDP5veVJFYQim+dyyftwLP+cyFkp3jHW+U+UwFrYll7VqAdaRvY7T8U+2svNw1pNCsfY8zZ1
Dd8gKB+VrLUgTML5GrV6CPYO3/quR8dml41a8SjBaPK+iv5N32hNtdfDRL0LKoh4dFKSQKFdvWuX
QJK2oUC6v6WzatczXUPr8T+lkr8m5QjJQ9vumkcA2tas25nWdEqnN4/uY8nj+tFj/4Eimfctgc9E
oyrzs+fDJdVH59Nk994PAwE6Vgu94dFyXQxHE/RWilSN2H2FTQzx+NyUysHQvfkLigzDseOsInj6
Bi3rLNcIM+B8fdVa9zhhew9+p7HRtZwb84pHnaf2GdyIheuAYRz0ph0veh2i2b0Y7oijzs1cxwoL
yLlMvqRAgh6t7r0LyAomeu+czdQsEddp/efMSZRnBKK7nX7ysBFL5hlNFwPtGETIHXPDEAReTDzW
R6XK+iOTP2TxjV+V2X5HYmT4EsU4wSdd2z9GTa+d1LjNzv6Ymg9hoOOJoZTzWxqmvwAdZr84OMQO
/qKYJupYWP8+4ydzNMYueKiKpnkulsBQGR6GBXKJSwVDX6hIDZANqy0ftBRePJLJ6n7wiu5B6ks1
DJ72mEZOGKAhTpMsnuxA5vGS7ZPnALEOfNWa9AnRIQwiLIzRjE4dD/ig1Q9W0CXHCmrNfZJBqjBG
c75zXJDFsOPtq5MN0blAyvjqmZF1ZtmjuHjTPFyyahzPihqV18woMPbx++guaXwkngbHvUvKCa/X
mkWSqEv8Q9y2Kg4Man1wvWKE6IroMgJQ/RP7E+U+jZ3u2UftCd1gsIP0OKCBqr5/mTusfjB3Hl8j
C3nkztz0XciiVFConxv2oLfhqBpvo+ui5Y3u6Re8Z/pNFU3jvY8PFRLUebqrpjBCCQv9OP6bIHz4
6fxH0rh7Hz+yr+xeN+jaRAvXfo5ewJL+imx1/kNJjD9Y+IVebgUslAeufsha/pz9wTz2yxncGP8O
cGAlFg8jEyp7QqQTiMkfBbhEvTN/eGANmAJmwxVt1PGpxkh9UeOfEV2r7z1r6pBC5gtgZlSeskZD
SAbxvvEhRq2FQfl4yk0levUVz3lwNNi0YgQfmj2UO8sfTn06TF9Nm7mTpgWvbsGXok15gWyAOn6N
AADug3LoT3KUHifn2hi0S+5ow461xOICIyhmqroggy0PQw6/3dyyzAlBRKkisXeZ9lIimR9L1upj
JvqEXGA9j+RVlQsPjQ28bYZj4INVtlg5tkr31mFgeRl9NUO+gkeSobfNuuUA02NJomjn7ae2wOdy
SermBGnJtIqzJP201jawE+MNJg+Q5GyHScES6HmI31NpTuV19JIKBwtiEqx1JCZ5OI1Tu9GBKA05
aKz/4bgZwagSgvp/nVuS7y7t4CNwZiS0eZe3HiLXH6NyvmTp12YKw1f6XH9TxI511n24FX1uvKie
4x+NIVS2c85rdrwifrKr4iQpOcg0vJe2y7x7y1JOSBfND17XQCls8/ZLPzrVxhic4EcbKK8Qirw/
TU075C7dATrg20DL9YgKiPJ2WfyLxYxH1EHiP6qojvnbadqvi939NrG68p517quKiPs9RIHqPteq
8ICc6bxJTLW6XwuklAHW73omljxF62zV7g2IDM7NyxnkEKm4Jnt7dDbOULNn+fdFPpxaGRP4Qrr/
loJRRTBzuch6Akmmg3pi8yu+7NxBce66McCACOtQHF+UPoRCojtPJkqOT6m99L5aAcLADN1bHkxf
LJVS9+SwVHDvqBiXxCpS/7fkkodT93AfLYHkAcHU9viisQuylK4FUk/yqlrNDuaAK4AkW9vI9xGy
MLsunljer+o/IogLXqHW37Rggv7Wl9ObUzJpr6fGf8nnvN8BFeuf9S5GDdMZs0fXQFQlRsTtfrL6
4VSAqkXBMQKzj23V2Uo9NEGWXnxw1OghT9XqkDHXfVLR2mXFgNXr1KoVFtaL7DN3F25Z83a/JDYK
KNZsmt/xFP3qN6n9s7T8i8pCZoASDrympE4YSn8uytZGvo9FBjY0ul/j5N35eV78NJr4h2KySk1v
CYAe1JBl9bhhmUgtWEh6ZnM2fPbroUHTnAmElI5OWF7DDCqglOZYeN75/dxspDROwwzPSzTlpHRq
7fShVszvyXImdjzyx7SuXqQsNl3WnBBaYkwePZatqjzEOAkRD6w5epSYBGoWfJt1tTqvWRLDDTXc
xfj43I5aS1Unc44xG1EbyXOaELlJt4F3ijjodq23XkcdsvvGLOyLP+vUnWNcqWAivYyJV7JF5LN5
oqXa1XM77arCo4KzHmnHdEYqRgokGF1Ug7bKUqdWlKk6rMdovvKznEuU7f4+zbsqlhPDIZOTr2fr
senY9s5U7m7nlWI/jbnEu5qzrShb7LDMnWF7EMGW0ytDDUUQBuu7A6Xgdkm5wTBT/YNnmm+3PEPu
YL345CU0Qd/p1HMTtrt//E1r7d/n1f7MAnQbbvewPAWJvbvZ5eZu9yQlt4t2ZfYYI+wKVfxota56
LZZqUsE3a5Z5JColEkzy+CVquh3SDcMfHjtC90o3HBhtYKc2NvdNElXbGgOLIIJqFjT5D6toJjT0
wDT26tkO/fnoeN1fwHKnXYqwohr97PUE60jTxo/CQx/MG7pzmLZ/1pnvHRgzXV0kTKNKj3aaPS1S
tt5PW8EiO+42Sk1HjtCsiRy+67HG2OBu5dbJG/PMEyS8z2bTe5uezw5dj+m19ivAxd1nLRg5GTQ/
FLGTh15t7pwY/mUF6okFnX3K6lZh6j/CYrhT2PWcCiwRJyQYymXDr1DYdEjg+57gETNN9ZJrpGjP
dZsoT2rMlLfEz+ip8q8mYxHs5ZasYeyhSaXJ/S1Pw8RlMxdDdl6PCljJ22U1kkv4pipPUgAH7Uc7
w7iq2h4q5/zSVC9Nag5PAwOh1qnRQs+Zkg8zkBHEy2JuJPislJis4JCD7UHVOSg7tONmhGpqeuAN
rfSh10YcwJZgSv3neoDHnxVXJxgsUP8EBavFWzhm40Ev0BqTvBwFhuOMyxoLpv/J62YGEkia6scK
F73CtfzHbAmQo/BKp3pqbeSa0hZdnJExzNO8BFFqlCd3cqaNJOlBjKcYNQoIQ80ta81vbPNLZLXG
RbJcpdLRJRtn7EKbYi95Ehi6r7NNhGajVHlXgGKeMTW3C0u2pRfs705FfpYLS54fDhvba41dO9Xs
WC83KYVRouZXy0aAcMmyWFZ/cBxlNwRh/FyU+wJC8FOradEze+a/xqjyz4Nm3CNEnt6NmFU9SeDO
aP0ja2Ud1rx06nNM3FDmT1QlVqA0+gae190lsRLricV+63ZsF9n7ufBxPwrbBhctl0mbn+IxNFul
e7ylcUiqDnWRmltwvpSHpaVfl8Fz3LiPs8fooJ8r9oqqznzyvER5tKJrsCSMKP4djFb9rWPV8jKZ
6TIthO+D+x/AjLXemKBylM50vXIiRy1svCuiJwzvuoeymHa3FjWXUQDWuN2gitw8FnUWPJsskj3r
cfFS+sF4lWoSMCTTN9gClSdJSl0NlfWdVYEcl6MkD0ZFCiUhuWcON249NfCe0tzwntDlni+G0X0P
/BqVkCVfd7IeJ6l448cuzH+phgLmmZ378F5qMPJ7UiPNuEYz7a+YovakBJ79BFnUecJBrNproYuX
wTg7T1KgtYh7qiWbM5KUAgRTzIcqZcCI84aCcmzYspVsGNs+ov9NeuturRuydoqZWeMcU72KD+4E
YgI5y/C5hA2xw54l2RsOymhbp638g+EZKIej3/KM1HP0bLYN3FAjYf1gZD3UNVJMhRYvEwkYu8y4
ZeHmqc8jo40ywA5PwSzEX5T6fISHf8eWJPp6X/IWLz+8NTzwd4u1io859EVi2DVn7F9f2oUl1C0Q
RolJMAhQcgmY1AKclEyka7ujp7PjPcYIvhTTa3gDXi04b5Vhd/1V1WeWWVpmsQvxYQ0YI0N1kHQm
rIfezL6YC/GoW5g09XILeBPBPLKFf2RVCLuhBsmiALq7Fwn0qh1nDI7qRX/j76ieej+jREcDo8mR
fZTivp9hiEo0RnYGyf8kZpsD4Xw27VDZuz0xd8KCJEFnJHZtthDlKd6KEXu5LqsyR7RPsDuAYQZ9
wdwrk6FAsev+mjrzTx+1iLSojiP2XztLewnwdbwUXf/V4bFeI+zADq1mfg8n09uPC6o24TSFd6XH
yfbye9enLTF5A+xhhXsz4FkpuKRd1U7f1UlgnlqM2i62UZRnm0lCUsX1RlG742Dan1N+tWWNMPQh
dai8YZqAVjMmdxGknxVrF9eQmBdSWr4grp3lZUksQ7RhXyEL8n9sncdypEwXbZ+ICEySwBQopyp5
rwmhlsF7l/D0d6H/Rnx3cCcKSa1udVGQefKcvddm352Mqx6yRdxKBl1WA4kvL9Tl/7kwWJS5btLr
QSg6RqBpZUS/n4Zbm9hfoky0nWVf6rlTV30i5/99sESqriJzu3Ll8lEaZnuF5be98qoW6Pjfp5Xr
Tcbu79O/6NW/z/4+5E7UonbyoGFs2vl6i2NprBaDDkXH//fGajynOqUlIIDNI7q9zL8Pfy/4vy/H
0oIsY5CbGW0epnXTKP5djvrPc/r36bDS8KpKZwn/e2f+7tP/vvz7zDNm4q0w8LJ413AC+WBtsr//
PtijSA6jsM/5pr3/uw/+PqTblzMjjv2a9pe/bzWRTbhD7FKN/MUaTH+JBlKbeH+nun4ojL4jfdSq
8IBtrrH/feqM5nzKgXxhkueabnyIVhBj8Pfh78sshUJspNpvR0k5nwmGHPy1dyZSUbRMnR23Di1i
uoZaLX5cEq2bkE8d6m7LKcbUowO9n2+vUE9Gs4F1qUfIja0JnMNKvzA635nlhG80vy7rNvFhlDEo
XZvkItHCXMfRGDBv7/15KW9Kgy2i8lo79KCsnvV2CFgyGkbodBabdjyBG9iOtqt+j/vePK4zCULS
JZPWeR26odoLhjCo2MeJLJY+3qcDQZSi8rWpZD6CTDBkw2XRyG6FachgMRZtF2kDsTCTuYf9D55u
fbZEcaqahv4dkURpL97buSWzcCn24JfSnY3Rrx7GSxJ3us/miDM5qeuwx5CRjBfAr+hJMka6ms7o
Nc5oquClCoCypfu53TKiBwsVLi0KhtPB2pgz+cZuHzYgKnqXXuOkfnuHC+NOHlEp/P118i7xkmdB
SsBWVGU6XFMiSlODdvWkA761Muj4hGa2028W4cjWUVIFarXdQwTrRmuG42AmXAQ4dKmQXGmR4BXv
Z4EuZn7x3K11SRAk9Vj/7bB1b2uLYcCOceSpyg+WtmAE1tD7j7N2oKJYA+aPHxTPyc5d8O83msxh
EyHTcVdqT4E3xwWPhnyTFx5X3nLM3XsFAunIxFO/IKYlPcMlgUGveKMbXLp45scYYLAbuzpZW6OA
OYXrKdF+h4hsmU5db3eQmcnhukjWH5s/DKqejbLlkK050U1tjl9tCR3J5BENjHkirGmZmTcmDok5
eiZCGqKXOu9JwJX4xHBwhwXtBEtgCl9zvQjksCFFYC37yhxeI/aLEMqrTy4z+aAlIxyX3yVbL4UJ
sU4BqpwFopd9Pbbavoz76H6BuL627r+mIFUv1uPPZdL2g8tBcDamcCsAJ2klZ7Rye9tLvjU4rH6t
yCY21PrmtTQsaEAa2o9DRCJcIys9WQadPC/T7yEuuIG1FGGUTE+L4e4JwkU+kiDF0oTOtJUTkpZ/
5a0x7tdWjeGSFM1ec18Srap8OyujXVdU9Gemam9Lrb6sCf/gPNAZTA3jNlbZAJpyOY36Jyf/JPAW
Z9qN3WOfE9XakddFP38nvebdGCbwLACSXIvQ42F6QZFrATvKkoAUz9KnGjSCFf6q7xGY6g+LKv3M
SY620HR/AtklM/ECSKwViCTBfBXUR60eVhnpKy7EUN0Yj4YV2/zZ8hp702cUtx1Qp/o7W99WMwe+
ViRfiHPLsDefiVB8ntBLMnWBljqfPZCp22xjUKMb0mtTy+jQMkMELCPzl/YNCBP5ns32Ta0Y2hfe
RZj8WGnM15ZO9c+anu0mUoeHpr9E60iAbLUciOeVpMtWyXH5R3I2/eqnvBo/jJFAeX1Y7kRG5T+u
G663phFINDqDPsEKXQGZHNEMAzaMuSeCrh4BgmWfExfJ7xpCgTVLOzWKIisRRhsMB669HhYODX8i
Bc5Ws+9KO7on23DYMdrJAtU6z1KVoVWNLAQaGNqieCPjvggNj4F33w2p3/flK3pRTI4DZ2iVp+Ql
od6UHUHCW04symi167XiBZj/Peg01+9fJwmBrk1zfPfzyU3N71rLv8vU/Opbi7DADjK/zhmKDveh
msdl75YMC1IDLbtboCNKlvjNoAuqSmB/81I/6ll7026NqmrZBrE/Vu8QvTDzH06QyvaT8OHedTul
yc3u3NxOSeantaRbsgl121idaoNNoUQjJIH3wXph1ZRxkBmnrkxvHYQYflPUN2Ve/5aWc2pb+dmn
HLyUuEvcogyFXhwRqtAPigbyWuYIX707Xw2kmcWgqsMWBfputDKIPPOUh1Ijjd7UhsXX7EqFkaV9
uZCNkmhCiJ5aO0GolDk48rCo7omYN8bQpTjQBTjYK53MpHqulL4XpHrv3USiH0azktrcZlr95ul1
djUFceJuDLGHyUqgjRcvyzoUIfyZp6Rbv2olX816uZ9kYJay3ctYXa+gOXMJea4nf9KQ8roGY+3W
PZzB2mSiJvpTHkXItOVhTrXQTcm6f1/S5sOLiyfZjBcl0TTq80syFMceDU6uuCeyod+DZANNM10S
wIEI2gCjdYUd5g0ncK0LrY7nE6q8XRzbvp5p4i4w4+BDAw0guyK2P5ZBfZBNXfpOoT33LiCbITXf
+zL/msHpWa16x1/2g2wXXax1WKf0NIryacFGHhR6/dCMwMtTOExTjqKa6/EoCBE71IwB0PxZ9I76
9cAAEphaf4rH8Z5MIzIEXfrj8+D89KIHTcEOS8Y2Ue+VAPkLQNnXxEzkpV6BbSou5lDd56B5fGOd
7Z3wvIOS3um97AH0QRs61coe4O3niOUX5BEJOZqksZ8Jxahv8A0j4XPApps8kU1EZ4eu8GB/6eVw
yfX5beQ/xdHvNUWEAemzePE67czK94i4rPHH0eHSxzcGyfS1bR6GbD6qOtr3x36u9j2XhUWCkz+z
Q+Uz20up/2dQwE5zk9KlOg7kqek9wWLKu+Q1rM/RypmnVPs55emd3einKIhQztGnVap7leNwMb3h
bnSLgDyH+2aIP+yScyMWMqIb5uLdwVMPn7SeAkYzpDwIoj9X7g0mAmDjK8qGzpipaNTOtXQExuNB
cM44eZyW6/KG6NGOOiDV6VXxuIyvcqCpvBau8uHw3BaZ6v3WgQioCwRHVhk/1bL4aQbV+eVQzGHr
jSRGYjrsEv006d6DY1FELgnk7CqezlZPld2M0cc48Nyto7mXwLydfrq26N5BTslDEHdSK5iGthEo
UbRTIHdfYRAidIppoVn0DrvJ4iI7XEYiT1YWdKMMR9PxMPy7rj9lcxmWj30JI2rKNX1vWjAb+i59
IAB+iGDbs8FRSd5737oax4sBiIzTmH10o+FJEwvYTW/8EAOk8UVL0b2MH13v7eMJpGifklHs5V5Y
0CLoGHAUCOPDStd4eCjCWpEFbUxHYNT1ko51fizXyT0RMvnqpMB72MHHqfk2BmrjZebxrOHrZOlF
aDUJczMMxYzbpU0fDJafEHcSqibye9a0vcRp/UvIaOILY2SsZD1HvUtQSfXPgFznrh0uCYNEsCh1
yeesrse4PUuKxXiobiaPoSH5IqCurjEQvVBrv7gMLQI73rIiTPW12JwAcndSN67HViOXMHfHLWGQ
3VwSIJX1cFTb19xseTrmQHarfmtPpaIYL3JfuNRgskC3Eae/E/3s4WzXGyHLVvDe1Pxs1/POMG1F
YUVoRurAdpDjnTar5pRq+Z0VU5CTSVuZdnWw6Ey17TpT0CbTAZO21csypCH0LJP4H3wr2Kk5mr3E
aHkCuGm0X5p+n2mdnyJpKZKBB6aVN2UDxgzEvfAL1LbH1Y67sIeI6c1ZkK32dTd6aFPHH1u7Imr5
khLMWtGEBviI9i5vdlgZ77JJiL1ete9AFq7GaoX4XG+I5o9WEFytPAOzfp08N8KhEkID5dIk8Fs9
pu6sUzCTSNAr94BoySYa0pmDTGLukQuuEPszG0FATvNCZrs098JankxdXtqMJzDhCueCUAmmkj+2
E01hMUAcLneJIQ+pVB+rukI581ygSPXJBWl3pcF1Ikr8BicGspGV87rEqzQsWwveftUg823atgB6
yJvZnzVjLwk88j1bexS12E8AbrdFqvbhoGKFWhBQHza6HOkfOQubZp1BB75PifXPlNqyj8wJWDIW
UoiGHE+LArwdFaHtcffXGt4BChNiExP8K9T4Q5rASMqtX0sOlS8V7X4bahLrJi1EG7ygqd+nrm5C
lXPCnJRTX/O4Sxzb/KTh8kOGcnOecqbWJoP7haii3DQeAPaVIVIZDJSWEep5bW9/YZfSIw5Nk8G+
mx+EDZfWUOroGJNLHZA1Aai5HnrK8JYZLTjq4ayl3G11J/y+aJ6zosKOJK8AY4ZrTf08Dx6pvjQp
fFkkh5nEcaid641Ewt6I78XwvppyzUKEbA236XjvVPO7089fkESP67IE0jQ+apXa0JJnEL2YLyLV
2fBJ5ipgDqI34nHKnfuxd7FlZOX15I4MUFqdQbb3ntkDifal9RQND6PQQXXDECVBjMQd3YlClVTX
hS0uwpA8uvFAnhNzjE53bhtOHVNdzWGS6ncEjjybE6mY3ljt42R5SCJ7Qgvo3DNQIcAli2A2r2+u
9+BKDZGIubH4ykEFw5BRYFNggq+Lw8yswwWKLTHn/tSNzBuSg9ZU11XxDDbPY9gZHbkng65JrJ3K
DE5ik8GPmmm100xpBe5VHwPspOmHdoFscG9Ec1I5u7nV37SiYNQymodIwdxTEWF4BRi01hmDeBq+
khbpvW2dqC/6qqDAmB3fpqrk9DXf6vmJStqGOlyQUpV6gVFPkl9DHkLhaUGENrdqLSNw3ex7cZK3
hDnlsoxloE2wATPPXE7O8lqLtNhF5qEQDKQrfKh4UOOdJAemFuNbXsVbh5qTf5TxrnmyC9gQmJV0
Bp1W8uq0Q4aJdJH5s1Ls3jap3vtmpuSY5MCYsGc8nBAS7TkeDOXvJiIjI0+amyFO9hZBIntvUecm
N/8VGobdJIP8vvGG2uELRdIzA/F6r6FR8Vue+J2nOZwNPR6lee5vqmXvQQFeFtrt6LnaMMpj6Gw1
tsAWJ0LBVCvr8f4VEb2QNP2uo+KiOxpQ86whWSiyGT2l/TEBsOEjWnL8rja/ZwvsVPFsSKc6xLXx
4Rja0VkV/RMPNY/VfNc1qFN43d/wZj6pqOd9ayY3K8hhyL55HpAGC4Vgve0SIlzvFLspjyKGw+oT
SQzS7+mXfMubyCNiOWWNMgg6LyfnxTPUeemAkcCZI0ve6m6nTnxWvFkgUe7T3DMP2ha5nDTLpbB1
qO9pNe7TlHOaTu3fNPMLzygyEET123Iod128HPh7TMHHGPBtciJW6Dk3TC0kAevwgpE08uc2Qj30
7anX1rVe6W0/OeVItYkw1V5RnBFdjXXiXOQex1SWqMii4OXZRGRLr7ftkNe869L8aA20VCWaCRq2
DzUXz69m614rclqGwnqbmFsa8TyFpP9sPBUvviS2eIpXeTQKCnQRE8rH6kQFAGmPM6xrwm5tRwuh
MSRhGlZ3XhLfNz8svBGTnxlnpUqm+0JwUpMdfppsJhZF6G9JR1DDYtbkQc1PAEiLPRquu8yZLowV
MPppxY0o4iHkEHiZN3LrYj0an3Hlfjpj/9Lr3Ji5/UL2xaMpq1DE5BQSAQwFnCDZ5arveFqwdaEQ
P/aW/jYO9j/Nmegro3TrLbLrMp1mTMb+76yphWNiOrXjTd7CAWcBQAa3wZuN92g7vLpafFkhFYLU
vuSmXGnc9V9Nq/ato70URBL7TmLNwVxTeOs2aoaIu4UqZqxqD6u40H1bFFd1NPyrBBaKZFyBUiJ/
6sZHpxBnq5R9YGojNVWF/F4HUK0yTQvFls87esYOKzhR9Fn9lZTJEXDFVZcmez23vxO3o0/VMQUk
SZUoxfRgLs1NLgkU7dri1ExEpo56s0MV/pkbPXJRk4RuO91lOYPnbED/FlWAg+0d/4XzmNw6aYVI
eL5UmgHfSRqJj+kxmq2HaMBCEUW/a6U9mUQJKVknT1r+ATOxslcz0GIdNdZs3iywx0JrML6ccTiZ
XvpYz0zWcQB+D9F2sZPiYzGm17zCV03aAvSrmteczjdLPl/XGfK8KP6khPgkWDXxnXra283yMTab
L09nI9dKD0XgWsMeN1HbUZtvnUp1YIqXhNZCa1ZPTQLgTboJyYdnk0iR99WlLIhTqu2H0p0FE3Tt
fY3ni96CkPaqa5MlXDjuYahrNyhnIHfVsEvn9C0tOhH8tnbzZVvFv6hp0Fqa9X0JrXFwShYX2ZG2
ZA/g8c5rNe8i8uNROeHVNpozPqNHU5sQp+P8xWVxXGawhAnZoFmm09Qbq4m7Ec35KqxQZ6YKgyvG
C1LNgR4Mq8pISkzz/Ro7ZxyUn1K0H8W63k5wvhiryWuekFeZQ2vTxtCrajSYbnwwuyxw5hHBsUZa
VLbeYF66glq7Hlrb2tngDdh/DPIoi8A1ebqmVZ+OZDpA0UcGrtwRyDovqrG8B+XQvHHop/gWFR13
cXVtFS+jyEMCVO+6ZHhLJkbg2y24LkRMISzR97HkRsE/cbMW0YGO+FvkDDd0bm8jQPmcEvChFa2x
I4XoXIjycUjM91JJwUEvoazFT+V6UJ7EwMZYpY9/UoFYpylD87g5chp7JFT7rRmyL06/T7hAhxPY
fDKV1yjE9/JmN5euid4pD9BjJJQoEY36i8YgpzMIWxkXO9+5pXlEZURbL1ssSoY2Jh9Su9ROo91w
1nxVJb3ddXT25GVXYW3LmTO98vblCopmFUV+rLrrqtYYEPAP7Nxc++Lc6y94IUQauUe1avgmS5CV
hGTFyo2vpnTm0Ag5gdm+FjSZTWzxYh+WvjSutIIJVosTgUmEw0HNTXTsGcZhWbz2hD0u9buFDCZl
WOWDtvRA4528P/x9+b/vgaHPeC77IgodLByA+BuTvWogbNwpa7IMtvQn9eaKFBg3ARbSUUvQesup
drCkY3L6kPSRDYH+1LFG7cjr2a8GheooIjp9QOw52rysRdcfJir0bmYPmzoakOnwSL7w5zgUm7OL
3WfV5pMwJu/gRL8OmZ3BUhif6MjYa3rkbpkuYnKOi3dtBKhaW5T2cjZ+osrloaHCLqPon5WJMaBF
5IZgA4RnAXHWK16TZFly26t03kq2RDsnDhq+yPlKPPNr6pFvLyzC0RidIDEDSKdjNXjmq5cD/bb3
zaJdt9uvS7cJjCWRT82Q7z33BX4e2MOKZIm1CqYlu6y6fCib2yYTk58V82MVM30uXPfUNYKWpnOb
m7jJHfe7UzYQ/7i9W+ziPttGB55W0jZU3Vno8Rz0ncUT4ZECj6vsinyMKmzjVjHDH0KK65nH2jpV
kyBQx+b0drTiRACbQNmhS4gEhtPARM0tB0Jj3O0yu7ntsulNlVvQosqmQ2SVv3O69tcDpI2Y9rZu
c1K2Yo8NdrGYD1jWzkv0t3Rxrr341+wtZrIdeWguB84mdSuWx+yxnF8iK4Uu5HJGS2Ir9rFY+2qA
5aBqFbhextnZsWefmeohS3XjNfdYrWHHcrqlxaJK8qGM9CxGui9yEjecsZ+kXr72pVvstE6kCC3i
NxgjWNhd84CbSQ8QerAMbqJDh9ghOoc0qcZga3vuJhOzusl7bG7T1lUjGNLO8wNBpvwt82wxC9vr
rvxccfKXM63KaGK4AkIFizsT93lQnOE0cpfcqnCDXEoDR9P0ZBQAAXUL5MtUN8iqaFjZzXeetbBf
qvlYLPSZjcL2TqY4DeUw+kvMYKpfaT45Tv450uRjt6k1v0L00Bd1coqzaSugzXcbi4tPtzIGd6K6
O70sGayY9r96Gz1FHy0dlsDINWrX4dLTs0Qm213FWANHipH7SHJXVjXNzlHHdzLdTPjrAjQqzc6r
bCjpC2MPuSXWjC0dv3QdZ+Zl3DCQEfJDl0CpoLzzVZeP9y2Z6WFPvNEG5D/Tl7+O7TYoRvo2CqKG
MdPWpJZqTtnUQvxgR0haEQXtmOrXw6zvS2pKf3FwTqcrieVCv/UaYR2EPrZ7CJGntc0cX+bVLjEJ
bFljNoc4Fv15pt+euwjcs1y9yAqRqT48MzXj/a9WpD90ZKO0z66KmrY651Y4tZkkemXaw2KAItFW
6WVwmJ+2HU37xlIaplh4kIVX7tbBYjOe+zcQPbvK3urPGmvcOp3snJW0SOuXSq7W0TFr1MyiXq5E
v82EOuQ0xG+g4XPyjrq2IE8c78ZOJNwW2iwwYPc0AnnQOGZJ+6UsujJwjCoKQK5UaDlxvTZZQGRb
BQBqeyRvC8WvyBceYavo7EAIseUptBdbZK+D5NpGxiCPWZojYOKxx+bz0klecWvzK/ET0YmJJcsa
IxnpTq+2ZyMszssLqE91jut7nRYKd1TlR7wruyTvwX33Hcc9frfRLHuCRiamzlRZDrOenXSbOsji
6Sg4uBMvXBKxOorqwLDYghGz96brOiG8Ba/spy7F8FCa0W7KlldrxnU5OdNzH+H1RAbUHSqCaFii
h1uVrvyQ9itICaKtE/9rLDmGjjtexcxQaRx6JmCUeKFtLptv+M1coiW7m/RRI3zaxQEzucRuVBgT
2gY9rUmHziRsZCRhs+JOtiNwazxIuP6ba7EMLDeqMk+ASuqVssLmnhON8a1i+1M3fye1foOeIdwC
ULjd3q291CHjRPSho0/gW/xtYcq9XuCgYGQIvabHZELfQ5unm5kZsyTFJ0umXZ9o714n3N1odASu
pXl9zeTP2RWrSzqeYKbD2CvQDSodzjmYe6lYOdceAPuIACZGHrJtnzIrWq5kpDPb4OgjKiQ5Tlyr
vQYLHh3y46AV+r5z72BcUBjqy8ukjOPa63SFVfc8TExE5DwEZlz1gZo9g0KxWPnfx9dJP7wXkhGZ
9WtO6Z3LaZ9DMLviNCmkRhwHRsUAOvE0avZjh2/8NiaPRKsJsybcKZx77burp3crJteriK7zEW2l
GL9nl4Z+k9GCR135NNAUIO/Ng/tbSZof1vMUcTzMoDfsMOh8apt7LXGWs3KILiiz7F4TDfR8e+GW
W5var5GihMbEmc/ZmPh9U/3o1vxvmHQqFjkfDdaewwbdnuviH9oN0iuhnzLv5WRsOt0Dryjjrkoy
2i92cUhA4CI2DHMtO5Y6gc5dZN21vZdd1T33ttWGMRfZXxoPeSBDcKP17F0yzPNN4+4s1LOhqwRp
G+PnstS37LAZVbDliwb7XFdX6ECa/ZJtht2BcwehbQjk1+Y7w2TFUSF7NHUvCpKW1mtS2ymf0Tgp
4nq8rSTOXO2LXvv8ocVHpq86aCdxM/WM2VZVfTnOxmYRHI26HmHdxLti6Osh9tb+Nt0+2HTfSpS0
V3/fkkVLlBGdhyaXvNp+i6CJ1LFE/ogm12QtJVjd1Two/t20hE3LOhw1xlM2phn3gf7ag5cIDdN0
gtg6ulLaoVi91zhNBC43etp1X867LuIgU874IDK/U3V7alX/NDnNejAzK91NXXGjkIwxO2Y6Z3VF
e+DhIdjYHXM4wopZLZM4SjjWWFz6YCroDu+srh9vpsZ9KCouaLUWftkY3c3gDQ0Z3nuXTd9tYLIM
jDegjt120UKTnzbjkKh/82hAEXcYy2ej8WJJlIVN/9G0kFxwdFEKlTuvc25LJmJhs4o+oGjdRVgH
J0asMHO2oI35J+uWMJLTQHzhVd6Nag/4G+VidOOt8XUsOatwLNvnZpMEs5bTjzHmK4P8AYoc9cOS
CzzKce8Mq7tvx5w2jIxfioX5p2BfiiFId9ryq8gPziLLuEltawqHqoz3WkEyQmu4v46NRrMcXtQw
Rb4Agxw4ix44/cL6bK3fQrnHziImO/t1JDfoWhZfrcJbqzsDtZ9GiFG1xOfZap67HDHFwM1l9k/4
OM5eh8InjpJdlHZQPEbTdzzxtTlOKMShk/SeaQWR6VxMlNcF85fdFMuTh+TnCqPis7HFjMeNxrS9
5gI44rsvMFviI6ppvu5V5AK1yYonTzKnNh0yimCBXMl6uZ0spge2iN6TOxQorCpBNK+70US6P3XX
y5gXB2QZp2WKbokLwfpCLyI3FFIdh38zXpbXsrJ/ulVdCzHeUqWCLU7OecRPcHdqCIL6fS5G7u6t
OmOOciuzRFDO9iWdE+vY2sPJUOSgl+pRW1bjekQLZKID3tfpsewocQfP+jFza/Qr2b9q9bDS58rZ
DLhuJs7MFtFT5ybngVkaPbdPUwzDxSAsNkvcZa8Ngxf2ax14IuFuSe8LyAxBzFpfdwewSic0k2zl
uW7i728+CkmcWKQsEqe1n9geP3OR/xu6ZOXuNw9zy/siUsILyVvfy7X/iC2akFm22ekzJmgWGU9m
7caBAFFGh4GJrc1lnrppj/CJFfYqG7Jn3v8H51/XdF4Y0y+gTUvTv/d0X5s5Vtnxj+rVQ286P00x
vLpL/8gUIgrMTIOT7xCc5UGUaiOOA8LY1DvMUTVSg6VAkk3kgeuP5dpy5NeZOjuRdQaU9s+IZjdo
K3Ri2zSrGrDnc1IrQmJ3TpOSwB+uFms5ODxBVVwfShbuSGpv1pj+Ajer6Dy36lDryNqwvyfdT+X0
r+RM0Y2u6ttW7I2InZM1HbqydyzFBP24+mfmLtp0tRvdFEmdLhpyGfCdNlv8jLYgsIuMb8f8YaDp
7pLVu1ZI0sLKAI2A9DptdTS9XnKl7NXwszS5bmqN1EqrvEjcannVlodhsfUdsjmb6mIOxkoejFnF
0MaalgiW9sHkH4awxuOfi6uOQ2mMo5N0xwTjtdcOrPCHpcl+krrdoFPDyao0XjepnELSxaG85RC2
ZaAt84uxJt6ZzkagerLHXTs1dsqpnpKmu7NGgiDAVPPfSMO5ROvq0i3H721fy5yjUMu4PEgXneAq
K7/A1LtH/g30TzVMrBRDDEW4E8qpQztozW5ubodVN85VOe3nSovDNqcoa/pjXRnUrfSE0yrl3VPV
zk3W67RkAYqSttrpzXAVuwS3xzqxCyiODE/rd16hYVee3grV7bqppwQY4jvNoOifq/o7ZqDXZoRR
erGWhtpifsqhvRX6cCy9YtkNBvVuMeSSfpCFWaiAyBLNd0Ns/WvEObZYNckJdBiH/XpoHGphY3Of
vB8yUj5pfonWfWGCclDEwOFpOVscSpOYMkLF5i2Gldtk1m/TeUTtYZyauCj3Bu0BWco7ZXqblIdy
tGkJUlzQujad+dqr9AmFJeUoHCp7mDBqVPKmWq3HyMoeBGvK3nXGQ96tB68xriJ2csyiwVgzICOa
cpdldCNJ7MzSzjdbZYXIKPnKjSl2GnQxfUnXHC93WieHZTL2zjBQldBs9Mgs8ButuAjVfUfZ9J33
zCqy1Tfah6IdRx4aLH9R/WYm8jtV9s841fD6zdDSi+YA/J552QJYoeXULpN/tGQZ2DdVR/NMu7Xq
9SmxnZfMUUfdtE5tQqmqDeYF/A52D4FGZ2RDtHt39C+/htB2rd6wYYCGmDyxt1t2WH3+11VgA/N/
whLksOUnmrr30qETVwz16xp5Ybes4pAMxrNHDmvbeu/JuCni0+SizQgpENqRAlGqi12Se1qbNLhL
91mH4jZG9S3Aownl1fTYTvRihhgzbO3Ia4xjBNpFzUOJkcH31uVSjV6YrjYpSvwIE5OLBSeFMau7
t93uwbLLz64nq0zTHVj7CNL06ckTtJctD1uB7T7Og0HBZocsuUygYSQgwxXPOQGd2E3Ai9lW91np
Y6ihUm1JDVWpeSsNh8xQuIEZPfexiY7blsdc4HWtctsXSYU3HatP1Nr3rdXf2J1yA2aNHLsJrfO1
1rorRtnvKjQ9s4vyUQ1nc2QaHDNO6bQvSA5EPdJb9ecOgiS6VNPhrZ2ZlxeFwbnUOdGCZ21MjYZ9
bT2MxvhS6rTAoCJtjvSDhrG79yRFCYXijFtlGwPCk0rBTujxQnOA6jfqP1rX2I+duIyOAw+lIRky
Z80GaOHUNDTH4XpuxHBt1Ol4TQNiZaw3a0fkI7Pfa406lb1oHjKh5Q8cq7fP/75R9/gf4RSxbcoI
FmSUxEbQ2Xp/+L9/zA9qatoRa9je/n0LOQBzCFu8//ePZHOcsY67amevffNAH6Z9QC722OjAO/6+
Zf0fxs6ru22j3fdfJSvXB3ujl7N23gv2IlIURVGyb7BkWULvHZ/+/DByLNvJTs5aCcwpKCKBwczz
/Av2rsfCkTfvHaZeMQamK67WX3wciEA6LP1OlbaiH2Dr/q4vsK+fjio2cEs2PoRK0tZcmairzKqe
g7AzkHH5sy4O7LmCqM+t6IF21wDaJSSgbUTdrd633zas7e5sPe12v9TrzA2Q0ulIaP3ZXylMVCz0
G/Kk6vGjOsZa7eiBMBIHFfVxNmA95Rsn1iKrXC3cU4in56VwAU5leVfvRNF0smjygBuXQR82F6f0
4r1aEEtMva7hzVHbd3ggzGPoN/U8tfpDJzP4il2H0qnmHmC9rSiGsROuITboi/cDe253g1chQbPp
tGWM6lykvHcVp7Kd/JGsi34QZ+oCLBtH1/YISNC9a4pkw3JamotiAPP00DnqQ1JIXIcs32qFUt2L
4yjsSSijLG7EgYwUUF+ROu5KtNahMR/A9MKqibM7sTHiolxFJY8WUlm+P2/MDK2LLqnmohlEc3bH
CYNNiQczo/jUJwlGH9QVSa2P40TV0LMeSNcEKdRVXWvBLSF2f5V1fXwiBT8hB/L8Dok6a5F5QXuO
kNRcVKgq3A9lYc5d2DcX5l7l3OvM+FoTfeO5M7pHf0TPzooN6yntjXQWS032WS/zV0xloUuW6aPd
hslLn6fQBkPtazoCZI/t7K3umVEk5FTIcGTzVs4ZOEb55PbMaGblDdEqILkJKjS6GQI/wJqY6U5L
7zFb++RCXklE7LV6LL7GpXVngfD/EnThJzv1y2eZNQGzt8r5pJK7nUVhPKyC3MMaxVGKO8zk0dWM
LYagyXBZ1HlRDqVylJj8tEVxJxoUT7EYJNx8KYqioQwIDoVeLDHd4VDv/XKvX5pAzBaiWE8HyCzV
Xra9jaLe93Pg9ZwBnyaPZnRF5s/H0pJXkqagQjz1Ecd3yAmu+8Jo3y9VNKSV26zTipyW6CKO30sy
OP/WJ9+fFeDZYKRvxjbCLpIU6C1uQcmmKYwQS9DcP/CYScta6sN7RAyCeakY9ecklo6qkXceOeK7
0Xb9tyIxngF4O4+dqdpYINfQZjsrJqriFHspzbS9pXb2isVry/OfqOTFtfapc9snI0PKxTeWsAf4
gcZovEut3PzUm2o297xuPDtKkK0cM0FuJ6naHeh+e41rs3uLrWm10IpIvoIoDBFM8k+FHJ3TUVWP
Wp4gtKCZHakJcoFN5BdHbhwSRV4WHSOWTmsNrYVDFOnxuilQSYlTElxJ1A2HyNDqtZaCKkh1kv+N
riQHpRnUNco23kFxVHPNg2LdRBFEgIwBl6dslwI6WedQ+zeaEfp3zEaY0imW+eLFO3QlzK816/BZ
VXvDWXQNjFEiKvNn176tfumqQXM+y3h8r9vaYPRtonvQU+EN3mfrzkXbFLVlwhmijoDnui3yzl92
2IUu8lIm6+d2d4la4awcuuNSDcbuTmywl7XmGnISK1FUpn5KCxPX03JjnTO0YdwdEstG1cfbqkHR
v+/nhwSVbdUtdyTBv464+SFURaQfrP+pzh1kb+ApsRq0NxkuKmAsO8jA8BLuNFSFF4B2+qWo6zLb
vWN2D0YfxU1yQvQTdVanLboBeSZR6nw3OSJRthElcSD4ac4mxD0PODPHEBtDN1yMm3mGPurAc5ak
ck1123zvR/5joSJtdyuqcsdOkXQrN1mJhXofx/VCVjvQFQRQ6pUU6vx22EH6S9iI8DGlMSKWpVa3
Fq8FgABTJbHJaP5erooSAT7iuO89RRHhfEJN0+bjEKIhM7z61iSljua0jQxMV90q7iBvROA+lWIu
ghvzf6n0DFPeSAohfrGj6Cg2ogEeKungaedxzIGPR4659aYFaOGX2rEl/nPrJQWwFlQDPxM1rEjy
GNlJzRGqMEb4OFlDwlGz0tdUzZy7wIN44xTE00V9Yjn3yH3I98403S0KaDGS39A/zfZZjiqUMeA2
7Q5psRT1jc+KqGvyR7I4FuJEPfaqIanLxMByVvE7aV9Z3E0z8bEecC5N+xYpc0Pai6oyjGgV5feP
ovajvXUgrsWJ9PZLvSj+UmeotrJNimjZ2cRQ8b0a9r46fNvIcnUXNPytow5ePPEt40kJIR/IeZR/
Jmn31dBz81my0mutKPVWNzV9bSuhv3QSDdUPNOCveqaQPoPhkao246mnoMtUxsEjjpeYGjNggsqQ
lpU27G1Uttwh1Bagwhn/0v44FEXyOuSIejaV+uQZlQyCNLNZsXfSrnvcqEqLrKhM6n4md5q3cZOU
pXUNtctWk+fcUT7hTy6dEczO9qmKzGBgjQAS+mZVJHn82Mok0QYpVlYSFK7PpjvnAMmyeWxLL98p
RRmvZAhi26zxkqs9DFuCkemz0mkZrCfX3Sd+G55d3XsTpxtVm1+w6LNbK0vao+uRZeinHabrAEFJ
TisEG5ianr5GTvJLiCTpQWy0tG8Ohd4ArzVsJA4kVukFAMmDpgZ6PxN94HJOH4Fpw4HT99+K3w8h
uid5/pgkcbb5OHSsAQvWpbZeNgXUgL4ft+i2OEdRSiMIaFaL7L0ohiUoFuCp286ujhYJwXpbEQEB
HSYH86yQysehJa8apnrxyRrJWwd9XD1ncfIIzKN7waL50DAffa1aE0pW6uFgn42zzIYmMJNYyE/h
aMeD35L0IGRsT5/o9gk88Rqe8iQul1kFCnOqks8CrKXXovjREMVSgg8yOMuWcPdtcJVabMQ1BKlv
bNMvnFWVA/HterPa+lqzEyWxEV2MqZ8oFhO7SO884mW1dRf0srRNbXhdCSx1VuktIgoq5KtFMDWL
PqXkyvM4JiZaGgZ9eK2+sKSXdu+7qEo8L1XPuH3vzO90VHCWMErDuoMwxEG+n+N9/85NSu4szlEB
Kdj3ed2t5jU47LMXJenZnZYcgVyC1fleZ1dNvYgIgQHdQRIO5op6KmXbvinUsLyBy/LImti4yNCq
0BszT3llISkbgie3uBFvRKOBqv0CHEi+kXNwgnWr5evUAu8a15r3ELiZtcxbxBHUsIdHBb0T85wW
qlufmJcxBmXjZJ70uiK/5r6mLVNSrayNS8KxlgBko5ve0PxFHsYQiEAK3BPNXPYc66QZmnE/li6B
U0tlhQnJjrU5ou6aXocz0WppZDqH2nJvSM8jMBoE8TGvzPJogVgjhV4GXwor2ZVpaFxLLbfgVHjI
gYxJ8JhLBBCmDtbPe5JLrQiq2/4X8CLve5qMWPN8qNQTuSUi7lYRX7oYhhICnsFd6LroRil1Rook
ttbdYKr7kHcEcJikIaMdZjeMb/V6SGTrqPP9LK0o0u6yGPu7QJasSz9JFqHHOysK3V5XjTsOs2Ty
YGisQTmQ6owJXKK6NVWlIPgP+bR571eXeoa3hfRtD9FSDwMOyZ3uYkEIuZ0c9xJEYnM2tca/z000
KwKE3paiKDZ00C2zOTOzn1hACA99dBB1dFB0woFEQLqt6zQ6zrSttzfTuDx0fpcsoySur2oQvoif
WtHeAqPzv4bcqwTTB4wupn1spIr2+rRPbBFTKEO9uo7alD7o3Fc9fd8ndWJlptrJt30KE1xKFKd7
KFXOXqkHZ0/Kk/xWp5KQKMLUW0W8G0rcsGlKRdOvH5kEawupCVZxXyQNJgU6PD5cdWcVfz0qz/io
Dx4iDDNDttmmU8XHpo4DDIBBvV5GiLTLpsdxvQp67SZL1WgZGKH0CEn+tuMu/GoE7UmvOu0R3kJK
Wrz6S1c3aW7F1FX3+1PuBN+6/nJUfZTxWM+KiDDis1qm2oPslvnFa38oBO2z0prqe4vi/NDy6z65
k3frqnQBoYxFi7N4Jfe8Y2H8kxCV9aX4GCkIAgTTJndCFCbtWxndrn0ZTes18TFFg1bCU/XnWlFG
Gb7cjRoha2eQdqnh7aGM6OuYVPGOrLy0E/UQ3wmeikol6W10kafeJP2cdCZ6NabSGBvRoRK14qPY
FLZBrsxqwlmOcsa3/qJlULzPjVP6+4Fx/uTxaGzinsCckhTpyU2V9CQ+MQu91iRTdx/1vespG1sj
cS92/bkvaNNvfWu0e2doHDTIDtveQWwMhD65jxJ9aRUJ2iV1A/dbfPzoUw2kO37tI5pN2UCspcVY
JgBm6F0kxN/3aVrLxKenj6oE4kt8EpvK490FPMmffdS1qj0Uh49yZI7RKkzQMRM7Q3FEqemX4xCu
JElTVSbDlU2O7IdjMHGy5unQy+BrcrhayPW1TnBCyCA9ebKfnop4sOCIu9rCGdTkx4ZN3SLg91Gb
a5q1INOqLcSOYoO0cnqqNuXUU1RUHfgwkynHGp5GgtPM40i68YAZQjETRahM2brSUFoSRVWHMirB
1bwRxcAMFrwg1UvuqOopSvSLqO4CtFtrHQ+5cEiHx0oh1csSwtqKVsmQb3HSHO8wytbvq3R8P7QT
682+C5scPSV2IuMxLNEVYj06XZYSoyaYGZJ27PBVelRdnEn+erX6dLVMw/wVmaT+8eNqxSEjrjap
EGguYOmvhRJ6wutiVWceuOhJLP1dHX3SU/8oFpUPE80BQiNaRcPYx4zsohzL6adYidONKA1JsWeo
hOITK0snZK4LLTAITmi79YuKePayr6wBKJOfzF2ECo4ZUyGsk1yD9EOJfJbo/b6jpflgpwt78vUI
ToZUBSfwZh5Li+4uwv/iBgH5fSP19qOscvrB6WEdOc6paKOHaqpOHXg2ZUQ6vW4i+7GvtXBOID64
Ea21GeKJMURXTwE9XetY7PSdZD+WkMZWaRn2K7GXqnaEI5swPDpS7FzH8Eac0pZa+QalVzKA06nc
MCSRW6bSWhSHaPg04juLhlWVXyrPXYpTOjW5MWXE+bppY/WqwxqLAvtQxxoZD1mGXIyR1QGnbOvQ
FQa5l1AxXXCh+v0wxDpyQ9+bewkMw8cu4zgODKJI7Bu8WjUD1onf3nt+095jtEToMAYc6noUkbzB
QKYbnj96KI370IVafBD9cT2p1loL0VIUy+mAUxZ3OpbYpysTY46miLN2NGNdN0N526fw7ZkAALUv
JZ5WGZHMRjO9r/5d47fZVzycEnCC3uQ1oMO2HWsbon8XPhhm9cXRpPRr5KrAX8ziSVONYlmjTHhD
NNI85KNS4IHkWJ9DqViIroVNnk/tZPs8xnjDDXLAm8Qou/OYO+1MnM+EpBi3ZvHs5kAVpaJnMiZF
xr6CVLnMAtN+BDhwEF3rUP3U2jIcRNVUuCgiOuJvyNyumFuso/78GyLWUO9/Q5YwpxJ/Qwlr6CFI
iy/Ad9uVW0T6KpajcQM4IFmoCHs8iGJbRulC9WX1Qa+rb62j42k/FOVILTYkjZIVbGfyJJoUXmV8
0hfyIJdHwPDdtlCiaoNsMjqiUhAvLHTznoahfQQCrb/Z1b6KpfG1LhgmECEPIZSz9+i45bEinpk1
CC50WvrcJYW/Ri8rQf4u7vIbInNYRk2ffik2iDxjM6zXc9YB9C6KboAdgQ20WyfmMVa0pdtLwQ1p
I3seE3ddivrCVsECQXRObzQjW2Z1h2WE17CH5gQYvzi9/X6AbqtZOq5aymSvZ1nyja6DBZ1KReiB
4snK4b2xLX1lWZYtigRTg+giWp1WzfYkEFDRD0lQoQS2ikvPOOjENw/mtBFFP+7M/Yi5pCiJetFD
ScgfkfSxUKZOQ6jv075dhseRbyQrH9ebuRBgh+n6kCP0fx94ACYrBZyFEEK3xurBdOzonnS6/16f
x9a8UdTqM2obsM3br6iN8w4D/nLn5bq78ZAOWtt+nN5HHUmOWpLbr1onzxGAbp5lVJsWyDgqR6RT
cUBr4mDVF1J1LWXlwSujDkkdjLKG1Hk0QjxUQsWKbpq86PAA0QZU+wfvxBoDMnbq3UEr7240tTbv
jGmjq+AWjexuCANzUhRrDkAw9/D/wFqWelRu1ZFpxUf/pqqClVyzZBN1YrfWB4U/BE2yFkXRIAfl
K7L1xu6jmwWSyqqy5BbypnkXF251a7fS/KMDyjJMzcLh5eMwlWYV63qE1Cd2Eg1NE/SLKPZdKBcc
SNQpddpjdh0kW1FsM9dcpUEOGkLGG8fxjEebJd2+cwABiGI1DP4SpRp5I4pWlD3UpLtOkKncexjq
q6pujMd88CCwOWelD/UDqQsk+D35DRiWvA7LnCWNqBObIEirGzhX0JbpK4+ZtnLHMt/WbfoJLDDU
c8dVF4psh+duSI2Trn5piC1AnMGuYouMGZTXqTErs+gs64G8kMkOLUXde4Obf9IGVdmLElKKxslJ
v4juoiYwFHnLpPXH44RxJoOKqKVlabUtRNK6+uTBoXo/BosL4NrF+Anyiz0vHTLTIal/ZRqAAvRe
7z9KrvteEmNVj8rFR1v7U+n7fmKQ+95T7EfOqbtXO3LV0wD4vef7+aa2SXDnb/Zzeg/0o9dtvW6I
DjAbo4MRuecmGdoNcizR4aNefHqvK3oSZh3IBrp/VKclI/1MlKuxfYk9gPn4MxzcxMgO4pPYVMWA
pooaNxiI/dngKnLQ/1DWrWCTyV6yCzt8KN8P83GEtpKGpRJO2n3T8cVGHItJQTv7/bf//s//vPT/
13vNTlk8eFn6G2zFU4aeVvXH76by+2/5e/X26x+/W6AbHdPRbVWTZUikhmLS/vJ8DlKP3sr/SeXa
d8M+d17kUDXMz73bw1eYll7toixq+cEA1/0wQEDjs1isERdz+lvVjGCKA7345E5TZn+aRifThBqa
2cUh9LeLxFw7VduWFwzwWtFFbOyksOdpCd63mElB5zBRwSQgXnlhpB/L0dDeN8moHHWG1h25Yb5r
1JL0I6j8fC0pXjP76CcayLlhoJkFSCbnAUFRI90Uqd0djDTpD+KT9v3T1APllJRpHLhTn6XJwVWV
bR002V0eAKV19eGHkpPKW8N3htU/f/OG8+s3b+maaeq2Y2i2pWq2/fM3HxgDOD4vsL6W2LgeTDXJ
jl0jx0fcLabPsLcr8htTTbE0BpzJgG30SIdMm2/VYekgG1hU7kEiublIdNlA8Kav7pzAKpFQoK53
TQM4qdz6sPr+LOdN+VLEZYP7jH8tgOvfBmTDr7J6jaO6edAgTZ0jsNyi1m7q8KC4UAxFMVZIqvSa
hHj+tI8B92DpxVUJeb8xrmAt4vlopfFetKZZ9MPx+/yH40uavO2aEqKlq+B66ro1Yh1VeyD6/M9f
tKP95Ys2FZn73NJtBcqXrv/8RTd2ajNh9dJXIiIdejF8f+Ib9hKHL9VAygJiH2p54jv+aO4yZFGr
NN299/OrBqYwOqI7Xx/LG8I68GEjbrjEHBpMM6fK1p7ww+Kj6+rTR0v91is3zNe2YN5VeLmzRbNK
W7Z2PT7X9WyoiIePGMSs5ERttk2i2xfDVU6iPWGVQ8RczWFyuuaxRN54XrX2+OxW0aUnxnxhDPjl
gDHwg7PsaAAN532Mbulo9KfWsvybpssPooRI4HD6Vt+e8HlGga/NU3fWaig/AnPRFq7+0YVdaz19
31WV9HIxMj/ZZCEoDx/pECTsg/4su8Vl6BUFg7eWWJJdT3+LJz1Z1nJoDPmTjPr/BrCQ+V40h+CY
wmG912xMgoLMSDBMZe+/O+q0e6mhhSBujf/+afirxHD4kuVDGXh+/UvxP5cs4b//mfb53ufnPf5z
CF7KrAIk8I+91q/Z8Tl5rX7t9NOROfu3q1s8188/FZZpHdTDXfNaDufXqonrP4fxqef/b+Nvr+Io
lyF//eP3Z/SzCLNizhq81L9/a5qGfdVi4PnhKZrO8K15+hP++P3sZ19ff9tW8XP69W92fH2u6j9+
B5T6X4oqq4qpmQ5Zekfm5dG9/tlkoyEuY7PEKt4yfv8tRQPN/+N3Xf0v9lBQTrQVE/UflaYKus7U
xOF0Q1YYEBFm+f3PP//bW+z9d/tf3mqW/NMzb8BMs6dHHRkVBlhZs9Sfn/mi9JoycZxsI1kVsmCe
/xmfU1O+DHYNZMuF8VrB5R+0sp23aY2imNObq4y0VulguNDE1hHYoZec7KLFq2NkNDOebM8kXRrc
2BWpegNIdxQ9I1J2sDLMXyRk5nG3TLJtxdhtBHdFah270EHwpuvXLUFchyzKrMhsG0bleA5600Zj
8a7udLio2Kyixo0iouttvCQ+xnJbA+QHm6xCPCa3MsK0beRrMx6sEsX3oG/keSHpuwh1/rkUVsUE
rJ1sat/qQt6n0ucs8vsZzm4o4ZlHBznBWTEie1kDQoXWNMvaSddKDd/CoYeLXVnHPIYEp/bKKYoR
iNKtry1BsdJJkEuoIFGblb5xtOQAzRgxFFTUpA4dguZS65w7rBaOlbxim3CWinI5+t7rYCwsPC1m
roEaJeAAK5DuMX90Zwi5HCI323uE6mZWL+GP2N51MmaWdXzIUh1+EShAAxJ8IW+lbjgFpXWUAnmP
3cs+c1AXceWrLxkbABcnt2gIlk/EVtTsq5URlcuqQn7BjA9Q/d8UiC6OFDy6ICMCu7nwwnpqIm+Z
7Cq3WlqZfUQpap30EUDf8Bk1yv3Q8WdG6QE5xbMvu1sVz+KoXulBs0K44YBoFVp8wz40u7VT4oPr
BLsSDe12xCXVlrkrggNLB2jFKxiBq1rnLYnTjgqW36gjwrPOsVNZm1nmUzFUK9IH0FjMQz08yvEI
6lf337SE+8Azsz2afagLKXu30DddilhsmIAfB9s7Q8ZwQ8gJjCC8qLgng1vnC6XWnqI2fvaM+Mbr
lo6t4LhpbPBtYQJVzRTV27EaPEy/MGDyK7njWTQCN43iN8MDj1P35+lrzKXxWtjc1Pp4UYp1SVZv
kEH/k86LCSYNOLaWNtZ0KRooEVopWnd2UkymyqzbjyZiCx4cmEpzdr3SnXqEJpoh2CXaLFKAwY7G
UfX5BvOelL2+8bxhH+CzZHu8BUGRz8k8rGQ9OmjGeJ3uybEwNsxb57oRAAbuX2zI0LaNgn5/MZGV
6aDx+lq0GztlruXRoSzCZ3EOWA9Ic2qnKkCdr4Ou2hTeG9pVJsyLfu318bMl93sgW0uQtgg+p4uo
ReWN+68eTq2GYLkcPBlN+FZGFYNEDZ0y3KHCdpD0CBHJECGtYONmKL2Ww7UfITG09qIPx1MwRocI
WmsRcq9K5T1hQrLD67Joz3rcXEoJvZ1pOLC/9P54dcbm3BHY8Pqzyk9SmvFz1X5yhnpXd+MVR7Xr
9As28rBH0eOAX+Xz9MVM9yOiHmcLn1UpG6/V0MDLHRB2UicU2tJF3g5R9RmhkI3BlB2A7HjqKvkE
xn6deSu1T7aeVnK8cuHw90SOhfR0iLSL8VT1IM5HYxPo9hdIbahhRVgcNveNBIyMezuK+v10bTEa
ObOurS+B0hO5UNdhmB5CdJiJlY17rGTBK/KsN0lD7Cl+63UdmaSnrq2WStBfVAVhT24mp6hWRaBe
XbC6anKt+aa01nrq84L7RR6vsr6tJOfey6sVDuA7KSxXGZz3LB1PVtmffKO/JLIBxWeZJ/2JrPHV
Cru1nQIWdLPg2fakR2TI7m6q3jjqpfwCM3AeuN6iVb1grsmEj6z+xTHchxRStGOEb3U6gBxW5kg3
7iUvWNbDLvPMI7nBXDq5XXajoZ0GzR12SY3XVrSLbfOoG+1lLORTDsWonz4aG0Mb99oXqDp3kzBj
XcKSUeNDUnDtPY/H4HNL8E2bsTwvP1dozjTNuHfy+lJV42qMrVno9ntIlIfpfwnhwKzYSRq3V29a
KwTU9gRyXyq3P/Xcm6XeXAqVRyzUsZiE6VJaxmYarJgYoBaLhigLh3inWO1lGrBBwC+8LLx1eLPV
4XhVwgRaf/GATw8UnovmTjIhev+i+q9VQJ63N4/TIzmNCZgbHf2Q346HqFJ5xhQUOaEj2k8NMSPI
aLxpHP2pIM/FOxGpMbk+m8DfVQYq6EMnvw6fa84RgwBCoOfgE50lgGjyqCXPodPxfPg3pX+czpWo
1lE8cQrAgUlB1cVKppakI5S3ZClL/m07mR6ZqA+iDao9jCpSLV6O72gv1dpMHTQyZZ47lw0oOGHx
PDg10hih8hJ6preFfTizahd0O4mNudqZrMRT7ybyh3gZkGFemjCDI8vc8bp7iINx2IQtSjk+alNx
Ez0lfX8CHAwyKEv2tVJ91iRDB0ll10sgfrz0UgI1vGdRz0iNHilgVRm3sXzpJ+V7JeyaXWDqzfsn
UYcP9LDuknrbWCZarKG6GkNT2+E+o+/EJ7Fh4v2tqGvTZc/kNKl2uKxUOwxGyp1jeY/EVPpFq9U3
VuPjB+S4WBFAf5tbhh9ocxwZFITZ2XRDoeySEAyaOxqPil3MxqFxd3gikI2LH314bRBJ3W4HFtlD
riuaN3FbrIiMXxVL8bcDLEX4KwwhjbwpanOl2NJycj9qx2iJE9qya1AUmEQfpSe7ejORLIr6eEn8
ilQUqgkIOhKEh0k0QJSQ4EQuE9ZaaA9J1T4fMvT0pk2D3d+eixs3owX8xi/7FZMiyA6sVPyBpLfk
n9JMz5bMv642xg/G80j60ectgCK8/VwiTLMsmtbeodr0OYA3kEoAsRTYsU0INroxe97GsX5F56Ve
5DkaaSTII4YbeabUULsg4fLNhOpLjItsmxpHW89Z1rXyPCoBLubDU4P0GVYq4S4sGTwmOsvQnBNn
PHslQnuwdgaXiY5u2J/Qgq5vkRl1GGyUDEUIhr8e8PlsiKwnC3kEAx0otRwuEVaSsenCEbPXoxE8
B/oGY5+9bka7Hyb1fxP9Uf46TXaQqLSJQqimZVi/Rn+CkNsw7KJs01jRWxFhIRJfUqu7uHZ/LMEM
S8O+YB6FLdnyX878c9xpmqA7qsPqARoCMVHbnK7sh7gTEnHQvQYr3ZCnPg1ajp5YbG5j8qaML0x0
ghBidYyKjmMep6nSv5ye1c4PYS9xek0zbHgesqw6lvzL6TvL6rXQzbONWjOJZ6xJ8dGQinztyOdI
6YCTBM9Vtq37u8BI9qXOqMbEFomY9b9cyBTl+Yi/fbsQmwUZkzZn+vfn78Ej5+XblUuukR/f6DEq
Z2YSS3vbkm+HnIlBXJ8twIV2YZAGKNFIa7CNL5apwtsnZsLq6Ngy68vcevznK5vWaH+9MkKCsmUp
hkLw5OcryyOw1CGmQxunYQmFGY3ma3ckTBMI75MwgWEimd98Ebd3XjE/j4cXZmIXrzplRvgsO/2L
5jMAiOmhbYwn9IxM6TGPx2vNq0sL0SocmIYwtzMTqIsQFKcpiOl0a7wwNz4PwDRLl9GqteP+nPjh
zk7k06gZm5LfovNsPLQx5/Tbc9iUYHieYiSLCl5+rg2CvRnWpV2diwFJkNpA3BIhwBicXeuuUhOk
GZJ1hYY+dOJdJW94iUb50ez1ozNoc3hrJ1tpzm6evKEty+HD5xKfdt5hMEetdmZx15DndZkTs/5L
sj6aNV178WGq/0t89u9uD12RVQKzimyo6i/3qRoHTpIBzQHuW630TD41TrxL4i9iZt1flbrc/vPP
rmh/97vrijat2m2dZ+SX393BtYq1KU+mZw4kAMP7MFmZoXYNs+5c8eJb2Xr0PECDg1/uzmSEklju
7go92WnM6+PW2CpYVGNVgIrVmLRnh8Rpr2Jfak03g8yENG6Hk0Ywv7TVW4RggtpG3iEF8tTw6ujS
m5HxsGEqNh23g/iPgJzRmhudCei0Koi5Exw/2Slqv3fIdA3WeG1ZVSVGCTzAnw/JZ7PCG6Tp1qzv
13oYHxDYXwXVF9vvmKZEKGyZFuZqSrRQLVzNSQov+842tsCNEWrLEfCeJZ6ak3yPG+4i9+DapLJY
678o6MnIzKTUIl8mjXebIpPSWe4lCJp5yxKMGbj2pE5RwDJbxob2qWQ5msXB8zRprYEqhRhgJUP1
WDYDtmNMx9KAJbt/Lsot6uZG421bvmPPCA+RnBx8W39SUQnu2l2iDze9FL5Jar4BV7mwvWY15PEz
zvQ7S13U2qnPtY0/GIB3h31b209mq5ym5R4zlv2wlHhcDYD80zopMzdqMzLs+rsivetVXlr8HVLH
/A1VaaC8sPeRClHafWfLL66t42hKmOCf77Sf49/vI59u2Y5FjslSDfuXW3u0pIz8qpZisKHMpyVd
z8+uXC03R6fc2KRmvkn/ZbT9u1HfkJlyIg5sOYY6tf/w0inVIUCib2CwjViQVSxMs39/pf7NI2uZ
AI9BFSqqg63MzycJ/CKqY1lGh8puEcw0KoI48Xgpe6jTQC0tQkF3WOydx5G5gV1hKS3vKz96m2bZ
ZNL2IXJpgeYs0ZSZIi0bR1KPEcueVtWfLAZCguu70GefrJxXYfgF1yDmTW0EvEbZTXzYaSCOUKwB
DXpFl5pbkSzwTB2X+YDVIYmy3mrOGr9/40bPqjPs67reZ4gxT+sySxuvvqPDeEHQVmNKXqUY3J3H
rgcQ0V6mi0QodFeY5nHQzAtSTNwyy9bOH3IiDLaDEmV/ijQ8tbvmoljGk5fgn2eGh7TUDr4KGbsa
9tOyqfYDcp2o7xrlDbfHfvRu4SajREK8QP1/7J3ZbtxKlkW/iA0yGJxek2ROUmqWLPuFkC2b8zwE
ya/vRbm6cUu3cI1+70JBsK/lNJVJRpw4Z++9Ok5JdPd281R/MUYyyiLMASOaYKId018W24XGbA6a
wGWa87MQHqrq/OwW5nHrK2z/nN6x0EyZ9VrZ41PZdyFD+Ve90vF+DQ/eXPga18Lk8GlbwSXntX++
uQ39PxQ43GKM1jgVMXOwPnUgK9EMc72UFUmbbJ+4wVGLZ3hYEACROSbtnZYDPCzIa8B7MOw04h5V
35ySWXskb5jc/nW66TjmTRwNR2mDxCDOdnixSPNqOaFvR7dpuuvL+QHbzXXviuvWzb5uWR5NNdCS
029ICvmyuPlbJnh9R/CWKoIgSLXb1zT+GNjvRsGa19ICmHjyqUa3omLs5ocxsm62VbVlzllHPW7f
/iqN1A+Hlb9kMXPM+iKRFjaLe9akRfExH4CybN27SJsfPHd6MMYxIIt7X9bftkOqk2fQteaDtQ77
huZIb46H0qLaof9iN/NLm+h3HPBmJX2TZtlWjUX5FMQc5naxha9nHxvjGZbBQzmpH8s4k3PEWKzf
Whbmq8cQdcvhtiPnMNbqxbb4iUdgQK4ZMdI7k83xPbe0B2r3IfjnD/o/rGIUbtv/DNOjs/3pY1Yk
BheDmqqjcqugRywkG0w1jlKH7SY3h/lOghZt4j/cX8L696nWx/LpUj6zQxsQa/+2fLbSXEwhx+o4
MIUru+Ky7XNkuExw2pTOh1GUl0jhU6J/lmcTEbKSbJOORYDGCx1OwYNi9hZZHCKoRlpWFNk5bU2U
If5Wixn2d5tGiqwRDVMvuTRKnflu625UufuK/BfSUHbelgyVXjCUHHA4HIhXxZWFx8GjCiuXH/gL
bhJhBpLmXrZAkGmKi1XqL9u6m3HTZUBG4grrWGnhxQj7jChxqO4IUx7ICzpST9Tt+kNsm1HFp5nJ
a5twk2nIL5XJeTxbH+ZiuSod1o3tGY7N/G37mc1Vf1kNbH6rfmlHPpf8u+YUFxhoO4AOF8IOw4T8
X4FpHDPKeSt0nFm/Grjte06uqwzGtrgZugCc5Cv9QJ7YyX3dOhTxROpLkrDdyptmLX9t7RAi7G8r
KvP3uiX1jXkz+sfAUL+6ItsP0GVtSdWxrOuPUg/NiJUoJ1STSI50vlm3xKCtrFstRoCkUfUKz1XC
aFGXCvJeC5mpwMTBcReh+HnR5S5x9UtDgN+SOTfjTJ7d4txsXWuDft3WbVoInwQ4EW5NOM5eP7Yf
2jOpWHLjrtXSs+7QTcvGh22HT3k21GTdxNFyt/2+EQusN2DtxbkbiY2jnUy4CJFWORmL60xGEu6B
KFkA6crjtvpunbWa86IcpltDkVnCIXYZn9xF/TDq7HGlOWOM+qN23lbdkSa5HmUXwejAWLM3mTJX
rkYOm8mblFyVZrFC030tp8Vfosza5/GVZVmvW6etrPgGnt5Kt17Zwq+ygu2D6rJJHrPWvt4KJiKN
X2QhX/EnhHUkQiNff6AkezCpJojXPmONISCWPqKHmYWMo9g5p26833pt5AzTXmyx7x2pbs8NMvCP
G56hx1ZGpmzDs+L9ZPWSdAVkVRExwgGscW48vID0EH1RqtO2+VTEs23N7qnH1hT/0PECkq40hFv3
NWNTbWbODjj7zt5cMoKgvdA70wtZsAoFOztpy+K/ggBq6TqzHG99wrWJfv7zqmWYzt9Pd5w2LYtE
Svxnpv6pyi8WM2uFtMoj0tkfVc8buaKei57pc9HwGHEMbodRdyStJcuZ0ZAayYO09Z63G6tPPHi3
A2eAwaNFDHblocDdvy3bHy/giO/EkvyYuvRX7S0/MsiovN4Nm/ejB8hCtzFiFyrvrukHqbC/zzVi
ufU69edUE2c5sedUpLqGOqoDbx6Xo9k2RJeO413pcEiPBagQFPen1F0Jb01fwWmIazJvo91sYyMi
Pf+NdB5IFFmDSYOmRlfTCx1qeptEz6rdTcUZ3bdJp5hFfVCE/Xh0ubNhefEAz03TLx1DjV/zgG/r
S4LttM4yXzU4nljVbTlchYLFaVtzHmNNv9HbjrDN5E13qUIm9WLq8wNiruPQ5BhLz1PdhdseXqQD
63C/r+0haBWl3rbvjsXF447cnr8ey6RhPk7MNYpMv9tebSuTYrEdjdNzfqt1TlgzE9juCkKibrYX
8ej3ozciFn980Bgn5GI+bycNyMNPRm6joUYWV3IB9O3LBWgcCKtj11AF1eODfp22jh4Yizrg52ZZ
akj7638Vw/hkgnHdHujB+Z/S///n7n+Yu2P1dtnH/1eg9be5+3U9pn36Vr39dej+r7/1r6G76/4X
k3NBI90k0Na2bCqOfw3dPflfOp08/u9Rj/InHO3/NXY3Tcbu1AsM4206frS8/nfsLnjB32UqdbKu
m57xfxm905v495UFrawphSkNy7EMCQDj8/ln6dSI2r87VRY98zRBTOvS1GQR3+cLWEmbLlBYJbl3
WLrZt+ZS7UXhNj455HrSrpckF/vFQZnj2fm1a1jLoWovM5rK+y4qn42sIBlQGUEtaTiz+PbBMDBT
j7ahESk/JxZNyJRQlcZ6PNui+1rIttz3ncBBRw5tgC5g9Lsv7m3PQe3gdDAdeqTITf1Kdti6rzKS
MSvyjLJJ8/x5G11rkXO9cpzZzyDX3Kbsg7wF/uaO0M7IhN8R/dYHbflGKMB4tGX31LWc+boNoVnr
g+dP0m3wUAuSfS1CbDo3ICZp/DlgMj2NcXMskpSE79HcFehC8bk4NJir4q0peYGuWc5zCx1racnq
XeaWyakLPhYIqeeq227pj7pR6/6MjD1MJ3XM7Pm9d78mBjHy0L+3JDPExTgjzX1ek1pU0vMlZ4BU
3XhKGDhT2pXG5o9JBWNnzV2PpMyEUI8we7vyGy5h8/iXO/o/NZ3/foNIabO3cJd4CN+sTy1Peop4
ZaamOTWm96QP8Cw+vhQuOWWI95tdvIyevxbjrY7fcicLnUOl868385+v5VP1zr0qpWdSRaNEoRn8
eRcUmqHPwCOak9I6c4fD5ivYDonNXxvvYlE+a171M5XFn96B7RH4S9N3+2cdUxgOejSLJrj56R1Y
8YKt8GkLxpsEXLc5BsdnI1pjMsg7kKaig/ibpUG2RZc2TLV3GlyvA5XtmR/DPrVMff/5fRCfTqsf
VyQ5qBpkc3Nk1bem4F86IxnRTIoSqzgxFWaSWGnS770BpIMaDnNdmztt3KZtsrAhlORXqiLtlKH0
OclWunsmDLlYeT8nhKS+ba/GwauLw8dL2QDEZ1MIkBbZ4z9f9OdO5cdFW+jFXAYI0nY+dypjnoC0
KjMumpEW/b2FU7FL6tlENk2X2TB6HCsNTNV+pbkKKCvmOUwjiGQSYF7YifeWKNIDXBPyhbX63v5g
CbfPRWSG7YyFsk6CSOTUY232HUwY1h7RMwUCcR3M2vKdvvgNgcC8ESJ9R3bJkRXo1I4QhwfhtpjL
C+/pDz/xdmN8unE85jS0r0zdk6io/v1jmvO4SMpcT0/VQLWmFXLXtWl5iNUz5HABa8MNvYokG13g
AzJwWkJINqJdseKdaxSeDRKZOctMJY7plloIMFCKr54cK4X2x3uaWjv1s+iGztAU2g2LgNeMTVAV
0ZvXGCP9SboFVm7ocCLGtxbE5bEjuGBX61XYRo6f4l+nevvT8/KpWOWDtnSahI7UHY+vn4ckOPWc
pSRT/DR03hO+BsVbvpJPWnzXRtJq2l/VUgeVgISAJxggbk0nuAudPl73hD7EAQGJQ78F8hiWvPnD
R/Kfro3rE9sZ3JXyc4e+a73CHDo7O7XLEYGNc16L+rV2O7aE3n5qNGfLYUWCu20HYiLT0UYoUMV2
T/T0OPlqCrVhe8xH8a13ku9yhco+xPY9t2UfjBNSaUKyM99Yu18c58BsiKfVW85WRTSEdddiDz5q
OJfCOuvKAC7lHfg/GaBe8BujKc9pln5LZWRf/vnHNv6+hDEYsg1OlbbtObb+aZfP40ylsd1kpxVU
d2AVGd7gldQke8DitKb3AJAC0LwHNZhXXsRvVuSZBOglD1kpy2OV4nb9wyV92lekZ3EZ9GEQslN6
/E3nK1MN1VbipaeEvHTGM+utntjy0JWMIgpHnpLBzY8c4K+E56IacbobAGma3wNM+MOVbI/hXx7T
jyux6MogPqT39zdRfVYOttZpPKZDSpIWWa509U5AS0iszRTpo6xD+ZLE51UkftzoQV0nzXEom/m8
qML2zcF5LkjOCWHLkBohrLC2xR+u0dza63+7RqY8ns3Ox2qyvZt/WfFHG822DSiMUHTrxhsMj/5c
Dua+ftHAWn8jsXmN9fLKSdvo2CTfnWmFKIV47cZKS4h9ksT9HpgOyfuWlz3Ohu3rHSTPzC3vhFaA
rUpF7NcernKXKdBVJrTncUxav15Ef8GsPgVulwWa0/zx3f88wOI+YJTKng7vSNj65ydyWowce8+Q
nnS5aDvSO4MElPlV6rpxMEDz2tGV4zECLTQYwOZrUvURTS3l2eprqMiOOqvqSMNS+8Mz80nxb223
hdj8Fsx6TWrxz5MBAn+neo2c9IQu9ECicLbrszpjr1+eLB1G4JwBHyZz/sElvnh7A4H28nUvO3QC
nMTx97GxOQCt+zkigA9EQN2AppViIZycnN61IojcUQX29o1wOdlonVLXAHlkH9Mi5Uw302OiD6O9
AfY5WSY5EsUyvM+5hH+OVMhH7HWt5BaYZJX3I7lh+6VOFSdnelbwtkDf1aq7TtzhPZrK9SofxxuS
AozbauJzHPJjazXDm0ujZxZn3mq8eklx9BhKjF7sHbQcR/RQk2v1Ab2PuJD7f370PoS9n25ri5vZ
g2vmsY1/1hVQrhJ/TMbxUVJ+MDcDLYyJfbduzbVitOw7s5zuI49YGzeCVN22RE2STdXsbUPb1QYB
GuT04+zJZ+u0qeCtpMzuFpeMHWgTJwa8P2tTQs+V8Zeo8Pojz7Prx15nBVuzFh0xRCp3gI0S5ZG3
bwEPN1MnvzbRE/y8npPTdQ1Qed+t3tansoOsw1xpVlFEQjOkR3y8lB20NwqN/kSUb+vDfKVynYxJ
9Uv1qFQstelSpCOBaWHCV63k/NR3b0m/3GJ3w6vjcl4wSaCMey8+DrkJK0VLoKRHXUIjZTgaKJp3
ja1BDC+8b/A8xH1FkjRXjEC5q/erRh9RQnx0G8vz//kDMj7tlzwErs79r3Nyo1a1P39A5BsMNbbQ
9KQxCvGHqr/Nowov3Tx6u8VYGJAOIUlG5F+4CH30uXqyCxhvjlvfJyCnw8IRl1yrC9/MJV2ivh/C
P1zhpyLr4wrZx6k3hMvXz4cCOlDcRAgdftfCrZoeyyiOw1pnb3eJ7lc8ZvDCl72KSEAtOuqfuK2/
LSllsrOYYEub+ChXh6DClQPYH66OfsGnddtFkeHCmKd553qfx6ZMDK2ezDbusk7IA4nynh+P6luR
OTmQzCb2m1khGJXDQs4Hki+LQH4ETLvfm17SxsE/X5D5+0T/78+ca5q6oyPcR2rvik9VadE1tO9a
ETEwLERgmX3+ACUhDgz3BNdQe+WP9vSxKniyaXIom58emZxvZv0VKRzcSagVP0bE05qWlEe1EgUu
65+UM+NV5Cj8DZFd7BGv3UXlOocqaYmiZVnEjM1TMRmr6U/FS0zI7XlKhnDK5/iuc0DmEi3fnPgo
L4T9vddNnV3sDLBJP6x3kah5zuOJyTnv5D6JY9dfPXLy7C79DlY0IbaH5N287iYUBVTBlmefzcy5
G6kw6CFznVMXLL10fxBZIJi/kkF5lubs4TqLr1DKmYfMqxGkS2aXmR4/ePaKRz1h8y9jWRC5W6bk
vkfKJzx4PiRT/4uPm0zibDL3YnHfza6pwqLo+KHKzB9c0mgrsi+PuqnTaXatK1IzjcBJZPYkXFix
cXIxK/UQ6WCeHHr1MHhhItocoNnkXOPabgYrjIoYRJBT7LHiyhO6nCA92DFx11Ap6HfLbxqMr3uT
xDoMijFJsQugH4gwZ+S+pNjhjz0YNbBnQ5tR+yAKV2lJPVsCJVsn+bWEk02tR3qF5wQNkb+XdcZX
VLqkILTsvgiJCIuoR/g1HhnzOMYj+xXtcC5JLUomPHel+LWsuXgYi+zNWRdFH2jRDm4PTXq2tz3E
dgmINGXwyiJ4UxqadzEy69SrIbqB/0GSaTWtfjYrPkmXbDgyH45mBMKuS6KBKaWnwpkkUB8YeHLX
iLINTKZMkZDGgdMNHG3BU70Sj3Za5RY1TcRVkNQOaQ66HSwN2Co1a1AHyHxo9blHXGp/xcRVwG6p
6vOSMrqyFdH0xEntkdHl1xT92Hqx2u3KDN4Ex2a0NGPu8De3OGmtxrg+cS8nVT2c7E69K2wDh1iz
gYfS36aCXvBv180tzQuUUj3h4U5/Zc55efQW9SzXdlNc80zbKyLw1sCAz2EqnOj8B0VjX0mPeVaq
ejvoeudAdMdFz4rkktskR4ss3492pQUGaGifQEDOxeioj3Yq74U5MbOtADDlIyjtFat/kG1smiIq
4/Ncwm8Zt3/Cdq4djML3emtcJRPHxkGEv4vuror2mTeuQWuUgCNsh5iZyjhwxBGnumjKIOqQVZN6
QoPDokZ0iI7qNjeGE+Xunp7LF2yBDm6OKPfzj7gWVFwbemw4mu5LPbXpfWegP4JvYOyjWp8uoJGN
F2Kkll0inoUWzy+ih+Qle0L6CC6JSB9MBIqCGDKB3R/yKI6I3SDstXHtfWGSYZzPj1O12Jj9r5us
BC6rWesBUdgtbOCYadOPSVcwkGRkBXPuxRdnu+i0926NwnH9pDYKZjkGJRin5H1urolPZCoJE4kk
wX4+kDUX34jlh12Ssdm2xiWfVhDKWQ2cUpIcB6vUutYreBnNaMSHFNaVhG6XMHq4nmaTaYjGVu7p
yXHoiUeobP16MuZLZKshFFWi32vzGBjbD04WAyO2ye1CmY3zi9sMeUja+XNuiGvqR+2YlFV3CzIQ
YEucRl+SYX3RVt0jz8ozLqsLaSbRp9MoAIJBITFfGgddlVYn0xXEB71jN0yTnIC3JNo3vVVd2yYK
bfiG8kslYjswzYxQKwFeoNZ6/WsbSSALuX3Xb0Zxju68Ty79CUP2xzRnCMuEW0FNdn/UCmRHFUvy
cLIB34ftPHSx4T3amqTVsWTiigTUb2AVYmZAh4FSEp1CSg4BLeW5XV9lx9KD3jcg2JvWRPSznOga
cGp8FzAC9q1ljiez16bbdO14C0vvfsrB9roO+UMcsznhVPERf7MRVAvREQlKISd5KtXc3RIDNQQy
hdJTD2TEwbd0IlgiRDwbqvvueDOxl7rRnIqRdWiCjHFDm+TVoJApraE/qwQCQokvtkjFYS3aeyzF
DM46UwtMz5pZ6/vJ77K+Pxdqc8KMaNfUG9rmF3Be1SXPGhFMpNjuGwk5Lycqis74zcerzr2T+Trw
hjCfVRfqrpnspfEN7TFrlbIqPyn0g1igtU+V3lzWXpxMs5TMsMVOEyC8GuGdC8kNrU8EtbmGqvZN
crVmGZiVxa13bm+eVwOM4UBeS1fa2R7zO6YXD1H3YmQz3jX7AfulcZvQDndGd/SZUhRntWI7S81O
PxlerWP3mTYpiQo1hSDdtSH2FHaxhZ/5o0XTNaqlR1Jlu5CY0T0X4HijnMzfYsQ0QPOGE4uJZDC/
gUI9wpXnA05L3VclACd6UEzQWHJ3DN1Tqsrstu6s68q2s2uVlMhuUmxiSCB4mTxhV2MTbMvafMRv
BTPqCl5P6DHEO2UaWvKqdK/76VgxVT3KtiZ1YC1ORSJeV8Rs14mjk2WfMEgf2tAoKQFNjz268WpC
vMxxOHpVftW4T17C6WEz85Rab0AdYbvVdduCNgIHgCOoE07NJHyzHLsrHT2AnXZaGCUCTvKCks8g
2waDsWPsvdV9zmfvHUU/FlyZnFcEhMGYNXD2arhtebRcrQoHNgPuUM8ZaqJ7sjnHjH5tx/NtIbdc
HdXjUvrVD3p2l6/aQyHx+QL208KFqOMAYrDfOBPz5t4Su3JeAY9m60kWXn1wmOHsmKYAWEC3QdaE
ak5e1r24qfqmNAib9oxeG0HTCIrSjazHfBt4sI6feAqgSXpUhlYXPYOY74xAqxzniPxnAZ4lsV6X
oeumjykOkoBHjnxmluR6icttrLOSPd4c7Hx409P6PLMTz0t5CzSe6Hxbp+2EIUgrcCW4YJ5mZItL
b78gW65DPPEWPbPo3oEKm5cWHCTMI340w7pa5ng/Dg3uH3zbHbXTviMVO5PWIyV1IFJbXY+EWcRp
6e6XaR1pwxTflzCqxu9N3Dn+RDNm6c2vsUPSyRwVm2TgqaM1ArltfB0VgouJbeCkCqbc09BWlMQV
TMMFMLAWUbaJ/KrTG3KzVgfw5tr4+pq1LG8V0rx83HKdUuyNgoBRxwjJ8ticNGSRfFFbglJLdyNA
AEIrOxZPan0V40BGYTymgcSehLxVmv7slMQAtst7o8yZ9q39bsjmJVNo+q25B+asZaC8KCcilD8L
LjWk01/TxNy3ea/CjQ6apUBl6bA2KD9qPxHzNYJuzV+V9iqHmo97eeNsb3DycQ9Jz3G7mE8uaQ+7
JM+LYKxEt2PS/ZxwgNskUUyV3f00gWeJk+Y7juIrIjv73cImRwMmuUwVLbvMPmTEX/p9m2wJit65
8uwrWGh+uhImRgDnLcBCbyV9VSNJ3HHK1M8dsLD6mFv+XEZ3KvJ2w0QYaTYUKshXxv3AvNBrZ8mt
GR9mZxctHdZADk4jedwI8yB9NuItHZtLS+atP+T1dacVPwTqY2DZiy2R7i3OdtMzOKdyg5/eDWzX
oOeS6HvuFg+2U5I72R3tqXlGCEasPG2NAIPRJhO56fKmQPynH72Yhc+jLbOL8CVxas9+5IMISlQ+
6zo+J2RX7OglGoEZ5RxNNO9k57ERfCP1provXTwtLAWBndcsfVs3UJ/EdAB68th0QL4Wss4ujAB5
JFostcvafaM4YsueLFLiEu/ZxkCLyr8iSqytzv32ZerT6uxW0QIgraJU2X778Qcf3/Lx299flrU6
kx+2bWsfvySEPRxc6+3j++xSsY99fCMMmv/5no/fL62ebqvQ1cfvfn+j4ene3pv169+//cs/tb20
yt0YeWMSRUdDI3erVhC32pKP4t9fWQwNcta/viz5pQGNeCSf24/xcZ0fv/r9N3//Y395ldgTj9Wa
FSghp3T1Py5Dt1JwpnEWw47lWj7++qfr+8tLfvqeT2/c57fm9+tsLxuP1bPX04xaAJ5ZHNfloJcn
q++nW6bCxylDHaCc+c0rxiO16niYtRjGK1arM+KP8bBMdPZXvV4YlQ7aPutl4cfGpO4IGTmIrFSv
ZTISNp6+TYj8ClzQp76xEMdvRkHgXpj0X9Qwg9TNN7gSwNld2sZDaMzTFzip3sUpi6DVVXTqh6Ri
a0OpmpZtuavIwN8Z5oRhOe8orbTy1EXJuXeb6rpm9o6i/tp2y/LO9E74B1DymxzBOIAk+MSg1NlC
/4VsKH7I9O+dsjgDE1MHfFnWu8iT+LpOa0V9rs3rW5cWxAMTpq6AZOoNus609lu6fYHpsppmxXwp
rEydCqNedp3Sr7LOvO+WbQ4R1b3vztdI9HZNSkRTPa2OD2GMoxR5FAfb6Q6JtJ8i7pWLvoB/s7I6
7OWUHFztbhRjG/BTB5U5FTu1CTk98xhbpGXHYceJzY/rDbKqkWjRRrxpfaQx3RwhOMmChLpH5Ehl
0K3OD3cahT+YHrRlSFG2OtncOmhw3wtqNmHybgyJ2hskWYYZYG5GbsMlXTqsJ0JL4S2NHTCtlLpn
ioK61G7KufVuNfcETfBCX+NNN6ZDDUUnzt15V/acgxIFh9oZngFbuteJV+7TjnfP9JavjeHdWUyT
Dl2GAWMoQfKpAYuw6rowAihLjza/b8wIYnTsOccZLSD+dYsfKSb0vN5PJA6ryipOVaSYY5lfxKQV
Gx8Y8wDhV1wt7XQz62F1i/LWrdU+bm8cPUqv5WJaO4O7fjfXbnuISjmf4z4P5nXJ+LveCcBYASpj
jnxz0Z9zUS6+u2rpcS3rfVK1THI2m2ReLDuD3kNkKPdQ4eFd8Q2d3JGWR8IkcyFt06kye1cS7xUs
2rhhkbUMIiH1oq2RsastRh8Uoo4Q8MXpsTHS93yuqn2pm+9kq4PAWJRxNAbbvcFO7hsTV4zOBLyF
A6lrGZs7frQe0zfMYObKN1qm09BwfvYFAhctQuQoyIP3M8saj2OShYUKK8I7g0gbeWfa9oTp+Qqf
VxW4bZw9OvO71HsdVAItlGEu86Ac63Cp7W/T1KqrzvmerY/duhbHdnVp4Jv9ZQGRgd81XGMiFaRY
3yxJJVml6raooqc8lu9MkWTnrH7iLCekzucoGbjIsoiOk+NqfiLTYtfE6IO9yDL9avWakM3udR4r
bn0TFs9Q2RFdo/bWzMS4dY6IJM/z68iow6RjIgDSlo2481i52u5KkGAfZut3V6d1VhmhWSJi6ERe
wUB1voi+xyVW0EhiTIepOb/fxgPLqGZ2bTvdm2n/lPfxtWV9180komuq3XUrupakjBPsVxWIxKWS
O12fhzCNp9uu6Be/ECU+OL0xjm1rfatGh0VDxkAwrbjcOSmaEaHKMTSb4dXIE3iCxnwYoTrqqMMp
mR8Forj014jh0J9n+zyNHhZsx/jFDUgK0VxQQ2QSd6vaR9T5h2iQxN5rzgKfWYy7ARNwZApuQKQo
SVH4lUmDn2MyBLbFoD0nijLEmOXs5iFOUfZj1bXJFE7hF87b8DkWHVEJGYBnjOpYg8p9nr6QXbJr
RNWce5SxhzQzLjVa+mkVZyE9uqgSOPKSPmmp1vnMFOMAjonGPEeWh45EZhXaNYA0ZEprUJGM6mul
6YRjOT1ltC3MNvtVau69S/zRbojk7K8rRvyHvmzbPQG9PCNLcV/miK4toYcMC0zHeB9MU4RYx6/L
uP3iLSUM8hg1wKjKp4bo5kNWZm6gKXrgXoRVZV6bvXI0gF01SvLSLHadpJlggPgx+Gfypa/vUKzF
F2SSqZ69NE3PdMJUbxGyCZwxRu4v48Loeo1fCAD7KdoFLPfWelpXbNkVJUVfCOfBHBLMKb4+K3T/
rWNe9zwBSad978n+Ag39qnUVB5ZO1JdpwABhWS8OlgG9/bboektWYDSx+C2nuNfu9DZtD66hn9cN
GUEZ3vqRw+wsibrxoFXuSxLP6VWrl19tCj2izwSIO4cSPqJdRpj+E2rdoxGZYH55QnNSMflwMr9O
a+knnuI8WzInJdrtqKO8t4uh4EAfvSUSylhuYkQfixp8g/VtpIG7J8GV0YdzoCn6iocsvcrhBdgz
3zuaeHBrDolp5Pl9A6FyVfSF3ZQ7M/GsJSQYE0ObYTbHUuztivOGC6hwj/caIIAD+qatfIKl6mAT
+Ls4NvI0X67BKaudoWoMMO3wIOyNPCyLp37ca7Zm7kxWT46qONqKqTsVGcGBXbId8fpenId6eAKw
QLbvmM/+2FhTaNqTfkglFT9b1VnvPXAI6cJ5sMPRllVOoOlTcbQGIjic9YRQxTlQirAsKybba99x
iCAp19fpJu62DhXh7uXeq9k49WS5mrPyWMfTqanwVszljoXTBvcWVDlCPCtPnyMamUTZ4O0WWI+E
XJ5IlKEpbKZqX+t081i+lT35Gh4p34nNs9YnxW6a6yOhgUNolZAP8ykJCBJmhu1txCUSYKMMuOMG
ZvD0cidhb+VZUvLGZsA0DI2aZhFpqBuxFZYWHRCaFUQObSjsUV238c8qLWSwdo4bZqJJQ3pCuEgr
9zAaDVGWM4A+s3qnL15gfPGRWTTnlQHtlziPv4xysGkS9BRHBiikmTE6kE9c+tRAXXGwIm+9LWA9
t7bmXPEQvVt17DIXyc3zUkHibU1xo6kSEm3csjRM4jU2oPue47XETIZLC95t863EyhmKurlJCb64
aR371AEg31HNq33v6NXJbs29m6FgRjUfcHCD0EzG/5UnssuSlB4ZucsDBCPUc4BKuu5gQxjkOJOw
SXwTKe7OMkybhbfHGGENbkw7pOJBZ5JFXTTypfXUw1L3GH8YZ7eJ/WVsZrHX1ttRRib6peGiJ5Qk
shwuSPiu9Ni80wAmtp0C4zcktzaPv8/A/QZ8SMnD3kaBu/U7+/5LNJLeUJNeJGegpqwkUIM5j3GP
EFYyzCu2IURrAOLJYoiv63l4Yk6Q+UCbS0gQ2cNq3A0dIevSQPHUDmDa5BIFU8bljI1zXDXYEtoo
w2meKLmAJlKKtzeR3iR4W9TDiG0SIAv9SCbvhnY7D95j2dvDuUqz8UzrlqZ0Bbk4zBq6Kb//40ia
adshDhJOzWCpQHFdalrDFtuYz7FgRjXGmgZUPBNMZAjNHVag2KOsaw6wHOaPdoIwfPX088cXJ8Zq
JRNKp2xQv7/YYByDBHcfGi59PDvbl17UZ2fVzWNfEVoBm/QVpV+Ef8wRZ1VoFItDYwSD6tMrZT9D
mmROoBXrV9S5YW6OztEgevfczB0KNLO+jjQdfvP2RdNJo/j4FdsVuFoaQv7Hf4OnaM3YhnIAHUjb
HVqZ26+i/2bvzLYbZdY0fUXUYiY4bIFm2ZbndJ6w0s5M5hmC4er7Af+9nZ1Vu7r7vA/MQoCQZCDi
G96hG2iiakPY7UvNOprtVJ/wWK1Pw/oLv14bfe74U4g9R5g7Rn+2eozJZdUZVH668mTPdAGLmPwB
i8IuAeAhwlc9zYItJaEpqYLj+pmFEbXs+9fHx1Tf2jzAKwrn8xMl6ySHtT43u35WHs1+HE7tG43m
5hQt+9eDxhHE24gG/WY2AgborlWEB3wjh8hseXZF/hE6Kgbui+kALnEIJJlUIxqJzaiCByE6YoVX
1Dg2FzE3Y6HKzpsKwgruAFlRW2SBw3J2mm/F8qNyDC+yzexSeamC+OgGDnohsjp87lzydy4kjcLx
fRYGmrqJhblW3RkhvzPnl9Dsvh+X/HNdJEwV/kjZaqM3Sk3jCpVNPOJ90L63CQSKbVd1iU8Up21k
iPvBuCwwOwcyQ7u8OzTJ7OfdpJ/iiWgbgXP9DX/K7ijiFK0rYZ2cNPxR27WyNbB3CLsu3/VT2p3W
BfVsH04nofJQYz2bBYKKRvfPznUtW142AiEtGwNh0Ng0PSMF715jqa05cnxps4pWDuJO2lLB0SNc
Dvrn0jYmSmndG3PcGyPgB6QVAFCAaCRGKnT7gQtgyYnI+u+wZPMsh/tMYHWtvkAbopsZSKq8MMfI
a9Et1iFPG6+arr1YMsYAMZCem9sPAVTyaR7xK0CrkZj4VxkSN38Prf5bndMONTJObRXFnaMM9yAw
X1o5bIDrPI82EYgjf6jS5bM17IuV+t0xzR+AL+/HBi6NW6mjB2bpmIvirFDk98RAyVzXjfxsdADY
Cc1w42pp9eWEjIxKGKg5E7I1M0ndsulr0VKPounQR8di6jbr9syp6z3yJ6d131+Hxtly862nXHer
fedsm9F8/es4Cd+H2XP5sPW4ubXETq3NmzLN6QoVEF7DCSNrWg2/a2u4gZBMqd2NvwU08Xwsxby8
mpRnhwhg4+Rud5KN6gvlnCeBODdIni+qSDdjkNt4nBboTSBN3qA51mQ6rCkD1amQC5IPKJLL4ME0
lk6YpezwLiOHVRndDHa1gtaGjGvaxl3lPPLIaepvLH27uwoL82IctlbZYNGXBBfbOZkD0ucijfzJ
xbrKyMuEiJ7gBvHS5GSPyXls8/HWWqSqm6V2F2boqSlV946YX7MvgXwiv4S2UKkfoLQ/kfY7xHT1
3rJMhrsO3zwwyj5SjfPW7rVHlH3Hg9mHBN0Bc7EgxpiYrvcGdNEGaVVEhhBOw026VbtTFOjHxooc
Hw+sZp+IEV0MchM3AnEdATLfU4kk1++0344z8oyaE2RHOkmJkXyrxpISjTlvHeb8aXhVNSFPTpn+
0OKs2+m2/dFm4sax2/uuzq52F/40Ufs9q5Hih+EFc0D5PKSoJaYtLGFheINK8Du1+84S8kg6+5wj
4EBvmEadlk8/y1a81LoR7uqlEdCWzi1Px3PsRuANtLDb5IbYiS56T9rhG6M9P7E8moZOLhFFT6YL
2cgC5ES/f87GGScKnrNuqHayrDF5deZ+D+Trl/KTPGu4JMJ+0mxk7gChOj7ciScYJ93JMqfZU7os
8uzQ+V2VQ7Bv55ugaIGtNcaJPmbuKuCCm2BnpfOjSbKSW7q21/JXwzY/nKIIeXTpfdBXm7YLFrqj
Gzs6fB8jiBcsVRV7ELmwWgiqfdzkV0q9RLkk50aEBpF+6Nv+UoxzubOUgiHClJ6pxldsN7/jPHEd
QnlNAANYGQnlYEauHwQhdj9uTek69S0MQdGRJNPc4luO2Kx9Nxs0r1KQJLoFGdfRx6dQowmMXc1P
BMFwTayVMw49AJP6mzEf30xUIzaRMVzT0rlvbGoVnfWgDvI1yuS3IopuHGs8JNTsraRyNwlSGcIB
fzbLaoOi45Y7tsT7B3s24knYIeG9nUUfxFqzZxXREVuiCwM9kkn2T7stL709/Bo181dPS54B+seY
AWhrLVSy4/46F3njaV3bedADLk4+veet+A35joDYgjTTqDyd2tVof4KBeZea/V1/6vo2obzDQDnX
JcKDNv/96NcoUopngTV44ZjcRrnxls5LKUCnZ9HKl8nVR3KiBLCAwLYdyiDi9c4GgPsb92W8TVT0
cwi4b6dQfemEHfkJOGHq8KjFLOcBL9IQ1IcJnSFMzkXzqAlYD1iCgDrDXs0KWhVFtmGBAWJbbque
qxY6vVv4Apk+XwwH3Y2SL562auVD3H1K6g4Xsbmg1V+fo757QxCioPX/Gos03fZMq7mWU+yTgXtu
Rh0tKSzAFesuGo16rxU6ZVCM6kcw5FoxuP6ABpohbapgmJ2jbbiXOPraI40Nkuu7KNSZ1e+qhTZk
1s8NRV47tC7dRO3KWcYs3Wo3YRAd1cjc2PSkKK2ZHyhujkBA0OASWuTrYU/sq8LcbRGZbwf0JOjH
V7RPUJrfFAqlX5g8jFbcgIlGAMsPOygoYPGULjjhYzK0972h/Ahc8cB/GIbwyNwur1PI0JNXW2Wy
/UWQTOm7uz4NkNWzDqVO5WvQt2U+vFBgMhz1N+BnDMjpEDjpQ1lOj7KbX6uhIhzTspOM80uT0QBR
uDzSAv+oUcDS0L4lgcuMeyOFouJ07jtsgtaLZR950WDs2lgFUWNJryridl8YJSjXFijJjxAs3caV
wfd5UOVW43sg2j5EytUKcPFVZwA19Ct7453SxHm24CmZQfXRdeOrSV0nqVpMVqdfVQ8MDedDeleO
tVe69iWK7We6FhTReirIcTb86sqaOVMT92ocYh77FqjB6JFl3aq5cpNo84eI3ZcxpBVKpxBAHLYX
2H1js/WiNMy2pVt9hFFCKRB9TQVC0E6KAJ8BCvve5JKemu03mkkYjSeiQvNRh+YlJbg2XSV6GKej
rsuf6DGWoHnma2MjIRpEueoDm6FYXvxWKYsyucr7EKFwhrvEm5J6R5r8NLcfKLQTm6UNd0uHFpsM
uIkA9CPS9Zg3GsSxGlBbGWU9VAZC4Fz+mEIHPWe3eQ0Lrd3YrerehVRTN/SS3zWaAgfYT/E2zsv8
GDGWmAqNCIAJua/AdPNndDGoh2szaFBKoLOOGdlMnVV1cIuXkXrrLjB6tQpOoUCObbTxzZseDZmC
1CuBV2ig8aygSxZh1S2/EtzPUl5CWO8jIKg51zNyHOUAV6QPhv3ch/XBIBHDty5Gt8AItU1QAV8v
bfJLtBM02s/tbyTBDpkL7ClOc8ZXXa98ByzjZm6AViG/353iTpi7UVQ1GrAulPaseuwSBFIzaLh7
ws146/bY2qJ3EZ8La7qv6eddXPybLnZc44soiBq12iovaMRWfqjpN66evYfSmS8BPIrjSE9scJ36
0i8LUcIoRziGjoxcVAoX3sk0ZucSGaO9Ws3FOTZIEDEcprIEWvKEkJG7W2iYU5ZrB+pnd3YCem5d
CEyBFD3389py96nlTKe4NcAEUdYP7QELwp5JVDN7VJJxmtwrTCW360KbQO4pLkhzc74KGvf2xh0W
ViKgT+Tz3AuGyWBF7BFmYZJHBwnqV69L8zIyGXoYVGOCVI6TN/at+kisKh+dYxWp86PAxQoCh6Wf
7b7UN0FH90vmQ/PUabjCwoogSkwSfS8SbrkQB9h7o3wO+9K5ri/sUJt22tLDL5VyI01rMHkMgBSY
OojuFJHN22iOmFdtoplKNZjpOv49Nm7Wl0gWv1qzi/eG3tiXbIZZpTXxwaZD59l1O3tqBPjHCYxb
1xmBzfWBghs3tAgkmyPPdAZzOw96t9d10j1EWhC4lI1JaKnQXM87zoY2lDmXdPknlZpL596OYj8Y
1fTIWXw96Q4Tk/pdmtSab0qtBIYnR88ebM65D+JYu4QTU1yrp4AZdaXiIo8KzLyelCHCyHRCjzGQ
xhHhvHYTEU5kiZac+1EyYdmHxK0fuhmFjjTWdtHCs4RERxNjVm6wp+x9ERG72z3IO+AxiIdUPO5O
Fxyw8565SesJwOi2q5mZ4pY3G+piay6LfWVTiFfQEKBG0Ql/kKAvAA9AojRPQQygsjVaYkXnFGbm
tZQJGmEAVkC8tLCXXoRK7rESevvKjD202bwBgXlvMHr4eUygW1MkKLyF0xH6wU041s5NlIzZfu6a
u2o2L3Obo1vpNG+pVH6iLWiCJc1RgFngLahvwfDlHwFeh9Q1SM+IF7s0poN8I0ZGmLl/N6fpdpbF
Y1nIlJ7nGGzKFn25iBjOKJk2C0gtsaNsrQZVWJHj955J83caDM0BevwjEKfx1kmC8/I3W8y+iTN4
Qe3WrxEgMdqaEa7XZxFg6jbF050YFLJPxn+jEggVR29KVj6UrbIZNSRLRySNSWEzrhFhiknvzI9j
hmoTxwwfAJSHX89M37g3fSnC9yxpAdTiXrCJp3JGhfcjKyz3SLJPAdVu8e5ppmpvFsAw4wASmmJb
N2lRkxE3ULJDlyIYStYUXluwWkm31Jo1RlCVHpn9CksmuXbh8K0OCD+ivj8UIQnbPCQXN2nzrczN
8zT2C2XaHSEcDxsb9ZNDmBoh0UwXHYyRzDrJEVvHC2Cn10NwMuyMpxJphwd04A+J+TNI3YgYHMT1
SGv1HCTRtbekcgzoSeN/WXv09OEpRdq5TUbhlyIEgJXJfJtTI1zucXWLjGtOeSStzxO2YXXBhDGN
4hj1iESokK8SC2VkW8732Mpdozq3D4XbhsQcWnwpLBTf8EG8Yz58VsfqjUdIPUbIoW3E3LhHRws3
gDuVO10vX3S6UHu7796LJBlOvRU/gCpe2CbjZUrMG7uPBVkw8UVbDC8YjGxmewB1Qs9jtCnO2mHF
uTqJYzodknn+XssGHabKurQq9AGzIqPS8QbA38QJoFKiHuygDGVG1dVqZm9EWxeViAr2eWEe+xko
TXhfVBKrxt46i0rxLEDLdCWs1wxEhGGhS01dFkJ3Yb5rs6bsEO+hhk5HYhuPlR+43ftKjV//Y3nR
yW0a30UQkwLMR+L5uVoEuKnaVcI5t/xrfXxbWr80CREzrQo3KZEVCHPYnyBEqANTpBBmcmld6172
ExHTQideyX7q0FlnmxvcQ8m73yBNMqN5OY+3lfmwHtV0DQhNF04rMgWAvQtiEBm1IKAiXMcwZkce
rwOIoIu9M9juHhoGUUEi8BVucRWrkV82i+QGrc9Nj6XZvkqF5rmA425KtzV4L/ICXb1bqZlqqLyH
U/5Erk/PbI4O9F7OqZYSbMKmKdP3aAjVg2ZTDG5nbZta8XthAmIF0hJ9cu01ae6GgQZukQNhCngC
qhh0lT13xT7aMjpEXr5ICUAAh6QJTE9B6NLLvqM+As0b2Oi2RPCQOLDj2kCeC523jGKcR4b5lJic
MjMWS/Y6OGYG/3FwUaccotWmhQHb22Bm4+zJrLEFDlKoxtRMDmYlr71BxJVhT0Qri+43vqrb1g3w
eVmOdPBq/BxSU6vOvdAM3hIZPIXdxEhHDwn4GtluP2X+4Cq/DSldL6+L3JMzHZoUAnUDNQSclTcD
MVJq/Sfj6UJhS69aRS1OHzBpQ+kVUFad+FEEFGLQSz9O5CW2jB+OxniUYoBSRkTUagVNV2ecj+gf
A2fkWbDulMHkIunWQ81NMvGtRKvgcQKnvEqmt64nF7Mruj5KzMU2K3UbTQmBkQLKrG395T9DMxKf
VkFw144KajIgPChw7h3AhUaeCb/Xovd1PplrbGDDAs+vq9Stj6gidaiwCkB9jECsMcAEcehILDkW
8luECq+nlYoCU7OADg0IJeby3erJnakZxR4Fs/ycuIl2aCAQtH037vKIJFfohPMiG5RnO+rG06Ch
mqSqt3Nrt4jV991NSc89p2d6dNJiPC4xsJ0N9TUzGDTjyXzrw8G8SsJIddQbCH/ZVjF0eU27pcMz
+/TaCn8YxuRQ9PZbGzbZeV0osv8eIQt3mpTK2mZlfMEnUQ08KnPS10hCzsXsvEaDAnwWG6IbvFHR
s59hgjOOPtBsl/tZVx8qC11nxhLrbPTYQOaSeGhscbNurUMt6u9upukeFp/3Uc8t2k1IZ9lMkstN
pS6yDlFvflMcmolJt/z/KK+drAlmmhmcZpMiKL/yMrpHmj3ufsn5p7FzNgCc1GMnDk6duXuK/PYG
LAKNu1r1s0FtjlMK42mF3Wq9NDxNRx2h5+oRGMiNS5gwLJmajvf4tqUB05W0/ngQw2OJpj8WdoQ+
DmwG4ke8UqtbZwyhlM1+A7unzR3Qpk3MvTQotyWRDBAHgqbMTh/NziqA4fyCYSd82wCArZGtbxyw
Q3y3avLKpt7Wg/3SVaIhDSJcCkH3FG390hAZe/XIGLQORJRXSsQVDHdTtUzHQabgG2y8z8WSjfYO
uX8c33U1T79DX4LePcEtVoRjTHJrFMcc3f8tlTW5dfK7XEWyZAim+qCiEkGkCF5EN0F0xBPxnsto
3LfyVVMgXAeEZSa6MIT6tIy7Cg2v5gTrBbStZFJd/0+2/U0ZwKaZGpx5HcbQ+oWreZw3IdGWOoTP
M4GgT+jKXI8GipYjN0kTfRdxCwBM0X5hjjdiOsUAUeJELXvAEgKHp0s4UsiEVUdFgWc1Vi3oiUVC
zYABS9cYalLgPl0ne6Iemg4R4qvCOaKx7qBSFp0aJ3pfyP9dm73nBXcTQFrA3pri69NCOxfyMdS6
F8TOiCRKlFT+uQXVhqZ3Auc7NPsnzZcpI1Y6MT4Wu6aobzFpZn4Ux1iLvsGib/0CwVNkiQvCEg4q
Owdnc4vUN2hcj9raLxUCO9Uy4asNQ35wm88TY7I93FC6njwHORgvBvlphYBMwAe0m6Xs7QmoLlr+
QB5/q4QQBB0NwNwyXsl2JwFFgNlnfG4nEr6Uw82GkA+CCKVKPXnHaPtmLalDIzEQoQWPgUA4Jbhk
8hXTvjhLnZKhfd4F1aJykebXyulR/+fTlfy903okrQJ+TaXmKLSb9PrnQx60ODpQPt8oy3X8HBP7
4aRo6bBzh+Q9o2nl1QZkmQx/EV0aWJMDoLAG18tGnnYx3ZGToNVPF2qTU7d9lTKqYYvgMJE54fSa
wzlUEUWknNH/iinoHOrRUq+iVH+N42Polvp3ChUgnot5vsSmnRxwTWi8ELK6r1CgKlUV29S6PMaW
3t8Yo0SEnuTP1Uz9RhLj5NkMzrqcgj0GdzwnAQopBfBNsP3czjhj2hukGTnhkPlxg3msUIp3a1G4
lBnP43KHNFr/0bnTs64XN4u3wVAiBxI0MgESGRzVxjxS+ybJ6TXaetSZh+XusdSaQYooUV1GgtFN
mWYZVIxMMXikeOLMUHyf++nkZPCcbTN9XcZDnhNQB862iuL3CL3gMq3vi9n81k3RzyyzD9FQMKol
aHJS1fAAzUguqfNYE14bAxVCI14q+zhXYtnGQ1SPfFBbUtibrYUKmVd3YRV5UH25vSvCDni3eD9M
FN9URmQ3a2I/cw7rhB2Q26r6GdJcsglxi/ETGh6Yg8qz3oj3ShXH1HRhB+rHSIuhZ3XVB9Yp3LPc
XGpvPY2CPrmZe/CZMUOeNkXNED0BAp4LJl8hubVNGilMfsm7DZl6E87uYXl29QR3i5yvg9Hw09gx
3DUqTt2K0t3iccJQtYQToxHszBq2sijvAjzkPbWALd1S6rZC8xaH5haNRI5rJCztxJ7uaqE89hLD
ATlCfyOKqGb3Vl+4wdPMRGA40Dc7l0Eugms1Ord1yu2/ClGtj0uYoB1rFjcK2Glqi1xf9M/8Hm9m
z6oYlgLA8RA2XuxlM8/DuJGN4UMsYXSAX4sGJXI8mutNk3mr1Bn/BdNpGMDU4HdszsV+2a5OQK0I
XREsl0CFgAw1AbL/BJRHMd2YQ4Cy4PJZy7EtAxzySJjCVGjmLOlO5ai6h39gsUGSEUbUUqVn0okK
VBmFgeKmTjmkwCu4sxlsq56bQsBpyuyGi5czh/V59q7nxqlJBfSxRScriYtD5lBRDMIFYGfzs2c3
mbZTfrYE+lR43RH7KfNNWlofVkWmEuTMzxElaCeq3H2mqKhJa8aLdIOt0pDccfdvsgzKwErNFXi/
cAMtlcKx2AaoD9ctqXieESKgCI2Xa2TT3IGQgWDdY71YdwBvs5nFm6VcEQFwIxVYpk1ujhJO+ryH
ooG/RA37LIW1UdTfS67cNknd5xZijRYr93GLgFKcu3RNzZ6UEeWtoDHVvVbH/NC2fcRy4KVbsqys
cc6dNCYYFEzTQqVdHg3XBG63n83x+6Dz0Demve9dNC/tlLC2hsUBAak5hED8wVjOQEpml5Lxcj8O
qz5SKU2+7e917IZLR6FBA8E+lgfZFRNxI5dsNIxHUVfJrTOZv7L8HRmz8RttUHVyLrDoAOJnYHph
Mh+NNJ5OtdaksJ9N17ecBOeaJk7vEmoPXpZUFGFsB+mi3KUHXopH2jleMUS6zyl2EIWBB8G+03iC
jujCbrE3e077CZnDBlVdVMNo8asd3i2OPfhAerbqoGEiOTNi6c70JAwwUTz8sDUkrZXanQ+yba8a
3/GcOADZJqtBSHiod81011LxmsEtiSR4cQutOVbQcsDh2HsZwhqcK/Q00IzAKiaFaorSYWf0zLEh
ARDkhtITEW71Y91dkT2C1DKl2YNmgLwpGb4h0khAfXqf3LRk8J5BEa9Q1OI6ki0+zAA4e/Akn5I+
/1+d8P+oTmgipfLvxQn/RxODKvpLmnB5yz/KhJrqoj+o4uEnHFNFAhBNoH+UCTXNRLXQtAEJa6tR
IGoz/0uZ0PkPVRXolqGH4qDY8ocyoaH9B/1fwdSLOQZCaeL/SZjQNv4ShlGR9XEMpGFoDPKFTOMv
2bW8dtp2ROP4IpBe2sZ1N5/WxTim80mL9fmkz2MJ2i4E6rGCmWpAP8EKZlrXlkU8Z69FZ4e7Adhm
RuseS5/AnSTSPawRCeRtHp26hWGDW1zxuba+HJaX6zZnJc2sGxVc1PYgWKhSJckuLKenqJSQYFwt
L05qQW3um0qPUY86+NTCKE5fC61tYZeur3NcoGHhmPkr4HAAwAsJhsS3wNts4e3YK3/Gqu2C0ULR
UfmJgY8sC70GEEdCv8gXfK3qmfsRp4sDUFvQf1p3SzkP/xyZ5AV99iwlAE0kRXybPiJN0eU/Jqas
PqQm4DZhw6FYt33uHuDxtOCPQKcu4BFrAa90K0jlXy+zFYNSKBHsAEpLCwqomFPIK+sqvD4aj+vq
uoCq3J3EWJuqBzVPXYCykVcuv/xrodnLzw81AYWLsL84WTN8LC2vHEoBY3mKKpQUHYlK7Fa0MbAx
K7Q1zDaWzesBX0cNjf5iDagsQoaHM1fXD9PiuWQsFkzrmvavNSTVgA3/tRsH6ACcvIGbhjJqdIj6
9pSCruQWWs6zvtbl8o/8Y9fX2f84Z2Es/9oJ0y5Q8guXfHn/16dXn7v/tXE9x+cnratfR65vzKs9
vgAF8K5UJzQW2ueaYnb6ybAy2tTr6rp7XdRz9l2YKmzj5R1fi/xfL61amQ5FmXwe8bX961ir1fJT
We1zRYPXWQj+8xQuWH6ur5u/Fs5yr3zuXzf+l6//ONW6GtdDskst4+nrLeva53n+PsUfn/ufVhP3
J6aM5fHvT/jjTJkN3llDdsH7491/7P9vvvwfb/hj9etL//HW/3L/euTfX+3vI2OkTxDSNHYOuEBP
Fzz5X7f3uvZvt30+F3/vjuHaHf7aCEb4nycKX69+qaDxhH0tKgwrwLfMAJ03ZjPae50h7es9Xwf+
ddp1hz3fR3FlHVe8YxYCXF3XtIKh5OvlX9sgawGaXEGh/2l1PXTdta6ti/VE6ym/XlrKgndbX39i
MNdV/AU483//6euB62L9GMuMntASz3brJj2tbfltXZUJdmJbciONAgsxXaZWJ9sS1YnCBmlj0mf1
ad24LkSmm7P3uWs9at3awfOfgYDWZEd1MvhmpyTyvO4CFmrPj+uqClGmvPvjNLod0u+v8MHJ0xAo
8ee5FHSsknPTYBSRYssMHFm7cQHzbyp7fI8b8y2YMeLINYwBolz3xqZ/TzMz8ZoOSLnMfk548uRl
FG0hvuPpXBW6N4j4XGUleNhx4dGSb+IW5IQflFLkDv7YTGtZy4nXa2f7x7f8/BmTSUl2oroOG2fh
rS7j+MrEXF/+221flMzPQ5aZYX3vv30JVxF6+F+n/r84jSGsfm+a4rCe+Q+a6efqunU9jVjn/fUD
/u03oaSHqupU7v/8Nu1Y7ip9eqjWmUy1rPzk5mN+Wte65Zd9bfv7mK/dX8d8batq20Y3538/xV+n
1RGeoFexfOrXKf7fPmb9tl+f8nWadZubpG95KorThD/Up5ehvsymq6vhum19yQx+1RJ12n1tp0EE
/W495HN13ZWs8+r6nr/OuL7M1xly3f155PqmeZkx17XP/V+vP88ZmRCrFeolcJtI2krl1tIr66yp
36NRyRGJzy8lQCKiC9rDI1y3fasOsGmISHcpBMRSpDROUYgAE2JXpJzVO74rM5U0qhzMz3RxIgfI
hUVzuslzemjYV8sOsOdS1ktT8d0ww9THsiFtv9uQQbW0yo+DqHU8GRCSNJ2HqSCpDTHH3Cht/ZEg
yuSjMUGrz7gVdogDWw0gshrFKW0y5PDi+onqkLkHvPYti5WPJG/j/aT1LlQCTCEGFTyPjk+C9Uqf
AQmJ2HW31gAELo32Zl/iCKmi+JhBzLG7aQtr/wNjZwiTg42zCMY2VjBsIzPdIWzZUp7JBkSRMEBI
62ugxL/TApIIGQfYOtu+kCIAyRtcKFXYak8ZpQpLpOBYiMh95INOma6+5kY63uZxdaGisi2J3f2J
IpkcyuRo1TuXXiPWrbW7BeU5blFASz0gJw/Ajaj3h9RmfkjUdXxK1WB9FVXbmWWcXGI0FBaHLgdc
xFYb3tT2EVXua21atN8OZU7VtHKWcc6K9jP8FVxvsDxIYxXApgBD0ONUgdIbXOJ704azaffNSaf/
gIxnCVlIlN/LAT6H6EKFYTEwsH81EFj6mUnXwOETlG2GOBL44wmKjH0p4vrNsoLR7wXqRtN9iOAS
HKJzUo2/q1wrTjhsBxuYwz3XosIKuMNcNYsmNBWLiBL6xN4UXz381E5Dx6Baq0ax5ONe3pMvixx2
J6IYH4lWRugi6eIyGTmGaIhIWW4J5dbR32R0HzRNTksTElhtUhGqqm6vBereDC1na3h2Rk0jseJq
18f8LHsejiCP3iBwJ3eyr+b7/pt4VMEFIB4yAYJulV9KdICNVu0WhH3pzuW+gXqXQTn32tm4GllH
PW0HIx7+pEvHr7NGEyYurmpVBOYdi2lU0PBRKUwD/GLWHmuErHCJjCO/Fo2zSHzSF4ydBVFLCwh4
IpTntzDtf1cFjqhG3WHglt5JFbGMaWqtOwvFqtKTqRvcVkZnnwXIi8nNaBpWP5F7CnaDmwFyo31Q
w7T2uh7j1Lb6XdTmFSiutqsqbodt1OAjaM4xxpHpFfU26Vl4MXg2XVGEoLFuN/LK9fFxjZHxYoq2
MzIbE9mgjQjhBdBaXYw3WjoutHRNkDKbZHjr5vHe7my8zOOZqVLH+Gh5xwSrxI/UCceL9loEYfUm
rOwQazNUV2eX83y0ad74Ach6fMForRQoSQHxPts4TPkBff9U7fOrCySnLiftrCdJAHyPZM0MtY/R
arJtMCAnYIVTdR0L+ziN7nRoMnj3FfDvccz6+4qnyutj3KyarkRMRIvz6wR3YGOiFEAjVzzPg2QO
b1SECJEDg7IZavvaMp/0fqwvddI9NkYkAN2c8jlOzM2Ewj2tVYuEjBC6TsP2RhWnPIqsPWqC13Eg
/ZPA2rdlaT1HSk/fBiKuxLP0OJrzRvY4/aHJ0W4r0WGaK39QgMN4Fjdf2jLajAAVgpZGssk7vdla
SrDvrXDcQVRGKqKvnpW+dYAGGOYlqGXiudN3g2DENpCiN50KlzBRMro1nCCWjbUNoci1yH9q0Ea4
G49gMjZAVfzJYkiwGtDhaMW8luoEVYWGWMU3Q2KuvakHl2IoWjBQGtWQSrmGoybFPxpe4IuT4VBx
cTe6jH7NMvhVlNFNLOeDnYyPQVFf26Cy9qJz8QWtnV2l4WLQKQZoIbiYJRwkH6ZcQ/c+i/YwRB6l
ocE9xLu5iAV6Kco4XQewOlCOFEw+GHSjCH/6LrcErgfgFFBu2HWBjjl1Pu/DrNvW9XhL8+obtVTU
8FOUSXJQpmU5v/lToT/UTvXC00etvoHaNwCGRm6LAreLsdiAgsmUwm0Kwcwmer0HxEwfaCqofubh
M+Z4Ek72D63URgooSPFpNUKlFJ4ex8BNfUdGwpu66CgTWsGaYl8QQXnSkCPn9PKiWvScA9BmOoiN
hTOaB5nYaE3+iMofPUp87jylSBHuUrM95E7rMas8KYV+7u/sGqj8wAPGk2bsaxiqG7wJ0YaoeuBh
7lmfJD0GapDb0L6XMxJgccUzOVA5ptys6MfRuoq+u63HtPFrEI+ErL1AYzU9pt0rUPvUY2pUA4a7
rku/kyAgRwR7x+3AM5cBrm+WjXwPGhzNvmuQXSCSPtIA8Xt9aq8pAFHwQ8l9Glqo/lEJn+kGnOMy
CnwePL+HTeYNtRg8E9ckY96XM/XtXvZwcB0TVZDgZban0jNH92XS1XlrZjUWpT2SNlPwowEcJPUC
rEBKwbVI7V8Yhim+M04AQopwkUC04bVUiKKMsbZJA6QGMues23CQzXoR1RkxjekwzNgmWlxvFFt/
qwWSB26DVa8j2NTQODpMjlKRwpdvVNTy4yyJiJB83CmW/TzKaWdr+XMxjzAccJXNQq6wgxLsJnJn
vOtwok6t9qnozQbe86x7rhHdpshJbOUEX67WkNJuRSE28xBCK0vumge108db0QGRTMaOXqGDzVww
QDXDXqeTP2Qfb0NY735sB1cDmQ2mm//J3nktt65t2/VXXH7HKeTgsv2AxBwkKr+gFLiQc8bXu0H7
3rPPPVUu/4Cr9uaSSEqkQGDOMcfsvXUZrkUq7oloLLyG9sVIo30b9yrMnSR+CTDqkLctnI1e/VKH
yY+kJdyLJgI+zVhjvMXGX2b9XMII2qjxYpf6jMiVI11Jw7ksQCLOFSPfSKhf1UGBYDPFVsz4B+QE
omqVQqGNs9ruRLV0m7Jq2OiwBLDw1QZj8ROiblLQ1HCvh5AFWmk8FUk8sL0o9546Fuc+YtslVNgY
msXy1lI51LXeAMrqrpZSN3aIHiLr5OoCh/pFbogXDDaT3suMZytBF8W624t2Xqe3PpWOPImPTXmY
NClzljw8ssv7VY28FKIqvxAhghFFsEc9Vh8lOXpUp2zgHCXvLYnQBr7oY7qf5ekP8ha4X4YgQ7WX
dsjeJkdR8dklKjCGnB1AZ/qjrDJ1sUb3Jxvqs2lFBJGK0TkYVjSFKUhs1Q7sJBZsxvUF2z5xWgS7
mhJabMpjhZ7ZA/3ebkFBQVoEVCIoux7JOfTHo8ErOgsKECcmadFVa0Xc1aAhllJVtoxxGJCt4KQX
yaOpDt+rHkFF6GXHJgcuymI/6YWGyqc/YEImqa/WDzXBo9mMyVIR3bDdpdooHTqLvbwWjkAGTKKS
oWFboLc3LB8cWf0YAeBcWmkdOtGWbvRpAukxfBcgn0IdIVidBrgk2PSEtceyblO21WYOVZ2FS/44
qZgxhaI6hYr4KEOwcBWxuGl9/xO2ONZFEqwg0RAIZVXoVSP5KKi1J8ZyD8VxYksM4WMZJdGBsItz
Sht6WgBEqNJbE0cWhsdaZ5eswrHcUG7pYCpNqGV9SQJ6TKFQoSx0VKVVN1ikHUkjfaWtR/Z9xI+h
mz+wTfghTDtbUsrH3DLjTdbl7PtqUBKzZUasBY5FDBaDvclk8cRBviR6c81CJuNIEXagTpNTlQxA
438aUz43o6y/KoXhZOBvBeptEi1oKif3eYHe1g0NxZGl4a7XFs5RtkEFQ6VjgiaQEk2wRxOmFVLM
3q1HiYsPpQg2SSqTBwCSJa4BnO8Vv6PsCP8MgxIfvaAr4PACr5MyOg1jUtm9mBI53Idk/yykSM8n
sNjkWYSE3vdLCN+DwLae9Y9Mv+K5Kw+IxlOHy4vqQEJ9mY20O6YOEUwaEb4XP4kh3njYOH/kTjoa
1iDtpHn4o4fPtONTf2znP2M+KS9aBFUzFaq1sJwUb5QMkGZl25+wTEmytUWOdxBgolTdsOAVEMON
KZxya/yy5jY90TnyUdGpe2lqTy18e6dZwh02K/hEbfGplS0MjG7R0NXudNQeG8Pq75UJbADzcyTG
34OMFrVWdZo2Vqyi0+93Udb94GGCUj4R0TprqB7k2JV0JoXKsL51IXfLBLdNY5EA2+I0RA9rrdLz
IHwwm/SlhOs3SuYzDgeUGCySkdPOT2xt86n2z1I48csC1CGGmJ4HsT0ySqODwqYN+N8Dx/OCnvkz
KsejUKKoKIfMgeNnVxDxzlD9WjvtJDwD8koHtvjIBOmh6VLgHYkWXKsFy2IdHFSBkCP7964RiUgz
Zenpr/skA6ntUo5gqv75U6EcRG7eTJFfrff9PjAsyme3GJNbdwM6mOXW1rc2U8frSKIpIRFgoNlY
Bfqd4nRGNcYbCZ+FaggFO6CKTeoekOOAVwJiCBEAoNZJeB6kKXzArBA+4G9+aEbHLPLyYISjdv29
oR3JpjM2Yl8ujf+4r9DnGj9KxCX/z/v6xUxsWQUZiszBLomjvAB/Di49J2Nl1FcuCpkhvyMgIMew
vKw3tGbxhUNOBnrDt2C8lGsCtOYy9shF/vm03/tbXX1FrwTec72flD75mlUT5u6xLb2/nws8Rd61
oQZeZH3KvzygIEGgfPn7Hk1GQ4oQvdj9vsDvA0GELNzqFCSCTeX+3vX7YJySKq/p8+33Li2v4rNh
4DHF6/RAr7A00vnaSVL8MNbTn2nV5IzSiu1KsuM0aer198ZcuK7KTtf8v+/LZiwJKJgzJ4VlItgV
bZejIsBD0FLtGq83v0/uY53tHBKK5qhrnaIw0YgAyYbxq1Wgpn6/b8qFbW5wPvjH1sejCluKTDYe
hI7LQvCQNyz1yLXTq1fLSoWLFh/C9RuF5c1fNyyt3vsED8usZvyGLFwIECLo0vv7eROM4222iKD6
158FMaofwjy+5lXen6tydv86o5YqDp0JMoqV5S2I0zx8UAUzfJCT8lYh5jj8Pu33Rq9X54xZVNvf
b3+fK5kF+QE1aTG/P/V7nzzLGWK99JT104SzMbSuWaFYV/gLy15R+g9iA6zr7/2ykQ+ovhI7SCBs
2b9PC/p5VxlydPp9BqvAqxhLCm0bzr9yjrutEFr6ta7w5lRFBDAV/ovLGsu4/j4gdUmL7hUc3O+3
vw+gNSbZMMPun6REM3UWqZJtrsB5X0UR6aChZuV3/j43qlFjWSlw60yuE9+ckxAHWRA9VIWGOksl
TEcxggLnYlcHODvovrU17Oh+vVExp+7oKRG0Cs/hr4CV/68i+H+pCIgPIwDg/y4j2GVZTCZn+18i
Dv/6of+MODT+QUqKQpSAJeoyu/j/oSKwpH+Q3q7p3A0dWCKz7Z8qAlVeH+J+GiUGv0z9O99Q0f9h
gRc3+RH9P7QH//t/fk//I7yX179SDNp/+/6/4di7lnHRtf/rv2um9O8JDKYkGzCZRRK4DE35FSz8
a3JOrMdIaqQ22qv9c0shtZtJEsGKi2/8bVab1sEUI7t6PBuUtY3qNbhwENGIpq+m8Y8+VX+WuhO2
WtTUWHlYaoUBa7vYuqL6ywkxb61NT1op+YP7uVLzoynjtsgxUTkQ+SpEgi/k/ZnSd6iMxm2qteMi
AD+aNGPBuruYUJhUCU2tGNCoIrBlkslcqHH863WCwKqZsTIu3eAr7doDfhuJoN2NQN6rQT4yfYpe
AWVIGhPYXzDsIHJSQ2SsXA2NujMUs0+BDhfqZ6ysqMsxriTZizmHy0FUdjjoZX8Kt2OHpogJLXwb
dTy/wM3nomiuANycGRbh0QAElUN9sQmriZBnY8ELwayMWS8fO7FVrl1h0peLyM4KhtLR1vE8RPCb
wh1+FaeGkJSJMQOQi7hRKuIBek2hdRnDkzIStvKD+vx70+nyzqzr2cN4wHvgaGQyqQK9VG7T3NKd
QUgUD5+GQJJjQ68jJiN85SFpvF7bVMtGk8ZDtUbJ08b0aoDCnqVrpWdUIT07C07d1PeDV4l4x4tF
Qvkw35tx3okWo3vWCr5hZuWGmKWLOtE4wy1OWymdrk02sEAifIqA+47kS7SjbaJulhQZ3ZQo1p7y
EuCA18gqmtGqfcrBHqXCVBxU1ld23IAujXR4wcpYIqa3Lmzbyw2slUVsWXTRzvZUDbdfmQ9o1xAc
ZpkA6iDJX+MovJhZNLgIDA/Yrd7EQDqkY6s+CKDCcZB3OaraQLnqKzCtMMwP1K007hWWqX1WHVDy
xl5NV3xNkuz3isVyT9erDB220KIXpA+E3R9PLLP9FMu2AZ0YIoKe/XXDn6bNUXYb4uy4AkUJrind
KkS+KhfvQcAuCegPR5NrLKkmgeFjANqsNuOtGQuKp0REIhVyz4U9YPo2WtF0NblzW7TxU5rWp1CU
Hg29ceRo6S547Vm3yPEpTXGBh4rkydgbMNqPT7Uxh2eopjshTQk1UEry4ZkaWSUec7o+j3NL5QxF
E6KJQe9Y3g21lNxhyZyKQPpSo5IwjUDCeVAMwwWX+FWoJTSmxYR/WcQU1Im0sGl9BC7GwBC30h6t
6IPUhgm4UL2GCi19mzliNvD4jphqwanEiShYVuMa2JVdxYqx2eBrDIGPOCWwRWcMMiBoOV0lWoOp
t3S94qhJA2BP14hJheOaZzTPsBD7cwibP8qdEcMFRGLkefK31qRPZQ8xlnYdP91QacyViTbZbPk4
CVmIVHNnUqTQ8Fley4QGpYrVj35GeSWbyrcKEsGmMrYAqGPuLREIhrNhbMK82k+yV88jIszcDyjx
dVILbINKKNIpdCpyKoYSL+7SrP3Ulj9RjxsA8aOrywo+amn8kpXVWFeBRcChqdVgDgIVn78uTLoT
TXV7DoXmrOQPU50h2aF60dTCGVFy0ZtXcpa0X030bqj65N91CllnlH8KIUcbNdvqteuKC7jsETxD
/TaTTQXsekAzvaSlH6tSZQdlhKq3LVScxYkH52K5Ijr+U4fjDWkzemEda3SJDHWBMRZM+1jpp0PK
gnAHn+8rmyBWs8v11WT1jrCmAZ882e/sxbhiWn53WdU51eqrbyBB9YyarqJouj3UrCqXGCAz0niH
FMtrWAaA8yJJZeV6y8PszzAo/JQ6a24sQQdayuaKVn4jrAYh64kMLmyJ2vJqqfRPqixw50bGXjSd
57Y/61X7TKfpg37etc0Cwp90IdzqAjLtamktCsP+Iw/mNYQGm5Im07BmI88edIOpSg6c2EBLO7FQ
V7Hou5DSOjBnACHtvql+ijv2uCtirWkvz+JZ75AcZ5NySHLzJBvTDlUA25Ez7ZFII10Gp6Yj0xbb
GDS/bd1UXuUg+8gyhOsYBX6qWNxV4/wO9L7y60F5C1PgTl0dvxJWdsZYom2kt0ocU69uCKshDIaO
Soy8HcuhSFO1fY3L5BDg5nfGkP2SGrS6rbTLbSmGP31h1wFoDiUIHjRgpLhf6DjJf8qFzZ9utMwt
pKvyghfUwESHCnCMDNZZb3JGckBpYGrmWrf8KUI2bEXjRbRoOHamo8vxcMGH6w1V87OYoDXxgyKq
5bXsDm2hnA6Uq+ZnHMenQcpxCwVT4zK2PAtNe5PHlQ6bdHdVI3inoeGoGII/WeEl1GhBgairCkZu
GOzBIRKW7VhA/pRlM/AzrCyL0PEY10eV5sMuBbFhx3/iVvtUe2jAUaw+13IHVKRs2QgdWLjlQ+MQ
Nyaqj3MIqQn0OdXFTGCNEN8Yesw1IrPV65Q4sNjrspVVuzzPRkkPdmJfd9Yv2Po/UcK8AN0n40C9
m8xApI6l7LRBsM5JrZPn9xp1HLk/c+MKsrTD/YCoC/ANZUS565NXI07WeDFmtQJusDuzz4iovDrz
9rAeKjOOIiYOBEpHQxEnLDmogVHvpfbYz88qF4Y71mz15D9cqstOiEbmYrUnTofaKyc1IatBaDZE
903YQamWDuQS4vDGzz9isLPqmXZhPJDArItvpAM8iinxymGlftfTQ1ArurvowMT6XFPZlV4b+1p0
6A1ULgspNxWtITZ4HCm6zIsq2h0Cf+YNhq5Euvc5U2mlk6yHWUSKvCqOGHh6w8Fo/CVb2aUjhUps
ii8sVR9h+zINwUGOpQ2cPbT86xaf+RSk2y7Snods1r0eDXuBvLuAt8eJ7qfUHwuUVqNB/jk2n8u8
srCmK17ZR6kOT7JZ/si1vmvreU8TChEmHT6tepVmU/F0TjERQZ5dC1vORr8Sl2gziAoWP+r0Q1yY
X0X/p0PyT1tSLiBANjmIq/J7CvZz+q30yyaiDe9KofHWFsGJNsAPuYsyJi/jHmfnahyEU7cMdN0S
WpGZZr0jSQ1oYnLEaGZUDR7iUSMIje7OFXQB9P7A+IiL6oCQsQfe1J1C1tSemVqmw1EqHcOSLxEW
zJbSjxOW/vjXwmYs6vQHowmBYnTPgCv25lpXirWyL35UJbxqEqd1jNG6juLLZMY2f1PjhwYTaYJv
lTyNHemLbolhmaQxP87fhCq94v4/5gUuBpPu8uxKWPYCUN3TuBy0NrsZCUY1KRSfO2nGZU+Lwp5y
8akHQF2TxJyOyYqUfF1yXNwUp8HWnNb+tCHD8ZJV3rImrQTgjWThNJCtEdJqavGpshJg843e5ILf
DB0ZtIBIes0awdoEg+TVlvpNS2DTqfKHlXanBL+yEZmPmrSwBY5dOIA02IQL7UhF3Q0VTKm2ZFc1
vdGaXql32pPUFBVAmM4NhvYktwnpLRkf/0BUQaEWuyZloCOUZPZjWm26wjyYV8notSK4hKQNN5wy
MZKCdZIRQTT2gl7vo3rlNP5+qZm95cJjRaC2PmyGmF/+euT3+7iuIxLS8ej8Pvv35vcBmWMvAtzn
t/198/vI39/STvADaY63/3b/v7z875N/39i/PSdNkwO45mKT9kXHdsr6Qsyw2Mh/v2TcB/3490vV
mrQ1lRHHdhvstbK/0XSqoDrzJ/3eSKsg6e9vf7/SS2Tgf9/Xs6G9R7arBcFM49b8zH9f4/dZ6n99
6l/3qXuROpVlMoKnlu3VPdtPJD/mPVj4mAYl7AXE3L93/j7n90Zjv30/6YgyWv2pjLC6/NvP//3t
kErs0XcG/r2MOgJfzn++kFTq6abmCP0qpKdV0BWxn4mQMQarsGrAjAGoyZgB1Ewn9H+kKT+Ao6jh
iscV4s58Ap37+2UvhNeiAxpD/PIYHYVTq56ZrRbtxHoiSZ4B3+qomuzAY6ber4zq9/FBuQF+uMCx
HZ3hQOXCHv1zvikCp3pdXqlI8fKW3wC5PBo2VNL7+EnC0KbmN/OoC5tE3yOU4eKx43tysc4Bm6Sv
/WmqjIfsyVz7QfY3yWwg65v5iBcsdzLMzvZQuRWbgneuX9Yq7MOCyc4/SPEA0g2k2NjGnyMDT+6J
gB02uQTi2ObL7huQ55rMPhMN45bDB5R6YbEjphZX+WpPASZep90AyvFjuxh9dqNaZ7KDl+opPQzI
wCJ3JMRmRVy7wo0UwJ4p7ZSxj+9LT6q6j6TNJE2u6pFUd85D55pdzOvCaAF7atP1viiBt2QxG11Q
Sj+GnV8+ArNpMrrlNslGUQkfGyKb/Lbi9YkHNGfoGSduJcREoGLvA1uleu8jpMLEs2Pdo+/jTb7J
RJu4FoDVLFlHhym5gP7BONqZLDC3ioxLmbKOfcI1i9ZRn8Beqk8TqQ3Pwue1LVEKuIAbsOIcslv+
wQCdXWNb2pZOditu9QOZI7bmB5nN0izcGrZMkWsbdv5p+W+GdQH2Q+ZFAElfCPaZz2YXyYoABOMQ
X7aMsgcTg8MS08UKn3wCXtk23vymXirvm4VpeLRO3ejObwU82Q/MAMeQndmH18mRLxiRj11jw6MF
qIAcxWV5SFydc6U522xN94oYjLvhBqy3JdHDjnoNfswdcQFut0XV+mTu6HBv9Gt80nf6T/HFvzR2
782rvsu+4meJCIMfofe7VxU4Kl3Qa+gtNrIDez0AytZCYvUROXKwX/2i7l28Fq8QC67rBh0N8B3G
R7tkMerGH8H7t/VsXs0r4DEtdXJvUndBuLdKN4X/oV1pIhnQ2/yocjMbrR3RDDYJpM/1Pf3oBMdH
e6a4H+X5Ej6+aVBj3CZzDga44QtqiqysXW2rT/DIbeR4oNVM2YV57+Dk2EiPxA4DzT5q57vy+BgP
O8G5d5XXfKHpNUo3ucSewKtLTv/8hDhBc6UDYbEsabnwHqZok73jf8y5lgqHbk47Opa3btTVwh0S
yWX2umN1KWsbj+XziMDpEDPibJZDPHGkylPmTpBN/V35THhW+CEt7n/eS0PDD/e56cFHmovHvuQK
wAOYuGBpbKKySRJ85vcml3pT34nR4Vx2um0M1nl0J6d6aY+sUGTrBTEEu4v27CzfnGzfp+Q4+Y07
+DL7W+f+1Fy6W6cwhMwX8zSpnOMv8XbaIRnx7+gxtrgjM8uNO9fw/jpT7qmzsRwclJj9Z7d5/U43
zVZwzCd6PszfQC3ahLeS49QnwMplq+4cuATY4Ryka7deznyYnGUHAPHhfj2Y7X0n8fD4nHpkBNvF
pSpOQbgz6HHsw/wg7rVvAe6hk+6WB9B3wbZnQ0LfTvUuPkdX9BbIVsoTStEPmiTgEl+ROdiZn37E
Xrqv6Q7tWeeUDxRMHLlyA2JoyB98tHPGF9t5qSeeoLBHB1IQffKu8vNHWV3lh/5PQezcfCE0rneW
esu+tZ57DRtaZ0zt9Wd7jh8RGfZcve7YfMg/UGFE6YVKl1ZWPXjxhv7k4kpQe7mQK30zLUcBhYj6
OfxoGOu7U935iDEs+wNwxeKYf2Lxkij2F3ARnU10Fz0tcQHP6F1ea0BUMfdgY9SKHbvLdKKgG14i
mpsO10R+Rz4I60ZylK/xXmi7RSafwGMIQ1Zj1ydOlnLDUfHCPWb8+Tl66x/GzWBcODrLgQxyJyVO
8Mt02YNlbSQXDmxSFIj8fs70aD6qw3t5kviIWid5wzFZaJsFLr6d77kKiTWf7Gw5co2AgC8e4Wdv
2O90mT5V80gCpvCIbmqErxVBuMTJ64CShwfORz/eE5fyap0xbiAftBNTIKTHQ+aGDA4jkIoPFCOp
xrccg3oTPrDfk/nT10ylKrpT5dL+YYB21s+eVk35me8Xe9oCbBJ/QJthP9ZPkT9sIc8i3yRvrH/J
NwMEmNSLKfES+ZHGZfb0AXSh/Awfshub0JdH3qJ4B3tpj+sfTbAh7MFdHG253iC/2mQB+SP7Kudu
CwLg9/9w3C1fRG8cQs9vnyeRXFJ7cemznl1yEoKH4lo+g2QDdaNugxHFGeIOjLIO+zE4P7Jvse9t
876oyDC9epP4vIN02VgIDWqvLR0RBp2N+CERNqvB9jm/MzMwjLzCMpAEh/kcik514Txnegv2yOo8
0Qu3q5P3x/yjt74ms9RkjoIgZLdcK/WGCcpnJuUPJDHnQfoq/FblqEhf8j3fw1ngsv82SC2R4XYh
ah7t5NZZPn7yeL8jfLLwfXwgGp6tzN7r9Qb+tZ04AVpB45zgxkXVFzwsu/iu9bqTtOvu5blaDazi
S/RkdQyWm+WcPrHw/upeybrZ1/fIJeEv3CuH+oPAMIfBkzEDVoPsaF/GYVyAK9k+acKf+r7acRm8
hZ/Bh3BQdvUh9EHRcASdwWeKxfB2Jd2Srnx2lT/DQ0yhQweETAvvd2ByGZzcyfDhE2Uv1842bRp0
0LYaazjz4bTPJhJNG8eat36IEOD5exP3aT1N6w24RjZQiQdGbOsxOrY+sS7dvMs+kQAvjHUhx6YF
xedy5ZvX6oDK2WHRIEg0KyiHlvKjoIZT99yKBCvkV3XIDirzl0Cya+bqwRH2uaz4Ur41+pthbqrx
FtH6jSH0weEK+Wh19N3qAQq+9AgJxrlvTCIftwdX3BABchRuiFlmogBzr7NsyScvr1X8EBnZR3OJ
/MS6VlvD2xCM7KguSdS27nCWP8K3IrHCg719CcZLWH9lhpN/18JTQyDT9KOwmpQV6yQcqkLcI1MW
4MIY4VXqyWqoc094SZbyrDucy/nW/AwTVKfZtBG2nfGZmZwc/a5yO+gmwfKkVpmHKglCm8bKzZmM
Gy1OLYA8ZquY5Igc+ZafGqCphBixTKzBRhHxNgYnMmiHD9WlkxBxpjDsSNvMLy4JOQVb5YuxjfmE
Qloycpuhjcu/55PLH1DJNZZPuVI/p0y/E42xHYUqF96FkSeyx2jf32unfoaXLTnVyhB0KUEpqKuB
weOxVV3tsdaP9OMLbT8rVJDe93IYArZj0BYh0XclbTO0uBK8RX4GckRlnZJFQ8XdFQ/gplunuS3V
tvLVu3oXSN129Pu4UUzKiPfqwnVuvKZetxPJJN3RMZFRffJ+Fpvuip0/SgABRici1nYksGxPqyRt
6EBDfHcnso5nxgqcnn7MKMYVP9oo0G89KgCK7fGAQ0OmEwS2oSBgCqD+tCcLh5bKkp0axIiPQXIO
wa+e0g/jLVBdUz1PAxoYe/gRJPev48HYlzGlpJ7Ke94wJ1TljqOdXQQWHlDodtWN0oX2ozjuYFGx
/VeBmlg/S4/Lv09f0j1uXq7nmTgc/pbaflLHrUbikUlFrJ/mvQgbx6uWY5lepwPSJaBTlt+B4c8O
kXgX1CMK0bxwP8ikE0CgURbJXrCJYpvICObntyR3+nNznZ8RSBJtKpaPA/yhdNOT99e74nMbb4XO
Jn9q1inSdop+UtrbLLwE0zvQIXhkDC6IdvOPTrSpCF87OsyU4JFdto78uFwmkk98wyImyKPAmDdh
f6FAXQ75puSc1y40Go19zyxAgPsmcZGV1ifwpkz+qVs+ZzchfWJTZz/XtjnutK+WmWC8Zj4SVUIv
IFfIQOwrV9qSYdDkD3q0nyqiup+yBDsYSzinQCGxli9ICWx0isReteVXYxENkh1IaMqUay9dKGeY
H7tqz2A33s37OLktLdnGTQhtMja16qdQS7PyKQrZ2hJ8eLl1gKIOb4jdX9ikDQeovYxtzljaSgMc
D2fM1sgPmCHyxJ36P6wTRsbZG70QFTtGYcuivUbkaICzaH67BUk51QY5dWB5s3AsWip5rzXIMN5c
1tNva10KdsOsDdsxae5q31X0mOwKojNQw+6r5EgexFqEMY8A9nNK/B6gdaMj7ejCYt16THFLrvzp
DHdIGro9CxLY0DqOIGpE/kuyB3iL6TMfwPJFNUiMtL5PU+blOr3m6WbuXdT5xIuM6SFiHFQ/TePa
iH4tkulow++q1K+RrGDb+qoQNbKWuTMrIZO9o+5SSM3ot+JV83Q2v45qyFxOETvhTSy8+c5gA6+C
TjCUZaZpto6RXavxdqZeFp41JOZ+ZG31yi5eCfvOo59AsKndnXxyErg+E/i9dcxBwq1U+5BeCFMR
BRNj3ZI9wJgbnpgemJ/s7sJ1Y+4VtrD9C3gQ6teafrhP3dHd8i39KwdC1jn8TD+740e1K+2P6kfZ
Tq/fCyuxdyS23U8FnoN1GovS+DNmYJpPfAivBjUNp+gLbQFwNFfWstv4lD8gExTosdOZZXn3KdxQ
lUw3UmWsT8UdLhOSym/KLkSsTGPG8anyK4EIXQZUc9d8Da+MpYVbP8ScexIn8dRsiHdcgfIsudcq
ldvikp/SPX+Q3d207do82DSjv068dN2/EsFnuGGll+6LCxKe8XH66df0GxrtAw6vbazbGs0Izura
y9sP1CtC5QWlb8n0PUxCudhecBldOaB0JfgOVbq6i81jyn7uFc/MeFonkunGtcUrsXLf1M8MY+VD
v+GCI73xAoTPZMw6FjcuXq7IzGevnH4BY/rEGIQsjRbBNnJgl087YpGT9Syb77FX/SAKj1yqDxBB
OYqddSHr1H/EZ+mBy51XyVk0XDu3T3/S0s7v8UP+YBwIGkb9bOun3/dD6FvyLXrLEfH8umymyK+q
bXYJ+kuRvAOSbclzBjRPwJSdkx6WnEtaCJTF64Zp/6xQUFmvyRtrcsMHxKJt5TsNJuGLIPT826jc
/kH2qHQYIAvfZMykrTpdV2TvhZWq9Ep5SUTmOwpgSIOKf4Fw/r3mVl1WNKuNKG+J/QIZLhUtBydm
Q8qRvmkckZFFLUqzmh39LGDhAhnK9Esk76Idf8DowzHFBh/jH8jRE0WTZj3dDUS2nvw8jT6L9kHx
IDeb7+VGciFdluBH2SH2lPTS6Jc4/0Ps2isv3oHp4oxmOkaTjNWiQ3zrRqEnPgmkXq3dgwUG/DVE
mfs4nrPIl3foXG2qWVW5lsFWfNfpfehXk+vrzgm0Czb8DSCHYochq3fkZTe46WdzRABZPWF9E74D
TIsKeC14al7oW3AJWfA6AZ2X2g2PeuG/1t/aZjyOT9EheG2eRyZMFp2jPbZgvezoAVSzc2uM11J0
pdL5nPYJkmRmndx3V4UbJYRbgJVwmexRs6efwZ/hVlokNO2kakubK41vI04A3eVKLPWnGJBQR9f+
WA1v4yfzGS/zkW80aqHu/bX6QwQyDG8GKwxOwp+qZVPVST+y21MJR+bYPlCN9B860zWOePnQ0Xgl
5bTcorigzdhRx9IdaO8zFGWsZ/aouctgi3flsLEeqc0P5FuxvkQI3NPDlN/l98Tng0TrGp7ncdfL
/iwfUnZ0lyNSEdlnMcH0XNyoBfIPed48GeyGcaaS6bYu6CjC1nHaxlIX+Wuz4540Gwxobnua0w33
guwSOIemHRTMBZPUKhL2IK2mLSd3bjxXgTeCVqZX80rPtzJQw9gTdajZHvIXs7tMzSOf+klkA7g/
pGRmFReroRLIvkomgpoeXIJgtuLZBvbKtzXrUieH6BgUvrZ88R8dGQsJzvrPWQkOuaLZY/VsGQ9T
i8OMOlSPr4OtbKty+4QFxwRslruDcOA1oHP0m+BPceGs/6Y3YqmbadsOO5OIGZK16Ouxxl/7I3ik
toEf6wysgcsvah+N4AAQTWF1BWftnT4dJTyZdq9UvKyWaFhWeyFwdhzoNRLtOUDfGDjda/fKP2vH
bau9Wo918YjV70AkuP7eC1sWXmfO+45iZTNIDqu314HhZ6k8yjBGjQsrDbP4JDbDZqoyIT8Rl5qd
GFF5GdrXrNq4mCNGdcrf2G+2iZ9Ubqy51vjCL/ticZk6q0K8v0AqXhu68kEDTMdq055ehTPTUOky
qGJT0dn4oYiqPDnc5nRtNnJ6hpPUDP60XQ/IB++IRG4DdicL3WRdRTMjog4jETc18evxVvITw+2N
tXp1y1nV6Ml5+uJoDa/UWgxr0LQSPDacfQx61KXBe/8cfbN0oS6ml8sAGfsMS8ZWTg4sLA73DC7w
e6zeKDFJ1ovZE2rZf/xidJvecmlD4ANYdvooI5tOp2pmoUxTg0sLkb+dIRM+zTPdmK3ELP0KOnn6
wmkpOEpFawbfZLrZsbRHLY1WZCNiUH4VMTWxCjukWGySJ5FtytQT4ktresKZg4zWPaFXiGadPZzT
+Kx6qEBrm7ra5yJTvrobWrIjDY+abg0FqPlOdU9aEF/S/WcpREkh0bOiRtD5DF5C1oqoOshARx20
lZJLj2rKBor8J7N8KqpUd2i5q0CrPC2gB0NZgjIC+OFAV+k+aq8QDNZUq32yexNu9EQZMjZpRPaO
zdviA1I3w3gPaef8UZkUQaazI1H+H/bOY0dyJUvTrzKY9bBBo7Zlu6ar0CJjQ0RkZFJr0iiefj56
Vte91ZhBYfYDJDzDI1yQps85v8CXBtfvZE+LAkxJCZHSI0FS8GMaLuZbcZdu2dt+0Gx68hZwziL+
9sjQpBvSXZr+Na68H/FHGvosDVxN/jJ+8UksKzYBOxoOM8fUuwz01DMIfzS1yp1Xns0va4EqrxGD
fRqu8biMwPQVn1ECm+CSpHcYVvBhWfvEqmXQMsQWT+ZBPeWvVJLt6Vyvh9eIQcjrK5gJDOovGHby
aTwxkUlWgwS7ehcGOJkmj82nrMgobmkQ1q6cI1a6JVBfwhGwG7ife6tEUlLCUejVbt7yaU+pjWIo
8Wv6zGtJ7NQcLtKtYe/od3pD2RSXtiMpIcLqGizWfcSJr97yvqHfcEA/YNxAJDHQTA0M3LUs/JDk
qP1GdcbDo+hHqf3uQMdMCLoDaDmSax+dj0LunPBQIRLPCmOecvtNY+nnmjWoLQ3MnEPW7Ed9WgZP
vEQeLNmE1oBfgEgwKgtqv1v6wVrr3d2M8F69xTNJYydgqDxxMLFCBBt3gAy5eq6VT+YHUzCeyafT
uxg+oA1L23C/nfnCF7KS0R4VS8r4zF9xzmntTWFsySbyMyFXiTL52hLPCRp7lsINfl0yvaPvavym
UfvhB2/ne5ZwZUNDd4Tnxco80azcEfdVcdzBuCzdaOaBSxLU6ymB8ecZeM1Sz3HVPXshLU57WRry
6LsEYy4Yy8RXKy7G9YA0kOwhLq7oRVKUH4xOPtMZH9j3Au1Q6u/cdUaysU5fSfvzhMsns94txxGb
P6FUcGGlZOcjpBYVG+5ym4Qo5TJK6DPulWgQQD4nRzqVfZ5WxSZGI6EhILDuaD8+hRug1zskTY0t
YwuuvQw2XD3XSBexKjCUApsVDv+wJ8iT+/pD5mvu6Ge0A5+gyoOOUh9p+wvGnoIcmtqRJyFViRPJ
Mmi9rSPeGSs8JeVq2Mtn//lmvkF2PpeACRQ5DQtbIurjCAGsKnOFAjBrNRfKvaI8TSDLp46VT/Pz
9Wz8xdMEYwSVQUgbRLJ0KH5F9ZZ7T+IN3cjtMOjNLVfFJOIvvITuGPZjRGl4uW3u1hgRYFhDdaPp
aAKucbFTYiWvNnwcd86buF4GwdJJ8NP6TQGyDZrmyiIGxX5wKd+goHAOEBagfsfewymJRMva6zfT
Zfjgi9UTVQLkGeMd38vt8G9un/hAhzSPfaV7yAunRM2W9eTad8wK2/KZ8rl56my4eRMJaWxT8V7a
gH+jE/mwZWJAkGYy2Ju+plj37J4s4h9vR8cyQfgOXki3c4fcprXijpSzrx9C44BUZD3DSHmogUku
9QNgoJx+N2qZymshDzm24MFupKorN+LZyU4kT7SUZMITY54vD0A9a0A5t5N7j8lBpm9gJHA/OIwR
25gHfFboBl4r5yWBgiQnsDyah1ZboK9k3DnuMFaBdb4Mv+wGo5QVrcxV8Dq6QXhHugEHZE7czeJO
gWv0C2+I9PMgz9TrGB905SLYnu9rseebqLlHeArHx0RjqlMElCcYRwJ2422Ac9nzmcIG0yJFrRmz
S6b1ff9IgTRs1stcxO/xOQPiOdLG26jm2AJKZ0+JzSOZvQsL6EyferHn6pjHsOo4OY79rkXtEUX1
XCBX7KOhuGE5kf2D6n4kwMRapEczP7cuQNqwPfbQ4zAuHR8/7xDHLXWf0rg0tyDGUkSN7Z1uv9HH
XCYit8w9t33iKbe7ILiqNRgOzuWBOLhq1Wgb9FizljLX0rDhSQLRMbYETyAc58q/NT+usWRwUNxk
THr1izX6f1qYtVTrDmAqaZ8U59NmnTZQl7fe6+iDdePOkBalS5iLtI/d7plw2AMwBZt765UcHq3R
ztsyPQjk76hr50+usTG0LQ1WtDApd3QdDUXVGic3sDoZgE8alhWI5wvzn0Cq2EK9pdV5f1ogQLUW
FgeNZXAwIdsVUhE7cnLf3B/9yrAMqNtZS34S7w/5VT8E3BOBE4MxPtKwhHlcEve/AIJgsQBkdbZY
Y+HWVS6xKfjI2Do2+cs8n/j6ZRAoUplrRCa8cU323A72FllOojKsFKlibUcJqZGU2qpX0AFlvd6z
eqLQTr4fLNBj7LwzGeUp+glKNX9cxquG8cBKef7k7JLig+iBQUaASwxsEbWVw3Mq4ZSf9THY1tqb
DsbzNu3wOnLU0tImLYCiCRvkA3smRwuzBQqHRDyFMZSb9y2S0GK7NLizQTO4kmv7NSJ2YC0H3kWF
EfTUBu3fYDop8wFIf/1Mng0kh/ROQiuARpEhenCzYM80WOYP8tWwZY0NTljZfdMfyx7u+IaurutT
UxNUbCSFczAsV9RIc4bwBWRXQube2DADStYQYyXbA3Qxsz2gd7yMa/OBviTRqlMQpexZY/tHoh7Q
C67mzKy+3QG4JJPLClSQJgXOlcul3bAoOLIOG4Zk9SfEr68u+H5jI1GepUauDra1z7tNGm5Znkvr
yDDkLlS4J4DWOKgzQZttQlDyQbhbJ76Mrh0O77hZ6kyebZfsoVIw00BkegnON5/aTxArLGPWr/qo
YRXpPeblFrFam+ONfHebhwqGt8SmFBkKH2Q5Pj82hxTUuzYtzTOfzPBKZS+sTyo6TcXGVu+qe16q
XqQSom0Uc0ZYL7LwzD9STij4AE02SeytrU/SCJIyzb6qDwxMuoIhC+KflFSBaNCVGWiT6+OQ5WL2
tC7CFzYjr0QVciniDYiQQIsnsOHMEfntg/bFcy/y+agwena4hcqn19jJC53d/ohfdEbNbFrugleW
mEbz1Nkg1tAAjIxOEWDrRSrmsJykmfca2M8fZET4erfdMPP4ZCpO7NsZ2+m6NBiNFP2nZQFZ9mwc
2Q2flQSA8hxvimLHsOntB6Yl4PSgfYUNTb9X6mjwUfO2i7dt95MBTw0kMB+Yul3MYrdhQEXJ48gN
AXZgVmjtZq43DqrD3RFuCS4/dBgYmP5k2odwOGjTTid1Hm4qPKsoxGTbSp0QpCaRQ3NrxQO8UMwW
WaRYjJis1X32gzHDlOLKWIlmBGa4gttyzmLEykEXhfpez3w6jZUnB7SCjTkTmZtEdOYTQAgLFPud
Zvu8vN8PxM2cl7N1DmYtX5fijmUMaWnc/JBQZ+kO9TXHBr6Mb2XvI1nGU9qQwxmzRR+JUe+p4NiS
tP1SZKBbeVceQswBM36RyMktlBxsFVHredXAktlfy3mPj+IIku5ZQrIZ4XkPgDDU9FWhGP3hgLg4
Eu8H8mmZ+fkIJoCSDCcx7t79ySJ/T26UYJ14ddm+F9Ug7m9FsRk6IBIwLag/H6QFyWQ2ZyyKCPm0
uVl3mvB23ihz4KSWVWDnzuJhSwQQwxq5QnSBRhpzea41i9apsp2Ej2eBrXGKO/YN8lpNmHBCcobr
7GUJTKHOPS5ixKGZ4HieguRE8S7eV471EFejeRR9aR5ljQ0B8ubDurByH8LaR9JBo7i5JqcaY0qv
U18fIgrdGqSW2GkKlLTTAblZVx2xFQuxWzOwJS8GEwUcnUV8lCTOGkcMx6lJ76rY0XZipkfawXoZ
nCFbh0HrQqwYWbk6y9yq6Lm2PAKpf8olurMN4zv8HAI2mcpkd0a1bA+BOeFcE4ZegdiBTCCSYzSS
uuJp9Mxy95dIYuA40y5Ivbvbr5rURI7f1J9uKoZ5nk6HkczNzdC8MBDkyFtMzwfUt/dejweMAaYy
/eeDAQkWANfy/GbE3RuVhxgME7exqn+4f98swEOzxUm3ZCsZpprjhv741wsSJ/npTU6PHgg6kLeH
Rk14if31/PaTahl+eZH7GM2U1D1QZoKvx4+ZjnPhSiurBLbvfNIWgV8tbSaYoyNMeddljsTg/Tdd
YP3jaj0NRGiDgAiqkMuPt1v488bl3SA7+ctfv6zSwFcNMViHS8S6cUFC3r759pAsPZPeLuf24+2X
SHu9SZ1KInLhgHxyvSauZKerFr7V7WFYnv63393+cPud0eO6lTio/LvDOXczsStUWAN1qavtkBDI
RSF+cWn92ugGdhw15sId9Q0jbIeNrmx7bTigzOW5R8J3a2duuW+16mUgMzMDFrO9Jb2dkBkoxt9t
hiBKoAVfiNZlnAjqY4mj1HaobQojCL34CSm0xFUACFQR3hUaQBkT5RwBIXsro5acZ4Vjy+S2MJsw
aZ1qjJ/SqfdW2jTcVx0bstLtdV9k2NMib4MY1bUZFzYh3uWbVnnzQY7eV94+NTYJQbsRxTP2T1pM
uK7H+bALvTrZI9NHIYQkCQoGD5Mh7msdeUXTAvhaDwHaNhxPJjCHe7txypWEoEVIQH6unHZmlCXb
2GJLK1X/iIb9qiJr5eEof4GY7dvKX9jOFOGaehOMPVVDj1hL2uqAsA15qMraSsh923ykpcNp1xZd
t2n6AsCeu0gbNUTk9ffY4yzUhhyDHLJtYUUxPdFSqvVsQnAP3TVVhWgjEqJCjarMnFWo43s5jYoR
yaDIj0rd3FUDiJBcEGHkZfxa6p0Pnj52Bgq0CfFz6boxrntgkFC0ij0ShAi4BJSJ+g+F1wbBK9ZX
sfNqSmKHYuS0qSPGB1lxo3IYbeMH/MAeaKYC8W9iMRy911OgEVhGkKv70tpnJV4lZIBskdqH0UT/
r8o4PEYFBZieZJUTUI+aye3gWTOAaUvQwSr74oLv25OxRF1QIXyPFCJQLxi0LsgjeTdK3EUbpbl7
PRp+lFjHbjQtBRSoeWdsluyrzt7l9tGxGMOZgz1gzypKf7gdp1Hd/pKJtM9hzwaX2xBNYc+/CYfI
EBxz72vGdOojhfKDXhQnaSqIEjreDa6NFYRYjvcCm8ZwKLILdLChHNS5bZR5KYzqYR56EFIUeqGg
zCfh2u+1YQIlUNq+6uOSCeShSwcpPQwfhuKuNR35hpSPmu2tHEzvlI+Fn8Rl52P9ht5SVZ5srbm4
rj0c8PP6wMBXYC9Wg1Vh8q5rzX3o0eMH2Dhh5BF6OKn3OLnYsavI5rjfxeK8iD53sk0s67vWOM6F
uYkjBOcRTRXYo8QuYIa8Lfw+1k+RK2x/AEmbzFMOUmmAvJf0P9IYfbR87tJdIth/J+vbDd3hMDQQ
+6B9XE2FYpKJVjpasZz+EZayTQc6RzpcWhWG++kZifWdsoQ8N1V9hk/TneCtnLJAoADUQqCpSJyx
5FNrAJCEH5xtiwRLeoVEGMyjXNRHfX7sHMizLV5yxwJwBDQ/31MuKDZjIkiqkgyLZ6c9wpDCFiuw
v3WMZPd56ewDgaq72bQvQ1N8DE4Gpa0X+9nMrstIh6krdRTgMuPsRtOXh9HaxoiRmomgvA1QVGrR
7kfO35Y84Nd9GOIKSrMD1aaQYD2aeYhPCfuI7FSMjOdiEk5UvIAWgYG4NQzY2nZ9ree8hQaGvjNC
95hXio3FDaZN2kf1GtKwL3Rt9gezmB6sKDoklX1iiORfWWBcvALweleOL1jAYlkGzc0ZqKwNLWnD
qPlhtdjGe512mmNgGtpCkESqI9yZXvsy4ebsm7p5xmqOrbsC/R1GGIr05i97IL6BcTWQE+BUJMR0
HanvDmFCIBTb851tmW+NRKBUIs3sN7HJmbAkEdVMHTEhJCynSsGbNWr0S+GAG4yoImMkGAhzU5rQ
dPTaeZrgvx6RNBr22EdG68koiuPMQQarx3MfVyaCC8lzIPCKZTFOfSN5ccJSv3ZBdZbhbJ4WyTIn
jY3nblIUdYBitY0mToP7ga7M9zj18SEf4t9ThIydYUYvKBRBOfVL70OLZ3WWVXkJ6inbJ5COYQ/o
n9kCkdAD6lle1Zz1qorPqYheC0cR51HJWESNBQpEu8pTw05L3Wgr8uqVUbquaq26OHlHeK4Gzs3S
RkG11agChvaTpSGNNtv4q4zVr2QMzklrmMBpczS0Ko6d5RB3ZwRegQNQdqktykBeKpxTH6jnLjFa
P4ShQ+FhSZHAHQ5RgrvEab2z3Px36wr4AeJnAEkdEugw+K0Zp1vbMd66PFy0VO1xj9+Sg4uO8mt7
Yqu1DGeHDug6cxtrl+vZq1AmGI12etDckKKYiZpQ7iHwiXMdxEfZnY0RldSapaW3lLEbdKM/G1V+
PwzzDwQF7xosY4grRvMw6+psxVW47+IItxtneLLIGt4l7prGK/eakSMM2OGL5Dp2QapzAuKimTCj
jcA3RuR8SqFxurMhJLUOSYW6M7Jn6D93wzSekdW+aokjt+6cw4LgQF9XNYKKkCVXIiGDkmjFd5GU
2yyxt5zfrc9Ah/vMYH8sLEGq3PX8mBP6IQ+BdThRf9Ym+SigIYdFIymZIH1oVQibtMmhUu2LdARL
u0ZWUTgEW6hx/YxnTpul1wOVcchTNUboOzopzRQdNx/1tgnd3pHgEF13yrcRSFP8wEB+18wZXaD4
7JagzBN1gfU4psVviPurnrb4rOb3ulE4E8cB5umK+3dgvMyzjC9TdOfZqKiw2k7WCJh1QkHfOE1z
csJVdzw3GgYJUfQd2g4H87DpXiPtcbDBo6eyrXdBor7jyQqeJJUlvUSd1UL44oIs5c+wdYO95pt2
dagrSrdGN5IGmEu/RsZxhbr2KWpy68FO25+iU/sGvUNSKSTBG29+j7E5on+I+6aJafyBUQaioHO3
xUuPcrMI2ILm9CrGy2TG0bmvKKF6ibkbhKRA6BLkEIZ3pU3Am0ZIhZZog4rI/dHE0h+M/gcbzqPj
GemqXBQlqv3APN1WQWCfK5mdRjHjiVwsOSZ07UYZl34CDm7KRm7SgOCL3R3aLRblQaQb8WWtt019
tjHsuHPjvr4gTEBaf+LAQobAi1S7xbv+zhSo6aaS0usIESeNUGQdkhmRVyP98sogOTdBDzooQa/N
sUm5jjYKD4NeHgbUZI0NMRLiziNGRO4k3kwnvZv7wbmIrHmFts4+6YHeTCCkGwZLzjiR3JsKeZ86
dCVCEaCaDExHp4g6pz5UG0c8kDHrkO0hoKhzZAKKS2G1CRnwjlyds/g0hu0RBdn6tQW2uKuor6Pu
8IgtEukLq6LLMg50SqdKX4uC1HBjFZD3SnzGe8JhG8IdjC4/7g3Dt6S8b2tMHftF+JPDN5kzt1Uo
aWK60ELDBg7M09xDsi5L7Q906LDstJrTAMmYpKX4aKz6Li/x6OnnuVsvk8dJpy3BI41rO9aCyeVI
quW7whmnndU1NnxsjhEaK1PWN5sB2SQOl9ZHydl3a+Y6kpPo0Y76kAMJaaJTXB9cySStjJBlzGSA
B5RrUVcTfqByb22WOXw3lsligGlhenBlg/bZ1DPvUisyu6VRHsp4oSEA+CwEcr5jMF91XYmDgTjE
gXjaHOblVAB0PQ31HXKxwBkBhBFQH0XapA99LJN91FNcR4i7OZSlG4Ofn8yzHqR7kSuHrBmqk9Ie
fWeAfuS5PUEfagjHLFMR+1VKTgppUkvMJseTvWdmE9TvKXz1bMRk5xRLp6QU7+F75kLBTzjUbxx3
TpH2Jp1SDwV7nqEH18lNF74A5ZPAzl50nbyIYwlxX3mQYS2ONisrzOft2How5U20ICw33AEDTPZV
MONWgkgdPMZf9eTGR5SVb2aTH71T+bNWtKQcEN6eS3EMGpDbEr3EY0MarQi5Wd0L7zqTzm0Rvav1
mcDQRtMbE0RgZChJb7REt3dl0b5rGoKppoFKVVIljd9MwNGJIkg5xaD+u7k7zvBf2u6qGSq8eHpy
Z1iD9ky4a7J3/pwbHPis9qScmIyNR62x1x4RzPSDgkDB7alq6gHbd9ZRRS/cK8HQpkjNn0MaOeCa
Y0TCrRzJznAGv9W9q2B8Je1gEz55rHI20pBuU0OgkNU56M2BgkTmpwT3R7dqWFvq6NhS6ceqLNin
SEjBiaQ7oTTvtTkvVt1gL1GojnpiawKcDKkZ9hydiwxkqDBhnwh05Ny8M++tQfmK9IgKg/gSTRrQ
dlnXV8Yny2lizqhi66ydXsdx29G+DZgFJ0/E72PMtqpHzEZGCxOaIyz0oRE5YyzeW2CvrWAZnRzE
x6rQ8nhB86M0B3OLZtqHPtgNRcWYKVpVVHLmdxHrL1FCqXBWlOU9OQTA/yn1Y5s7U6CuP6K4Fltz
DClSgjVH9B0MXk31I4oUYVeeXsfYfNLcQe11OaFb680r7ws1xBl58gqohubkHB6QhG6iB5QeX2eM
LnE+JgHcl/m1aNuXOSoOWhaGT5n91ir1c0wkINqIULIizbHhcquVQe7WaPVjO+awQ0CQiBItbt07
Ki+9RM3ZFPpHMyPJkJvy5KI2sJK244G9VY+tzNVDqg+/zAEaiWfDClGxREDVTdMnO87eneG1QhT6
e7aeijh9yMem9vtipgyUjEvRmUpQK0m3ptZlZEPako36rWqpDp2klodujWKnn+UeBSVMHwSIRvRb
PrWZyoJwFtVZuGcaGL6tSN9YsNSuTwKQkgXre6Xin3GZfVcuCvEhehyNCPpzAZZSsau6s/ctW11s
nUUaJO7m18/eE+NV73FizGkkdCvKfW0G4AC2TRYb96JRBzdFHLQYuh1u2cYa05OzUqHpG6HJgT+6
zHmpyCW4lC6q+TCiroG78QTtoEc4Inb83FhyLgsxcWhIYkwdiuRNX2+iYeYwhSYsHF9KFzVzN6qt
90LKX2aulbukb78Khx434gBR0tnBH0SQkU7cXatxKnKJ7SoPKo2Fj2/fFzUUfQDjo4USiIS3Ra8z
faxo044uWI8UA6xRoZdrMj1XWjoFVyWr75gyZdflv3EECEHIw0FtADCz0gRS/9Ry4EQinPEfzKgj
xxTj8DWlStN8FQIWVODtphYj0MYqWV4tQrlARW99276Pap7vMvte5jCN0x5RXjQ/CrCLiCppGifm
llw6qp30Y/vQpU20i4a2//9Cb7+KLu6mfyf0pusoo/3fdd7+M/v8+sz/1S7u9pb/UnnDEk56iLhJ
z8AZ2HP/EnrzvP+wMIozXeEZjuARQbn/souz/0PXXdSWPd20HMeVfxN60//DMCxTskRwYtNNKf6f
/OLE//wf1R89OP8b3Td0vpCiWS5DN0xDN5dr+LvMWyIqw2oZ9ocuB7tpeCNb2Sxhrw7loQqhK1XF
oa1DHaWQnINNhrIw4u3p5m9t9g/9ub/rzYn/02W4Epk5rkb3EHn518uYRdtMaiYoRkOxogppeKcu
6L/cVv+WSFaFNXF83FYQT1LPXXfoXXJ6JXr7N5fx37zzltaQQpimBefJdSx7EcX7+fkYFyEieeJ/
obuXtFKxZumk3zdBZmXbCSs5sC2kWVx/GMr3FJltJ5bv2dQgk8kUrAQ8s7kotH1rKnUdYhDT/+ay
LGsx7fvXbnJNgjciLgupPldf2u9vFzamnHyF2wRADCaAcXpf7q2kvsPdwiP7bcvVSC5/gx2RdmSn
IVUzQZceUQThGN0C+1fKKQmxLU6KfXhUFYBjMWYNEnX7dAy8c2sU8N0lAXJpWOfpnw9Z5TabyKb4
VU3etC2GkkS1jMa7uUamMtamt6BedGE4dS3K+yUezqg6ONgfa7XnHInEwsfaDkmpjsMexfICqNOg
+aEofsuA8hOizDpslYS6Y3vADB1dhaxFBtuM1qpBEkTP2281SmgARP/cNhbGyfzklQ2mWtPPAKi1
2SYliJitGx4DNXR7z83gl0/qFKa+8PBPAUjQOaQJa43KdfItIZlayRCdshTrdYlu3Mqss+lUGMNz
ECrUNfveodx80in2JpgmnzPdcnZIm/QrG/ay4w3nMk4Tv4mKjaOW8g55+p3hbsog870I7lrCZaX5
b/L8SK9VTs15Qf7qlg4povEyxG85crBk4XoCpBDxfJLEmxSp3/XQWkeJ2y3MbI8UiAj29RT/KnJA
lew76BzVv91ivi9leF+jFJpYgcE+VD8kT0VWfw3uAqhTBcbspUR4ve/uUgSTUVMdeJUk925Pa9uk
3uo26hzmFiWPiLNwP08k2qyd2SB6G8AMKkCzCGk/CdPBv0wkvuqjZB+qZkk7T+DZhhfPIPjTJuxZ
tDHMjtVYfzlC3wXuvZjdj9CdFxqSict7FLzJMc6gTY7lWjP1h27srm6a/RLWBJggx3OiyWcSYSaF
VLDI0aZwf4jqKRbAt2QxxXeJ/hWqCqmOBZ03r/SIskeuj0gipsOvsaQ2XFGLaluJ1FCOg1NSZRmK
hIttQjFe+km0Oy/sOdPmBWjGJmJUTBGODQ1E4dz5OYXCXk+JwJllGn5njgF8TICkzHrKCcJxAgDO
db4XKPmD4CIPlFiVjUBec7ZxmdjEdWuzBBjNQWYmOA0TMJRj9UfN5sHSXMAetx/1ZOiPfz3kyCBt
sGdAE2r5g2bXXxiMkMRaSorVGN05KDPtEG6iwLj8SoWLHOXt+e2h64sXIQ1Mo//5kttP6a0kuTz8
9Yfb7/56evupscd5n2j24WaiWRgqntfDaL2FAeic2+9uFp63n25mm9aUvRlRIQAJLPZkQ2yV7emv
F6Kkma3KxnXw7ODPt4dSioga7fKcIYMmG00KjkID7XJ7459f/nm8vSqWqUd+H7TN7enN2vP20+0B
mQ80bFa3t/7tSiZdx3NnEtuuhZ1s1SL5c4V/XRuqPdhj/vme22+n28XfPv6PR+ntx/p2uSwhQI0C
iHDL+c1O5C9qeQwvjeGpheJrSCGKGhaTJ7TRumxAmXRR6O1QX8fBRN8PA56RE5KCzdgMx2hUz7HV
fuf9nQqm5NVxjHORO8diKNSDW8+vlokqFZqg2MYB3SRvvwoqGKHZ1OcHc6b6z7zQfY2FnbNj6F2z
pjkEevhoYU6xHCKhI7nJYwKOKnHMuyDV5WGqO7ipngQa26M/R+6xjyiDtY2F1iNAaDusnL2ADxoV
E+Tc4kPoaERU0IM6DNlWrN/LgbX61SmI3QUZg8KMwe8bDbgHm7pEpIsnWQAFKJE108YgOs5R5ltY
vT2jcLjHuP1n605QBizO/YtPQm6DXyaGwAoehskYtCD5ItQ+YrOSeK5QrNVdiBjxVIWbac4AMZEc
6WKyYgNBZhtR0CizHHI/nKcmnrytG+egIKL5TlvyAczfHzXOJ1EPVFsz5133nbqhc3ZiB7gnYpcb
Ixr7LXU0Ni2Jn5djzdsGiJrX9v2uhpaC+FhOeEjZJaaGQWlicgTbWWE0O6VBBGaDa8cIAfMZzVdj
CjaGZdu7uP9uhvyXNc9fSm9eqGwVj5py64MBaAk5K7T5qa7cFZlONp+8JciPBJ3935z3UCYkHVZi
tw11aspQy1Kf7YhWjdv0qD24cbl1HPZRvTFOUUrYIPXjiALtqgEHo7oQfaFZsJPmaEk6CaRABV8O
MGeb3Xt6CX1TUJ+pquh3XKpjXouT3dTfwkNQYAq9bVWjEBG9x4S5cIiTyHfr/pi7/dYdYvPN6T8L
FRsnQQZ3hbgiDI1SexKYve6Vle9NASkPbS681utfWEBArUQFa4tcHNxxdPM3ZXUSznjJPAwcrXK+
zhoIoBntRNvQFgb1YqWQYJyuMwKMGslS1/RR+z1MtnFOs2nPEQOFg4Uy4SZ3jhER24acNy0nrA5Q
DAQkprrHrzucKOm3i8B9yWnGV+Ov2WV4pUE475Jg3oXd8BGXOuXSMMMujvg+zn8yxX2wLw9x6ubI
2yIq3JA0dQsYNcCoorJ5BvZbKkw0lnR895gHmMajBPzZQOkzowJCfOWBY/EiQOAVBFUPHXvMXray
ukvmDAUGVQLRYYNCRymVNZlMzcjOcRPe6xGlf3t+VI75OOVwuQLTAyqEKUEUJDtNgeg3HCTRBegU
8hkYwh20GNiGE46P2MLnO6eGpkkt57fEMW4VGqexNEkfublEnrHae7n+gYhoDgmm+mkVhIqDS/kj
7z3EN2J2sYVXJo1wJVHcBCxeuBfHrO7GpEUukrQqJEEJTrTX4DnqeXc0cpR7EN/HXwqKlQYxZUp/
jMFwQZX6tUlZmmTOONSOtQcUcx6m+zEOaejJw1WtXVLqz6VHVReZQItlMoNipEmITlCSgojseRT2
29G12YSbqd3YpXGoXAXKVtmgsJJVYuLkoSLYYpSNusIicW/GZ8dBxSLchI4C1DNOZ6cbqbdq+pkc
1macVQ/879GYI3T2jCGkulR9VAh7UQQSrwmqiqvBMp/d+eTFkCBRIbvoevY8Jc4vb9Q/AbOnWvCi
RVCLreZqc6SNUJwPZd5ASkIuRXrfxZC/YYmC8FN8kKepL9XGyd1oY4Yyu7pZZsHFmcb8mtWOuUV3
jmhq+cvtd3/+LNDc3IcO6cSyeq7ZZA6ZMt5vrwqqvNlWPRA5MmTtVeMQszd0hk1nQHELA6HtkjQv
rnMhJwpcQMejfLoaJNU7Q8u3GWry8HoAgSHyiFBUUzEbjRmsZb0wylEIBZcG7M/Tf7sHVdbT2Qxr
FzxkAdgoANfeuhezM9zLIDjplTPmVS6+13EFtM+Z2dICvRopJz7HIIau2XIllt6R3W0RM+4dl+ZT
IPclMtdDMytQjLZNO/0OuxkOrlnyMDZkEpX6HCIyIwbO4nT8hDCDNwaX3p3MC0zSdOZ/stTcdZdf
ZGX8QlEQwS1t/NAqE1YB6VhhUpLsRs/P9fIeS2sHYJMFezbd1MbcX708RbPGrH5rmnOXuuZI2ja8
GwzTZNPrzKsIFfDILLt86QnqH2RSfL10fAP4y5Ek5MUaRIt6gg5U19DJiLb5uZqwVPS0lveiuBUt
nVjlOV7mWRRQvimhyLZiQgBdofMGYmZq3C3WBni7jJRFrVr6XV3117TF4Qiew1AE6bVNovogpvor
LhFIsYLuJBPshuQ4Pwb9MF2t0bOOwgUnlqe/I4drlPBNWsXX5IysdLbL62CnFwEajEOj/UZOmbp8
qwP/rjeU8bDOo1eyZqyI/SZ1xS3JV6m+VP2nY+ShGJyKwC84C68tu4BcMdcoh0oNDXAwpHlb1icJ
kLXAk/CaLQ/SGH4NXrvUYBnozv9m7zyWHMeybPsrbTVHGjQu2l6/AbV0rScwDw8PaC0ugK9/C/DM
YFS8rGrreU9oAEkn6ZD3nrP32uNT4g4oknaRRHluN4xcTOIsKHJ7zZUwwm8uvPNd6AlopxCw00Qt
9p4+fhd5f2O53+xwxWEhD/NDNy2RkUIBdl6sW22kFjs9a/it4CbFjC4oD8VP4VwU2KT5Xtbnl01I
nAnWY94ZzK9fdHR/+2RtuqvYGHO83rlcziI9ux7KL7nerOb7l6vzm6uA/TMvXf52/rPL6rx0+ShB
VROjJZyU+ZPnD+D6bSmN2HuT1k5RiWidly4P//I5kZm0a/7u70ou/KGdx0QljuCfp0+eH6jVT/Hr
P9cBhNdfr3x91uWrQt39650mcnavM/cl/g7Vib7e/8vrvtliXJw/NBY2we2Xz58/r23B1IgBA4Va
YcLNp++MS4sL9byYdPUeAedjAld8oXvRdaBkCQNPI3m2LSiFua9dS6jagFUGyB1M8faRT6shi2EQ
gm/HwdjS5Iv99CaIwEn1kOQqdLFsm3YR2Ck5ZGaenofWqRZmk07CMi85ixR0qhLU9WJe7XwtOYcK
4gslsAjuK6R50mrjieYQ0HqDqXRiefraTKRFp9NudyE0/b0Qwjg5oElHtbonDkQGZrRrOxCGUQD+
vQjgEakG9zAtsJeEYHZ7UanIC1zsraM1VKeBnwfsABro4O6cZsxPQ3d4ZCI+nrpMoQM6LYlKZ5CQ
u9xpp1VtesgMcSDLOdrTv/vzbf6ojSc0hADTNUypGRGABb9ktF7D1M7OaLFgZw3MCeoYTkABwFY0
I+CVBoeWYeuHLvH8UzM9aNQu6si39lFZaotATlqPK1NRzgRGwQfLStQs0LG5sbGN+ECm89xexrw/
cTXtT2Rw4/CzELFP76h8BcbHJB4fYl9f14lNHcgp0ik4gApDHz45RGydRyHAL3j0Gl0z+0BgCPyg
xZbn1uVOBOYxHVXrqHQNEavMKceESOfcjeBZ9uG7VxIe3UThC/X6cOuLXD3RRFVP89L8YMhBPRF4
MS71JGO+hBGL2o9isAtAzaOFnN9VDG62oTJD9oNwrWOZZvbRQiiVVcJZDZrz4TKdPzlWVR0yWrrK
tNZORwrzC+qUpk3F/+dzgUNpBVEkCpu7ImPUG42peZoPrHkJUY6/iRBSLVoNmZ6hN6dWtvbOSkfj
5MrG2MZR9Dy6po46fdnHFtFb00vz67YsjJNodhUBrItA518JMfP6aj7urYIZ5ZDj7idFYuFYisNQ
S3gnXU2V07yEug4LjBGSnJkW5zA9OU1YExFokbppWEq2TpLyeWz1Q2VL3DulxOoWd/HJBod9AhoF
HnHrmr22mZ/1FXDYtgHoRMlFdHJ+vnN++/zgiGNktw9UYGOiC+PmYHQppqyBO3E47awgpYskpm3Y
TAf9/KChMUSWoeGwAjVWB1Z0HAP554MS+gAZ5/WvRUWJ4FGT2Qv4dnyaX2inPyHdi5DSX944L86f
Nr8+rzoqfSMjxr362wuXb53ffFl1m9JYmS1D3stzly8tjDo9DO2zEZHcuKiCMP7lpxe+zRTAxNB6
+X2Xn3L5eeX8y5OOyhmidGs5vyI54FwzUreX912+9vJTfvu181t++xnzm+f3dU34kSAxqSJse76Z
kLwCi0Cxivg+bp2TkEFLoBiiXjMNYd5RcIZIYJAnbSpXUQVY0Kfys2aUjmVMBPD+AiLhnBpuWu4e
wZx/qJWCczF2ORsqC6emlWiHPNF13IjjjW/BfWRUHwzNeO1Hz7WjbhNqFmu9ij/QnZh4iMnkVhtm
umZON97g7DTpCS4KFVc4c8vgTWRbWpUwYUcM9VL248EMdRVfUsERrGtboPGvXjaoZ7tNXgLmNXAS
OVKk0dM3RHWx50eA6yIeE8cHwZCKdkOrzj+PXvaWqoN47oL3oiFRreqhj6IIqzr4mFV3m3VcZ5sG
jdLA5Gk5iq5ax1n8SogvIFI5ypNZUkiSrfHRmvVH3CYAaqh0rMl+xRnYR1eN2b3WnrhJLYTgaFr9
IK6PkfbMPM06JkOyHtlHa67nHi4RjZKqkCghyEhV2sC99ywVv3E0cCVKoRuTI7HyBv/IuN+DOFls
Rg+vI6Dtb1bhksECySvjFLzT89iigh7gTCNPduuquQWHqYafwVNZDnfFoN6jmUSlj60dT+3tb7Ks
3xoVya45MLEYAcaExcsYWf59Wsdb4aLR4yA5S8ntPzejm46gvY1T9ddKR390oKDDqWwekt3YmzFT
MGXRNnZ1q6Klr2KcYG2nkNGaeMDNJgF3eK00dr2NVMyCrmmfejGAJsj1iWDSFlfNW+RBa5LdUDw0
bnhoKF/u8y6iZQvbfEnxC3+9okVklOb2tdkyXSIyCG5BPW66rrDuUJpvsgoYXZfbZ6lI7eyhm4iK
1DgkWdYTKRiII2qfTz3zoRtkPl6TIcH+0ZAeSu0M4A9a0q2XQgmovRbGm+UrewYkhAcE9OeZEq/V
VEUR40AJDMxu6puPym0xBFetkO3ezlKqHK2dLa220Hf5EIFSEDG8x9xFcdJOlTaDIp/cJoPf4qhE
whkkirVuE4j8KKqj3h7XsbB01G9ij/6y+WrL/W+613/T9NUZ65i/9OhW7837f3y1i6/e08//+gfZ
t03wH6v3OG/+qfX75x/+2ft17T8smwwtCpamYVmm7f7jr5AvQjj+oG1ExpduCWdKAPvZ+zVder/0
i3lZ1XH6OPRCa5o1wX/9w7T+cBGL0CZVdTG1a/9nvV/HoI38S1vRJPrZNBzbQJ+jWTQ3Df2f24pU
NIra7h39RE2bydlhfkiaEL1zQ/xyqDr6Vp9tYwU2MoTx1CAv6/S28gNMULKUlAwZWeeTtlEZGVaz
6oC5QSOKwKWMmVQe1TAU2vg0W2I/kjyhIO/gVTpw4vfkjijXX+X6Cc4u0WWlu9DoXFI/lsaEdffR
VWVQkAHIz+uW7h2NvgzQjqb+vnTpCizTu6xDnklJ5ClBMB0Mxp3qU13Juqu+0MYDAd9re8AR4HXX
scL5nUUjcr+yeKz98SFVZXuSyJ8UiSh8UmLZw8S0CIS2crCMLVEr3coQIaM3QQbIccWpzGUYCcqK
KyylLM/cNZqWrvyhBFmRYoMIsvLDgLSPPsi5KUgaL0V8Ry/9dlCb5wRFPcyFEgsi5hs8PvhLUrT5
SkiclA01s8xqrNCh+8Puufdyx+stlMFNKLRFVjRnt41WIpVnE+XxWhmZ+6fDtRVnt5oRvlmFnawS
CSKzANJHDg0q5ztbRQhDIE7nwv+mAw5Q2oef20fjdvpAciSee4u4NzTMA41KGiYptDuJWqn2URil
YYFen7YRaUSdSQHjLlcQ6XFLAkFKVScyTkGTvRU+W5XpFyppO+FWrY3HIKxeC0H4x1Dea2V1I2rn
0Q20p5rbMDXyaIegFT8lXqmYLr9T3upKhekWNpbZUQctjlJWtPv98nvZ4BXLjew7Rfk+Jy8kwWHF
ZAIds/yQsv4gkiOh5NlsfEAXUbbGfXfwauvQ+uGmV4qNoYawmT1vETs2seQg3motoDueWd46N8sf
uk5tflC5rAc4Exb+revAXG+0TxxiK7KbHtJOJmAaB6ZEgfWD3IGlFdlwyeAWtU6D51QW6YJJGBxs
QEkJEcyDQ0C3XQVvoSwHMjPwW1V6Y2yo1IQlDgApYRJaSbKqZHWdZS9SNdKpE0EKC8cDo5v8XnuO
dTaVi2Ni0dGLVjvvZPQuk9j4rkDKm6vi1teYfyVqDZl9hO+X7DOpXMcjNxjaTYpjX+sdM2djtMDD
h1iVc1qcdTx8p8p3lZCiufAbGEFCVbdNTPO9tfhLLb2tMCUgmYyf0H4RaexeNa2tLFt1WPuhAisi
bYGXFPp3s1FvSB51Gpp7ZayNSxxvOxrA0HsEEP/e0TaiKB4taX9vSYtYxWgmGBbATK6Se3yjIxMJ
rOFjf41EZSLJQ3fXjfDAPQ8Zvw2WoDZv8JggZ0i8KyspUcTHz6VLpEgb7yqinaEpG1tNnxy+zYOM
JfAQN12bGUeyrTPRy+zkqWh8eCE4rAnDxshFvaeIdtU95jJ2skNSCBheOVhnayyhL8QggUn+oWON
OC3BT9QuLTaqmunqUsR6sUiK4Qdf8JqG5o0SUGyPq/CbmVI/71JkvNW9Z0ffWA6BW9k7oSjINMis
ifdF2MUbA3F2WPp3AXwP/ModWIJ8+n/qqfxv6NTJDTOG+W+m5dJC9pYiWUTLFxHBLToUMT8i4hV9
9ypzq4emUu9cf0IXaZzTXWTctME5qWjgkXtyaxvhkzS7jVIDYi+bds9ox16oubzRs+HOabcJdwkO
r+itM7Bz4Gj9USPtXOCRKha+0h+pUt+7EQcz8js8lo38VK0rz2Us5IvrOgk/Pa2HP5TIO8SUVHCz
5kHLjXZhokLHcJNhuq/ttRi5pQStd98F3Udt5HdqQd7EhI82RkrJk1S/IRmG/3wlHPMmAHMkI+gX
Tpu+K331qEmwlLr5mCclFM1RLCnsoxGnCZGodx43Aacbfmh69iBlCaAz+tH72THqx42iT3wDn7tJ
00C0YdroTFS9pAWZRbE6wjKq51dKSWdLt7plTW9d5eN1QTAFwYEoPAyq9KkNxq3dYjt2P2i6/cCB
ehMJ62PE4rDuAzGJC8OzK1BHWxnXv3EErNSM5lXYmUc/yXZxZD57ofrpePohz00F2ojJSNKEPqd3
GwQyR4qf3rJLx5vQa4+9Wq3NadSoW7TMQLR1evJOSKFK+xfpNs725mQY+z6GNZ16OdsMCwZGu3XV
uocwJ1Co0bZJkt0mXfLpR8Z5pAe8cbv+XdBTXok+Z4Q+JXFwdvWk/xoKWgyUs5+jRdqvtAaalF4A
zAqZ+5DgkX+z6wmHU7u7EpdI40vQiTEQRcYrVyLzPrpsRKGvFWKRwVHT/ae+D+98MSwZlSOzbUsD
oCe2ZeZ3L5kHEMcygmYKQNz3JbnojtPt9bI69Up8MwQMJ6S3tAiDWmQQcAJbblW6Z1raDkAkul3u
EQ5u93wuylc168UqamIcF/augElfWs4zzQYoFxztrl5o2xovKCyZYeP3+iuNWR/3kPEtNapbajAL
H/u2m75kgbpDOfXpoidSUuecSOOx0Kz7rGeS5/Tta4TCfTsKeahHY4lOCJSoUt+V9CKnS8O+cXda
LQKi2vNbI9fvzDE4ChdkH3YfQy/jjVvZN2hFPKIbl73IHtwSyFQRv5uSTCo7jJ4KaNuKisWmsNNj
rQCepUXG9Q5NO7Vx+O4ZFTzqYEAHLI6bDhl85QFRwL8AAS8pXyxJaoRq8XyhcuRmHj1+hhRLmavc
3ThCDLMCE5PsbKZitmoeOvIeadKNj26fHiuJYCxyX0OtC/fRaH8PYn1ro8taRVL5RlKsoLlxbUUB
hpfYODcJuvW6TN6QlqvbyV8usK508ZQ0o8bqRvolqFw3048hBIq2pdBVhNmDXXCK22n5jpL3IRu4
5FRV+Yl3Mt5AwzEQMayjgjTyLKF+2jAe8nKF08F4zDtO16AQT0R4kF39GHaATAzHe45jO1gTNfuq
i+R6sHPKZXl0Z6feJ4Gs6prGNLegCH/j8Gw34uCFJuF/KoAPBXynkfbfjILYRt1XrwoCC3LYYDJ5
0FxgE85retWZtLB9jVJzlXBFTM36QZgmAIVUfVYUzNxGx5GALGPT1fyJmovnnkkngx9noXaAxbhi
HkwTQl/bYhXP4cGkRndPQ/7Dcm8MV32TlvheB3jX6ppCaS0wLZoRNqp0RWfp0UNwt2gD9aZ2CiwC
mBiEEVQLvQGSqEoTAlSPDgyTgx7sWjPZt2rI+Cj2XxMj/haV/nsZj1eBEd2RV3uleerZGWCRZKl6
NGpt0dQpvs+cAxGpFx6z/gmHD43jsbwfhfGWKfYxtyyQ80ly3yb2Kdf4H+seYkWobNJIIhn0n62c
DL0sDo5WaXDdBVfL5W+lZOYD3Ae86nhpKhdATRb2L9bkT6Iyc+MxsOZfwXc92FWzkhE3IYJbcwtj
YA+ASd9ZSfw90zSan9hxU4eblhg+ImbMqu8oMFKyhDBsxPy1dWRErpgpRU2iQafzHNP7A9blqaio
0v4IwrPq+gAdA8uAAnebGz7QopoLHEGtd55i8d2NzxdYGdjTznv3TYgtYmSYknmwPQaU82adP8da
7tOK/8hq8y5SiBdIkuC9F/LFCbrvQ9t86qO9YqT9LXQznwIV24oS/V2rmAH6p/RAGgE6iibaoaW/
0/R0O1jypFXe0dZheSIcemv9euKwVpsw38Y58RZRtItC50WP0iOF7x9Bwy120JI3XEygyMUOgzgm
cz2+1VrIQ6ISH0GDW1DNyLlQ42tX66DFBPa3JsE5kaHzGOPphgd0TX4CLcXBJyviZ2wAHraibwe1
5Pbf3lNq+2ZEJHXpiSAfIcfcMAlLcNmpQEpkW4MGEv0HF5w7I5jYbLcSVkvsY5NrIkpVQYz4MgKW
FZe3MsoIDXTzahdoCPaix97MHoh05PYPKQxbDE1rYO3S1Sh6AIBVIvPIgGBTTS3kEmdSKGBM5a1+
PQbOtfTUa72AAjSUNW3VnklQbS9DkW46bJ5lLu/1auoYQ8BrAV4J1f0w/eGuNhIMU215M0jtSS0o
CEImx53J9UXlBBNgBvByA4oEaDVKUHYIf1HCBLsmtr/T3b2NFbGteup68RiegowrVOk+6Zrnb/Ia
wIMRqrhuHfO6AvsUN9rTZLe1hbUtvQ7uvkx3EdD13nuIJLmydjKNahHBSHIfoD1IdAzhua2R74dG
3+IM63fGwDXKdZG1eK+e1PDRw5zW/CBbBw+KamuoP+gi1YPwDnZ6MiTUYi91Hg0zeBIkWuXSuSrY
rn7RYltMPlsqolrZYeF4NvXuMwy87/4oX1zH+tYG9pNvMt52xYH5941ZOD/KuLj1hOhXTljA5is8
KG428hIkwJr1EenZXsO/UYXXJHw1xHvnW5G7mI68rWa0uD4YLJCcRzleDvk6RIgFX6J4qMvi0ERU
s+OMSa2rglYaneQ9LZlEjkGvMOMLXoPq2kTyjFOT27yrBKcmpGZJD25NP/ozQm/b+g8W9z3dXn+0
mMoO4C2cXeaZSDY88t6mh3guM8yLUeNB3UXJAseIV9K03AYFx3o/pkO6y4jN9b1h3LWTVrGbihCE
lOItkvsmI3DALYrv898lPUlcRQU330WSwa1o+rB8+vrMcwnVtSsYtT+f6wu9RWPZB8OyI05jfkFM
RY+u0xRSm3B+rlW9evem5+YHyZnWVhl4r8yOYIaX0gZqV4L/GQISjJWQr/NdIAeLQPXfOklIsEsH
EMG1GaWbJq7vqTBmBxt4jUQjtRm/ijEyjPdIuBfNVKBJnAHmeoDXtv7534KVgCRr1f5KndLymmkL
zEsFhgZkaNOTbtqnBxq28PI5aN28YyNZJqpOZV6cHnIFFQBBH6WmQIFMJPkV879FRDiSu18W5792
BoHoNBQGeXzz4ph0azvDpDx/X1/XPYiqaVj3PPb6Yd5yX1spVIpFbiVkV0/bet4qccM9v25goF+2
//wX896Zn/s6HOb1+cFIXLiEYGRKJADUdO/mHR8iIoOSP22ay9Ewv1L1ktmnS/rTvCnmH6l3FdsH
QR58PNqmiwEdb4MTVNQJXqHpQ8zMwZuuUCxPXc/iqKMEkjV73wg22ZiPq0Yf7rjA8sbpIY1sZzui
YPP9kt2qMgfagRBq4eDHWf7/ffEvv2FedBJCSjQdX+/8E7/2Xhiokz/bIMt0OjiCqYrWVkq+s2t0
CHdJEodfG7en3Ae093LWCB2oAx51NvLvW9Aog6s83AplrMHHTLLgSARvSpui1ZzOh/mBU+SgO7Rm
hp8HUK52N2klAT9Pv6XzymsSdNVNoVod6KqUE13qpHdPx9r8EfNfzkv/8jm3LYBkcbtZzUdCR2g8
/yIpItPv1nvb2U0y+cvhM73BJuV6G5gMiwt/QODIwdu3UEkG0hDHlnRUh7KUN+FEULn9i9+C+GTv
YVUExzs1y6Zzc/7K+deO0VkwdGNomNvV/utImv/j6dSaVy/P5Y65nq5Ilj46a88pqfI7yY0zq5bn
I29+uJytvxyiX4vz62hbJeF81EGmjf31J4jMt8pTU2ebr72alX691f1qfznD539v/pP5uXnVn45C
uA0b5JVsJsjZ82vmfLDP77j8/e+H4Lw+77V56etv5vWvxd9en1d/e+7rsC1Km/7+/FKeMoqyaJz5
Bb62RN9pWGeWamfTu5m2p+5aLYLIeqEP+iaCwIKPktnQdFmVtk7ktXON9PjWAc/j5eKkowkZoWM0
MiZDyID8AnW0Mwk86ovbLD3mdT9JbvWGGlGsVjtDAe9aKu1OGdDVzw+5m6Ow1yqb3JrpSQcfPFIk
1ZcrJwf8O+oeiO6sC6iClrwyv//vFzPhwXkW+n2cFCN50g8DKdBHOT14oeQuMK97ug0eeV5sdTTg
YYXUHMuEv8HS5B/nF3yfG4UtCItOuUKn02k4P7jToXlZvTzXGz2beH75a3F+ScyH/eX9/+b1yyej
uAEQjkgF6UdfjZvLn//ycV+LzvRzfnn266t/eeLyAy+f8nfPXb59frW3rTdsGcJHIgd/6N//0/p0
cPz28WOV+ZsibB6/Pu6ycX573y8/9fIxDSUwUHbMpeZ3z19PQvROS9TXAHcOg8aWutUviz1QB1S2
iH5aD53kz/aLhkT6MD/Mz81Lc19mXq179BNE527VNiQ0x51aMKXe//kAQYYn/Zjox7r3/TVFc24j
wXSP5cdw8b+sx2lhLylUMQidr/vZPIyZHtz5APCny6dbFSSOGdrt3J6xZhfHbMZQucGtrZpJzeyd
6MaImobtgAaZTkghy+jQf/V0ynkI0cSdvzNh+TNfpiOU1UGgQnTmVgRULT9gGl7kYYYMYPQYopge
fSaUQvlhXgdcVRzm1cGt3lJ6B2vN6ehWTSftvMRIYiuDsaJSGaJ6U8kr8JnaIJjPSM+Lis5fZRPo
UEAYPBQ/l357rqpUh1mohJJf0sFqNPnng/Tz6vD1XAQZMkbooo64l6Y3dCY5D0HJWHLanyFlnsO8
pLFhvpbm50KpcwxYaKmHgciuuqoZ/VqWKA796LI47+F53a70Jy+HyTW31+ZuG8YYNsi8my/dt6Go
4iWzayrG07iunB7mpXlP//acMY0fmft8RPPt/asD97U87+guo6bWCEhs06Bl3sWXjpw934q+1ufx
5cjQK2tKCEaMWcKZLjgvDumUxNxNzME4LD+7EMf1vAdNQDi/7tH5ySjLqc0yVm0VlS0wBlW9tbnK
K8hiD+a0b73OIKx+XvcHosbKNHm0JnVm0jW5PBZ51MD0ffUmwaQ7CRovD3/3HBUYNPW1tg00oz4M
SvvnQ5NRBsCHEBNu9ddzQ+k3h8inuuyqxKfNpqkx/IZOu9hTg7TWKPleCCrndJv3kz/vonmx5RLi
6X6w0eqaY/2yJ+Ydc9k7QaUxSXWGAdoy59rlwZkuTpfV+cx0Gwyc8RB/zrth3kF/t6tm15bM9WLn
U+6ad0phuxuzSG0MS5xpX7toPvNEhNY+GyQtkQARazdV1Adn2MUenhWsj0Arp9H53gL/YMwgyzAu
Pjw6CWs5bSdfY7Mns9pzXv9adH0YEWDsYFVPm1CdHr62989VzeyYO6KN/jozIl2gRxTP8wVyPnfc
oXfH5bz4dS7ldri3c+pnhaA1baeiXxrsfWjQXBlQeehLFfgIsyKyyPqMMIUsoNA8vwqfiwMp65W1
PRZP87FUmrA3gc2AF54OtXl1XpqfsxSiDyQDiPlIC6bNAO6lOMx6gf+VVvw30gp8o3iX/42fvorf
s/q9/sefeovJpf71N38Z6t0/bNMyHUcHhfTPhnrX/MPWbBcTnelwqbRcNBx/GeqRYqhiMk+7hmFh
NMf5/aeowjD+UDXcTK6Y/OdC4D3/v//no/9P/zP/07le/7b+q5Nd1/TfvOyaxschPLMcTUP0Ydn8
il+92mVY6iZTf3NvJQLCD0K/lZ/WtMGtp8QET9nqob+WtvmBV82BXGJoBHHDdXb6UkUERaYh9pB7
Yaevtcs00h4FYSc5ymtN8R9dDXNEKsO9Mbb9mhapfUBmvBL+maZsv470tFtFngtFuHWeuWj2W1ch
Xt2sV4Ufi0PjwzG3nPGMmSHqCYLB5Jpog7XRdS5/IZXOIta+cXp5kVqf1CzslgFm20XjRBbYTSAx
Ze78iDvDvq9xBUoSjfU2CsBTeLukJjU9a5NiWbh4e6NetbapPk29oOzbqq2unSG4MTNX3ycqkq/0
bV8VwWNRjPZRlGIgLkGioqJjlop8vInCSFvhM1JX9S3tn+YEiwv7r0MJLM9jd5cnhyGkaRzmUXgz
WgqILrcAgR3111ZO1ZN0mCZqo7WrEgKgI85Z0CYj4aDNP+mdfHqOkWzLKn9xBz1ltAwcU44gykZr
SSGeQl4CBPtK64iVzCHSuh5WvKoGAUl4mx4ZWycanmSq36eKbayyNHh2xzJa97SjNkMK0902mmoz
yh9e0l83lXeTRFA96aSrW7PDdR0CuFtWabqL29A8IrJdWKXqXjsuyOWxLhaypcHcmdqzl+NlaTIV
407sbTyEDJVNQKBndZu0RNFhuh2tF0nTekJAl2DXKeF1OYrzYhIG9wmyY6Pq/a0W01hXM4LF8D9z
zyGTrbCge5VVRfyQRP9s0w0fJYB8Nb6jSb936gLRfotDJnXRcip0yOsGR91IpNZ+cOsr3S8PbhSb
JHEEyQT7eiuVnVsW/iNp4TjVV7qffURls2yD/o5KZSYGtPFZSs/V6t8CdL/LxAYKlZooKlUk/q3P
/bzQdo0tXlSUopuk6khQdbXvdGcf3XqNMfWhSgQDwySd1CXOu9lHr6YYQrJV2Lullb87HZGfvgR7
7gkgeKGiOKgF9HOaD/BZR887qmRcFeSv6DFRdE4DH6EvzVe1CD9HHUOgDjRgYRTmRlJoaqCqJoRF
RSN4/AgUEj/Xf0dqZO1j70aJfMx/6fASGfpO5yY7MG2EDIy0E9XMnQPq21A+rTFQ7+re+ujChBSl
zN9FWf0dG5xcYXkM2KD6bS3FfRLAOnrKI1FsMn71ohWA+NVEEmhh30Cipou31Go3XClOOeksomNn
ShAIUZ6vvOAj1pgem6bg+oHJH1TrmxmBfEJmQe3chWFQVEtHizFDWBicS4TJk4rHho5kj0SQdG34
FCAryqgmojbydoGOZEI1XxHWLoOqOfqMrd0CYysqiVye+Z9yifsoFHcRZ1wjxAla3ZVX0SOgj54t
QYpiHexaxiGy2uoxYchC2XeJc2sqLuQ9SFBUfcH8lC0qeY2YW1JkAzX90DsZLRip3JRU4+DlhA++
EqB50OXZd6fCaAY6Pi3dfqF1cQukWf7A+IsSJSlfrVYNEI2vDaWKDkIx35ipBFdmVe2919LuKdr3
GPzMiAo7qt1d2CPk1BrrhwdZhFF47x39O1EgI4q9Urk3dVKzne9JhiY4jSJzHYLAxPkNPZQG0Vr1
S+KY1G6feiDyUJOue9d/iaepFvcADnMTmX3eVdYyHJ1Xidqi76cgqySS+4K01ggX6DkSCqzesqpX
Bgeo0fVnX29gEhQuUYUjKYZOQEcyHUnksjsErbpJcEUa9m8SrzYV24ohqPPNRPliVd9ji1BHf4pI
d4pslddJuqkCBNDsNcZUhIO30TWOSDJqY5p02AyrVepFyk5MzIdadfdRVh0CThWA97DTql4JT804
wDWOvV2c4FhOvuc9IQa+JEPFFzc6HiOSTFV15ca6WCJpAunfEv0AEefYSv8O2Cvc51jpsHYwTrNI
xFXOg4qY12CyCkufcIRCsw9OWpBib9fJtrc4MjCRpF59DgSGkVENiAZIyELrDXIWGqLXNBdihVYQ
uaYFNLsTGfgkVKVPnpVBpdVpbgU1QQ+ehCA1FYqUMdJXecg3oDja6Ih233uNUlKf5dxi1Yn33WTX
XV+8hqEjJvPFVV/mJTi6/gUpt7rv2xelySb0vpqv8kyhUYXQsQgCQRxbTKAC0ZW+bx65GHBRxrpE
9ILcWh7eutrmiueCR+iJBRgq/LoVPofEsJ5E7j+VNvaMsiM4JrJSn8hpsigiD8Q0VneocC3yLHhk
MiEXV9oKo1o/fgfp8RjlFTYHscPBJlYtaAoMlWuwqLsMafxOp0ONb5bOIGGDYkCmZfblddaNydpy
D75RlytK02c7JxultcODR62imqphEIPxB0qseZr7RH/9MXTFxod5GdouSXYG+QtFdwLoyk9tffYs
CjUixK0KUyQGdo+7akcqg92RrssdiLlC+YRaPScCnXyQYuSNxag4yy7GvY4SJouH+zjTr+1mkpJx
IVnESMN3iGZWndJUZxtdVRJ7w+2Q2m+UL0aOSbIEQ809WpTbejyRi0odll7FiZwTzasVaJ+8yD6F
AwqZGkFPg0auyLxwJcPyHR9nGunHzHPQdBTmD9coOPKHDYiF+jEoq0PhE2lAp2fRS8LfoCeqqxac
qz52yVk71hm82dTqjbM3Ut0JW7jNjJpEzgYNWxfruvfpNs9pZOF6tkj0UGUMu9BYen2S7jWQIWum
fDfWdTtw4MVa+Qb9kchWyQ1aKggEuZitooqSdgMAJW7jEAtwDqezrbi2mN8qTsRVorYvHdBXELXF
FkeDvRpfHLV5G3IzBesobnJGb8ckHeoNqnj/aMXum4bMaVPq+EG5NT5EiNGWznTXbn2vJLlBdQ8R
G9DxmN05fu2tjLR+wbuvUiYvzo7Ww0XzHwAVBBs1/UTLAup9sGBA1HtPJu8mNZFVXXAnBR5D/9bh
YlWHUGkdFdy56d4SH0OAUMJIMDSH5yGcdGQ1gskM7g3e5JogTrXvGehgs/MbfR8BRgZpgB4KGT5h
WYFGJF/Z70cwsesITi1WEI9oTbhv+Uhcxuhy7WIU2C7I+ekN9no8KByiBnb9LjVWbhe2p6IGdNtY
qHQrhC0r36P25rr/j70zW24b2bLoF6EDQGLKV86zZEmWZL0gbNnCPM/4+l4J1b2qruiO6H7viCoE
SVEiTQI5nLP32hI1RtkjBQt/pgnllKSoIWh6N+alcesWYiLtymk5IzlBcY69QNd15u6ph6lDg2rQ
ryll+xCUHEWUAtyA+WpDyiZExybZoyGETK25Ei3asNXmo45JIBj9U6PFJAjBCrTT7pB5zqUUbnwc
HKZAOvBEgISsLGAMYZqgmhvbItroXUIuaLnV/PBODnjrRTvxlir9AVj+ofXrhzASwdqeDTIIG9JV
+RLqhq6xIV6arp3gLJRomnM/xRxNjL0BA1br0SEPHcDAtLX3Np67jcOXSXo11OJJBOnRsXTMDK8p
a5d9H8ftxhzr/uqC+TGy6hcRHtWGwumvaO62Zo/H3Ijp+EAKZnYj0mfqAgjdbDnWmdl/GA31xiBv
iq0LW4hEEWxDYCvVss1iuclS07dGkusGcRs+BlH+RAi2qwpxzUzoGFGKVCjsxGvl5Ycuaa2NFUPL
SSOchyOenSryTlUh1625auq4JDKEgFiTIh2boU7fUCB8cKsRZ0dGmrdwi5NNDmHSl+SeluQ3260F
e3P0BLsOlUmg42NxXCTbBcM7RZBHSgk2/UjQHVRjql1mxj9p+d/lLFbUbBgkLpzgVCKnc/DN5kf3
t+cGW1vvDCWQ5zpB9+oN+tFJ+3OR/Z5Dqa3svnRXjueBz5T6E7BvGyZQXeRK/tG8s1Z6Y6WHvA1O
SYFaEH7axk50EmWnrtm2I/gBMzAADgdEPDgFREjNRsUIO7h3+mLHae1n4Bl0ti208adLMJHxbHTO
tfPpJwyD/z47Q7GbmHM6NxfbHCQSIqQdbm+CzPy0WIldEvbuDss9FZ0QLW+WtncWiXb2DPy5tnEx
JcizEi7AYy3MuxDJBgWt9sULcdImffyWNUgzY628CryrNLUdgqrtvIerNJzBFctv3RRftVB2x9Ft
OT284YfeDdFa1POhLsVHKtLHvmIodYyrF6ZsEWXvKMYVUF/9LmiIWnDbveU3FxCPbGNqgQXMdI49
zk4/8o9aAqzGq8Rz4BJeVnVDQZkRTxZz6MwuDNko4ps7UPJMhTro/3x0MLSB6sePtglsDRH/Xm9Z
ytKYJ/aewvm24ETeWb6/qQn7IFDgVzygnaIWEKBVY4azBWsSNjtkubohqdR6cLK2qOU27RSevJSk
7KaqenzGnGKmEaImZyGGdibZeE1FsjNQWHarYGWZTj88z72FjUtcQSj3RVISozwh0bPMF0P320fp
ag96DogiJjmcYvQ6Dr4jjGIejXyyQRTXdWJvUj1YyI7XcqbR6jq+Q9zRtDL18qeRIEaEXE7GIFEl
7LFzEFcdiWdF8iRdqPORhBrcoeSSIZ7hetqhjLc6/SlGptiMY85HWhe70AjP9CRQJ2YzuDevep4m
OBkTjE604vYvrbG/lzFZQo35Km0FYo5h2apllDA2dmjk2PZUtF+JQL5KnE2fguFIoE50DcaR0IZP
lhgD4t0fbQOOr4j0fmcOb0MUFueCoSDKPW8fh+YjSBWCoKzyCVpNr5sR0hOH1Er9XsdwsOnnljkv
ASINu1YG6OWL+D0PwpfYq+B0FymBkBPxl28omj+kVr8RUnRCQraz6rkCsjKQG0/8pZkJE3FDh6HY
mdZKPebgkVZyYmPVmTjvAbvhIGaKCpr7PHkb2im9mAOWjnmIb64+/O7yD3OQEpQ+oRZ61xHlmRB7
NQz2dtSq9ehYOQEMaGzn1lX4aWObBXG/aoqb6wz+Nx8pZ+iOKplHECxlaCut867YG7bs3rRtpqnI
e897SH2ggdSMEdyxq/Qqne3p1NHp7pxNkbaX1rLpnnfUqJowx4+tP5lD5R4ps75k7q7QEqR6MYNL
4RvXJGvNAwaAoxMb8aYfNObRAD9m7ZU3X61LAp99k0jzq2Fr1r71oHLVo/5c9vJ7LbjSnPbZqbx5
h/3qHdUgD8Scy1Z1GTxWDl3Thvgzx61tBteszJ56nSEqklQt+o5rM4sfx5DokzykLLOO0+AxRUPA
Xmy6thWlobacBk4n3XzI5+g1MfXmwQiBVsb58JP816GJSV8T4hUg8frayvYxmsOnWXh4nxoGsIhW
/qKQaTq+68+by/04+510XnHUImR7EOK3Zd0y7aiD4Xh7RzWAlntLBBWKdCCEln9vYv2bMldHJJBL
nFUg8fxOv+uXbhuxOo0ySC2CFnuRv3xqW1AAtdTeaFFEjGRJd1g2k16NWzgNyDQInab/Fg4VKULD
Ry5ImQgNp94GZog61HxGP0bqmtfnB8H2DsnqhNans98H7d4J7e7XkJbHKpWqcW7nZ4z7pKh1Tk2J
Y1AAR9/DPQMyWKtSPs+gfofqcnQ0uFex3TGiGfaWTzrfGhkiGcNM7tTlugol0HTtUXdDa6Xrw73w
3SsOA9aQU9IRml0e9bajCGREbOn0g2jaCcVlMbI4gQeRtg+aXb0zFEE1Es7V8pBuDembMwy3ItCG
TaHp6zoJbqZ7riNCwISX7OeoI/EH9EpWcmqXXrYNpUlIh/4W0XHlH0EARpx6DRJF8wGiPElzbvmD
6eFs6O2pimPSImNsPp5tX/wyZ0WnJda+Lg3lC/BuSev8gDzzWsrsoSoJVmKB+N6NEvh2cY4K8rIs
h2wEtLW4o3piuEXKsAJUGdT+hljGSL/vZH01JgKIEQQY1Gd92hEG0fNVc3MnXSBtzR/BOLMk+9bb
WrIv2lajzNq/ZthvXIFebSBtDDdcd0wjUoRAZdU5eoIlR4t0Bn8fpMmZcsLNEuZlmrRqt4gYBina
1djh2CZijR7pvw+faWGqrbY8Zoe4ZDXY3CjM6LkOY9ZvTU97L7PUPIH7uSObJtgv90B8fm8y71fU
UzWpGsIg5xQ57HJxOFFZnCyQrgwyxGOnnXOCjilOdH5UHzvHlqGlxARh13sVqsc9fLY71Q97kNub
xnIYqdTb0saZYJWZvd/s4iAS6rEWy23Kpij09lEgYFAmb4U1f6tjlvye6p4uhywhEAbVx7/uG3xR
euyEx+UtLocpH4FpfV7P5sGinH4s2Bm1gkBi9Hy1aqHHSw+vRzK0q/36GjRm/JdAjd1mdWxpUanK
jnCpaKH8OhAbgv9R9V1h8/3rr6vXFklEgTTwsu5c8SKplmd7Vs3lyXZJ+eJkUVbL5eMJZb1zzenB
Ft0v2ZskNVE+GRq+XbsjaTSsIlDqHYDAcbZYTrEfw0vOm2AzFqApl+0RcV+7XxRMi5RuGUWWu0VN
qwweKWgP9RaXt16L9LVitmKKoYEnzW7dOb11oN/SIp4strD/x22oROq+2X1rG9/ajTZAf4ScqrO7
iLY0CSGjyuXDor3pJ+sQlkW//5QiZVKWh5DW46emJxu1vcB2MqyjWD/rkW+djRq9dz+GJKWrIEA9
IHKgrQFHZvOktAqqSbm8DsQp9jIpEKDOgBfham5zsjWxxnFhkiSOe3ZNcXEqD2qFsYy/SWi2J5k3
t3ZavkLwgoCXWI0qGpCvWn3LreWwnHF6pH3M+phtp89+IbEP0LHSwz+C9UxnYsAsXRcOBa1tmpB0
fZcoO8kvrzzgfpslma6IhL/Om9xZxZ1goRdtraQ4lpMKrSjtP1nQmacstW8elYKdPnX9aTkItwbO
qySqrgtCXJSVxzkvRneN+Ya6kd8E1LsZbdr5FDUqqjQnMqFDaJuMcXSGDFhujJZdz3IxLodSnc/L
rTDS6kMbtJvP5EdbuXkDFQq5HGZ1arx3TscsuyQ6BiXZjp3zXc/prS/fw6JO/PxGqOZ4pvau9TZb
QSf6VQ2AyNjqzZcGCTZkSbLZA33+PkJ+AY2f3U2aJ666OlRRuOs0JN2EvD3jTxFX/Px//QypxB4b
JYynsbAvhEQB79f0rVeyYcqoSFzQ4T/PKZSv5QkwJZuz6WBRUD8zsuHSOP7HQAjRWlTa3qqHiYDP
viXdNcCpGmR1v4fAW69q0rSUmePQp7I5NFRDjb4uGKB8O7xWNjUIe+zkdoBTcRnRk1K9eqS2QAW3
ZpFkqjet1/S4So2AUghY5jVU0EYNcPUahesvOXVMj6K7tK517hscX3N27WRK+SI38qs/fRSdEcJQ
aaghUXBD8jAlx6iOD17g6DtEys1qGCYLHC9ejCtDpnnt6w7nqUdDwUrSS5hUqJQrUpHNPt21bLFW
rqf9qMDSNl1MlbPIzp6fewBlar8isMcGr9Bg6xqzN7gD4Nb09LWrZmLISwQZxkA+UJ3dZ5ijMVEQ
49VVrLH1S+SVRL460cWwzfLcSXxa5lSSi240WLkqgKdruDnRGqh4dv46uCM5sjDxEaYDm+ldZxd6
8huFW9R2/VQRV27gBuvmljVIgGkpYqqDj7KxJxOBb6OZp+WWFZtbevrOATpfdhbkkX4eXI8ip7RZ
nHXun5EckE1oZ9tIEvNZTIF5woUPVkTdqtRhufX1g7ApzdPok7Sd0DGF9stT9NBi9Vfa2ebrectf
WZ5sGdFzQ319V+mag9DHJG+oiBugneqmdA3tMJEJAJJhOJH2tjz6daiHwv38pbxWpCI7S9ZGL1ii
je6JhEQdWImaSaiTnwKftIgR9cJuyPRDTZRaijZ6ajg5hwqsbV+3vyiuWPwB/BPZsCcKIzyXE1cM
JiXS+058LwyPgdBOOhPnsWRUHRRmJ9Ms+KIpQnI3SIazMYFOiYn8bjIWk4Y/HC2Tca3VkmJnMwqs
hG2826HO5d28RG36h+oKoVjtqygwPgqv3WHffYoS9riJJ1+GxPPXqShXfI4Hyq3dDSnN77RU6dYu
UYRiKGm91Vt0cc5SwyRYL30zhmtMhJWdUEnrnVolXafvow5GFLv8Ka2bd+nS8/barRzFUyxfrYnC
eGRjuWqt6TtTNjZxFPhrjBzq4nx0QbmuPCemctKyz85cHMTWvgqjp1BP5zXFDBtaircdi+wlbeKd
L0wqj6JjkhUI0HCvNE3Jp2BTbstjDOrhyU9D1WELn/rsLcp6otX1OzFpxRo4wV1hKklo5oMNVRd7
sdUBxTMOlkcjV+keRHy1M9lQMd5WTErlzaOsjVqUq97vT0hF27Mqy6JaWwsoha5W0vxyD04V34vJ
sjeIpmngpO0vZoZh52FB10a0TfH9WIx4HFUoJT02mT61NE45sWhnkSg75E+1i5LJjxI4CAVnACPl
XsqRcOaAsBAMx3czf0y5PmH+8Rm10b4pCyrGYDbrrd5YZ5dBkdwQ27RxcJXTLUsQ/KdPTRvVGyTk
90DOAGV3/rZmg7s2K8jb+qxfK9//0RqUKaNKAd2OI66RMot+lnQC3CwkW6e6pQXdHO0eM+7Jp0/i
yPRb5W/aLsWC5uc3x8BiFrnHcJS/eze/AYWnpdBHPxFubBW/txQE7UXKkZKsEwJsZJFDFzXEWZM1
KtxglYXFeiBJg1ymzuv3BiU/MkFXloR+aJkXCoGQmDz9Ovj9vhtYfgp9SxfiQvncMnHBfxDqc4ga
vlW7fh/LmajCdJMMwbnBy1o7xqPhXHzX/l2LW5LhmKf+96g8AWxukmM1yvg8acAaQIJA5uyFceZq
N87LreXQiYAMNI+xNAvjt3I2iIJ1WU8m2ER3iBBecIAVcJxTFXEfhnTWQ7zYDAH0HCqu8U7HXhl/
66qD9Fi9ERlYn/Scy96p5aAWZ9xvGnfeRAWr7sFsJcjkjpRVKozdYFXs4Rh5B9ShP0LWHqu0nRgp
lUxM7TOpVfBlLpLGWukaERZSlion4mHMpt5CPr91pC4skq0uQA9pSNTx2HoIZ1WiwOXguu63Jpvr
XdlSOl4tMrPJEyXa/vEXQn/lmWQTs8j/gPAcPN+d8ET4Sk5QrD51n8sPxzsivVIVrviXwvNT0ZVh
pyT8mwJTVsVITyJY3THXSh6a2IItoK5uzjWcGPV40hydL54G3QqVAzygGVBllsh1H9oDmeJzFEEj
1nM6us6AuZBDxpbnpL8Jtd5uZ+3Ry/mXEOfLlLc8qc5oGIS4DxdR2CKaY7NGAsByc4xL/zjWBOmk
/rbxghdzaFFtZlHNatFWe6zxc/VIM8giZYd9kSuweQcs9swuoxSvVqhgBpHiWco68HWf4C9StIN2
L9uBbu/Xyy8iPRp7dLoZW5QMMkuIVXJUwvSihfyHDFIzi0vBpc/6SI4nliruYcSk5qfzD2Gh9qeV
/kw4YXRmLjAowVFkIr6KJl0BYTzvule9QbYnetUsRJ3rdDqQe3UIXIENE+/lBl4ws5E6BDMXLPiA
PflD+mk52KG79XwtPrTLv7CZiZhPWfJQCSAvvQ00yljkIu7I0vyeagyL2zEFvA7Out6Utc443fXE
KKmMaPZe1BojJ9g2+GXV58yDePcI427l4/+L9f434TdQgXSQQP+zWu9KJrP6ryyjvwv2/vq9fyn2
vP8Ad4TETuXMkGXzNwySNBDzEbNimOjx/iXVU9k3unDJkOTVpSn/S/aNQRaOIaWJ9s9x7f+bVA+1
IFK8/xqrYkup3pkjSFbU7X/wjyI3IharpIiW4qQ/0PR/6yznJonCWaukRnxRWKlY3++zMfFw4ebH
AL3I2m4BBdQm0YcWJW3CVu6TWkDvlfOd9NuCiln5M1XRFIHR/RkZNVBKzGzBs4RVWTB89AWxIs1U
3qUuTB8WZjOZ2bG+EsSmwxqbwMBvQ62/ifiVEO9dYkKnnMfG2+ggPRC6E0jQio+amiLb8+BsDeRI
2vewCOetXjZvWQUEZOxIKZ7Yh26oL4fdexCy2G4969HJCc+mkJYArcY05TPjk1kwH7K+3Y9dqWBw
GIwL1YR3jELexUk/rsnYy6EhkVGg+ekt0ezkfrQbgjnnvtkj4YBLmurTyciCd60mJNciRe6pbUV0
aCv/Ryji6CaLPry5CNg2raFHG3f0p0vsshWp+56KXZQdrUxY5NqyTt/WNKgJYcH3I91AP4D+7zY1
diwCWxqMByJk6qBkHE1pezUTyK6ybdYU0K9Tk9KtSMp9hnvmPg0Ji3GwipsxeWqe/mvsi2Mf5v2f
Oia6sPF/DAxfa+Rt41rDkb2f4srYVMOmiqJ5NxR4nKORXNnEMZ9z32PGMaYno8ynPbld/KECAolG
sFzh9z7yjf7sDcN4P7t8oaUIp30xsv+fK2JXZi29SIMuXs0fFh5p6VFR/xQsWZZnT214s6FlnUFm
oCViE2ehTi5RZ+r8wTiroKLrMmENHWF7VhooURIzMNXJyZdmvfcE/0g6KacpdcKz6wXBbgDqyFxH
5Ko6oMj+69AoGOXX3eWny/OWx/67u8sPfMWcHIFPLvc0xaPMFJmyXiCV/3iN5e+Vy0+Wm2BPVZnN
efh63eVtWLHCY87dSyXgZX69i6+3YivCpq9Ym1+PfT3v62WXx5a7VgLF01M8z+U3vn6w3A1ihQ1d
bv7t/X0+E2yorfihAaiY1d+e+LebyxOXl0GkSSMeNMtoYgdRWsbLcmgMZRybPeJEB4CzLLcgLvWw
Tnu1HaPBDvknGJ/y7OIsmNR/H7TJApOt+KqOBkIsSK16g442uYyDZUAL2uMM/LH8zvJo58GWFZ4J
qyWwTvbQvNR6WmwrE3/fRsRVc5j6S6hV12gs8ItLTiWYvtrFbwdN0X21iwgzbzv7JN21BMacU3c8
DXKYj3VsDtu2AvCdFPRejIOz4Gg9TyDB5SBR+V2sdR6YAs9tl77Yrg4NVv3IbNm1u03POlmbzrnG
tkenQb3rFSE3CBzrstxqFYC3maYH7OKyEXzBCpk7m7F9CXKtX/s6n+HXY25I4nmHvWNUzyCw872W
oUf2NECZYXDOpYL0hgPcb2BeiK/U546LXBS0RL36QvpJLtn0xbW/Kht7Xs8KDLw8aznoTmp83kUs
AtZ9SF5NR9AUj9OfA7XvvcjQGIE7UmHfSlkFF7gx+R+dxiGjJwp0Sex8kMWJYheLCi92rhvllTSi
Z9Bqzr6uBrLloVWtpiIzt3oHvwXm+Hhx6a9cJihz0GeKp0yxkgt1ILmrWZUGUjFbPcOs74ee/PCM
kf402OEtvI8UkVnzW4PmWGEfR9KEQ6qYl1gdekKaT00CeHq0jW0qNNrKAku2q7RnUY1fPEqKq8jf
HJJmAUzvoYgAzG4odQyKvqtNYKR1xZhm7Zsc6WucQkWWXh6fobqsdMuDR62eFqszf7n1q7JOQnrw
q1MIUx4cg4Bdkqj4CmgDAFtKSvMut1BLUp2g7+TVOyPCItkrWDYRieklmFka9mTR2+1jb1FiULjk
aZyN45QNFO1bEl1smSBTKFkzCi2w9wQIPy8nVi20cYegKWOPB9u7UrzvuSFdq7HAYS93LQ1lA7nS
6EH0KaMFCJN+cEmY12pk+A31Vxot31Ig4rWiiReKK14owniiWONCUcc7xR8fFYm8U0xyFzg56fDp
S6R45WqDbTokgH2WTJfC+Vc9ezF4Tz7UsUAZoAk007cA7dgmxarmPajNwXLr88Gv+8svxovLavn5
P56+3DX5enZSdHfLS7smOoqSWIT1P37hb3/68yYMhu+ND3u8+Hony+stLz8vVf968Mt14ETV+m9v
4m/PB1iAwD5gNx7oBntIrWIbtRw85cn6upsoL80/Hlt+2vVWuLcsPDve3lRuntqHhYs38SYwY2sK
lECUNRec86tCakSlvNroiI8cJUJSaqRO6ZISpVCK51cbwRL84vSYKg2TrdRMYKexv8fW3jKNnvpa
QsF+pFPXmyCrW1W8mSP0Qmk6EYNhvFBROBI9Q+Ig8TFKTbXIz2y3fAD0c4D9+sA+mQ2X0mChTL7T
yq2htFmJUmmVBYUQ0dOsCQhYdQLcB5ZHfbU15vhI9R+RtN8eFg4W1C7DYJ+PImxW2rAUkZhuqUTm
lj9fICCDvcQmNjBfB6Ut05TKLHO3WZ0B8TERKVVt82RYNAT8l1Dp05iX24OjNGts+Ed0W94Nnegu
Ubq2MNPeaKv3GD5tuQ5G71ApFVyj9HCFUsZ5SiPXIZYjJ5LZU3fQzxWq1U4CFT4AIAKNPBYc11Lp
7mzUDYlS4ulKkweA/bjIz0xSazZm5RCZGMQmC0lxDG360Jauj1tDKf0KpfnzlPoPCTeyyWZ4SQ1W
YH5qj+tEuN80voc6Qj3oKx0h3T2oR3ZDrAj6o42G3LBEdpggP+yCEEal+M3GMyST4tFROsUAweKk
lIsmEkYUzj7SU1SNEfLGZJKS0l5WHzFPphusARJMTPJUKl3kOKMZa2dUpnRFzqFeo57k9GQt5txP
dpdd8qR+y5/dRW+J8HJQCkwyCV9pP4C5G91fgwuzzRwJNGnraF9S7xOSoBxPaTpNpe4M8GG4Su/p
Ya0wdcLF5dX1hvvSLaE70yo4GpOJRCQ59ENSrlOlIvXalxlRaYi41FUqUyS2a13pTiUCVD4xcUV+
N670s6EUqi2nI9RQ1G5KvUokEW4ZBK2pXZ6sQq+/h80ulFho2uLDtWoksGgSzlgQhiH/WSiNbINY
tkY+GVLOvUhktLrS0+YIa6VS2AocE22+2MZ7KoI1fO+op4jswAU1xNs4TxO8wQbkeVJfI4h9uueg
YJcGwSRK4euV+l2t9Y8ZsMg+MlboZ1g+K1WwrfTBjqXGZAkfVKOXYo029R3yXpSqOEJejLerhglA
fyOMM22TM+iQej5ekgHrcYxAOUSojAFmZ5jBd6Nyn6245pLyg0Nf03PvBvMQKrWzi+zZRv4cTHm1
oThRQ+9A1FXcuUopbfeHRimnCUkj6USpqTtk1Uay7YTPKju1aGfrBxLfpmdpt98dEf0clTJ7VBrt
TKm10+5WCYt+TMuwYtMPx/oSBoRGpNpGiSG3uia/jw3ZEknTIognQCGoq2QP4NFRkrhZhTgq+bjS
kftKUd4obXmc3DlKa14p1Xm06M8Roo9Wj6Ujirksg1dfadUHROuDUq97yNhDpWfvELZ7CNwxyekI
0VpS7QfEPM4o0cErRXyONN5XGvls4n3HZQPzqsoiMicHBEChvrOD5BkKqrY1ld7eVMp7HHqAeBDj
EyKt7aXS5+tKqR8pzT4Q7qta4qTYPBz4pgROpS0l58Y5RVDbigB26qhcAB12gNneRJgDauUSMJRf
oMU44CsHQYGVoFSeglBzSNOabJ0mlEtcC9YDAE+rXHkRQBoG6E0dzZMHmzFEi82IhZQEvKezlM8p
OZd+LZE5f5i+6x8iN6s34KeggSsrRI4nwujblE04Hy1miVzZJiZloND4NmJlqRBR+TuwCR365Qlq
cxbkBAUze2PHOq7cHlsG9MNoBezUUEs7/zAr+4aFGnAdi/6KJ4bYkqzZ0Lfmrza6uBodLVfp9FAD
Z5r6yfAQ4hHJF7OIso1kasRbzMNtFb8aylyS4jLxWD/NAbaTXBlQNNJMGNjTtS89WOGEVBBZZ/0O
uhOqDv+x4UNfBfeZk/tnH0HCagqsD4KzIHkq84tAzzHghmGkwhcjf5C5dayVXcbFNwOFNz6h4GKD
HDI0Vz9UmB/pKe1HGUG6z/igUev2JqmCbEdDvDmhMunQp6UNgW2HxcO9UEaeCEePbzADSqwvRo1y
pEL/dyACcV14pPnF9rdAakfSFzaWMgpNOIYKZR3qpjpfZw1uJCOHzJe6F+Fldzp+oxzfUaA/UBO/
6ipLhziREM4VHqUcr1KBZynAuzTgYZodhJlyjDboxZ6RrJIUpQxPff5QsvOslBEqt1GNllGDTsBD
ZGlY68ElkXbKnTcLlvC66OUhVtYqGb6bymrVKdOVrKIzsBZQdMqQ1Rc0i/Bndc5909DZVKF3deyB
lJ2McndfeoXYepXzmHv6N/CoIVO5Mn/hAktxgw3KFgbG7d1RRjFL++PhG+uUgWxUVrKZ3ZAz2ntR
GQeypV7rmIWFN90PyoQ24kbLO04vLUFRmoUBS+R5XUAdNHGw8bH3q0mZ2oiB/TPgcsNngXRLGd+o
VyfbOebpWOJSZY5DwMaXiF1OKuMcE6NKuGXYLXHVtcp0XTiowIo4/OFG9k+RR/5KjBS2TJE/ASWr
UZ6W2fw7nMtkm1hTt+vw8c3K0FeE2oHkp7ui4HsNA2OtwlbIkxzfWmUHzJQxsFFcqvEhwi9o4Bt0
8A/WECWVnbCk04q7sKXzvbFbRCCQL09RXN96L46OTdjPGwrfLi2Aab71Php6PSnecmo0OV7GCU8j
YRbxIWrLzYQsGAdRDbw4CL57cQZJRi25TGWPtBajJAp5LCfsfWdbVjv8LycXX6WFvzIf7KuQGC5T
Zb2UeDCh1FQ7iStT4s5slE1TKsNm3cwvRU7uUo87CtwqvqG2lHdkKK+a1Bbn3k1AnCfO2hqkjwVT
zvux9xFh4hSVOEaJorWVgXRUVtJBmUrhgMVggoiE7wKE77X1mHf6M24msfdCtvBxdzXSQpwDcbIF
MQ9vSUIEhHRoTEe1ZbMGPZvjkJ/RZmQwZSqwb0yqGU5YrS3+BCbDpu+YclWGERC+psA0nJG3CG2Z
9IXhbsoodWjSXzuFxe4z9KKj5R0tuN6IF/CO+cqcy4K3vdTf8B7omyjCvotTc77vcPS2ytrrKpNv
oey+Fb7fg9CLt9LZBnMqwK7H95EVEEWU4RPJarVld7GXKCNxpizFzJM+62v/YLpWcDcIRPolqN6s
dh6jzvow6QytCCC0GdjwRDAUI3VWFmbWdQWO5pBFE/7QZFu6tb2LKxfbM5vS3Sqyxvna4YquuPpP
ZLVSd+CfPsU0WnFQJ8pKnZiYqru5YT0tLgZyjgzZ4KmY63GbKys22nhELsH3HFUZnR5a17Uybrs4
uDV7emwRSjHTYu62cXlTDEdA26zjdmcl5jsZHtoG8lN0bIX5PEwVCYaT3Bg16ZC2fpcalgHsMWfW
7c4y7pgUteDaBuWtJwdu7Wo1C2vME1tEQxdkIgcaSzgRZrmZRsToYL5JrU5ojPfVfW+GD7q0MjTe
JtPV2D7pwcUx8v5EJkZHh07FDxt8+qZmr11J+zTIADJireAzkdBtrO6l8Zut0ZJ7nNjscHzbubkN
lcChJKsz012qwA0ydvseMtzZztqrEfJ2WFRd+Zws3EUgSi1zB4P1ZRobG/dW81zK4SEpredKdKx4
Wwn8TkseUmCWqv1ob9OtEQ2wHd7w+PXrCIXUJokh4ToS9rvYT+PwEMW+dyi18Kp7lXueUcJssHZl
8anx9lNi7nTR5MfONUk1MdjHOLV9rIw+vnVdfkuRsG/VaFGWE7s54YtDQ5U/3A3EMkqC59f+kIXb
Upi3EYsSmZSoGy2cj1upmb9LzHtnNkEry6f4X9askvHDoUg9Qk4H6R+WZy2hdZD5yJ+xXD/31K5f
nLCF+4JQBgkMeOM8/43FoauSiZJ8gAAYrntklhgQatfbZkwOmPf/ZGU3XKqgQwCNbC8uRwSeGTGl
qNG2fp1G28HIAciOeUa7PTqMGZOiQ54N1URKWO3Bo06O6x4IKJhyknxgUFYO2SvdWBz8Bvmiw9Dh
Vz0Js6HZs3S5C1zrmsRev+NMJjdhHJ7MuL+vvcZb+8oInUrtyUVDj3+yYDPdHAuiIOSMB3mkzxxn
B/RNZ6+g4d1bfsbUal4I7XJRN1nE5TQ1Bq/BRFFsUSINEMPs2VYerTb48LHekK7mbhjJI4J44d/p
RA+QLyZPpKCS4eYwBvfMhVvZwUivJID3rmif4qYxyURj04PHzzhnfX2k10CbQqd1Hbga6XVE/k7x
k+GInCm8fRhdYAxBP9Bl7xxqcUYGLBaQKNi6TeMzvXeIeDoIarhnWATnSPtTTihDlAfXzMkvkPa0
dSMLDeFQMgWWcbWeILn2cjYhREdob9AjI5z+4+JFOJdD8CNC79UmksnOineIs9/atGD8SHu2GNgb
I9f9OQXgiBHTsg52h0NXTzdJvRlkdWzhjI2ZsVJIr7PL1kZgo5qHA6rVp9rPMe10UMDKVjd3NkN/
qWc/gmBkqZJ7z4Ffd3zGOdUaicVAdGyeodmfkq6s9lghvpGTcWT9RvNI16v1XL0JStZG81ynFdFL
XVNc50ib+IpekylkN1tr+BFtFtmjuDQG+h0csW4Z7Lysch+01CZZIbRPbT6WlAEnnzKE9UfOwTMy
SlyY4Yh3WjMxVIjhZ1E22S7U4+e5uuEeCq5Y3wpyDEh/nVmbb/P6OcdOwnxCIcfVEL9ZCJ5Tnflj
zI1VksXeppoJ8OmH7EkEPokcLctSU89fGkENeB6xESfzb7aCs23qsIqzazml30K+MWrcMfP8vRhY
Qrc6NYhxJA9XOt+sKv5IRuuuz/qnWhvcrev8J3vnseU4kmXbf+nxQy1oMegJSVA6XYvwmGB5hEdA
a42v723GymRkdFbX63lPsAACFO4EAbN7z9mHlofWVYgsMuRIXjj4xkcbQCtW8PFSV2VCuhgI6s05
fs6YmR0003vsF1rozrSLXf3cqEGyo/+HdFllrhq/UjTKtzQnSScgCNA0u8dO/EipR25m5ovrIjOP
YxfGp9FZpd+WoRGnGrofbcSHQ1/e28ZZtk56JV73kbmblGVPdgzybHymW6/jzPRoqe5UZ9yOifk6
2iHecqtlVhYtP0lbx0ammPzwXXVdfw9CoZUcn9xhXPXh9GlBGdlFs3Js3PpLMJHZW5RAhiPDQ/UQ
eD/z3pm2VW19XYxM23PbLBjftDMepOGO06Lz8xlxPYLlCglFGK1bcXd0Z+VepTGLUOpb1oY3+Eee
jUGl7R9gl+wRQzVt+qCq5vMowOdglKDpZ85brac0Ic1ihkTiO2rIHHj5ppklKoG6gc7haYzYmCqG
jSmYvoTYmXZyM0cEtmgQdcexvKs4Rfhdew6O8TCiepx9aZBg+RFCojU3W+yLOnJnaizKGo2ztydq
Sl2peYDCYT4YjcPQWt0koflpKQ4kih5plm6tynT6KFwMDNrs1r4NYTrp2jPlyY0SttleyZ+G9ltS
R+OpNoyveVf41UTvFfswqXNqiyVw+mSMmTw5Nt1Gqx9OC4aTfiCCmH83k/LRH6LETy2LSVtMRji+
CHrAxGaKrugPPF0rB2oOFglG5HXbUnkp7nWPxnNkKsC60IZBj8FsA+T41jNKbW8l/PmZanymYV9s
tSb77BCB7qO6DzaOZdNk7AMaVwwvVw4XTxKghWKIC9pG6Qj+sCG9Ag3Pt+kSnlUCJw8lwd4KgtJd
BYGPHxA+0LE/ehlKeAVnkRubMfyAmFOjnl9mpOVrXdfAEDTuoYsRsJhDArXUpAdVutB5ez5xaS0W
2SzYRkzl3CYDXZUmvzOT9mYuKB6CXi13DqXjozFQfWmNtzIQ7inS5Q74aG9jhq9WRnu8J1UN0vu9
EmvOnl8MVYMufSBBh3vm2DR+P3Zkp+fKtk60cWUaXrcrNe++A91nW+ogCANEhpUeyZovWUyIHUBb
pkcJmpsCQj/Xp12uFh/MrM6LetAXBfxu7d1OcxVQFlS+dhW1sIFKwW52c2NtZO1ZsSMCHb2E5HTL
HjCfqxoypduh+CQcjgy68aC33DdbA5f20OvcTszvsd2TQVw+Gdn92M94YgKF8WxACmUFmsUHth5g
pJ3JYafKoCiPiHRGSejTkChZab6hCETdXL1HjRjtCsUrOKGIkfMy4xyb9rPjNDvL7fpdM2fIbYbF
WdcxCUo9EipvurEDyp1Dj8THqDTAmfPJSkhWryZnOMTZdNZdQlMqk9KjRWyjSlY0M0iG6BMYhrh4
IGLzg94Uyk1yludpm5PIyjw0pgo9WkjF1G9N5IWPXJt/OlFAEQWysZ8kJGNkTJR8klZjFyxqnKNg
IgUv7cLipujDYxso+OqXtNnrxnBP5x+UeVLg+ko0Rg2BTSEno1A91PBhw8I7q9PwFoEi80k34R+M
s8sfOhyfdRe9MhIxNjontQ7JO6qz+ECA0Lmbla+B026D1hy+gM7fKeow3sctwlrT7pTtrJbQnIcw
hkFAmErpRstxVMDL0x7od9zFKX+204fDmUBDYt+p0cD50aJ3MLNwbes3loHULpzLl14I6a7wPevK
W/zX1DfxFPc3QN/1aLkmXzami71erFjlpwDir9AH1Kf5kmRbxdWf5CGXl7m869++pCv4wurc6pvL
QfLVuRvShL6+0eWZTlKcunJMGKWNzCmDYD+kbsiAV3ze6+e7vE7RaTcqBv7tLy/bQGVlzhTvfn9l
uX05UP4lrWsRixIMvnzpiNITVsI/3+X6Vo1kOgs8ZSQ1iERjrOVeuUO+FOGG5Egi2owb5SUYiBO3
PGqVcVJ9zXQAHZFqlxvENTi7epLK0ccxcxm4Y05grlDUcNPVNW2DXHjvMmZ+uLUNWySt6GBVjGRH
3Ia2CTuhtV/6l4wrXNLpG1MLvzPlhxxeJvWKW+zoJ/bMZR4m4ujRvtcJSQng8kxzy2i+KF48JKCz
gZ7FSh6z4duQgauylrwjRzC9VYF2rfIZbeYMhQFzyo1WzKehTr6LFkYzK2KsUJ0rY/lIW8xIPbZX
MF47Dy3JiiGGQy5kodwaOTZAzDfcnxIwG+3QJWsKFJjSgnvV4IKaOCgEDCvmrCdAxV3QT/ODReV3
ZxMXRq+IMMySAN3EOzZ1hEzfIOAVC0dPLx44eHSeYmwTtk3IWJXrp7HLvy0N/96SFpdREZ6u4iz2
jPalK/QGbz3tGoeTFvPUdODGtlcqd0chDY2qPX8Y1PLmUfmCTgejqD7dIM1BWo0sacDPs7biZlcR
ve5HkbEF6/eOLIeZQ7cNXJjnCKu35tQGfjyKrGazes0z+xMGwbQZ6vlzdPKOCaLJhdsoQUCF3AO1
vsv9YfkShfpzmTG8rbiSbVC0ppvyrVepgk7ksdiar+sQ/BsltvZjimq60BKiHRsa6Em8VOiO3F2t
VrxeegqCWCOfhMqACfRy3XdcTYeM6UYPZ46AM9PDFNN/qUddXTlm+jyS6qZA7FrT7HlfsCBSSAOy
oDbf4FX02beZm5pPmLULBUZBWW2PZLDrm9i0nmpKnPXUhFvdoSsPWOiWyxhae8QLVqco6yS3+PC1
dwRm8lC1AeL5YSn9qbVfR4J6CK6x1wWspW2HnSfghrB4zbLyehhQi/faLvjc0u4jn8CyzYKIEfXv
6tTbvqVlJloex9lKzZNdOe3qF/XhP2l8f6HvCcHeXwV95GQYhumaBkMldH3s//7xyLC7/c//0P5f
FJjQonqKU/NM0yUfFO/opHQWcIXeZyrqDpJfnq2qNsj3Kcj26KJg64ZUhfO+1LBDAmbVd/RQMJ2F
YX/ScsV7MJH0T5GT3+F/9kunJV1CCf/NB9fUv/ngtsrpYLiWgdb9tw++kCVuz9RoAZy46UGxLUHQ
Lw2RnIaZJ+koDZKnUMVZJOJ34uNMmsa/+wx/88+j/gFvUEghXUZ5f/3nxXWc2FOUxwfEGvNdlelk
iibRgZGfhl7aUUDuje42YHag1AwZevVok8dRVO//85dooP38/UtEKoptWtNhNtq2UG3+8iWm5Tyb
TeqEh74KZixEjXnoO9rzKhfBsU2+DEtY7kpQ2Zob1mc31aZ9TLFlqPC9BK1yHshmvmFAD/3XHc8h
ghnuVyBNQRSMYMe4TKMI1c6BE54C08LdP7bnCsvVunLohzcKPekiww1ZxtqH7Q7DfirrXeqVzo1c
YDhyCElfvvzPf7b+3//9MC0NU3MczVVdxxH7f/mzexU/VzdE4cHWdNJHcGb4OFJBXYXOtrL0dWQu
RJXXI3PLYdljzDrkU0F/P1sYtk83RR4Oe3Iszb1m5cMhMKN4BdTCw/aG4SFbIiy6+vgE+MPYyk/+
fyzTf8MyJTmVn8i/VkevywwN52f5qzT68px/KqM1VScF1nA9T/zmyfQDJTr+aLv//A9FU4mBtVXV
4XrAFe0vAbEawFLwODyTQZHLJePKMrX/gZ5Z99C0Egno8CL/G5YpH+Ovv0TOQuAiEJAcVzco2Zq/
/RLVPKrUQFmUUyZyoZ0QwvXYgjG3/ly7PFZN9ESTOUaCN8p1edR/2zcFEFWaecZGL17l+npyUy4Y
20NFd0PIJSNTsLQnOaQdqdMMTrctBG86lYknbUs8SB66MfURAaEWAz65qGZhI74c1BQJGSTyYXkU
+qJfD/3l5a7HXF9Jrk0KRZmmH9+HPqKV+efb/Pau8PopG1x3y7Xfjrl8slZxUDuLjuT1mEJr39Rk
8Hwl6w50KIZdG4DhKxZ8OMQEp+p6TIU7Rz4qF47d/mU7hTrDVIgn0UFkqm+FB/ls+VA2QHXXnuX6
9UC5KRfXIy+Hi7f95Q3+bvdvj8HJdrdtasOEZMCC8eZwfSW5ZnjO2VFrDKHCMz9BIFzWclUuEvHg
dVOfAnabuIwuD/aGSiST1zqXr/L6Lf72pcrNQn7/KBAWymcO/E67spd1Y8IGQBteH0EyUjaj7Osn
kaAGyJOQhIlo3WgVk2pxoHxMrl2eJ09pHfM54gTtVp6ns3xM7s41jbJOlO7kFlZLl7J+hyFPvuf1
OH007+2eMpzccT355eblRcUHpHM8acrtaDZ4a2Ld5iclVuUiHrXh0GcfhTC7EBYmfC/C8pKKRYGK
Fw8Ta6aD/BgJFBFtGqRzp8wiIiPEakf4TxnW4QEySrHp3ALGHNW5Cx2gb6ceOx+ua6Tw8d5xZ9LF
2SnBAnJNJQ8EzKW6k7wEehp/QBOu20ZDq5tM3nddAA7kwhZgBrkmyQcAOv65Cf/hbZkr17+gG0IK
VF5h7iepnAwUkRTgxtGA8si5hAJJ5EAop3i/rBrxw2RhbG1n7ty/5NfkknXvyhyQehoOVn7P3MQi
HVI9yz+H2QpvIVddhObZKsvzEVRqQHuMzOz8TnHo4SSESibm7Kn+9eM7WoItuyZh4Gq3lyQIuSkX
kg4h13ALnvGUEngpzPeASASbfMHPvZKMjDw3u+0ytw/yv5CImAi5Jt9N7RViVk1QAMLTNnsxtq2F
ZDlEiLU/jc4ffIiQ0RsGN6hGmyqF6psRGYwGpHbWVVwpqzlpscdfPpeE1kcJZ2iJ+WYtP5T8Tkyl
oUkKXUE+JL+w63cVbJeKmJwsWLjIp1n+WmFLpD0sNjPxmRnqK9SkBNtK1Vd5HISHUJxyWCZfkflh
SDCXQ0J49I55TAs9nn1yjWGgr5tZtucbRy4qXGxyzZsq8FhSIFpHCn1Ho/9krIYBrhO8eiOFUoPO
jFW5XSwJkYqEdlsSJiKjA+SqJD/INbfNY06mEFES7jXaZcRKdOHEP0bY8yQHBQ1JSYozxj0LNZWq
RO1xFgu5dt10F1yl+DZ/yodoyb+7dGD8SIZOSFSFC6AYpT/N5T/pFRFgwx241D1moreKFo5//WPd
wiRY7ro9gXJa6ZNSgSr84y+8/JnScWgLm2DVafpBzW+ufAv5V175FpVg3JsE+UxuEyCgw32P1iFe
y79c/rmODGaw5FI+UJJIbjvo5CTfoifJe9VjnvF/OV/l2VGSA4t3XSgCW3Hzv/yCxQ/d65VdHhka
bB225MI089s64pfHzIkrsMjIuC7o/8drx6IaJb8Vqr8jhvvh/ipzvgighUj6IkCW25aGZL1cBgDf
ckAg85TkQnXp4Sl1LSqHgK/swfA2lY70g6I8yKkpwOlJ6ZhpLuHSMCGmo3wsKOavTtklW73HLyMX
dpaCQSpVDXZgbm6MxSKCQJhjJ2GAlWtYbThJUYZOh8Z5oifjYkF17TV2+fZY5fnEHUatYa2IxTBR
5hHMEKobQiktBdHyBL9sm3UHP4QMTCGR2dhVw29Lfv2N+CLlYpldHqxBSa7Q/8I2WQQrRxJ9JLWk
k1kaJZon6kzc8RCVy5Nbrl03O/zMfqmOve8iyHHmRTvKRRhqb9aAeGIRmViquHTKhQztuT4mN8ul
8GiViKAdeYzcfd2Uj1E8inb6bJ/klskdGmO7eOnLqnz0l9e5rLowKKhIzHt7HpRt06JsEDZnaXDW
wWgf1Pah1G00Gb2DFEajaDsoYbguLQ8hHXqijV5xnmViKIm1nIER6jk0e+LBy6rcz0XlLqACiqKz
sYH7URkcRXZWI6upclU+KBeV2C3XFEbN3DRkEfXP58jN4cHorfjyIvJQ+ah8oRnJA0/SlwELCi6G
y3YsXuT6SgSFkvYcWwWuW/HDk7uZDDOelauRHH2K5yRiTW6mskZ83ZYHXjcvu3M5bpZHyidl8hdz
fU15/HXzsvu3d0uuz7EQ/O26nuSNPz/QL5/ycuDlNZwaz00YuELayU2/nMRNrx0ZGMjtQDehegeg
Y+RjctGLvdfNxeWWKQ+Wa9fnys1+qaNjZq3khkn+FTEy4gmqZS94zsVLKaa43crVy6PX17m+FTEu
Ko4riBVyr3w/+ZS/O/iXV7zu/u0jyif/8vriQ8nHppgrhRvvZTaJ9qe9/Wp0l49dN40599YY0mmD
ioN1cW+75j3JNdPKGz+w5k+59be5UL/FRMkD/+VjpcjSi/tUvSQOGXK8cH1P+bzLu8gHf9/fg39e
13YNDVF+YnGXvX52uUawNcVtuXo9Rv5pjZH8sUduX4+xNMSOA+yDaqSvhRlF/gevES+j0vGVOxpO
KyW1n6qqABSa9cMGVyWDvHwYzlEI0lAqai0x4XDkkE9uXxeXB5tCQztX1zo3JjEuvO6nplwi/RIv
KV9EbsvdlwfltjrjWNEIEh5dbJmRq4zralQxtI6Nd+yyGVecYnV+3WCmd1FN+qYFrMuvK1AspkF7
dRDXbXMyl/FJm9qNQ9DtfjCJLei1hna0GECbYizZy7HkIkfaUcTf7zaCH6yppXATmEeUxbT2xVpU
59ZlzYwHlDakBFwxAhesQAI+de0ZegNWOqRPpJyoQ5GSJod4k0i3uqSXSQRE+GfQla20Ctn0rbkC
dPeoC6JZpoYTssPIPSIBmHdD71rkK7LozbI6xB3IyLAiXknMVeRajp8DnKi2a9RCPXZigQZ3ObYN
Xs6wtL4hQu7BIjAPui7kY/aIgN7Q8BCOLu0RZalHv2zB4OgtBJaMQupaQz69NCiNc3k7dsWdWC7a
xRoOZfmmcgnmOxbjrGvmj1yTC7kjq+CddENQrCUK4rLQswiMFCVReW2ULaREUsxGcWG8rF4aS0V8
S0aft53RsB096r8Mmmk07cJm3v9+sCau1vJpco9coyBfGXwZZQN18rrI/7opd8jH4pqyMaI9a1MU
9YBHeIbFgHSC7xcnkHzsukOuTeJf5U2oMmQOk/x+5dp1gT3on5Fm8jG5CRdXzAfEBEBuX9aW/iFa
0P+iZ/pjr9whzyJ5nOCJdDbG1kXccq99uOumIm+Zl34eCILiWGvixns9NIqRlgTqjBxFzgjlQZkR
7+K486OBqaqHEL/dTzOgNXrH/OMB6xDGqNGaTm2M1EwwIsTepMkPRtXfyAUhNCISxIVcPrXcFETI
lVz0cIwZRGD+GNS+ulzAa4knvF7DcjQvfkWQxqqnQX7MoJzTMRmPEimiCa7IdRNZLES/67Zck8fI
o+VmFUCj+79i7f8Py4JegkoS07+u1u5+lE0Yf/xarP3nc/7gWKj/cE2V5ghKPZKkqNv+Wa11rX/Y
SGd1FWqFYVO/Z9efOItrdVb9h2E5JA0RTuVolqv/b4qz1BtE9fUvzS7B0uDVSPo2Td2yRfX2l4aB
p5eEh5Zutm/z6gfNYwTron5T/8RUdZwU+sa9l77EeX2jGuEOeDcEV1yCR9q6cBIYuot4hpAW6Aq8
BVE8ASxvys34EWDTr/MArH0DaovEGYRbo/bg9sqtO7YGOd4G0kIXBMWsVht6OT8Wuz6qtuKdMLvE
W3JsBFfZvFWYWG6QTcBCnjTU7I5SbJuovjXSpPWzPKv80aKTurRzhMPbvc0xOmKl6awsWZN7D5a1
tO4rBexWn1rJBmPZWclnd9soCxP0LgeYjERkTYoKBI+cW22qfxYgMUjrMcgc2UcqIVVNqt8WpflV
a2Y8QuWisdfG3a1+mFl0H2TonNqW+5yXH1BSdus0QRNSle7dAFMiTvGnOQiw3XnkwuBYGi1Es94k
UfSEKhCEVUnUrAcIoond716ublDSR746BPmma00V4TV2DCuxHhP8GWureum7YbxZ0hP2ANSuAJ7B
DrUrgsgpmyFaxqdIXI+HDADrafSg2PMPM1NuktCGgGaQPUnbtlhgbmhCzleQulGNB6MnZr2A0Zc9
pLZ6sJb6UOcapojZvVfL5dWNvOQYUDKwUc/irigHv+lqAEhqV6FQpdvZRCQh2ZG9yqkazh36rUl3
P/MhvsWU9RP23KZTjqWa7Aw92qHL+u4JMFhRvGHE4nwgXRDKMD079ERdhX1hACzS3Dt99xbg4aas
t+a2jwMO2PgqcYGd1/hvy7h/ALedbZLcfRw7810BxoEDcGeYoAT6zwrKWdr1b32AjI8KBA52d09s
desbnu7jDEIYNpqMm3Ai4epQ5vgHo6ut6wAijtL0EUDBZzB4WItjf6hztAyEvJclCeeFiDiasnAD
eTA8gbH0XQD8GxDtzdZlMDLUYUiYaPtkEeRrqvN3w/qBIg7taaR6vrEgvwxFLkLAfz1Lu3jraN25
pd5ymCHXoGvOznh+RC0h0LZ5Yenb1iKBzC3nxwTr4hbMWERiW3Iw07l/gqiLIrjec2HJH8b6JHkM
XTw9oyqiy5/Ma6NVqOiGVnCwvOALDHMFvLylE5u0zcAxrtxEMU+uPp2HwSBsCDK3RRDyZnGSzDdC
ExlhHCu40/STqhDZgDj0WAeRs2t7gJdqz+k7B+1z6/bRIYrqmRi38au2noMQjVhXu4j2cLlFdnlu
U/VroYQeDXbtJZkMDb2yvWXYfqzHBRoAcUFlybk7afay04blPRo84MwDDADYfcgFiIJTxhmQn3lX
pi6BVOOI4XHq9wggFD/gKrXtnfZhcGN1T+wXKUiHDkfBRtPh2PUxHiewz743p/apQLh6cqvp3i2S
cQtsWSAl632Y18Eet+DOygDmj5qmbNQezTpEs3CN4a9aF5qxPBsR/xov+hZDBVhXU/00zS7+SlUV
QOvs2DhW9eBoQ80+gxj6JEWjYimrpAzqre18SRVPu7XIjshswiS82LpprPA7DK1hF5Q4OZrY3pcj
/9ioRzyNbt9EoUJiCA1gHRwDjfTcQCqel+6qp6kLbdstN5NevWc9EhxTMfsTqWNTU+IHnr6bSx4/
W1OK2LBJfBxsJLtpnbrHh1j7lqshvsmdm1FBrmkvCn9PmHY4wk64E4a6yre4sgIHqWOt2fgpB++c
dIPDs/VkRdZusx9Vc50OGP2a1H7tEFdssP5vhxqsWguVcuqi5hHgwSGEG+arFSEM3mhnFACdU1sj
V1GqqL6zG23fhsWLwXB4O3vODrMwcP65PdCLJueGE8FcgseYgF1dc6YHte420WJ4Pm605mY0oe0s
S4xrdiny164oPhiCnZMJ95HmckNxveB7nii8f0NOQtFEuEu+KQmZTAOaE9+2iNlyNe1Fb5PXvKFZ
0xbxCbPU5MOwou6rjpmfq9Wdy2lA9YiQTySrHsDLvRUPiGSHQvdby/W2+tyf3CnMCFoOOmJFVMTL
0TsyOf1+TlyqHqq59YYaQ6Dn5gjnp/fI6ctbzQlfhxn+mBeTYtGU86ZK3GhNLh/II115tBZIrA0c
SRDRj9GILcGz2/GLyUyFfDLnEY4HMfREq+9wzSCAhHq90dxmORhtvLxAQb9363w6UTyGtD9h6qi8
BbnUQqpEPExfkDCfuaG1e70xqPxV98TrZv6cmtpeqYP2ZPf8R/SIoe8StDsQ8e1dVB70oEi5kqbe
Dv7zLYbzj17v40PuZridO+xKY5Oso0JTgbnz/REXe9NjFbgLwpn4PyixnYVds7XKb9xr7LfFMV9m
/TnrhomecVz4he49DYBkVrrbvKVL9n1AsU5bL3A2nEv7hTQAe9zAbqcr5+UWE0Dnsy0bnLm2/YU4
B6CQVXI7esx4x6PdLcMO7fmMgU1Jb0LS7stqXk4VfJhRGR6LIaFonnl3blQNG8Obkh3MJdLGuRln
OeI4NzHPUY6yiUu1zkhkvlULkZ6lNMozlmyueHP3njhOujVrtdg1ZdphYIdTjFIz5H5sWRsvc1Q8
a9ifnZTkhb6abSiDhYfxu4mOZGECJOgOc2Lp56kZd3ap7ALOqkOzcA9EpxzfEj6yJ+/rUC8ewwxu
JzpiQcBPAaOT97yMehKIqnfVw0SuiwWYmQ/cdVst2E4VWOJBT2FC8KOt8kpf2yaiNerq2loNWvhh
btVtmzIXiX+koC1Vnu0yLfmKs5oLiU2+ReVmympye5tmm5P6Rho1x8S2gRktXC1Bs5Gi0UZvYfPa
Rz9bQqWoJG+gCA+7xqmfQzQsjwmss8ggkKpx4J+UDCQEIANzEVT2ESTXvrLD9I78DTqw7qHAqUzZ
HUpswFBEVdvbfkgAKM8Ts/S8PGsmfEgsw80pLZ2PCL89imvxHadZhX7wKW6yUxBSjoIyMB10eImI
/0ED2lX2g+EQFZWwNjcqKNpV2vDPWBKNm+aivzV6MfidYVEgUJR+28Fk3ZgIfBrQsV1lHSoq5IQz
DT91sjaQhg9tEX0x80nb2TluNRTQjLGIHhbUVoXR10C+6mJgHzcZZ+vBWG17vSLTp2i/k+oc7o3K
Yl7YW9sxnyETYUftrfGcjbeInOaTGuTugzhlIC9bD9PwONZK7tcolzdMdXUfv2vtB8F89IQs2OxJ
doXsxY15yB57w2ZKy+h2S8bceXIY6tMk342VjVJQcxRcbqhKI9zf1VwU9+geNqnbPqhO197neiPC
Gam7a721B+X07Br9M/NfiD9zRXIWxp21GTnTXssMh7YXRk6SQTxfcxoDsbDd7WyIIuu2tx1Ogepb
F5YED9joz8aYwywDO40ZIUUvdP3Os7/mUYdzq9KzvZNjoIqAEYRldTPnOuZHrgTdCFo3GTB9pZjX
XeHjgB+kbIYe1jv0atOvKm4Fk4powZ3uyrxQgWc5Xwdm+lqVE/6wJHcheQuDBivIanpj7RXk86FU
yxO/iL3HtBg+7LLFeEAnt5+Ds1IVP9Tc3Nf1a6153xyKaE7R73odidvofgvG8keEo8CK30Gr3s3x
vKextLFfGyy+6/JjiK2DAn5zCo0D7JQzY9M7RTUPQWAjiu3upmncNxF+SYdAry5VzgaDiB4ipkto
UkMK2xyNuy4mHZG4IAWoaKd0u84GNza1MLuhLqgG2FKVOBhtWfamYT0amM9WiMS+Wf1CekR3M7XV
Ewci3yWCrdKrBze3n7nTdqs4/jEw8F5lc/sWtMRE9FG3jvrglNbjTu8woXdkOeIa1M4kjln1qzhI
r9IX1/IojhBhkIyPtRncuLkVbwpTeyq1BsKVCQBH86xVXHOnNbxTNtsP5YxJdnR+9hbEijC21vRb
K2L+VkMHyEntt/CiV/WCXbmpnroyfBsbzP0V7LL8uQvvrUTdKhpsgCVEMmH+sM371jCAY/OGtdHu
tYF5h7ecJvbDjGkI0MxeUeXvxfsyoYbs2p5Hh3s8wN9NaT6hZ67Wg1ZsRyXSfXfCXaiOVQ49H4OG
G/g5RpB1UaviB3K2PWR1zrix5/jk4EspyQoDy1EQtRmTIoAUuykPoTF1q1pFDbqY3s6iY7jo8TmH
jvqd1nbsuhbdPnyc+Mm6Qnuf2vbL2LQ3U7+dtPqjbYYXBVl5+ugEmn5bKdV2tqbvijcfFvcrqdZv
QURqCeE2RR8/Fmn7tTWnW4XRdZwvN1FT7cwp2ldt+c2YVRy7+tluGLD0mKZs9Ee6Mz8RBvZsE9i1
U0L9C+zIsz0b8An6Qz485d3s9wxxGND7bgkLZTRmGMmObxXZs4WpMsKjys11CaqtkkMJIhSArnNx
YEZGrqmC0ScpyS2NK7wtFhbloAHYnN/jmNpPFTlRjUpaYuegTm0n7y4/WowpIWjxc+q7E/5tb03r
0xrBuD4OlfhB6vd1T56Ipq6ATfp9mZ5pGvmVJkL/wsc2x9lbddNT7s7P7pLfOG18tNN+izB+a/XW
7VigZlmqO7We7xrdyUmlUvadW9/WTr2iMYH8It7YinVDaeBtIIZJsfVVNFpI600DMUz8Th/jAVea
g7MTRzZFZ8t8tBFSt+lw4iIEfaz9oRrmyVSKs2fH62SZbvlLb4QgYaLsSovyK5jmW2V2by2z/pFO
z41GMq2aUzXQgdy+dGq7a0YGegs5dK77WUGnMgzt3rPDF0IrDrEjnE3esew50wacHlO9TYA8rlTu
qShO7smc24eGuQmLFGetOb/j9ZKXTKx/QKnad/olj7YbfRDeZAe5yOL5Xoaxr9rGU162p3ksv6mG
tZ0VIJlD++zquyjN7jw33KoYwkz8eF2eE8MYP5RFKiaML3zWn5oVPBCa/FWtV547fXW6GpKacVhS
24e0hrnN/oRzSpSV7r4Mufmiau2n1ynfwm7GzYhSPwCw7Xk3iUa45/g91MEKJ4TjiZMltJL3Mqk+
OpfBW2TeggMlZDv6YgXP0MIQDajNroFTjy7kTE/gVA0jIJuRkIbF4mc/53R4DcTv2kxKFj85zAZv
ONbJmrPECBheh6N96Tr3JU8tv1UwWzGYKCrry0jJlWvaOqyG2x5SXJW9g63+gKC9Cbz0qS8xFXnq
zWwi5Q+8Ytcr2JRU5uhW/8QFA4iIom2UilDnqgAhPd3bKelIebQDoLdXaWYkTCyMBF67FzwlqKMT
kyq+Pp97i1PbJryqv58A/QGvqBxceQlTIl0Rl8W9M9Q+AQ7UEJT2BGDFIQdMv3N1RiMUxwjFi4Gw
zPFrXFcovTMBzOujzwZ8Yj2Yd3EamEzbzY0lPJEzo6VaOIbR4uPMTR9rrq55DqbO8uDiK9NnniWv
VQRAI3TxRRL2K3hlDzMYmVWdKs/YawyMzpCyGv1Yq8a21JzXpeKsnqt8V8TqtpmjQ6nZt533gKn5
AZsqbdqqeG9BIzpJw6RtuV9McwU4g6gB9XH0KDoROx7bzZs3lQ+10dQUvrCk5yRaGFlTAUOJicsY
x32o7KnIQYwmGbCnOoH4EXxDNZJk07VftdJ+IOZgKbTbIs7u8i4/2Iq6gztAgK1yl1skEWrogVKm
Rii+rPTFHMsXulenmby63kg2M6k3SVuQ7b48J7n2ZFaTi2jiTPIsJfcAQwmURmwyCVOi0vLnqd/k
YqBHvOyuZBpo2vuOi4mdBBvdLneUczboCwzduanz7ktk7KapYQ5mktsz3jdO8SVCKxYXp8Tkjsvs
T/XQakHxakDTk1epZdjCSvPUco6gZUSAFhyTqPmiDskzlIPG3IVcI4bJOVN6vKUZzc8eMkLH8BwM
2lfXDs8MgBlpjekaakIx2A9WE3S+eK1CnW8iqhTFLMhcsfKgE6XjlJ8NXt3EkCe+M4Z7Bk58K/j6
Rsv8gTmPrnz/s0UjVrSgNHB36N78RsDew8Bf13Oj0AQqhLwXtf4RpjZBWjq8emt5a+riPNGszKCL
9DjubNvh/6ZUM0P8fI2mcu1MmAX5vuq+fCeF8tXTu695m8EAAdcICKovfbRxj3oFV91VqalhHz0X
82dmhj9jeEudmn2Qzgv3pgFSDNTwMUiZCpsL8YCo00YxRiRbwdhE/8XemTQ3jqXR9a84vEfFw/Qe
sPAGnEmRmqXM3CCklIR5nvHrfcCsdlVnRNvdXvdGRTJLEkWCwDfcey7yXqxU7kZaWCRbE2KBph5z
0vFgsB6dOFZePFYzFVbx2NaPsw+4edI9wOJcSLt8bYzNPkGIQozvFphn6TUBcS52N8zbfMEDYnvn
EGC6OVdbBip4+e3u7OsDWdGAYNY06I+x9aOxh1s6VwomMhcdNd2n80G5+WPRJJyuMAnVvQkDoyh3
IiANVOa3pIl8b42CVKW2X08m8XLNxH70M6jy5QT+kvbSWpsYizlkwT0DnGHYw9wU9EEKkQpEiM9c
oXPwvdd09WsVuGtLGhe4RESZ98Vd0fTngmMZaQQNekL2g4p652jZZN1kkTgzdaaqK6bNUIFrJYhg
UxTUWDH1kek4X2mLxToED9aQFrnpNB+cKudP4HotJtVma5Gmc9dagrkdWVAe6EAyYWjht0kZsDa3
fQMDHjjIUQenCJuJjVnrKjrnFgZt0zyOhVFvBicA5NwE+06SWdGEwRMdwfscWsm2auL6gIzgIQ5S
rNQ1plGAhNHZIC7H0yvrKZbuna9Xxm6wzDs5WLdNjQTNNbWXykUNAivtadbGO8vPyQNXJW97Qrj6
2OHgaytrH5fJuEvTYkE56NTNuYtlFMiUcsON1GtnlQzNS5ek7lpM6tUofHMb5ei7uG7VlvyGDpjy
h1YvopbzfORCG6t6sDXRoSZb8nHxbS+pQ6Dj8J5BtqcPMHLyIsqaJBfH3VVVwysUTVvG7O3F80vl
rsnWPNR+bz4X6U+WDG/1cLE67JKWeq7LhRKCUTZXvIWZvxEGJi2wLHTIOzOy5Q2oHCqhZYcTgKUC
nROtGBok4EeC4RAU8VtYYrObCB20cSFQv5XWIUl10GRZdTDTylkH5C21fgGRe+oU70ZXAOZ1BoaD
/g97oDwNIoL2tKa2dyF8iW7kUDITbPaF7C1qKBazNto2o5fZyS6SRxShnzEuFch2zdaVPL2awKYy
lXdhPX5ljsPl7jUrCjqAAuGf+ayBJihCY2FCaY8kMA5eXbMWadH/omfAKpwWjrHpHLLtAslwIxcE
gattiLnLq2fkMT6Xp6wL13SqIQK7Ia3vUBQ8jXrxEk6bwLqr5/IE0u22zJ1Noi9i2R7fceMP3yfd
+ZitHdb7vUzh+RYa1tDZOsxF+onuAJpzjOzP5RW0QSkmY/5SDuABYfscOsM6lW31ziXuLIZpXAGc
A+JQQzsi0fW8OJUH86e+A2h/Nzvle2Y06w771JrBModFEO8Sv3mgv87ooNKXTi2jQzAcsMbcNRJZ
snTYh6UmXp5yYYZTJNj71CFdmsAIEZJ2Bbqo5S3I+ABnrnEYWTpg/t4No3rqrf6732ReiMwEJNfB
kvZBBvqzjwbVg7N64JJtI3OJLoPT6R4Lw72B+tUfxg/aKlZXKM0lDLCkIPV0SHVg0En+XXf7gzMP
60HoDyS2foghWwVT9RjE5rtRT+fYT6i18vEn8OF94gwvZkRTgkGd6dAz9qRPBL4/teKVmKIQqAzD
w3YxPfJJZiRNBCIDuy1HY9gGzGWRPTl0F1USHwkP38YL7iQ2tHeg8Edizx5sCHEMQbywHy8suV4l
00JvluNnGNb3EVO/wXlgh7KuhL8V2qKNmevHYEyfjKy71X2fyiO8Lzrw+a1f3gytODBhJoGPYAAu
4hncpaBdlaQ/TcXIKkTWB4bTH7L198kYHOmSSFXOwT0NyOqlca769A3cCvMU374H6QfUq9oGYuCH
6YdRDp+pTL7bfvtNCPu21RbMf5Y+4hwH+/gx5Z8LMBUu5Qxmj3G6sk8q08+aKzeGqXmmOQceYoYL
gH2XP2Tap/X4pltAiZoJUwk0iXUp4hTFq/PYROHKUuWbOdJquWKmjkk56GYgOvXiiQMeldXNyRX6
uMvK8lOL6uPETrGejYtVhPdRq7675Lb6Mt3NdoqAqsBNKwaKEVI7ccXcORqEZsQmL0HFSjHud9Vz
kI23sSIW2q3DvZzR3QEX+kzz6qCP+V2fT5tIb9nKotxVrQ58Bvg3WwoYP5ZswrUvFFKV5cs1GvCv
u1pNUuBvj/1297dvu37Hrx8QkdA8mayeModSFFxYXOhbMfMS1lWvCPFFVkM2AerOBawmzfkhj31Q
cIsK50pTvt7668u/8divtESfsYginvFXCuUUznKNLADd26KIu4qtr1+ud12l2oOan2vR9e3pqr1O
r8RnByHo2gbFBsugJMvq6sW45jtaY+bMm+vNkiS8hDKHP2Ju9VvfckaszREnZTcbs+P1i7bodH/d
aojzJQF6b6aQLkRJJv1V5Hb1L/y6ebVEXO+XGEYY2BHjBDF3RQn3d/HzVQF9fewvVfQvQfT1/vVL
s+ilVZqkK64XmCtgIQtmljxY5i/W2LdsNFGysUHDGmFh37bEgMJgiWy8ytevt/76cn0s0yrt4Hbv
TtnfEYT8AWKpPEjIsaHvJDdOwDhOmdE7XMP2YqqE+IU2bLF3Ay2x9qT70YoyfEsFpzinYVZlDJ9J
6wx0qXxx6HvSpqhOpT5Na9fVNtPMadK0c3+djTUx3YlOrLOTE+VbTqiypz2iPE6uU39BBl5ulA10
LufzM9rkMgZcBOmWUfTarwK50BGswDkGEnZR2QQUFIzbZi7cZBfIg5YmXwIVmjk6aPe6Ybo44/zg
xENyNCy/PYVFcBRT9V6TFLTvcz+ht/biZsgvTVV2F5BILmdUeWLLUHgM5zcFAjdV9f5qbHR+jVGA
u054M4ssi7cBm0tqUkzYgaM1l2LK1rjxMyYfBsDnQdyDpWguvQ3toEA1MhfyAOmBPAs6p2fpp+lZ
EHId5K156Q3TvExtwKffHHFv4Atecs0ySIh8S3fJQClkuXUG5yWhzgB2akfiHnXTvyFgjArIBDE3
/tBdxihOaXw2Rpud84L6fWb5AiSnVfwX4IrPtGDiVU1cxr9hzZnabd6GsY4XIVV+qzVzfjtH5Cza
iCjruV87TBfjXiSbVvKu2I1PiSvaeZMkWX4JlcouQntiuzSebQJH1yGu55Vk3JbP+rjt9XoAKGio
c8pEGqY873uUPxhBpRhlVdONhJQpvkxGBDMrtsUzD7jQmAOIO2WLyBtTJEPHeQ1llpLRYN6vl7Sb
YTZd9JGFcE7SZLQ8E3ZPGts5yhtdQG3wldPtAPjxrnQjrNESha8RuCSvAKXjeif2jOmeKEA2YnkT
2SihNGGhkrGT4//CHBSvkkqa4Jd47Nc/X//FzhRZpB1p8c5pjvY5ACQvG7JXuP0fnZxviqyido2L
R0iYjNDqiw8eNtb8Z0LVG218k5X5iQ37acoC4sABUJnVaRj1p6gF/dZa+kthJqS6u+UPaHuMb3Ad
s+J4GOa+O2UpgFdN3NgtlaIOj6BgAbPXoMxU6bE0o5smp86Lq20XkkcXAaPFnLfgY3t7Vaj+1SoM
ICJts06Fga8PEqELz2ElfepUpbkPVZACe4xCoikcwOyW3j+5XKu00bkfIlJEpmG6q/SGqBrjSHvr
mWNBCdbaL4M/nJ0p+T5oFmUqjaeQzR0R13dCr4/pntU2ZcnoorGuQm+IUbraZnmbqTNB3+gt1r1r
sEtJoscy8tdpx9iqV1ULtw7ADMPvnwvsxVOZ+NGV5NKojIjRwuzXmn4iy443eza/bHo7ANpWBmd5
fPBBqHsTXL7YDkgmoHbQ5Z3fB4r0y2hLiNd4GpLZWY1Z/62T5oM1P8whh01YB3eErKY3sYtmIx0X
xlLilX1x0iLsRKV2EVk7ciK0mK6QMVL12qtfsnk1wpzdbrKQv+c33+fjlPT1g6NbmyF+sO0Ldpcn
t82ZDqv8eYImq03mTVXp2aaz5b2jh0Q6xD8tnZgKuHCRw86icNofOYqPpJATLGVav278zMvCPdRs
SO60MYTB37FSA4pw0outKYNyPweQ1G36PDQghBWiXgZ9xcuQTrvRNm5ETEXZGKQwGNsxB7PfkHE3
FHm50oFSeCZNjhktyJJiRpohFovpcC6Ck6KKAzMvcuLnkmrDgMJYmVn1qQLrXSnf9jp2laIzmUnG
7iOYlXEf2gZJErmNtTN460PdeO1QbJt2g3cIMkHUjeZ6SrRXnJoV9VlZoECx6uojrXRO0/2xKMMv
fQFVK1FQIKZ3LsVZD7+kmwK0YqCogIwJry5ooLUQ9G6NzDxs5uNSSjYmTHablZ2homIja4Bf9cgk
Ipqat9hpmdSX4K59iIgB+Vle8OE0Mj+pPEeqRvMDh9UsbkfGCZ4xIWSVc7Wn280f6qZ8RjH13lvx
Z9x9mJZtb3tjArtOwjvnXesu48XKbIZ6QFe2Ix0/+4Dx2SkjEkndSTE7a9vtm7BzMIqMl1Hwzpup
cotV2463ekhOYyVZPlY+usAkMQk7eAs1c97adJS83bdloNvffVv/rML5VkaZccgJAN3EY4OPO+tw
O2GznAfBZ7tlVigNymaGHuFUAnpHf+hlrW+tQ5No5yK0Op5PM5IczdElg+o+pfXcaEbN5ddnP1Or
CUhn89Po812gpfOTRgIDZ6QQQW9O3BLxl/iuHkM4ViuU7hCRyXFaKeg6YWulnp/mn6OWQIaMJ9ph
zmyMdOU5tpHoFP6NcKyLFZQo31wyg+ymttidof2yQ5jWRv0DRJe7w8N1z1jW3ZuOfks6tFfb4UOa
QJ022VRsXBE8sLPeMxlyLvApA47oUhzisJzJKugy3A4ULo4N3gzWQLZqUBCbZvclq/klA6DNz5ZH
G4RU50/xCzS60Go+grF/Au8y4FIjtJNsrw1xGjvAsHdMWZxtFVRMn9tpxdnG2vXUxp4f6O9gLwa4
eku3UMlPCKKC6C01bMAPbUfhfogWTWbfYWVIEvHTrzT+BFXurdxyvKhF45iljCf8BeUlK0FA+CHh
L1vVrVtvJkf3T1rwmTcKeZ2DX4vFmHGCXFNuk5F9UxJqzjmEinGeIOTrA35X2DPWpsiiBOevmlgV
m9peKGLAAqeKgd2I4ahyZjUlb6JqCAFj5Ap18ML0Jd3ZHTodMdT+pqqSd7B1GoxbMhEbCylXjyY9
32Yyrteq5dknWhQjPQiI1ileR82OTr8eWR7GN0AXED4RPDCvgL11Kx9x2EnWFZeqoGzGbVdXr7/u
ojnZ1ZY+7Cd/sLY02SwXl+JvCthYJMT1LrckQ+R9b4MXt0P/GKUuEs7rzblm4JwRPrM2c/0ln8Ed
XB+/flG9X2zjvPvGvXYvhhCNhkhPTYA0IlxuRWSTyTYzDxPzVD6C+UGUc34qm6Yg5aJ2vdyfae1b
aNWcVGS5MboJHq/NXliN848pC3NOW1V+4uR+CnMVb3iDbkr++lO9fKk0f9iGtvZ6fSgJif1FWUJC
bku+CnkDQGMqzd7IxnD35KFDFjKa0/VLP/hiRfo5MXku4Umy0daqlpy9CLw7DikUWiBH8TodDUZV
PWgoYj0C3nH0gBoyrJz/IY6zYd3OQXlK+644oS2pgFMutFU/e9eDWuPSley7yLl0NRDjMhvRiiz5
oIlImhNyR7HuaqQCWcThYwuUeNGCRDWDIuI5xj9pWzkeUJGeBtqTJRuXqJsaQrSO15D5NuspaypP
zBbKUys6FB2lsdOhQVFKuEl16ksBV295lRu4GCcw286uaIObNqY66sg/PuU2dBm9wUKiuoBFyPVB
EGlrDimG4JELOU+oeuPkJCapKTwljsVs5/oLIyZuFbjp0SxOkG/KUzCyMMAGca4CtyMnRayvzz1m
/HS63mojrq1dTBHVTPVt7mfRfd3zSdPrnwbx7AeXnW9qwMQqenXA3jpuRTWcQgvEVFVSz2hzd9tm
PIFIjN8MVvDrJcMJQ5XjzQJUOpftH5VkAtaQnogihXJuMuQbL/R2Hrr0zFq7XDvOtkAnFGg2SimH
aZIciZPxA2LiB/KnA/bwUQ3z07q3HvyBWm9yq10Uyh9m37zEGUJoTTTbrERy2c+Ado2GgTle/K//
2iH+HTuEUi52gn/thmCCmn/+JCKwa//uiPj1bX8aIpT+h3KYEEllEKAJvQZi0Z/4GmX+oQxbCXI8
HYhG18zPPw0RFswbmzkzTgnLUMq0cGU0RdeG/+t/WuIP12Ea7Ji2rXSDxeR/4pBw1G/4GstRxHoa
wrAQwNpCGAt0628GCRvjsStJQNjXdEwh+nOoXtWNReznKsS8zFig/dZqX4R3Pjjs4ryymCENd6OL
B4CVV+7AK0MeTO6Ik7+WhXUrWucJhGpyDPLSR1n7NXbpTe+AjVWavETwsTwRHVKhITiA57KaluWm
G1DjcQYfmWFbu3xamDWSELJ8fo6AkDLeni96qN2XLgjf0lRvzZg8K9e4T3UCM0QwnC2NtG51Jza2
P7BfQIJBtg3Fn86TrLPsZhiINNffYp1KeCqStRiffWdmuBBZ9+700KfuU83CitHlUw2zIKzlRdrx
eze4t40Mz1wnb8YWJ7KoLwkpQitIxPC04bisyr7+NoflExj3h96vvpOuuZvwODUCZCoOkRd2QXed
Sr56StqVtMtvaUH7HbSQywpeZiWNe1nap9rWMXHzOiUBzzlQ9Ter2JRRuDUzeGu0cjFDjKVUELoF
OMC69G78Le39XaAT1szkGHEVlHQiELgcHSJaUM9vcLmbfEtMCqPXQ4MPuAB6jJo2cAkoCNjsS8m7
inyIIB9qjKxaiYrnkPbkijIo3Qt0f4EB7jqUOD4EeQajBPXZ/vRrvi+iUPDSWFsVQ3aK8sxehT6x
fPJ6pGgNu8H5Byr3NW0yJ9cQzDcz4YOsEJH0iXU/K8Z1pWnslx8cWz5l0vJuAyj7sMrXANIf+xAT
F+jovMbdIrSOIe2DpLlvAoyIAEsI3oGYOFAKlrl9YA2zHnpmvRbdJJlZF0iKFVkz+aaratZbJYk0
Yg6eATOw6ledsyYh/asx2Y+mcb4vouASAedmkBfsWqeh6VHktrWFeq1bpz+5afDTTzXC2Gv3KVZ1
vo6Cc8DmsqGrVvB4wXqQmRpmKFGt1mGTp6Y7rdd/GvVP4IfagwGwWk/J3Am6ErVwuKYvYuPqo98R
XCWUivaUaIODRN1seK6DrQ69T+B7n8NY4cPiE1W/Ao66mRdA4Sy+StWLtT6Z9wA1oSgKl7I2eI1m
xiAsAxOSyTJh3xNoaKwMPbiv2jzaJpOfri0awbjK+TPLbRBbIUaGEuVo+pOMjRXO4H4tc+PBbVtm
HQ9iIONFuOpiFMBfnIqhdep+sl0Po+yhNEyMvNOO+coXI1OSJUgK84KKxOCQyx4hOGB+k6+RUELP
MHhViMV+tYd9yC7YtxI+CeJVXyg5S7PW6xoDyJqsSQ4R1Rd4rABBMUGr2c8MwTe9IOK3ZaPGYdq4
bA7rb0MsWcwcAF3lHrhRVnB86NBM7qoyu/FNDofIhMFPww57ch/o83FO3hNgK6SZrIyK17rjWQg9
+LJqfd3Ro87RUzSPWz3R75wwLFeO4kNDeTB6YUbiYpEdiN3CSZX5p5bZ6SYN+XfpxO+mzqSQcyNq
j8r/hvx+2ne8hcpSTyjO8aNYHftkRMylG7FQrTArpJLzqUmq2CoI2YHYCPBd1XxTCb+XZDtmZQtd
vJluHM6eGK3i1YBsveQMlDWOvq2yYVHLZu9A4gGOthXhfJxYciYoqwJzr9HYG8RWAsq76ZUixIeS
6g+dY4I4Dapun7EhIqmKCKKhnsgDMZbPbFciqY3UZYw5WRZ1/WYU7pdBdBfbzXTdQNJb+9UE0bv0
d4WlnRzGXrs2MO8SsL51aBobs+IPcsOXpuF0lCgMGtNg3kQDKrO8K5p11TCwBLy+rZfA6FSg+eCF
8OzMOQf+SUSomNzIfKQH24wIeuD4Wx4QC0TWcfJlFpm/CrUc4nSI/G0xdPSWTXccyA4Wdq68cHKe
BUregrHLSifE4SwyxpRFB+5eZF2zdhXcSJGxE4UxtQlChOy07dZqTPoNUknEtIlTrACK3rEMZpl/
q2W8FZqf3xil/zMxFKZXPWEUGn90efpoDrxbCcqqFt/GFdxZlDVL7Kl8LxPB39zYTz0X35XEUUOC
kzOxSUQsY3G4LOeSoDHuYcuSv+C2DyoNH0XdfYzd+FxLqKVO23KykMGdSj6uR/no7tuEvXqMIoro
1MFiJJw1E/tPVdBBR1snQ3id5BYCehOV4vWCRS8VkVHNEy00yOI9nhTUXSbRhXb0bvbl7Ti1b0g+
vkIGPfHcfQdzg35QTz/QYkSrzCTwe9GvZRZ5FBG6NL+B++24WPGhhi4Q2+oEIXZnk8JUcbaf/A5B
cERwrSEv86DOwyBWfiw4A/vo7CscSoQsbiiOOOHP4lPI9sWZAyTa6XQ/m9lEQk31PepmYjoDLkaa
TkvDqg4dpeSzPPfLTMBKLwSN8nflDvVFnL2JIXmtS3HU59yLRq6TDA9LIT5tK4wRxZCl5DOITBb5
uAzeLMvqV315Yw/fw7ZIkb3bjYdqgr352EKUk5xs3IQYQcB2OJ5bKPBNjnmKfoL19UqDAQDxTycg
pOTkMyjtqelnThUOG2e/M+77DhNfN45b9CPTTo4SIDKqCE+QKbtK+1M1EmwUIH7AgReRjMW+L8aB
tZvIaUp19jK8r6loybNM2fcsl0M+PKZXUHGkS/UFFA7qvL7rI06IWqA9zVP7bUzm5DgWHTNeGrTa
tu6BhK0jXYRb9iWzF5pnu0XWm8SUDWQ+PaI2a1ahezYbiA6wwcQ6xNlBWgVYAS28LKVLVBpn1TSa
pwz9Ms3i2/XIgZJfcATUK0ebAB9okrGhBoqVS9zWIgCRdTb7z1prbofef41IO6GXJQ/kQq5SwoGE
194eVYth0L8zZvRLbYxQKhS+F+tliMJywjGafzqDXh3RcJQwj/y3lr3Fpu/DDfJtGmavqNRLVlAq
JRpllkwgiLGJA1LkybKPt61uPfCS57TVsv3TNWiM7amaivZUDz29FhFqlEwbOfbu0dTx/bSkcVGB
fw8ryVWCuWjTZNfieDjWJCgwmk5fUzGuQ61ZfuSDHaq3QNnx1ilLRqKEAuvHoOHLr/uiYTyH70Z6
RjkTE1ykt/h2x3VnikfHgfNVTnC+9IXfU6htS6u/Ib+g/8W0szuoDuXCsvsLcddZQB6wjwVNd5TW
+/B/6FmyaouVnIYlNMegQ86cW3Zu9vbKvnMduu861iUMX7baRu1stXYrHUBWM6i/sbEuehaSghGR
V4JoBDkZEwJ9FSedu8uMfNdYLauQK1fvytEbCca1iXHaVtd/qABRoq6rISnDjl+2rMFx6jbYEZf3
E28Q8V/zISIX2OnqhAnKZUpaUkaMwPAkakSSntsbgjSRCKUI++uM2AuIjjdaYQgCN0x5hBOP4cMy
N6G0xr3UWqbP+aNvf8oxJ8hvNinA3P5nUdTEeivR38z3aSgvZcWCy0xha/BbnmX4g/gFeTSZaUeA
qQ5piwG0qjlgnEaMRwAWGIWuNxNlUOLI9Ot6D4gDaIUO5QEptY9xJodjvADnrrdSXCE5sFzSqstT
jGl3OxokFTImWFccrKu5k98UO5NtYejmcVgCkqQw3cz7674xEgkp8/ADhbpxFNGo2MFeb1oJkTYw
mpkN8Hu0ujSOuga238O8ecqGBs2f2aNIHx2kmZlxA0BOO9UxGJzAZv603DOGiHbKDWQOm7rHIIXD
6XT90iz//OvuUCJE8f2tLFqFV5CQhSJrh1PrtlC6BygVQsn+RIwYvaGiCEjyaCDzIFSeaTAQn+rg
ks3CPulL/He1JI5fb/k499YWkXTe9bHr/9JVPrLK+ahD3NhcHwEBa5+YyvHhrcsRf4DAUWGf/SHu
P0uebDmK+ntCfs/asYW8DD4ChN4lBmSoBkmYLf5v8nHVbA2PUdtolxa9YT4YBOiaQ3qqVKc/aQ0e
NKOQwe56155DGO4h2+iB2qwcBKY8EtluGoLRvaFPMXnrWblNEYljHzSHH+VMNO2oEoS+RoINdPye
dSp7KTuXCK6cAgGqIOW5DMkN4tUOlXz623zh7he34O/sbv13BDbduiVNmN2Sg8Vxzd/4x6RJGbNV
1N2+zZp8ZzC2pleNkom01dx56uBKIhunLemZxlsRV6//n99vwV42pCOUKX6bFhA1Z+B1K7t9o0YE
8tUFT2bn0AiaUfJBsW80+Dc7GR59fd7933/37ySH65+upC4NSyfnwPntV1P8a1Y0590+negTl4ax
6dynMZ1wC1iLFk3sRdgEq+tv/S+3+f/BbYYLD2j5X8++1p/p2/BWf/598PXre/4x+LLBNrt4OKS0
OZEJ+bfBl81MTHEBlS7KK2kwkvoHCMT9g2OboRiMbyZj5jIt+3PuZTp/WJau89GWtuGYtCv/ydwL
1xBzrX8Cgwhb6qQTC05BDOjkb4dTEmMg0WcXjQjbV2K9yyMZNdXWkc4RGDprB7JlkURSVJvelSOl
9XIDUyvHgMVslvQuFtd0N56tZwjpNZSPMXN4gs0Llp6qOtlQSr2tUCynyqYNTn0O8sLBUlEiUFgP
hdGeiGZcpUl40zWFttUCdGNls27xU60aKTsWFougXqP41yuMLS52/UZx5rOn7EBBxtzDsk+JXOeh
YN0+OwFcjOKT9nTeWc1SjfAnrhKQyfiYv5ETfSlK/iyd+rRLfzAvI7PQQkIxYjGfJoi8bqheJlME
G+QvF8dkZ4BaCnk9SBcoJzQOs4+eObd3Pj39YxGnJxHQVWlsfbH4hfNJTsEuRyVaIg0813hn2Gpx
tc+guXVi3ivRVlurSe6MIPiBOEZ/dCJEtIlz48dZfczmCYPu9MTiEL8JXRAMU7ydRACiFcRwvBqr
pe4PiHIQjefklLCzYT8Og1FugOYlj36gvpMlXadns5blYWgJ22DZ9DnnaljFqrzoaJlXLhZJFILN
2sgmlstN9AOxfRRoxiZOiPcoMuIdp6htIQiQ7AxTHyQWk/l2yzH0lQxUvHhYSVaK28drXyJ13vut
MNqXzEBFOY+cddHJnEKJ8dEJPmzURKyWIGvoocGSwbi3k44cajchUbwLUZkT0by9xbgKRmQY1iJI
vuBgrVkVzr0wmWMW2blj0ZuRP+T7eeipRlarpp5OXKHnLQFJH3qBlseuJrVOJIAyO87uQn6RNNny
RKo9twUXJ5yc92ApvMlUN35PFCreHi8c88eednsV+cJhE9niMEIemmIPJQiZBHknuDec7Abl040t
3usyuysr2gsIi9gjCMeN40UJMQU/mGQdppJqSwOMyezHNO+TKflR2VwdFO6CjmhFEgPTl2TRWgFz
aUdGfyGSRmaq2DG0fSeYQEQRalVcCl11O5oEvivK5sTnL+87JhM2RiB4HF7JFnab9QYAr4oJZCdI
W57SvRlo5SZDuVB3TI56XLhEdzABLPsR0AQbR1mpfUdrTqjeMB7QPJHfyZhEH818R6RIuVIV1r9S
TIcoDp4k3lpysFoAFSL7ih3GYeEJLEW1IXsZCaGGrZq0865m5T05j13dDAAesptMyJ2ay0epTe2D
5qcLCcHL9Tp8Mct0Mw7RF3wLP8uYfAz2njG0AxsWNWsjSVGeHifagU0Ku2JjJVzUw7NKZb1hI74q
xjratdBskIWWBVLNmPIrIQjGxPodE7DF86/ctUR+0yScapK6jw7le53a/p19MdOwPeIAuDD/xR+7
nNu0aNa8wme56Ouv0zAWKHH7hyxS2toAA9bTUqPGMByvPTa5ucLuXK99icEeiUSzGWR1j/1ivDHn
EX87daJXtVOwCc28xmRcWrsMSQUGNc5OffrgVK61p3deEThOVFRCua66llFpKG7dfna3S3YOjpgV
2p7HIqww0IT5Y9MiN4/b7CuNfX3HijPHKqz/VNFRy2ixhkcs/fueDb0AdaZryD30O1Xp6dqdhks/
3RtmfMKFivTFDPHzZ/7a8cXPOOqjdWbYL7ORP5LVTQ6EwUbd7nx5klauTvHY6wgvpk3vQPkISrDf
KU31Ca1eth14AmaFvyzqjJraGvhvq80ffUJPSByHOY0vsW4juNBx3/S2szODtt1PXXSvxmYEuIC4
rPAdrhvseU+GAYq+7II1tWS9nPgNovigwaKTLFIQjZkQ7X5mEWuBJ14lfrxsZarkhsR4OEWLFNPp
d0Uy2LvOGUZOOpxHoWDPy3AbZ6+PoiYzmy9DMRQvfZIKACNrpyht2CL3xp2W21TKCDVXCalGqzCt
WG+nUIaSmF+nMXLc58N8aVmd7LW6OJvjJE4Qw+01L8V6IAfWCys3uVG5+ep2M/gjS7mnCabK3nTl
uYgF62nUdhtMXACaWkv+ehb18lSuz6eav0IVKwLoeYSOA5u9wl29PMs8TMZT0iFDWRBcM51PPxGN
/ufNKpIHp32x3WI+Iuh5KoSJ/bsL9xNlJAx5435ciICsnK6RtFI15vF6K1+6MEubGL/FNhbNuf/K
bEbCxQSIxiA+JeXRRdedIjpb1YbFzGay7oLcSjaTO5/TpS8LoAkfdCZJNIVEIWvzuRqZsv63AP13
lq8GwR3UbP+6Ar18Dv9j/5aVTRj9cxn653f+ow4Vfyx1ni7/rDT/sXw1/rApQE3XNiQEHv1vNDrL
/sMEF0e4pjKBxtlLIfyP5avxByw5FromwSF46f+zItQmhOSfalDYBPwk6ViOEI5DQ/fPu1cL72xQ
OWreuwEC/Eie6UY3RBVrz9UNZAhJfbOt1NE3NsX/Zu88diPJtiz7K42eW8G0aKAmJl0Lkk41MVCa
1tq+vpfHe1VI5CtUoec9ITIig8Fwde8Re6/duMNT/6F+RU/9M7KasnQXK+CoAcxuCC99jYQjIMyP
bDaiR7V7uPvGSt1CcMvMjm+ILBEb1eEDaeau7JcfCh0bWxuKitCNb9J3s7dcY2tBxPrH2/dr/j/R
Dya5fImq8n/oWHmMhK0A9GOUq1tU9H/dL7ehvEgyKvyNuBrPgyQ9xMMaNKZySSf1a2iHX0EQSL/L
kjctkR7+8ob4L364et/X/8szrPJKGZoqGqL2936ZRcHcpJFC3OvNmvbib/XQntl1ie/MVH8ReTNt
GH6NR/WhCl11HzMUfRR882g9moaznhv49VcJbfeBvJWP4rRuaf0x45yS1p6uRHF3HszSD/M++rC1
RyMN1tQFXf+Fn+qgXERyPn8i7c6Nsdbn7CebPP2ivnUU/zb9+cr3HPv7vsC2KcuG9+ZW3Eamygop
DHZBkK4FTt2WUG5i+W4cdL7dgUW2L36zJ1M2vWGbpDCRn0oEhNs+NicMwdKe+eVOcYv36saoPP5K
n3g4/vxS/q6B8LASIHsMN+xJMtkePyJzA6vonNKY+OnPsiH/0l1xoDAGru1fed90Tm9Fdips8bh3
n+vEQtQW3OLzzh5RXWHbvo8m16jX3kymUWgiZVLY7eipQgx4A6GUp9flQkgma1Ldac2n6pr9QLpB
fykcqyctWB+Ym5cvxfQksp5JXZ6O6LC8EhTq4+NFAqj9EhZtHHV9O0q7LPLK1ImizWj6kAapWhg5
wGPJYOcsr/C+FOW4os7LJa8Ur6rok+xuXNv3aa9/Vpfw3Fcn+RHnhMnCqNokkQMExHpIAuGEru0U
7TDjRRd9PzL4caHGYLypP/JdgyyXK+5KqOdv6oEWHHy2gLjAp8+e5daIwQ4Ju6s54avcoXK9JE99
fDT36uLSd5ADl3ooJvY0ZX7sqVT+jHcRQ75J3+GxZvR5XF+52yy3OIdO/h4f5aMS8dSiDxJKyDMs
UNmP2GlgHGbJLtOAvPCXez6g6i6Vm/+01xwgyImMaLQXb9iRtYdoa9ynTwxlHDZvEz3P08gzQZ3e
g2c8oLsmu+ADXZRTnOUHqbbNW/Spn4Zu3wt28hLezCvYCN7a9xraHTB2bPVTcZ62ImHFysG4diox
PF69KT8nbMBOukE8+wqYBaT+hvlterQu1vPasHALsJbOXu8UfDrs/Gc8ISakwEmfUqTV52qrn7sc
vq0tDkjPbCPbTa/kMhtXFQ/gaOMMRC3u9R/6JnGxB0jI2R3CjtAb+NZV20WDHYMUdBiFEgcr4Zm2
9S/YzPcHiO3bY3uON3nlibSlKUiPKOaQYxo2mstTUTjDNia8HZEnZ6BCEyzi0vSQ4g26O5J4jl3s
O7/FHn0Fg0c7D2SbnJELeHY9WGBZbNNb/764m2UT31RY0LWNoTc6s9CIMAE/hR/dr9DtMErIx3Hc
Li/k2Xvox6zrENozLW6wtFsxsWeYOU7Hmu+sDDfrOh77txjalG28LQ/iC8o1F1Sj+CCd6bX/+/Px
X7Q/yJE01STamsGKIml/C7OT89XUJl1uINL1bmmtgVwYLybQ3//+x/zLIXz/MTAVDEvkspP/Pmpp
W2EZRLZqG02anu4/wlrm7RLNP2uHxXQhlBMgK5Om/6wF/oujnxr5X25XtPeyiBBGJ8uHTF2u8b/e
PArEK322Oog5AuaNJQk9bS7TTY3k1y51RXiXWPblrC/C+jmNLNWVzI9KmUrqPnB5iJW2ar08VYCt
QLDJfNTyavUHsCnMgsVDNszIxwX2e2bb+cC1QUqKieqRZAp7VZZqf12ryc6a7tTPHBk5OyALvoGo
5Om5XBU0VgRhuAplb6b7YdN1z3I9aOz8k8YexcFy8rISPKYfD4BJQp93Odrn5Z7gay9mdes1Y3iM
0EwekVazfQXmVmR4Q1v01lurh7ZjlIQpR1xkCM3xKYLt0c5oZw0/174GIKQ46XO/1QUCVQeMcYVf
Nf1OLDIpUBBAsgkGO5elEClKsKF6SDg4WuU/AqxpQsgjleMlQanl8rL3HAcmnurOb1rpzkBFRnS3
moL+EtzWWmtXapPfAVfDSYYEZCeV+JjpoXpMRhj45cr2spLl2q40gZilZaM17VXPk4xxUOHPwJVs
VStZAVfmr/wUSyCl0jKeQeKBboly2GsaPmBbFpg9qQ1xnrNYYgFh7qKkIhYUfEmpupauIU5cfIZ6
XlqFdazA6sya1ZNFo53f93aDkW/GURZssdcYfbAAnaf0olTClyXzLyu19UmTPyL+vXZlFt9tpYYb
rda5z1b5nI79MRbgbqBOIcUl0Z9Zb6+eWtxpGriAchAObH+p0VqoHquuPzIlehTrlgWbdBLNeCMs
2kWav5tZe1hxMuNbXl5mvX6u5/wjPg8iCbHd3D3MNMVpGD3JSfeN3au5k4qeVwAnWLde7v+tTp40
JRCkElJbtUKBwgHQVxPheoSZumH5PpXW4GkrIewysDcVo69X4AR34Oyf4lq7JfJ6FO5mfdXilTbl
XUVwUSDkqrBpK9RkIwtjRg4o64bpuawLRzQnQk9rpPPC/LPwVheF/GmuZYiay26CqMLBl9290YGQ
DWAwoqHlotAvIlZIBqd23uOP4ywALpPz7OTrUcLCVteRP0yP+Blh0YEQlnEXDOgnFqK5755zvoPo
PX/Of1Bm+YY6OEqsuVNpsBbJHRBIG/WikzhfaBajDMTpFaRSnNdmMYCcDG0M4GgotkOLvGEipFd6
10aUuJDPMgqvUvtJ4491flxHQBbzeDO76QAbfmsaoq9i9TdIvulWRGmUaOOc6Pvi3s0rUaQGSVGc
F0wTCOBDA+iWcb802kE5INg2B8R9J+DLabVMW61XwRzVGpSLUmq2sl4um7RgwQLLpma4zCSgbNoH
oYrCQK3Yos5Z2sKPiv+5Yr6nidu1YoLHHeVoA+B1Jw3Mf7IQaxM6LsJrxARrNvjdTpB3f77oEH13
edJSs8mMtIKmNy9hj8asFDQwrlLXgqFRAE/HIhQ7FWuloX+kWUjR+ue3EvOlHOmrK/KX939+R4st
2K/3Pz7KX3wicAVopXbXRohO0aggtFtWx3Gfc3zOVs4SfJB/mgjqj0zItndJHGLSxfP60E0O5SIl
QL0x3e5YXVmRJgEeZErG8E2+rRv5La29zm2P+XE+Sh/sZLt9lzk6fIjLKtic3dnb8shnvznMsTP/
toHkEaJcHJST+WZX19i0xTd0j+o5/ugOqj/DGLbDE3DOPSW7aOPOkF95jfRXc989xhuVPGCb6XNj
ng0gbXfCgVMQYK3yRDnQpibVbTvHOIkXkn4AEUSZ2+oYK+yRiCJCn4ytdDVdCnyG9O2b1LHJPYAJ
4NsMCkRHZ4PwaV7Mb3Pb/CTjW4wTMmVbCt2Qbxx/ieHFfXeQB+g1mAadEmEt9MvezU9WYDxXTxTy
0cW052cjMALxnAQGwGAuMZKhr8pv/s5ApnTMz/UdmYkRNJ1XQaRAUcvdxJWnuygYNlJDq+KPyPJ3
2GfzkQMU7Ft6gmAFzUKXsNJ5kUwyw2Y2fYXqavKQEEjqVoOmyacN1mXoiEfkSJylmmhDgUNHVjfe
3VGHe0S1BYaFF01yZh7eteFs2sOf8BLTj9GUTBwI3CcOoAJYRRA6o9qLXvI+qF3EMubJ5F/OYnPL
YLp9letAkfwSm/TiYP/KSV6Obe0s70g05suRyOIKYmBoa6ZvMjJ2p1ee44zP1xL0DPwVYgkcU7/T
6ODkpLFdjN6CeRFIoAf8i2eL6vKHfBal3befwIl5ee4oN4/dB6MumGH6DiUSXYhePkzjdrbehBNH
mHXStJ3+xgB6BIJF6729k5sYWkWPxkn9HntOP4+WrCerh2D0HngeNaP5ZJzKFl3ryUz2+rfmCdf1
OTzTP3VvLciY8qF/gqPEz47eKX1fy0O9Hb/pyUD6qj9AV076sfhgZsrgqX+ZbsnMWsixTnxsmElW
G5OYqNKpbqxFHmNard5G1mLaCjQO5lzgIR3G6sxtycVubg0pK652ym4apSo4BGmvEx1We6HbvoxA
NyZ0ukyC+ffi8JChg1N281Qj0cPCZz9hfmd6ZjRBc8NguERbHiZ/9TheKumVvUnJmNs8wKlOWBtk
mG9tg0YSQ7ijHSQsh/twZ9KBmvQ1vFI+f0eTAZG3SxRjz0P2HK1BoTt6FuTDXvhUSy95iKQN8zkN
qR2F2Mk6L4UH9KSYjwz3D1lHjqPPO5cIDMFugnY/gGneEQV5TMHfI1z+ZheUvorWIT+E5YbeFjUu
U2Sx3FafrJ5CujmwGQ4UHOOV99WyOsy5SW1HjCpsZM6M4TP11A0z2u4Qb8CHGaabveZwKx2KARow
vGHPaLSyc8/SzBEmFw1sN+JmxHUKfNGZTN4iTsRm8dDQkJfuerR419CiMhfw8ve7mGZyZmTVVzpy
5OfZ0xhQ5VlPJpFHL3D1lTkwHWXbOdKr5MuBfssDhjlvrKzYi2jb/Jj4yq1kruAZh30leevjVHgz
bD67ueRX+pm33k+3RNSrx4xjLHJrl8g04xuaSrQpTip/7/iKju6dx3Cl0zXLTbwbg3HF2sWjzgt3
9Swwke58jhg7t45o+CgzxVP4wN6kR4iEmtqZkD3b/UN3Ft7YjD6yGe1fzatV2e/xttuHDFIoE64h
SLmBZtuZx8cURn2wcuhvLd/6lL3imSu0v7D+kg6zX52iU/uF1A6/pXwEO2WdBcXBaKne6k8MTEdO
WPVJOSW3bB9t1PusdqcuoNNxe9qLuMmzQ91va/GiX9Wj8Vg9F1gZFDvBbRSxkHIx0bbftAashvbt
Vno1yGE809KduGEYhdAjJp/4ansZSQ2JhnZnuMbg5DBmCrcOdzzvhau+NvsSTabqta+S4inIQ87w
EXtCVH1wtGO4iYXNTLoL0N/Y57FU2VWcD5W6lVO4JOwNnHDwyyNjlamiWDjQVUrfXfNJVWE1btUf
1Gv8BPMEnblvXuXAepRQlGOD1O1IdHA1q6z1vBbH6DaWXWWw50OygTdtWieEG2Ab1VOjOxKfyt+x
dZUtb7voZf0qTn+OOdWLdsU70xW0wdJ7EW0oiyxvuUAz3mXXKEEq9wnhOTWvuC+Sd7wTyGzWlqBJ
tjUg59mX6ICUWR/tomwfTk8DwLlI+CXtITDBLqQXzh9rWWjBnrLd+Lh48Zf0IlguHQFE4DcmEFDh
zgxARsWWzvl29Zur1LNKsItr9M69xGGgKB/W6A/H8Vw9JEj5vnofN3jxIoroEl3MGRZPwIQ77sSD
g5YjcQ+T6pff5voWYdXSUe0GFncL5mrJlzjt3tL33nCyMyrR5Tq/huEjLs6MAnSr8I6FLqu17uAB
Nw7fI4Sk7MMlr/5sbtU7flf1uU4e0otZ7y1to23St3vhKfjJx4wch3Va4rZwBnfYtpUNOPbxRdrU
PkY1GPd2zEBkIwb9lvZ0OCaIi9ugkf3hx9TcnmWr5mKKFlHXvJmP4noKH8sNa/m34aev7Zoq4Ik1
MrlgCrDlHIml6BU3A8HtpbqqTvRQH4rVyUAV2c2v4g/vNfON32VXfMhYBxKHDEiUodMRNdXEW9rO
H7nzkivunMsoBlqy7XeJt7yrqNlunOoge0v+VmZjp2zfPiKe4BZRNuYzi+mosK0zA6UPxRd/+IWk
BVO0nZkzM2KdAzSbaeOxWAqfZKaXe+2hZlgS+3F+LX4UOL6jV/xoBgDZ62rtM8kXcPz5inGK2OJe
Rn0bci0uIvoFzm/1c1xFmhO8jNHrqhcuEXMgFrwKnR0fvYTGdoL60Nz9MUPr5pRATdLSqHsGO9Qu
RZgYgJ9Sj+Qw5a9l6YTHVvnt2q82dtsLj2nhjhodkBY/1DDlGTBkclXQTUfEZjnEo/V34aiVOfVb
ioycsvkn5GUsdxocGN76N3IbeB/HT+Nh/Da+pnf8tVnkrJ8NUC/oYW7VOuFvp/tAy1l9OuaOWbL2
EmF4uN9CjhQgAjguLivloKC6dCfdnk4ZZUYL3koNkI1Io4vjcrSbU+KtIkYpX/0Wt5SISdACndqr
x2bDwI/jpfGiU/5WbtOAHJPuc0D3xljzqdlXncOGjJvibAbNyTT3YjD/jD/miXelEDnF03qMj+UX
MvVzfywwC31a2+S5PYy8C9AvP8/AC8pfab0scH9zh9ZrSbfA3BLs8V+GGdSsKSxaGRgqvNEFMqWS
QrlrI2QIbewSV1nleZ4bLdqtdLExyqD9FOUScMX7/5DE/jgWvRCIWDW9/r4RJW9OIraAL3/+3J//
+vNtYBw5yLOsu8fMSnsixKW7D5Y/WLGQJ97lkkf9ZiogWnVElkYaiALFRCQRc870Tae6ptjKeNN5
vmolunOfdLJw5oJa3iToDqh2DLIrLTr8F7WUuBpqwMSK96id+LdZPZNbtRD9UeAGWQ3RwsMLeL3P
MHDLY1YwP5I5PPTKT+SUikrAwhwuotcZJsaSVmQYZWk85DCOvD7t36RMj71m6KZHpLl2UpSIbWUm
7GCwQ6dnsQVGIJ3phNvHrlPM+1L5Q45VLi5ScaMF7iHQBBcLtOySYwxRMG8Zmsth4SvJHD8nia81
quoIqSH5SdS3DtEDLezNhPxUmPRu1VT9Q0N1ZGJWsqwUPfmM5j2fwZWK3bRX0XqzvFkZpJjYY9P8
KtxzyUdRCo9xp7zBPhiR6te7dMjibbkwyVSF9KEm78usjb3B5RTGuIMVNE5r3lM/UiFPVXjNk/Bd
VbJu18u4eqqZ9hm/Cu225ueZPwHb2MlGtc2iPf31pa/F3JXVlZG4XLChTQo6kYWioujVbTRZtxim
i5Oiyo1hPHYGwuJ6foXbJm+B6rIn62GHpB/50JKrbEk/5GHSlo3m7I1LCgAoTLh/hSAd1PxNBTXK
HAUzFrA6YAtr35ILMD+s0bUoS+21gJsswG+axf6tZB3uSLh40/Cp0X4loYaqGuXPY4yOd2qymZma
9dsgN5C6ubUFtCKuSBhrWCwSpjfQIrIJ87dYX4TeHDf9rMARFePfFe0yISd3owHgB4Aim5BZHqvq
W2Oo5mZAjuY0AsaKSJ/YMETTy3L/YbJMd0rAMVxeslFmMJAkLnh63PtILgUnSWXR7mJ5A+rnbpqy
gjVTKycrY4TW8n5YX8Dxv6BjO+ncoSNKEkxR1Qu2iOkf31uk2i+6zEzCQldP9O/M0xJjpuXPzXOu
i4i6F/GpF9XXcsaM3nj64Aj4C8WGWwdI6TOncmwPZsS/wPiSwu4FTvYuLmiI65ISVan6W9mAdy9V
hVp7sj7b2ZWS8FPVKY0T+DlGRcFcA8kwiFq01Dcrl15bdDm0oCywepKusmk5gGpC0UHLAEWFyqpJ
DC8Buiq1RbR9iO+QRrJa6RnjJqikhGamwz/VGPhEjWchnWibDKA5hviW1dNnOnPTmGUYLBbzoKLf
agmJjTIgaysdNVtNbw2REnaqcKTkwDK9uMuhcCVQR6GLe80CUtBMGt22SuIMRokLwIiehlmNA0MJ
RvpScmhERxLEK7I1v+ssUmuSpzBOPzQVWUsn4UDDIoR3D1OF0tXci7JFiM7I3EJAo7DtGiZ6CRtE
jkhPAUVit+EATp99WzSQ9WKV12Rqb1Kz3MdkpDMvnWTHUv9gTV3H+226FSrq+ETW6WSMBRtDx9oi
7J10qlgni0a0qRdGsDoMZ6m6Kjy1vDvlctOqlLRai510zIaXFGeJg32SAXpeFgereVZMWjSpTN+M
3mJ9lYbLSS0B5Ebm0zilh1XvXOJvM98sRdjA9NLzCCtJE4TFTbNFPtfsAQWxGn3dIhInNxQns+D/
qdn8mJoNI4Xc+oAAjUckLm4QnZDa8VoploKTfibrXc2aU82Yoe/DHywFrjIOWJhxcHYI8Gw9T1Ov
Xlisieq868ad2cnv8UwhW/dvor6PpPrEXmNTG/BEzb77sWYW90Xnil1DgV8eq0VhNgMFynmoTA3M
a/OIrvk0120wTjqbtl6ctkXbftf5zlpEqIgF12k5EEKVgNPEa8ewycjfMrBXGdvfVouPeQWkgV0C
BQ8tzvL2oS8W7LaGwh5fnlNClAebIh/6galIK9x7VXN6SO4I7CxNrmIbOVquFRulYe2LngmtnvUY
tcRt5QNqmCGrN123bnsdymDaivuqJVguFfMHKHRvI5BrNPwr5Ykc0SxTExUAVipB+JjHAWaXco5G
IDuSdp5mK+LVGEhtS2klMTaZgjH7RB7rjqrxS72Q2w3SP8gN9MRlFIGzyXIDWnpxq+aJ36oZq7XT
uM/j6CYas4tRwck6TQqaKc9ZrU5Mf0c5AKcRYr7MGHeMyklaZdjAi04CXTbYa77TtHL9WAGWQJkT
tqkoXQuTGjTv69s05zTRev84K0xww8m4DrxPnUXlgJctZEwdGUpDTt/ErjVSaatGQws6cgGyBhhb
gr5JAQBRM+gDEyg5iVRCiq0xUySPAo//Obn7navsNcPNyU2MErjlIpNKKDmlNcHDG8W9aOGYkpWC
EXKqcE61auLHNY290WHX6UMsY4kwVFt0lu6wIo4UozTxw3Icz9lc7cbUNCDL3yFzskVS1CT5Cnsd
9F80wAnCPUlfPtTMwjaKXcchuGC7itKGSK2tmvaDZwpI5uIhyxiO6zCOZhf090KW+4KjXO6cTuT1
18PVV2L6MowBOh4+4bKoAMe1Gplqa5a07EXlN5VRBljKfqdmZIybE3PzNAqi5pkIYZslpXXohiPp
Sgmb3dhb1XKzmP0jyEnmmn27DQdzkxsJM4hWu04FV269Dttktk4ZTxH6VONQ66Hg1hGXDUurPE8e
mwVOY9NpL/Jca8gKi7csFG8TvtuAKEgWddaLgTTUl8fZhwweOonVFdsx0l9VuJLEJwquJikZSxpM
o5Jq+LzcE5h3+RWwo2brOjMB8z6z1uT8YRWEPdChR5K1VCpdVVMh1fExLtTpCTUyOfOm9D0UQ3tU
0y5gjg+2XK0bn/STB5S0VW586jLOwa7Ud1Gx/KZVFKM3H0075BmqVNUbZuZrkkDFlqgxZlFCCZqZ
T7XRfKHr5GbTeUvE8Pncfu50N/MlUF0O6CbJQdB2C8UhOowDjYKKOqIKh9HJ0+QxK9LBZ0FDFpeJ
KqhhlZ2NSCBWP8lDy53ZaOAYQzjZG0dZoTLgYDsSK0Y8i3WFOwC4allJUyzH86j4RHyxl48HJVjb
Ut2RTqHu/vzX334559WyjeF6YQT/TNgMeZIComUy479++fN7ZrtYXiJG7xFQ0d2fL83IJ4ADS/KK
mqotlOQ3EviUXaeXX1oF9MTKLNkdRQH4w91spsUjE744oimVaGSJGirdeRQ8RFXMNHM6t6jud2MU
VVuVqZN2N5IBHPznl2Gpr0R9GD6Z1TrMXAyBtqxVBlQjXGd/vpQl+pP+zZJmYyf855cEeYG6as02
7YjNyO9fCsyFO1B1vQ9u46GYTKZicDEvYjjJwUgCwiFvMvUf3pj/71L5H1wqsqTdLSL/KQxwP/qP
//XzR154+ih+/v1/HxPoTezv/mpT+ec3/UdirfVvoqURWCvrmn63ovxTIGhhUgEggqnijkz5Dy7L
HzGhpIuy8ceC8ld/iv5vhOdS7KA2FE0Ub+r/iz9FluW/Wb1QP+KlVcHAYKsxFE38mziwxRnXDE0U
7+R+ABwQXWup7IMskqtdHsPuJ/pLCzQSnP/86s8XPZa8VhTTjbhkrAmk7z/x63++kKrZMSi/J7OL
rVmzuFohRBQ4QOKVQiTXN6lZvfdiGJOrWrYHadVAyBU/Oh9/eJ7tUWxY24/W5C/wGABNcIgkyM9D
iEXRzEdRH1DEF03igORsDiJz2rKdiJGE5+EtEuhdgIeP4yJlQb2u+2EgJ1rPdFisXBF2g2HdJSKl
oYaxO7SZiAZy2ILynJ252PXJ2DXICF6wZ5bNMjmDlR+qjG8uw8+u1nWQIOFhhS2lcFjoJPXBHWkK
slMzNtzmgmVQknVbGUDDyRrukjCsRwDNqCD7yFI28XZs7+tg5MTALSZfFqAzKGLmEEHa4/9j9D4y
C5DkEMlH/CEl8MuHltgOzusfRX6yOmnx0+WejSgsmQcvBs2PRnu0mgOOEpW9So75ea3HWy0WsdOH
GhwrefEhddVKnQVplP7qqfGQ0dzfozwx8CE0hi1xofhhnLhse4k2X9RxdGZAKdWG7Zs8jAF0485c
43OUs7zyREALbrFU+wbxvYsPODxOdzFLLEehlzbGxRAMJGQ9Kjsr686tAGIkudPARwLubGPl+cjC
7Gkt04FYq2ncJVG6K6qHVBrWjw6eZDP9zFYSbotQrLiNWH4uLUCInFs+r/JHbbLc2mxEwElMUpr+
zniIYmogq5q91QhZPrVp6Bc9i8LkbsCIhXy3ztfFLONNTiV+F2c8WZTEu7AXKI/MY9HWwpanZm80
lbSPNOVnXAtkiGHPMEzi5YWddeEY3hUavdAiBbTdvHFycl/o0XQc7walUTamm1BlKxrVImluUbls
p2pJvKyVrutKMij5YvETFSrhjSzW5Ib2ssF4TzvXC2dR5snMsmiriePbPGiLi34YdqiJOUTSS29a
XHnqRpc4bK47Ia+CkWsbe2v5nbBiiXPwk5m4nNcJhQISkduIfcSdZG0npoDhCYqOCDbptwLupF5R
2gcdTjwvGg1bz+fMbCeecU1bHmqdfYqpfucAud/j7t7Y7cFystlgXy2N2UGl/GUH9RStMOgJM6NI
TdRNnFC/ddVDVC+JX6ndxlJKhqLCsCA3YA2IFoYaHawqrmTYqy6jHF69mB15L46MfeKKoLBFZiE3
7MeEHUqS16eKQWDfsEXolw6UfuWMbTCs0UWZdV/WdJ+8EXiH8OvhEOKLa+SY2XaB/MogcpFcDYpc
sfGABJTMQCLCfwrIierqyIq11fI4O8pScqasIwgFT5ACeHq5YetdA61mrimYG7kQokeFPw7zOD2J
ovkGVX3bTQPBAYIBpVe9zFQ+NvyYEdeG9kml7SYrGSN6x2t8oG6/o4M6sjc00QJafEumjlI2a2M/
IlsplAaX/DnkpjHb7rVCpVYikcgHIWeXh6K60C7LuK7nkXgzYYxfUjULIQ8RGbJ2TUVSBXQ3/o5a
Y5eInE8SdZSOuQmkGIltVKLBFSyaPtI1hMYBQMcQO5wir8PqEufjbrAIZgbVc5IpVW1mPGAzM42m
bkYYTqJnTOctUDvSrji419m4V6wmS7xyTNjcviY3ODemYy8kG21NDV9lCLqu+hmHdx1Uel172NA+
1UKofBKqfpJGfR0a1DBySZxEItdnqEL4vOe1cWNZZOk+sfVUqfhLjjZ3wXkRp4PgL8vysaAWcYx6
3YSj0W3EguhsMYmRsSr7aYwUbiLWWlhlmIxPvW9mxU5ux02XJ/KFYWtLXGQKAjao+/tKcUFhW0fL
6W76WZ+NGSkEpBHJwyX1PWEQq2SuCCkcDuByLo0RNXCe8+9mTL7S0kz34RgPdiWUyHKXF6PPTK9d
zNTVmOW1Sx9Stq8fbcLcUWpRD3SSbgW1IOLKlDPGYUk+bTJx+gUsXHlSph6nzlp8GnV2B3PjjOUK
SHFumy1Xy1VUH5uq0r6N6VlP8leiiLLHKbGIi9C4NdUJ92YuTj+9RQZ6mY4PoaabrmlRWJdEBXbr
HeQuie9Je5hMVtJluBOr2Z1hULaM/FxisbHHR0ifckY6YYRC/w47s3AdEmcxfhUsCooICVkMuarr
OFWK02LJSiDejZSzJT4r3RVgb+7pcO3vZC18ktFCbsanhKJCYppFyzKNwZIoj2JVoM2L43voTbbp
69nw7xx+dWadliTNHQXSvAsLuXRKLiMwsCbCIuApOXlY3XkM802P19dErRHjEjcnTRoK5HR4J5FE
8SpGob1umoSrRjrKB2TRkFL9DqSxocCVJPOE3Z20RoSa4lFaEjK6LCl5VQw53Wu68K2ZPTARDeRt
yxzNBWpHTLzVsPNYiOObojA5TlbuacgxTGLU0BtMxTYqeVmNRnaGkkHSkhqZq9cQFjJGORpJSZ4x
skvMak0PCooNynJuik4MA+7as9bETKjZ90Bij3einG+FQSGyG1b1oTbQBiRat2laghGzIdd9oxKf
B3F8VVgtlUtXesg8RXvOCIuvMuUrXsBptRqsmlq9y9iCknQ/R4ZI4gC+R2spPOjmeIF5lSPi24tt
x8c46dAdpkCCpjt9nc2DMkbHtetPqEvyfsXKl5AaEicmp86yvmY1H15VHgmWi9LFBkX5yq2j+eXS
hu5scpnRkBAZI9Lq9SskCwVbAcdmdCYnz+7Y14ZGR55bS3SaWEm7sqcVhtLX+SNm2nbu3kM8aE67
4LxroRMnPXVGuJYbmvE0YGbpN0qFAqAzxa0W/V/2zqNLTiVNw7+IPhAEbpveljcqbTgllYT3EJhf
Pw95e1pSSac0vZ9F02muChLCfOY12bS2sAsjssuLpQOx+8bQqVppFq3XWVQBkSRj6Qjdv6r7nFIo
GgtA06fklMSI1eDVgD3nJ80wP3GV4xKTJdZqmrdPjVWPawe7+oDiKDK2oOoKCKOOHq6TzIoPTC/U
dXVqQ1Yx7fU0R16N3XrVZBkrmGueJJWFhZtE7IJlgA1llBCR9iK5LUpB2w7UlG57mySDXjoZAXGo
bW9zBH4aw9o1yjR2pCRXsReJoz5Qre8t+Va7XrGzm3Y10TI4d9YD4xPKTk+zdrShmMoiO2gKa40M
hZ89mzcjA7h5heI2vXg3JzTbmRiLHz0TwEPWVQQwmsBSzGzWmWF/lpgW4HJO3yxP+n0VoAyaU1mG
QDNuyqTYsOcgWK8FiCnRmIJcgN40EKgumJfO1PEw72uuzVJ+BprsLyJZHycvo+mRWJ+Rb2zXo9Mo
qvKYswpos9vL24qiwkLFzMa20tlBPO8GAT6xHy1r3zI50E6lwh2nBVJVEmVYJ5pOvT6v38hlLEFs
AlOxKTbKvrirTEoxIkk3iVLVUxY0B1Ct1tqCK0pw3MRHXc8xWydgt6wQfFy1qqpbTe/LVZo74cZK
qJzToCMxqGIUQhxAsiyLPlY1iI0T+cWs3JQJkJ5yiidVZTAq/OjapGtSapJOsKHJI02YANVft5kh
UcDXkCcA6RknlPM6ouHCp9wski9DTFkoDWFt2kOPNY4njtJo7ROByLUXAqIxvIwyGSVXk4YL9PXq
bAOWvW6qUzBgM580wHY9QP62ozbkHABy04GoGpwkjEyCAr24R6XWXxshMLq2z48tTn4nlOrRi0zq
raSY51n0Cl1xB2r8pYm8vQhhAhSwlPUEKf+usECKIB4W9yyjA26igYdFH3Xf1WRGIVd6rrUpuaID
R4Q6ZUsrQGDObZr1BIKsHHHjoHDvk8GQOHyqXRlTQWVbFa3asjR+jepMoqqZHesMkgnx0t5sMa2r
S6pW0ip3wSFsHH8bBuorRDkX3wtM2mlGLOJRgpWI1Rt2VtVmoAuCqjLGQnX7FFp2hm7tGzJx+qar
6uGEPfER87ajGA+THCpcHF88K1PXpDLYzkRnp6KApSCGEbsiDV/jl1NNnxRP7XWMaWUPSf49WGOJ
eOaZj7P8f7f1qum6bB3mdAh4QWAMu0mHKVpBLO569Fkcaw8AHJesWgT72o52pdsFuFXTk9cD96uw
wQz2mgAsZrMyVqp5RLw6BuCNyRSTNMxrxGNGxtHk3SH2eMoDkCFxNbEP4OBdSGPcSre503SoLd7g
yVfaYcBcEBeItfxNxGh/Kmr2dVlVRLhgEKeMmUwOvA76BInE4YRbMBADkT60dsQCbc3EOMqBeJ2o
dKkJf59qprWuc51YmfuyFMzu1aSj0zOlRrFN4C/rY3Nd2v19F4FbI90Ptjo6SH4ymLtmtr5E9ep6
6KcXEyL/oIvuhAGWoBlNmynDKj4t8jmwakBC0Jez2JOhwQDiDBuI1MqEzqSnT8CcYdKT3A9SoCdo
jdCbHICQqrQ3kbSGLdLNUN1s8dwiC7MO/b7HtkUALDG+Nq6L9LgDmz6pNlhvRmeDSrYg2SbKTODS
x6JB8hJbisSwj7Vsp1WYsMcPprMKiAtOuegJxrIKrxzTJ7QsgnNZNt8oxGLJSoXdSp37qONmxyYU
pQT082rE8Hvl5WV1rmKwZX39VDtYw3qsA5sBuZ2NoSvj7KJU1oIbUtUs1Q8IdEgdufaAj0RN9Fzb
gMQnjbaQpov7sAVI0yjnMGpoNE8OioMx6Hpo8wi3cm08NvWtiYzHZgjknsaVWQeYm4PHaktSGH1N
M1ILV6liMSm9DuK2SO7kKI8z4GHTR022pgbRUniHOIAvVHFEpfvgQKMBRApVKiqMCpeakZ0PCJpt
5Y+iiL5Ngj9HT5H02GTyD+kXIt9XIQDptn57CnrGdl4w2/TMMxayLqE+0CRjOdrZo2PTcSmXCCMx
HRx+Qh74BRBe/Rn0rArLgOAePhjMjGtAq1GPp2zsu3RLjO4mt8GTVzrwctYpJ4Ndw/tprtdeXl0O
5cyvyLuDa4N/HLXbqqb96GnA2C+HyqqMQzEfLm9ZvAFXi55Wb5aKAzrq+JGkvWQ7quf2M4YueG9D
k0y9GxQQ/P3lbDQrxOFyKM2qOYAa/3ERegtuz0IPcz04uD6q+XB59ae3TV8vilxr9s58gXpm4aTm
vBZ6buwvby4fD2IYoP/V3/TaQJvc0Um9RxQJLld8eUUL9jolzN90g2+iTjx/i+ICNIso2KfzTcqC
Tvxzk8wYRJUhoHDKWZjfbjtFLGI68aELb9oWHT2nFeAbNLQAOgTrKhaeQzEfLq886nP/vKp5TJf/
oiUAgI5Z00nB/1EsiGbbw0UrzkSDHY5R0cOVV9Snp7jvDub874ahIQHlMUnf03e1AgGSV+qANt+/
D0OLrRD35n8/VOwojBID8yYGwg9LsR92ZD8+y4nWd7mMl/bg94fWNv59SDVVI8YaPQz2XG5zjLuA
ljk99Lm/FfbGouxAzomhLg8/DgZ+VgeC7PJQeW0PbAfgT48/7d7wZkCzRiNzZHs+4LJYHRxidAY0
1GhZaxVPCKgXgRf8lvmtlgAF8jqwy3KuEF703BJm4t6wX7og6A9ow+bbKoxO6Mv3BzUfLp+7RRKA
s47oPRTuhANPm88R8NjhzuaQwlep1zGekxYhxOzFiM8XCb9ksNJmd5H00xC/XPY9en3N3J/4cUjn
LkJijyBdhxyxY77k/PGBvn6sTwhpwncCkqp1iAfmekgVj47pOBrlNqBtYVoAFuMSJmZ2aUn853DR
7vtHxu/yzY05/4WLXF80/8FqPlE3pjox9Px+Zu5hOgKjwK+LhwInwXUs6SxqQ4Q6Pcsk3m0USkmT
8ly3F7iKFZuwffKQkKHVlrCmG/KzQmBoEYO7wNLe/ioqqrNObO77RDv7qtm7NTA03CSRhEnAOSKX
My37AuaxsvwX1yluA4CQSlfWpouN+8r0nscs79dAmDCfCLdFFd9EoxpIpSsw11iuLjPbfou1e4xG
qvWQQeoGnPWEL+XJRKd/0xGtYx3Ze5tsfMuiId26zONMUaWLRXqVatLaxLA1dn2u6NOSNOxQpsaB
1z1g8x6vCzN9ClxALbKlippmm7bDt6bJaMHKOr0vShfCVdZ+J6Tr9p1FVKolT1EioSLErJf6VqWj
tYLPli/tuVxOZ2AxYaqy8VyHnnzBn3U1xGenYJbagAKcVX2yiWs6+GmvoKbZ8PXMtxb1lLT1yCds
eCex0F6kzrgoRtthauVLE/7PSvXo/qDv/qqlT03mTIBXbcDjKQmXcJHNsYEWFL2zb7zYwgx4Bqem
tX128nqPQNaTl6uzqovxUBWkZ5JftkibqrtBvBenKxOww7hEUxfjw157Lsz8gUb1hHzmnGXmaotG
IW1SPMThAq3xOfYyDJ8c+IeHLK+fI5pwB2r31DY0sYei+tKZ7KqooQMOzgcBbuspbvv6gUrWwhb9
FmxHt/TSfk4709shsBxaqRDcQOUtKxpza8foPinLJdyrKEC19isNm/SLrbqX3BlorDrhlxaly0U5
aXhD9jwMLejg4fb5F274s0jjtZs6G6+FieiYxSyO8qYydY8p3kIDXRsE/s0EoW01dNQ9PYCtLdBP
lEKaxWAP4C1hIyYZ7hiS9gaRTIGJlW9f5/3O17FKthQWM2bhJFtP9vGyDupwmw7BNzOhVW0SkNNb
mKtr6naqtGlnIDE4Vbi1DoChEIFKMWSPq5XZeI9kCAMIFlJM9Jps3K+pFXzuB9w8ADQiW0yFkVYI
Wwmupjcj7TKqHI2Ovw7dkDF8VDVcBmxmKFRRX102eXjMjJv6bpopmLiRngnBXybTRRy0HOGfd4pC
KN7GQ9GfTTOJ15aYcSVnphajy5JXMba5AJStF5lF2S7v7gq8AwnZhifdyOQmUO1neG/4MlvA9Ige
DaC36LdGMYEPENYwzF8CHgx5uLWiKS43cYtWMu7Cm8aN93U++/VCKlwa1dyEynxkbrlS33KLjYHd
xcIAGMPkWsytjBRJobV0x3SpMmdvgsfYpBHofifr4jt5U2ZRujKdgB45t5tajHnQKxchhEI/+cid
kZ5b16UAjmvFGB3hXLMfbS2AYPt5lK528EsYSQga1QHmoViQGbeGr0MwSj5T2J6BwQXUrnJfukZw
ZG1d5wXMj5EfW7fIQAykdqFdGghHD0iJqmBrtREoY1E/hDRWSE3eNI3/90NzXCh8dtBZhxClm/YG
vc6vlsRzAMH37zX8y34asJKLMOIOhYdUvMwe7B74nJ0oKgV+0q0d6dkbFDD05aioP3ssw8TTPsra
PfibMCuvBw1n5/FQhjZI5Vbc6LumWjcFI88vKwtWB3qKiWa/5g3e8UO6Spy2XQF+yTY4DO0qCwHf
PIG6GI2wZyYWdpEiXpvT7Id9TY2sZwVH4mzjtuNJmNYVC5ZAtJjkRpgd56Y0SXJ5FaZPlorgPtfV
k5hi/6CZalN58B0aI5qeeuUWK3SbqaxN1r5GThpkFSVasSnNGodXI8KvwntKSqDdrSvF1gCwSD0k
245jdFZJYJB0zW6lM+J5/BLggLiN/QHumLKBZVbPeohxUoyGueOx/xdhvQZ2pxYp0K0oAumne8+z
eRSqS6nBnOmfQr+kmuzA8gO4mpYeOO3Rue8l9JpR36KRaS5i+jEkfFZJqly8Fql6rugcoAGXoBOt
XqMCYGZdG3fNgFJ1C+c4q3z0GIqgPym9u26y9BvFQKnsZThO+QE7MmQ+Zs3TpvCjfTx/dvnicoiQ
YztksxsrduBP1DXjTQj7/HA5VBXBacei62YhZTFcx3coB171wL2wGb7DeqvHTWhZVz3Mv7rb2gUw
hsvBR4b8n1ej38J5CcFabhrfWJXDGjGvBSKEtFY6TR1HXwawOmifGtO+A8uxjqhJ0qaTgP5x00IT
meIqPtYHRzbDLvWTc5ay8XheeR0ObONejIbPMu/R0y1TnLd1fSTCj4bD4PVgwyncrtKC+JVNEkkF
hIMPtgNRM26K/eXzakrFFi18knoXTbKhAGVNezJK7tB1tze6maHtbHsE1mo5tFZ0KEVHpTCbyEpp
Ze2dWYfZbgANpq3Vr3MN5IrQ9XI96inE0MmF22J02VEGPRUR0qtgRA940duwgKoA8A+WLcw90cAH
Cwg7YThXh8ury6GPU1Kqy0ssdIvDLF0PWTafCbRDYsJIiY1vZYdi7+gyt1NJADdiVrymWvYW6DG0
Gs3G8aJo6sPlLaleuUABeVdj2bi8PC3Hj/79tBw19VsZ16dqcGA7C7C9Ux0DZnOckYI9vHqP5A+f
XE4lh5zaOSptE7cjDvpbPYs0sG92tsOQAXNMwsAfBzMHbNMI/CWwbuTl5ZvRrja+IF/AwQvpsDYA
AJ5HV3lYviTzmBz1AUx4EtVnLe+dzU+ftXZzVqgpM1HJ/HBCCJBNVjRUGd3G/E8vr+hHt/suf8Lo
wTywcpqHTAXMBOx8ZzzDRZ3zcjDmFGGaJASY0G9XnplRm5mzCK8kn7i8uhyseBDw6pCxaxBPPgoF
tDunTh3FNVQg6nkHrdnmfhMcIg/EFTKKUJLLyqXaPIf1EpccHMJqxtgc6l8OTtR5G0CRV9mc1rWR
+w0psXDFtr5HWzvqzPCAYi9JCAZ3GHAi5+0EkMZcfaBsMGM6aNgBuh+atjh0JXRjcHsAbWcb5B8H
8FvpzgApOeQhxtHc12wm+X+XioGjYXj7z8H7zyuzgstngq5d4O6LLELUXSWmD1JpBpDYALDTxC53
K3yXoQr1wF52rY1V/awnjms1s80yyWcC6riXBxFYCeCTaQTN0dQOqqm0r6l8tD1NfELysoA45mII
eaxM49jSAqJAmQ0a5tjWjOuaqKd65S50WjpvQVmoLQZrO1y6WLvQpsLbJN9cztNnGU6PvTUveU3j
YxRn9retC5XAcTpidb+g8CtbLlbJnQs1ur8kQhrwZtRcPzWKGWZeoC6RRdzqQf2fEWGHeYM/VPO3
l7cIW7Rb02v37ZzkAYmDNY3k8aKfJAulOeeCXlhF7BwdGUgz0RkKaTzBsz9Ks/tii/EunmKM3OYs
1LHc8pAmeNOwCfJ+CBQ1zzriXihkA520QomRssIFgjPkQ5j+87KYx2fdmPWO7sHqculh9QlbXLwb
5ivFL4mEyBQt+vs8QpWImDbKZTynK5qz3ibgJIU+mvvQxg2eCYHOIEPp8vJy0HEPv5ybVlV1uBxE
M3ChP95j0Yp/hpxutS75HAbm1u5D1GbxYubnzKOLEWLgFTppO3+YF5f5s1rilOfQhVhdfrFEMgQ3
7/k+wD/4NCEjDXNmWOjz7QhPOWAcTK4B3rVNsyz6xPxnbl4uEVE/GPdjRZ9uTsvrzP2C2sBjOpdH
mgpZWXsupczv/DF6U5i6rp3JLw4+7cOlDH3or45iqsyXdZkvl7eXwzR/gdBqhwctNffLlQ+jVm1M
U5y8BuNWmYIu4enGjjU/FaR9SnOTIAC6UH23V1kG4cpkymcd/fBy/MQOpqH4lKXbMqlvtXSTVuW9
iafKzku6KyNHUMkJ0BYjpwFdibYTpk1nFek3RBAUI1m5RNpiNqHw9ogqXHdNm/J1ZYTMQe2APjnV
61J9LalrQmLI7txSfIpb+8VO3auqNLwVGaXceiVMZceyTrDapm0Zx2znOtDDsjg2TvlidUghVkAQ
NQv8feaAyhlDMAZN9hlDVAwClMjWKSoWOTJoVErw+QaOv60i+diNR/xbzjNcvxAW7BXRXcV9+rlo
UhZbee76DLOupPhKOb65U9QqFRJU9RCOd6mv71riMTeo2iVRIc7aWrtyXB0KOXRQyvQ3buzjQHVr
OLB9S5mMbO7R9ZASGUdlCzl1lGtTkBgTpBKotP2+rIuvzEhMMjSCMhGh/i30BpOnWOA80QB/oFuA
K2NlQY6D7jDmVfel0G8sx5dfQ78eaU3MLZ6CGFVlwcrt9adAatcehYt1bCTJ3u7b74ZHXF+F6nao
0P1qCs3bXCYjReduF8ewpvJa3/ZoMF9WEa8W8bS8vEyGQOyrcQ8MgXVtxFzeSCdt44W5dxgyR99f
AIz/j/X8C9YTWKX5IdZzkxZ19Pb6M9Tz3//mf6Ge+r9003Bt3bSMX7CervMvvPlsmpgUWHWKqj8Q
n6YBrBPrAdcWuq2jJeX9RwxSyH9ZmPp5s3IjVQn6cv8V4hNLv1+kCj2bPcuUBjqJvNRnaOnPclVB
P+gQyopuZyUpzeGsjq61uIiPTVldt4jRokgXhgjLaMkJrWZ0GwRAwGJWSChvZDmFR9F1V1oLowbc
Qg9Xsc6xEQdzk5Lnel3egCFU58aqXJjcebWlnen+ReiLe/HzT7B0IV0sDhFnBzRLnPMOslpVtMbU
NLRbnUe1bDqsxrQMnQPIaYtcCEU9QwAqd96gaaV/ObfxDi/7z8k9sFq6IyWP5N3JazNWBqK07bau
gNWrYluliPjU5N6ofs+IwYDGGIS9pKK5BU70H6OA/7PQ5eX8PDbPnNVEbWm+E1ObjCEpRynbbeY2
N4A2EkAwaDfMQV/mgDSok30VIe9NMQK3YnhIP+Ga/yB4ZrwbP/+cn18vGd7k0rOg6c/jB34OBROL
m28R6+HNqu6CGhQuwmQGBKZZ88OEneq40Ve6qSkB3Qh7B2EHACuoAy/Mstb+ckv+fEWo/c6Ty/De
y8u12Pr4Ztm2W61A8xcAa7jODVmd/vLDmZzvRp0lmC40m6UtTJLMX394E7hmoyq/26Jyhfa+W2CA
ONjxU+nD9rPb4KAHOcINQLJcodAL6bX+xqkxwE4BB51KE6JdOtj2MY6k+995VvBMLIG0rC5MQzAk
5XyHfjbXrJQwIdJ126Z6c/yAapkWfpUm1cfRf4gk3Ubbj8u/jITfb7slhECRTLoG+LH3cnt+iLGT
ayK9iPCyBUPbS5el7hXrj2/7n+66kBAJUbvyEMmdv//pp+mQ4ea9k58WDO5qcvkZdQGMKzVpTX58
qnnk/mTVcLmLP5/q3QO2pR5UAdXirTuCy+5StQq6+K2MgWWblBMQtKcBEo7nj89qvnOIuJzWRbLW
MmfZWvv9gjyGCd5IPRNaOLRcQ63Nd16mH9vIyTYIUcuF8q7DeOzoP/cPrSPBuVdqx9LgLUoNsBka
0ua6j9FN622xg9vmc90CNBXrrtspGK9DcqosKtOq89Cd1KLvNVK1W80XZ9ohapnXwXcAitNuTG5q
APyQd9HnNWAknjBeDtpbo9M+S8jau7/88vmGvrvhpi4dXGtRzhW/DVu3CWxBsaXdpqKFZDSgedDC
hAoDfpVGiDSjkqseeo2jvIcmRdkiluMN/RJnNQyWwsToPm1Qf9E1+swdkPPSpddojnFDDx9mn2Kw
CKUIRmtYqTjSX80iyCXZY1XNRHBhniwh4/MAHCWjEw9KUd/5JEWYy4i4O2kifv74JxvG73sXODD2
rnmxsvjfu6kae6mdTBZkUPzEsnXXTfgKxd+GAs2zpn+c4oJqfAcZu7esYQdKHDVC6/voNaDxok05
xdopKN5y0GsnHRXWyEY5qzReQn8y1pEJbs6zjI3dWbhHUI4KzNR58Dp/5+lfYs0NH7OB0LanSrfQ
KnCygtWsVXRXpE8+qrfZMfOadtFpfCfj7HZQs3hO+dh2JyOBgpQjkwCL5CxaHdF6i6LOMZ4COMCh
Q4rRV+Q/6jYo+0dMTJPBQz+OXGZVyHtdtx5dK72vY8vaebYGejPvIFLiXV6gmw71e1lLDWKUU5qr
QkDT7mT0BArQJclxW4zt3ODRjKMbYPbXmG4s0pkS5Y7915EiOpKo+bg2girj3lGZTw7CvXFWo51p
O1V2D1JHDafX2uugj45JI9F6LB9hY0+LUWJ4VyjyDX1uHk4tgbVVw3xV2p1RAGkrvK9hbX0tnPrG
kg92gVdrVlmfhWE/IAPwyclCejbesAc/ZwNsNIGdgiFd1Kp7tANXIfCDk0KRldR7jLm9ULfXKYDh
j0fV7wuXa1lErSzFlNrh8/y6Rg5NYHUWPZptJ9sNlutbVyXa0oiGB3/AfQVqBPi8PP/L+v/Hs1rs
upZuOfNG8OtZvZrR4dFL3Wr6U0PhpCvS711tXw2T9ljL5Dnx7E8f/84/xF6uhVm2Y3iG59mwoH49
ZRN4KtfSjthLonOWo/Q4DvF9rbUAdl8typFrD6ZrS/27tKabj0/++8R1UWKfw3PP01FTfzdxg85S
ca9os2hO8amsBUQcAXdkorUJOOYAXMLR3rQeWMrH5zXe6cuyP3BiiaAtdkSmya3+9UdnSE/iVcB9
lp1z5THD1maWQbkMULfFGe2VSqC9tBTIqjScrhoWT2qm6autnmKrM/52Nb/v+lyNaxiusBwDX/F3
V4O78GTYpdfg50MUpM/LRlAma5TlowUUW2Zm3xhXjQMmmjr8deIjrJy68ToL+4fCxt3Pwvfx4zsk
/vRoiIcNy53lhSGz/XqHqqrAShdKwFaYAr5Mqq1LWxobFaknEP7fVdPb6ATCLsGtIWDfS58zs7gb
HV8/NanxkgxGsNgBVziErjZSrTIoeNj0+HiuK+A8D0Yszm2kY0tMt2U79GgS+Nm5mu27JdUFqpX+
X27zJaz5dWt0LZh5c0Zo0uF9H9NSN0CkIzSbrSMnb5uv2oCKj+Nn61x1bMpY1MLjjmAKmGCV4hSZ
i6mh9U95g4mfka01uv0qJkIXG1cm+OyrvixbQJ+Nt56QanXgtm90CwfaJADe1kn3QRcFDi/A61eo
rrCEeScP08ydBUueR7kPTLbVIU13AfeoiMLsL9GXnHWSf/vJnmHgeYArFxn0r0/RN2ovm7sSW4VA
XBuGFHAp84XauJsq46RaJJ+sUO7DHmGOLkcErwi/xxHM6pCAH06PBm66guPt0wMnAUQY05wFcNWI
Dm1cfMoGSn/xnMy2uBO3Kb34/rEOU/eQ5kazxrGU+MdG0b6kOC8sfA4tUZq01pKDG8CXKf0GT9No
fJ0alNLTRMJ78RsTdkxzDyDo7eMxfYn6Prob7+ZZDypeBpApt0FHg31MR1REJvCi4N76VYml9Jp1
AcE7auS2AcPIE40A2W49qri9/vharD+t9ATgbNKsQobzfulzRyX70eqarZc5atvT9T5KkdCrRNSl
MsZTZAGBgz/t065GzVxPjetsKJJrx0MiWqY7qG81XW/EJa0SVZEmH4+Oh5V1PWkomcwxTgyfCG+t
L5bgj0RV8doandp7AdK0fgWbhZvxwJ99qN0uBgfpp8tQ0TkzsN1dZ270Pc3bcYlCzzXKr/7GyuxP
WQkzxPWAfpuTP2zxhCd+1xGoY4lyTfQfYcLiV+CByo70Z1P6r4ZTPNpdzN5eemunrZ67FvXhGY4V
VWj+1cGba8Tp4S/39vdBb+u6ISUxMOjhufL0c3qDBR1+mzHLqSuT18BHYlqb9HBRTMT0H5/pD4sk
jRULrzw4yCRT80P+KZFqaMFgbo7tbBnk3+OyWmZOuWPpvHF7uhAheh55hmWFzOXDxyf+Q8hLLUy4
kJylxE/yfeJc+ai/OL7F8pxb6w6wP9I7A73XtvkqTCzcJ9dfOaJrF3ae2AsLIDDtQDJ5n7h+mSBi
Uzrum7S6aDuVg015uQYdhTaFjXLnx5f6h4FuQ662HdMkuCCx/fUetUFUCayjacqFwewRhWRZ/Kr0
9AaIxDKLou+NU/ytmHUJWt7NdCp+wnPB6ZvIRbwbAp7SmiGKmF2G6q5wbMbzSls5DoBy2zkFLgwV
8P3lRoNATJXhTvjuXjS5WvX43CIoCP3QrNtVGLZqU/sEmlM0PoDTw2PhbyHQ7/kaD9Ji63R4LlJ/
H35FXausULEm9W7RroALARVLQNVBPomWVhh///hp/HHEkiK5nkG5jUrfr0/D9mJgj93Q4Jh27ltx
lpKzity+YnEGIcb4XXp0k1fa3wbs7xm5axtUSRmuPBAJxf6XqRI3RlAYsmy2iG4996OkiUB2iP8s
SKehviZdWRoB+WcyIExpB7D9YvSskYYgD/eDbOkCelyautrobkKfGKe8j2+M8XtRhAt0SB51JrNr
vV81+rHDU7ZJmFGafGVVAemMctIG9NWZvPFbGBEdK+lubDiMrjPelxK1UYkSpFMLGHlx+t0cuYUf
X5X80/MiQuZJkd268v1AbgPlCzPX6+3YBfFGz3AMw/Nrnza41SAp5Vw17YwrjQIdqBZcZALHfSko
IgJEzm7GbAvjM7o3h+Fbhzv5PTqet3TcmqsgP3qaOR0rN7yaWGlOlVd1K9u38m1EoHmVsy+A6zi3
LtRsRPK881SyTaBRBLFEH21og556bqpzXpIhgMTstvumbV/Twfo0dWmxh6DvPIkqeJsquNrKCLc9
sv/n1GBbM+upPM0d/IoY4OMb9of75ULrQvlBd4iljXfjO9TcaLRyu9qiAbM0pyheQ0wGlZADeyw6
6yEKu1tbq7/TE1t9fGbjD7EWRhX4o+mOgSXU+yI27sOU+2sklG3YB7tY7+Qu0nwfp18zWbqFbez7
uj4olYHV8alvmrOmSjia/31ORS5lSd2euxG/7QxlXk7gEWSFKdV4XUvU9CoQOeuon8l8ofE6uDk2
8EV+iqVo/jJc/5RMcnKquSQxDrX8d7NcTNgRFh0nbx1kdrog3Aq3+BKXQXDKgkqsI83Ll8E07WMF
bzyswr/M4j+sMp5OyU/iNWxIy3v3+ImU8tYLrQqZaehTpbcHsRFDoFpgYC9Wtf7XX0wq9Idckggb
1UbHc1yTdfzXlc1FZ68LJoNzqsz7UggHWHjZ2jcDRRvox/V9mqt0ZQyV96BZLn3Zzn8znTA8OoNf
bYPBh56nveYxNMguG4NFHwFPTHozuOlEe2qMSi6CotMAbCO/hFCa9ujSMy9HMKDEyclJSwbnqaHE
BP+1vBdh+tyMalw6TR2/toOHo2GT3jYpygumWVjsgDppbz5Ej3lbIuNeIg+M8I35nEgkWe3QWvdi
QEuZnOgcGPMfkob/mqB6HCtIDrp+RzVHe5A+YaTTW09gxeM95S//7Ecp6nuF1G4QW6hvJyhOi643
b2lsVI/td7NA6SAalP3smk/dZMTfFHX9esbSddGDQwZxW/SWdu5rwJslqk7ojoS+dxc73gh+dzyG
XXQzwY9+anIDnvtoep/8Jsb804GsCsFCXude+kQk0+0xw5iuBqFjs9qh/dN6n0mCknNpDPHJnaD3
skPmiJ/GD3oddKush2jmGe34EhK3ZWM7vMrCSlk7sK1op1lFWE/7mR1Q3MeR81WgJfVVT4xbOJgv
LaCrTQ7g7Tw6XXTuhvatHPFCCNFJmRZuVoAEw+yVfA/8UVTkZGBtOtUoqc/tbSMb7HUEBt5JQWsh
cUBU36XPrRZ3W2N+d/nICScY2L7MkK9woit29uiqLQqUZCiTXD4y3NI6tK7YprOxezwfCl2qf15d
PoNIBkal9rd4zW/ixLROlB7t0+XVj0MPGH5d9tTkXKvMNiMWtNhrFjiP9QAyAzlQ6wxG9GihIR7D
AYmxhafNdGKn/jzYwKbtCZBSFMBKubyasixdpylA+UQF07VW1NM1wiqi8Kvryyd0/sbrKI1BA03J
rqjtU5v71s2PA6p6AApaceVkTbiymmTY5pTfd82YD8S4pXwEhRdiqZZt+7abYGaCXFwkpFQHD87q
yBPYhI6DjguuxvdyBh5j1/GshQVoi5BcRiNM1stSu2th7N0NRXWrUqfF/DLXbgyE8SE1AgRGcgad
RMt/CMKkgkgJvPbyNiPEP8+2KV0z7GulZdpicJL+hjCh7scUwjbapTfI0Tl6fBRN6N9CLbHgkA3p
XpWVvzQgzGxi3Y5vZaHiWwpM6NuMWIBOo0353Vbh0dQjdfQnmBmt6XhP6RiDXylKZ93mwn+yY0y1
clTdiK0A/tjD9DRK2IpxoKZzrvnTk0C2QZOGd5vpdf0/XJ3XcttMuGWfCFUAGvGWOVNUtHWDsmUJ
GWg0UgNPfxb5z9SZmhsWRduyxND4wt5rv5efxf1Bp02Kve7BiQhJuATty1schdOLh5ND+RaRApNC
wJwT2irBy6y9+h6PTUt89dpUXB/3KF1Heg24JW26scaOGimbhDqhyQFC0OSfogjcgx903qFMQHbN
pEsgwasvyICIcLM6tXUBn5f8Lm/3GeXCzgMMeW48bLJKWC9mSQaiMTzhbYYxOPNrh0MUgrGuvJWp
A38rcv7jIUWgrq1RnkGdzEct201rHy015mSz9dEN4kL/GWvn19CPR2uuqqs32uJSt7xPajvQK0OV
3bnFX+p4MvmXeCWseSd2mUGYzaaO3XINKIQntOrKl7nsgd5o73eZ4SxtB6n3hkYz5ep3F3PkuyBI
SkiDwTHcCGgjTfC7Tw6NPXmf7H/1Rqu527VGnP9yPRbt98c9QZVbSKiWg+ZYFUHdvnmOAexV2dOu
h8Eo1Zy9V1P6yUFSfFaYkAuZv2R2rZ4COMPvSbYRcVq+637sbyJIz8n0Lp3Geg1UWF+DUr/FvYre
3BR3cdYZX4+vCidNz1VbAGWPgA+NlcGrwez1xkUGFZQXvYT3m6lzACEls3MsWIGuJNKdHZxCLPMM
l3bStqa3MILAmaZSsG+rp7fCcfN14Zt/NeDCZVNn7UuvE+scOumzaof2pbvfWHcdnQYyAaaFcLt6
cBk7w1Y8jJV99/DyZdZ32UtagfAZzU/YQgPpk9rfjV74S4uKXJDR47NoQ3I3HB91ZZ7+bb95occd
/mN4MGPgPEWeTz8OlYrMXOI6MH0BsA22QdOxphhVg0x38E6uEcg1gn4sG2k8XZHIT9fHvSGhkKlz
2A4ziUyTFuzzdJs/6VImV694D5s43pTDHRYvYsACYAYg1jCx8Rs8Ozhb7YNnce0Nm5Cs0Kn0j4L5
Wi6TC7LzGhBpLo+OLMFIt1m4HVGq97lbbVjRtjc7xVortOMfGyw/x9JzeJf6+KwfF7vauRtvM1L2
GLrOl8eNy97AykNza7YqPjlhs4ZhZ++dKPozp90RXHAJseC7NoYvLwLiUDBn4xc4hpi5+iJRGzrq
cFX7ep065N5bJqFFbkU2YAUHwZ7mnaKNWLgOOacDlE0h/8FgeM5zZGF9MW3iOf02JrVVWCRwQDtr
WFL8FNR9A+bE2g92sz2zfMWx3ybtR9dki8hW/7Lh5HAdp4FB3+38HlLv2TSmYsX460Y5v6o0khQ/
h509DW68aqghjdI5BX33YU/d0zzet8ryWvjx/arLZilyUJL4wHjzj8COdmD+viBvb5023WpkiEPI
sWb8kJt8mezg39yhdKxEjaUI01Pvk7uigNxDoyIltGPDZMdQcfx+VktjatCVhtnBquf3fvKeGm+Y
yceQ+1zNezEVN5yfTk/LRND3HldPtciIiRDVvG1TYz3BPM1j7EQFK0d/+qbjvEksiavJV+RPSIcJ
JLJsnjZKVogooJOple/JTN0wnjz5lucNeUiZ+5w5JjrAFoezNcCUFC7z2qgEUJkGX4FF3GKaAh0H
y32rwujZmyABGRrEVptRmRhmeR8y+suRaRz+sGuR9cT6zGMH863cd6BESuHhiauMa6r1n3T2NiA5
rJWpJn4hYX1W0rwwKkFQGxDnZa/8md4zbOd/yZhiqBwgoQ28v7gmDUsMUQV2CRVsUG6e7dzMVihC
QO1L8WQqg1AVt8iWA/FLhU2AJOj6FuHP4PJWhb0g13aetesmaS4jYN6NqS21YVWFNc3A4xfX9sU1
6CMqJVNUfzbp1YjtyQP/RnEoV3UgfoxKECnh1oR4zBBJh/lmtiEdsuXad3zn2rFhlOYVERN5hN+K
wT8ezQQ7wQC9FcIGSwtvPvvJ0B90kmAlF/G2GesTlKu3bp6JQKhcDJ/VD+E6ZKZj8+jL7yDLfkRb
4xiZKzD2VBa4f7DKlrzGztC+e4P4bCyJwEAhLH52rqnBMjoOgc2Mo8Y4FipITgZPsCQKFlLaUmZE
NcGlykkXJQyvOA9RvJlt7w8qDnSqjZtvlOfGi6YfuOySDmVlRNQ0U/fwTq4yU/9yLcPYQt+9KjkI
QKXIHaxmPPY11yU5+PvSTtU2QgksYmIEsQt+VVwAM9hjt25S1yErQHynib+qGkm09zhpAs6414JG
VXGI4Lbl0qOVsx3nWB4lnttj6tPmMmd0LSmPReAYSEHApVRNvWhMsPZhGlar2mRmHGTVCpGnOsJ2
UKgM2hhilMsI/vFgn4nmCGbqJPQYbNndNEf4CkwUpdmszDBvjjb9jcTPKO1tb/Zn//4fNs4kj77n
c3pa2uVTGixqGFBLXeP1e/zsSQnFCK/2F6uB9JjFmiwnenfU/i2yYwWymecZpxAu/qPb4NNryrvs
Q+l5PaTBpc7znR0rYw3a9e8QE9qGQa1ZlAN8QJhq8phnLBfCO0fNwEh3hOM97erJ3SYs20ttj/sy
uIfhcs1cGDSBh0B55N17rQFuqt9NEtnIOGLgAajUHh837AU3PujknTLctW7LdK8610GiVkKmKBL2
/w1k32PqGh/KiMZNe//q8RAt+Cmt/Gw9q/KY1g3JtmVSHQM9fwYuxZJA1I8ux5Pr3kPJXEczQKvs
/iyTcVmvLDlXR368aj9jqvVhoO+zgAt/YhbHjqCCY36/Z40JroGk2+VV/ysYopqM2CQ6PG7qmdAE
p7LeK9IsOU4IC3k8nhUhR+XjLtaBNWM6f9dUU3yc8KWARORemMw7A8jjHI0O2Bxr3EGBIzCtIVJ7
UM1HIlu9+e9LIwkLZPU9HnHhIsBP6PIwpBSYjiGXcDMZQKV1/VHUcfnfw0FHuG3lAWoeZ1lUm84R
Lb0GfJGy742DAoRr0ZhCvcfgL4AXcY4PF5GH+pD47blJt0GlAnZoJs6tgOua5fP2KTrMaRav+ALv
Yr6z6ODW9ujANijg2QVmcC6YWJ0LTcREFppy0xjS5kOeI9jA5LmJk+85sKIjQz6F34MMT0UGiNeY
Gzdyaa5FAMUixHOdB8HCYfdgNPSqRW5+jb0xLi1IXcvJDP/Bqd/oIAF5AEBpHDvi2kIrwbl+957B
78SF/Lg7p07dHvkQVwfv8WgYG+iih4eL7f5of/8HbkPYjogYVRhEHcymmewej4ukgjny+Nemh6Qe
wcn9rz9uHt/+cQ/fnbPMwpyIlfuf/vf//Hf7+Ke1QZpc2ZPO+t+Dj7+FTY8f93H3v6/vFhYbZ9b/
87Ppxw//+OP/fhJ3Kj5ce8ZYcv/R//eXSKLEW2vtfNTkF1Jz3/80N0BEuZrLdIyNvrpb+B/3Hmb+
//3yce/x2P/395ByYE/vq7fH44+bMVb2XTv7f78VpiF3A1zy+nhoTnFyq7L++0A2eAHAjjL0ndXj
y/+9eeAd6rnh1X7c5UwH8BBqdxUU4gDtmixOINpLnHbI9OsGA6LhnNFQAieZ3XaTd1m51aUV4fvz
SU+87wI1uJ8l4rgfnVndUscW8bel98WFSC5MDuctGMW9KKt55ce9eOomq90UUaXPHrZrnHPFpiwZ
zqgW76QjO9w+CKzsfPwuTG1u5wSItQekLnNBVLDtTc2/Aa3LNWHUQZ/9Uvq/qdgI6eEgX0Ck95dt
Cb3UhKGCAbb4bnV3Ua59Q7CC7FPj+Y2S6AN0EmpkD3E+YfSfof/kWiaAheYvFNsCZ0mDZ9a26P6j
7g3eH//1PTtq8NJtWaf7RM3eFpbwS9UhLqrmZkdr9TRPhPCFAymgcQQ/iOGJsLpToQgzCXpzWoao
/YQXDYvc0QsxsgRO6xDvR0XWil/i+Cyav+nLODS3FMrAQgpB/RQ/iVqTj1X/dA4ePEiXC66f38Ng
QV7qaDwC+GFD6xyyGRCOS5pdpFFY0NgxLGLGwkSMnBeroyk1hrVV18GpFBJ26bU3q+cob8atioNg
xTAyfPKH+u9QYcjOg+afjPtXo2umdQ9/a5lW+hgTglpmG6NUPq/sXZbYOytbYZItG+K96yo8xgpt
QkptZFWjsevtb6+KrF0yvCXIt8joo5wBz3Uy0KccrWk/DTVqJDKUw7CDQhkC60n7Ol2ZTVmt8C5Z
XJ4vmfxXOzFULFrgjeXes7bcmnCh1ALDbw7+NowVvpbcXBRTXC+tFtNMq3LGWlZ+MWCo79po/kbj
mF985+4SVMGxJKUVHdkw3gTCs7SUH0Yh26MP9oNdB6nfltPU5yKVO3dwzP2UpztGT+8GP8LRZfSx
kNHAGjCCJTk7hbOp/Szatbb8Q3c7rNjhwAzw7eFKGIXZU/JVBmt52XfxstK+IjVEsFvH5LS1Sp+G
sKZ3ZwRWrhXTAf4gfaWhmQBlpcMC7yW5eMMNHVNIZUJtgNTg6CnvbbADYgJIsTMKJC7mKuuJmpwR
1C9Tcgr2pVdJvFYEr1WlpA7OGdlGghgGJomoopLffgYdooAVthKZUqeO+VAboMxySoih0sVdGIzB
L20RShH8zYFrXxusUZHKlrNrX/qYCQP+p3SXmzWQMdQfg2tx9CeESmXTUG7wBIUwLlzSCHLnk6To
YYlHJ4FFQL3fs8ClrSDWPv0QsGQ2adW7ZOvQOCU1RSpAxWKJVXZjGEXL9AOMsV+PIJamatrWsn8C
xK/WCd8kZM617/t24ZjtyLsGsOpE5lRfBPalsFkL56ZDae95pOjVHMyF+eeuAZOGohjh2aGvY6Jf
zD8Vq2SjTn8btfzpR+0cems2gCTHYCE95FrlLDexG5Z8jPj3oe7stWElX4DJNrpymzUl9z3OJfTP
yZiQDyow9DcVck5XsZNm7ndC5xSAebJdLp1OtHGUnohRhpSRdcS8Rfb4L03r6cYJiBBm6Mnra3R/
SPOsIXEVF7maS29v0M1ZKL6P5R337DX10RoowIRpvzsG+eAlvpY9DB7CCmYj3E1DdGz6DFoZbtCX
Tot/kXuu5aXN2OMYgyvuk+Dsaa6t8JzUYlnOLrUZ7LfV41M0igbSoLaufqxo4sKhZEfpbz0xIcuk
UD4395t7fKrDaK7q/EPnh87WaNSpDWV+/u/G5mzsRPgTNQkFFksInPQjqz9c8Hwzv0lOdYVMxU2z
JbEya58VIMPBBgjMmPfHFuE8xFoaGTtgf1HGMGhQ0OHHLDmp7tWkvXVVvA8VkxU7LdEjGESMdrDH
Kt8HaVUZG5U2+y7qFREefxwrs3D2yZQ1eWKv3tuh8jakibEWJioZaBzc35rshdrmtDamjMFQOO4c
s/8zVXOy96OB7wV6OArvGEALHMGcrAOZyrXs4fEFbZgSftkVx/QO86iSdOOlcfs1lsOXbRLLmlPs
VCbOTKVhK1be9F3bArqE2E755DELJcRXGfKEynk7UME+WWQQZvQyix7p5sLuBeoaBWTVjiFkpNXH
3GXnJGKpERNotmWXY/B2w+hR9vUuZuq1QXmlplcY5nJN+IiL3S7+zbDxnpgbot2BV2Ho2WabE6pj
BZZE2aAubc6onk8miMit4Hi8Njx9U3KlTB03soeihRsqW5IT72/a7I2RN+YjmCuVuIYzoYuZ65PO
YgMv8OV4IakLXyIii/VY3nusoJgOIdl5vtHrp6Q9dlOIybALrjkVYFwY6qaE/ErzkDedM+Rnnbe/
8iYjyZ7hy6buh43L1GxNnQwkHdjYWk0kFze5dU4cuhBQpssRb+nRZ5m+Lji0V8Rxz5tRDaCktL2e
mNQvXdTP1zbk4iKGZ7Cz6OcyMuZBWTFXkoROTL+xdJRYGyufpCHAXH4Frqdm5AU/GwEbaBTyg/uZ
KJH832jFciksj8S+MGfBU4i/BeDIrTMqzlhmXTtLzdEaVhIxsq3aM5eZ9m6v8iMm6uXQyWhvlPOM
Kkr/NdxQHJsuC086DONNgaYSNZbNsk1DLfLR/V0YBZinvGiWVh9lT41DDxuRhWTBWA8WAHiypxvE
vnmRs17dxW42EBsMe3Xhetre4dxSTyJ6HpQoX2QRgzWO7Sc0CtUL2vh70hKAD6v/rfpIvrpZ1p91
kv7m49a8dkFPWe8mUMmiH3vIyl9pPzRHUxp6ad6/RBlHMIln56DEatjuBTMG+MybUY/Wj5EWZIIS
gBPq1dC4/q9ywhiLCJApiU+vOtX6CipWYW/o6AkYJblRlu1suxlXPpEeV8HTDJPFKfdFRQk58Y22
Id5bXPafrh72RRYMN+kl8YWd6aXTsnxNi37HCMpCjlb8dG43AO0ENU4+30/eXTNE/Kdm/MtAoj3n
GTatrkBaeXdtkr/uLO8G2nWW6r1ptT2fLiysMbi0Y8Yya0QBsy0R9bDbouycGoBZ4TCyJKF5AZyX
7oSErQ8Oe+ves9ZN+ysN+rU7DQIVXmytnTSiwY26T1vUF88u64tr3TMxy07vXfKXxqzCrY9ZKZ/m
jQGf5WkAlgNm29uztN0N3fjsOm5H7rQyuYJYw0bW0yNsapFGro8HViRbvOwhaSPUsGP1S9mJpkJK
2e1Z4a6U9l+/M8UeduhZC8YIQgtyFjC6m3emAbkx/UK0CU184JxKKEVY6xiI+v64zrPZA6c5bkEj
e/suSatNXJBRMffEufmxwwU3mgrmCdrZkavqDxEMQzVmVxDmKyu13FuaujCGo9IH25o5G7tiImKw
AkNoMgGrdsTSHHHdzqqI9kh59nNCfmERFMiqOClG5W0Eo6oVQTCAiXN3IrZ5ek8ayz0KHAuLEjv6
KtFluKkCVSx1m8oXqyjXrcdIuUbdspUe9HoWVWQco3e8hozHCXhryWNn8WaZ7Z4TSSP98AYGH0Py
HICxN5FVt274bTnRsB/IxXVbAdd2Sin6xkyubLpswLcp1ULAZdQsHWNtO/3Zyo1pA9QXcjf953Gm
YUXuGrEkcNNPmxHr3gnCz3iMhrNy11aSJU+xxixS9AF1kmeWFBek2QlJd0dHq3YmYm2hm+o0TgeE
0+xIsxZuVuKqrUiJf4/IUSg8vY9yhfuz9afNWN0BQflTRgbERZH5i/hEv5GEQMSX8WFptjK+umVT
E20Mob8masVTVdN4Mlw74deeQcWTasALE+2U8xHVbrQ20sj49MZ/kV95H1b2JacyWoeunk5OAIdf
VTN7OGIn/DRPzkmFA8Zyqrey0u056nLreRhfZW5jgECWcE6yIL+UHScJo/xtjuDkViY946Ei9c5D
cXEDerk4QDUdAEShsm27W0QF8zMVyr8Y6cQE20W86kFZTAOD969kvABADmpiOeMmut+0TtxtlD/7
C8pGEtLNG2uvUzmZu1jV+U7N86tMuuzEimJ6VkQRGLNBr9FnrJ9c51fTzpBl7jeM7XZZbn9LkGfr
1ix8RKg+aIB2wgwUT68zkZxnrgfDszOYh8ROPkfGxEytBzY0Cao03wjb89yTCF5pQ61QA/G0iupW
C6DYht+PjIZ7duxzIZZ1gfY5kGOwp2KAz6ki9WQDh3c3IdrFtVORIeh7ZrXpE+JYRNKuYd7PR4Cs
ap3aplhok5mnaQysc4BhuI2bbK0pGm85upGRJWWT6YC4uFwfoMAQ+yhHsgBGQGN6dtaNrDTUGdY5
adquhqTBVlvG1qonUmRjETA5Wse8iOVL5aY8S0uBaek0QVOfRJVslCsjDPsgBOYIDF9nRPEpDaon
OMbpLmHBwAQUeI2Qv1i+c4o4VbrRWVauvLSbrqKeiLuYvAzARtSvqz5TsJBYBlnuX7Soxt5NZLDV
VnpAb6COjxtDjeFSap4YWafljSyUtYfw5hU0bXnIBvId8t4cDlMa/K6i+NvAvPlUCIFUspJgfZgn
T7BGKBkruZ5zwrynUfSk9IINDRsv3pddTPhN2cRbf+6bnSvhH0Zg/ADYgE03kvuOn7xf1910WdRu
u5HqsEmDX3M7nwvgeItZjOqo/VSyFKl+YYzteEsQUp0Y1t/JAY82TcV46OiJtxCRmhWYiZs99+pS
Dqm+RlF9hPJor6ZSQHbnFNpWY26uBhitqIeSD7I4LA7Jol0LAwFfFGSUQtnoLyQTiasb/wntn8Yf
xEdYj+j6vOI3oAOOSEdnv5mrk4LHW2x0vD2NtcfpjeFvTESDZECoTVKOr6WVqTMs6tkt023vdXfo
YxTuscAwHdjm3ZDu8Ni/VkkiVxFhBMvRJ4/L7QLQwHnX78H+Il2BVnrpj2bpfweQb5dJE7kr251e
oQ45+77rF4HZIlawESGD6uQV7Tr6jgCdQI/gDalN5xIg48Wsa+d/noMKt2Y5TvcIt81uJ2I7DWLW
5YDwHTNIF9dyE2UFiJXGR7JOV5R3wCk7RHjMtYhMYV5BfrXqq1WeWn+aaN1aNpW+wdqvk+G2kDaZ
QUDepUNeaFkn/VKiM90W0bwbKilXYPTuSQIr0r7YfpIw4tTODwF/+EcWOZN+N0rFk2FZwyFqjF1t
AiYuGFzZmvmPF/VnVRq/dam/YptZSNmT3lzNADElDJV9bZAcM/jhWRo5uUx1F6xQU5UsNFmiNpa1
qYSdrrne3z+6xBHoUm2E/pXVNmUKuUldyXkPQF55TcOlHhixE2ZEF1JOpdMIQ7DSu07gkPciG8kl
IxlqCfR1kpAGUGibss4CotiSX/DLmNQy46dJRc8j4QyjAroUaoYgZ+bbPJp8Eno2Flm29KBttfIr
hl+2G3Y7oHb2oqsrsY0U/JOBaxS03+4f83BzGwDrXWCUHtcjS7Yir/+wJvO2U0zIojaw1lAFrWNi
2BapZx7LO6Rfiz56bhguTZp9bY974WgMJM/rqntucqJS+jxGDtEbzktX/fFtpzgggx0WHcG6RNtI
d9ff+3qDwdrQpWI3Ye8lVRXXgssoHM9txhi9oXIs/Y/EgGjflhIErJnoVSMJT4Cq5284DY+8WEQL
lmTGIPMQV6j5B+x3xYKt6kgti0hcYSMDcz87yyRpyR9AlbMvx/Ip9Lv6VFUZk59WqYvvU3NCwztx
CMNOjPLwWqTMQVJma2nWuHc01CsVFCzMSiCWIf5HBHa2cvDys/wkzr1TBPaaJXIKvQhIY1wZZaMu
vT+/WmzK7hMp/2DZRbly+hpkT8ATN8qJ9v8OPu8i67XJCZXghCNPyMsx3Yx/+tG2lllWG8tWMN5L
1mCBk7XdUL7FtfU3AWPDlqP619K0b7UkbMGov6u8TU5I7AIS8LJ/I3xOBDJxscuw3LvBWK9sXIQb
J4j+2nZ1jbLH3JZB9gSynTkS5t+ed3VomN7eqhKXJBP2L2VNoGTcSePYQu9a2FgL7zlODuds+c2e
lyYLgN4mmqGyGAPDosDIGCxIfRbdJzOMZUYh8uGP+6lT/iG3OmtpuRmvTtCwFU3KZo2B/xDO4o/y
M3OTmkl+0OQtIeS31jbRwvvmnoqlFUcJdeStin4sCGA303En1BCEf1cgeLZezCcTiuCCmWNIQ41A
NcQ2EpMnhUgy3OfF+LsrADbF3XQj+mMZq0aeCpwFy8yr2RDO9MMBEUDbEcx/XFMPpAXDoCl3viKL
EY2Td7zKo7urfWCwnquhOME1OriB8bfASEyOC59fmv97bxUcteDXc3RA6GrVdKsyctQqZuV4Dadk
J3wkXUxo45XTRGLrs2whsIRsyqBejJNV7wPDK7YZY7/N4Pw2JyM4NroLMbCO6d53LjVDFmFw4hjG
LbZcmBJEscKpb/kgF+pD+NF4wNhHsM9MbGjN+kk7Hgt90UhUJGTHJE4XHh83xej+k8zWmP2lzYbh
RbpnX/QUBdI5JUr8paY0vwrl3NzITC7J1ASkURETQEww19eBmMg8GDZVVPJ57h1e4DYq6DW9HfOW
9CML68s8gnoF7nnO5H091sWvHXJWCqYigxhV7psculFsxmpfafcmIMZuoRDZQIkb1ntLLhlJDBIS
ncdXR7nWq+AjKhTF+Ujqss6dfFmGECSnSbxlfrUr+/aPXbf5q2QktGVdhsJjEM2l7NUrRdW01yYA
u7kq3itqpCnpQNmHcJQxgq8jP6dNk0RhGOkIjg1813IKMNg3ZG8lnZ0clMlVFKg4vWHjYjBvc1oB
IqpWFoFtDUCDE5I5MuADLgw6Dm5tUg9LQ0uTuKbw00e4tjQJGYOBivcA61YP+L8Dx1WLo55iuLD0
YsTP98ccLAKDBlJllaCnmWvzHM4W10FfbsuYXcx0h/MzGvPPYIi3bQ1VucdfzmscPV+KiGicLOzt
tdPwKW+lzYQmqaJzaeqdqZ3wUFBL74cCl7kHoXbhA2BOhsLY6XjDz0FfTlj8RLAsepspuYRYBpMM
/4QdW8W2ZE/JCkq3+1k6tMrGOatBN7kmGVXCmuW+q7pxE2DxArMXEW9K39Zo71fBZ+WptCYy+tp7
Jr1fX0tpkC+mhj1E5BYofgz6QCbFeeRzmQhtHciyQWyiI0AIaOGS/JJ0ZLm1hZue8giI1jR09lZV
BadVZRL5fj/4g4Fu0jegRNYdySlcO4grolQ0G/lUx9lV2Ax9Z2dYFaRmHHkxfd5CHQe5lOZO5v2Z
qXwDllN5L5HHciJR9gvxDEDqRsRHQ85maEitv1Umq6fUb9dD3Ti/AwYtS6xA/Ej4O9ZVU4p3c9h1
w3cnO+e1EWYHgat7rVr0U/TD9jK/B9K7RfJde97wXdfM99wpXMwKPawLAh/Y43QaDE/sW1vn58B2
tjPc4N9cBis0iHa2zj0iknqhmI73k39JcjQldxDuUg892RkN2Ums0qPUfiXO5DkpZ95EJt35VAsC
BQYcgig5xaVTXD+irHOvg5yHZQKIoGaUd23uN5NJenHeKv3k6NFmPmA6bzOq8UUyvuOTC+89LliN
sXiapNC7VsufUhKOG2R+QwaTiaDImfTTGFrxRZkEaCT1cxXR+TK68Y8uc05ohkDyC5FkS5v4yjVs
aMJYstbdN61KMQHgbZsldb9CS5tR1KKDq2EodDR19mjg443zT8u1yCCxjS22zWRjK0RuHPefsPMI
5zHqbp/WY7zqUpWviZvxcFAl7c7B60RK7/xD2PgyDYbq1Ql76Hj00Yucz/JsDuZ11Bw/ZFihWZ3B
dhKsUROOeBe2OEHPanWOjmQlsmWZ0xOGRsK8rBO53vc3nygRkIS3rojr6+jV6pAPvOtwDLXHwIvM
8+BU7cVui73Z1C/CNRg/48wBzK4oaDp3aftUXFYYizc9hc8M+0nSDZKVg0VgMdVx9IJG+N0Zg5Fw
iiY/Nh54brvlA1+LMF35ImVCxjTvHGbEmw02Bl2d2OWJHS09lhx2pFFMmz7r7FutH6Zgd9UA7D9p
L25JWDfPFmfGqu1rm5RJriJGwejWi1OUd2ibRhZYbkFOTYGe9Dk2avMWJoeWBPChK75yxlPkDZjt
Uzs81V1RnArMBTSeufULYSIGbkt1eMHm8YN+cRjPkXSC3yLrarY/XBQtxj9Uhz7bJeLcmFn2fyqd
IV30pHMorfaTjsA82oprQpiKNWHTF38kgbNDT86rwuGUF0PyNGrxWgfUeo6VMCG53wQsqEBu9LeM
6/cTNoibJdKFByPkQH40KqLMSo/DFPrLrsFv1LrjgpZ15F3LTQzClvnEOO6Kvt8OQ27tQX1mzxHC
OI9cRZ9zcVmKYT56DDB2kxePjGTKw2hgC5ShiN9Vytg1LtvoxKte4WBsGEA7efVZRBQiwDrSW1n1
xKuzHX1nt41M78Zkz3PyK8mLYlF2Bxn48r0Ebbq4o+lJ9DOwDZ2d2HyLWGj+1KLhEui7T17PpG9o
Tb5rFIgLW6FbPlIMBV00rScoUau6Ly/1PKTUT7TodS7Ns8msn9jM/qVDoMzzWqUfScN4pwnwixE7
uiFvR9DRWkuozJuhHORZAq9flagy2UMRnGZlbvSkSu9PEHv1NvGGF9uIrypBcNvnld5G9+zHnJTs
hXKKmzsFwZE9fc0mGDq72xTRrioA/wzONNxG3CUjvoNfnmLwmefpzcJtyKLE9iAherg8oj3uv43X
2t4/WIq5F63zmtnU4yZzLf/ixI55hsa0ilcG+6BfhdOoo1fwhrfyyvzVKZjqQ5kERwHKe923ib8l
GKM8ExSBdtt1+7eENzfD3vwdMVW2ZXxISzXH/l62MVjqMZR/J1ZEU2qZpyQDfSCD0D3YAmp+V3vo
O1tW9aIUXwFSoTcY/jbVgEu6uA9g35Sjfp4mrz4aXfStGQc9p1E2b2SFUCF8zKsqNKaVJILqMb7y
VFuegunH9w2tV0Kg7AQqQ9a1c2dZdnfXQZqJN5fokGVKdNChjQYSAyzz/3zpSa530OKmjSqGfmfW
9zycSv8Pe2e23DiXZed38T3amIcI2xeYOEsiNesGIaWUmOcZT+8PyKr6q6ttd/S9IyMQIFOiSAI4
OGfvtb6Vk0U+YxbIw4+5V+LnrLpZlUWslxyEt1EZ0VwkydUaI+Ee8MGuioInqjrzuVWslWJvGde0
CKIXaetFkKd+HMhJsvB9PkXZcu4szaCcks5PKUEdAiazU5MhwmCZo5xGA0tUaDX1G5B/vAB5WB3x
Zg67pqHmYKFmAywA5TftWUJriLAJYUseF62Zdm0+mvhLsuJOm/FBFgqd3BmpuTcAFvTp7qKo1Nry
Ti7z35QazF0tiygY5FE5MCPnkmCyYU85Df5gFhhmmOk6Yjctfm+xlmVuPV90JvxOVRLKW2uCtLck
tbsfFpa8FZHQLwS4v3S92d94Y7/nhqSqBXmI16fRSOIK7f+mS4Mzsu/Oo6tJgzVo9PsURbGZOt3Q
B6chZMKbt/1vDicFwhBEK1BQxS/ydL0VS8oDK131gWUlwVezdsoFbfK6qUw99XXW8vSpDoXmifkb
yRlCFpHSyvyIZL/KHxeiprWJQlk3G6+9IvbPSGxZ4hr5fKW1I90BcnX71EguWDg0OpDzR6N30mXb
CINEswcPJPULnqNNtm9qi+DjeDlxrLIjaj2JZM1j3PfptWoD5RTkE2OaxLJGN5SnRXrsLEF+lX5l
bX9nTlb4EglyeA9R5HXSrcrNSBDD3xaN933Tjve5uZxxwAbWEeRNotowqVlYzExRF4yvtIkL0W/r
pt2IBsQyASVOFIK1tCqWH3o1+0wstJdTUimv6KRIrwseu4EVSaJLoV8qQ3OJ2uLeUAfhngUDIqBo
oMazJM1JCoVjW3Hkgaa86ovU79XBAKFoDO+sLKQDxjHlRMku3E+TlPvWhGemyZbCs9CBUjhJVX1i
qRoZHnHPtVvincNt1rxEVMUdmt2fmSpHz0v/oHdR7mH8H72l7X+GqrvNFazeSSXfAVLFcSgVDXhc
+BxatXjq804FiissLvcJczfK6vDHcPn/iab/CdFUlnGZ/pNB+D+k19/9fDWfbfrvkKZ/+6W/IU1J
qVeAVKjgI8BU/MGT/i3AXhLVfwMABcvMMPGkmyuNkwZqF/3P/6YqK9SUgoYOahQbvcJ/tWW//Zf4
X4GYorH/F/O0aKpgpyQYhgapFKtV/987WTOlF8Q5iIZzMajdBEuZWANu2FJ+DEihPW57f23+68+F
Ca9imTHiwf/3yzRqRLgNrtdGdSUFBdv2t8paJ2Rm+81BZYrKFYa6OyetObsGa7ZMZnG/NGRaMNwV
025snlhhlGYpH4plRAa6ZtSYhNXkhNbwWhUSRXJsuEu+Uksh3AYLHJDpTwS/ZN4wymmIwRSdqHbW
f1T/h2XHjfopMKM3vPAIIIG8dUTpdHjLc8TyD9qastOseTtjQ/JOQARPlgwvKIMP2ZrNYyXEp9Af
0I4V+Qmy0pCfAnDGrkrRk5pAsMUZpXmYvxjE/oxr/g8opMDtEX1VM9lAGksnJyUuKF9zg/I1QYhg
W5ub7bdENT+nqlTwdyi0y6mvrvlDIkFE1ppIlLLYsQOTlCJxzSvq4kW09QU0yZwQBSq1moumfM04
SlK1truqeJETZHi61h9UYfg9qhEBNWPxiHtjoAdHalKw5idpnR2teUrVGqzEgfIM85iihXRLZTT3
05rCJKHaZg4k0PMYizus0BZCrMkr1vSmYv4O1jSnYc11UteEp4WoJzDkL1aYIy7RzdobmqeCUKgu
tEQH6mZ3mWMUOWOZPTT4x3d95y9rplRDuNSQSI+LXmq+qlZMfvPrUpnvLK1JSliTqYqQ9m3TD5Nt
NUylBTxPE0FWZqIclDXZSrGUX0OMfnKcOA9i4q+QKaMEWBOxMv0F4TJx22tWlrqmZvVrflaEjyWB
iyAYpDDgqw+aFX8FVDNRF2pEFQXpuXZScORUWD2EV5+DTtoRUzHZB5JuN1UXuJL4qxyGAvXNJ1N8
tLZiXrmxDmm0SeuzOaxlXy5IW0qbApFcytErq3tKkrpbmInAKR3VXqyr95D88VlqEOuhmXF+KMR5
jBUkdLMEQlW+FCUS8Z40BL8fBgRBmXDQc8Vraywpdc3aedFumIRMO4xKR84iOtcaSQbK1BwhG+SO
bhA+w62MWyn2XdofYuKJcnSXk4puS5R+JJ1yFG81cqXa+KLE9hVBlSjVemAqbtySLvsRcXY5kUYm
RKV7VCsIP1A/CwOLkNHGVEXk+WyN2oEEEmxhU+Ap3VUdFNmBp+xOaWZeJVSRlKQ/0ij1RGn6WrLh
PZrqZk/WLKGHtAzMChddy51PUJRnswo0px85VgK1by+h2WB9oZB8XMdXaIeqxUFDJDQUF6seaaf0
BKEEMiqyURV3BX7MUxfEv/U0vzE8eosVJjv8/iSD0q0UdFKgx0im5uqpvfIkF9VTwyR2L4iIGAkl
OP7ZGPQqcpVV6ty7CXONpNGvaScguAqimtRoYmSknhq2LqPWFOIHIx12I7454GriaSH9m8Qp9TiV
XBNGMqVuU9CXKPpLoqRPXd7/Sri6VAGp1MARk25CiQCkz51cliiSCB4cjFdtQda4dPC2kppoRpgA
pyxnzRUfw0XufU0ZkXUk43xOlnHHZ/lewkG9KPl0N7GYcBDz7PtapYw/PUCljvGHtsbeyImZN9Ln
WagqO1w5k0SoX0LD/DJqcTw32n4y02QvBq0BdN+8lbGZITiRyVmqDU/rl9jWlHskTyZ9KZ280tSc
PUHDdaEu7XyNh5EmA61pUrNx+VAMkJN31RqInGBaFBJpbot5S9b8rFGPrkZgeWTcmAualeWnyrU9
C+hx105GgZpD/aiCyWlp2K1F/0ZxAdhXbjWv3Ktce1Bju5fQdMUN4bsyREC7TbX8Tmnim4Q2pp4J
4DL7Bh/pInyBdiO3taK+KuMpZGlMbLo8gOVk2fZAvSMYhPCYlejCKOBENBQmWxJWaAodS2foIQBE
oi8zo0djhmJmTgJ/vbSmVbyRafqMTudbzsVDoKlHJGQRXa2CQKtS+AHd+saAxLMJqXO9dC6j8pul
xT03gzO6cHCuEYNuxKrYEsmHDsuzldD4bMbfsbzaEfLmJyI/iqYRnHG5+z0Hc39s0+gp6dpqP/RM
PmnM+p3e/U6mbnIEpOadaagAyaq3goJ1alCl7IQYWoyOcyAFlOcJgfl7wQ6EclKzR2z9sGCGfQLT
LRfwT8KX5tvNtHvREPQ7hUQRh9JBiexP+hon+dbM8xnpZ38AhFSch8An1KO1cVS8SJ1KKGeqDLuu
INo1iecHMyiea7EQbBBfXDtJbWuLznI4IF9LJypqHoNLhxigNSsuZNC1KaudspsM/JE/Vly0hGBR
RDLojol4mi1iP7zCnN7BQYp0OJXPAE++2vPaodH/rizqH7AdzmWnL+elja9z/mJSwybc4wGOIEtw
RGEeItDfWkZfEUCIXQ3ygGcB+VKnGTdeclfTBXWiUSTukPKkjTj0nI61cB76CBEea7qaPLa9ShoB
7bYdP0wxqa7nk9ndxopZBtFB7lBRTsozOv4i1xMuPzKL4nK46wHZupUk/dSDReQt5NZRr95y0MLQ
DIvf1iA57ShCZGFKR+sfrSSF6v2AkJHgw2E8zXQoxMYgQLMZGmYXuJgkIXfTVspcs26xmzKwhXl8
ikPy3oBWrPEknswbdpR0eGAeiVUVpSEetxWmwHDstfG4R4T1CdKRdiZOJn9Qxp/wKCDD3rcFqvhy
Ed7lBKHE1Bo9VRNzVfCpFTd7y+LDrAnrLGnoJ9dfmGuZ4pndPhD09Ix1FYCYeQ/3YsSImVtuH4qI
aAR0Lblquaq10HzOu70yESHWiZDxOFg2+MO1RIZxcoZfTKGY+zdwLdgw9Q9aUFDr0ElcIzYI+RCq
2abVHN3RjOFEqevJVhUKqwAmyksXETUhFeiQKNQ6IvFX+L7zH2NW0jMRPYxFe3GMv+nc2PUiAwGe
8/FgsBz3x8wiHXIK5vNoNIpvamGFR1rmMhKQttY4AseFO2sVGl6CQsnO+LsWcTZOMZPJTcy67LZj
kbkdcMoS8vRVaJXKVusIYZQuEXKTRLeialKs7JXswzZgKqv3F84B5iDZoV7E1KvDgNOzGL6NNv1e
EvELFetjEE1QxtWJKXPff9SQRry5h9rQgDsgp0iOPE2bnwVKQnu9yIkoD5QnayHhvSxnVHNUcIPh
G40ravoIBGC/tPaQsQHfT546ee16XJ4Kpf8ld6F2bxGplFtKt4Pn/5TnZnUlAhLd48GsQVYQ64OW
yDIvdYkyP5G4keOhHFzFLMTVd9ufW2Py9USsV3Vc49JyFE7ZTLoNRaN7DffdTkPhzCAAS7Mh3BlL
ujA8Ed53X9KoT7MI3Ymilnsxw/tarO0C/IlRlJDjhvf3LinJUFpITqFQRnqwLuBfFiuJi7eseyeN
mNkoOmW0pCCPVtLj6ixC2fCHtP5BQFyf2tWkuu318nivaCCdZYFgVQpAqLmoLjNbQL8fluOrMOfC
bkypKGu9dhcZXNjkru9nqOSHkdumnZhZwVJ+EDwm6XdTniokna3TdsMSbFaO1V4uoRBjWr8Q5Dy5
CepwH+35CvQO9twozk1rdKeM1J3VT3OdkyHYT2lg2KNoHJEj44cm3OvYDcYtGypitmNMpEFSiy+5
qTwkkupMKHq9VA7RDSSGN0uovmZROfXVlFzqwLyADhp6qTy35SI+TLiwFWmOzmSBvncxTmQR7sA+
ncqnVXp3yqv6UaNos4iFsZfzWyuay8MiLrFXL3mNfHkVIVolADKZcl0iBoY/mgsZyroAB2SMnYCV
BcIp/PiZKL3i5RiYuYGFzpGqy0VJWOc5DOivwD6sQWATc5z/I+t4S0H+l+fMNPsVh8w4AtEYqIgP
3BZDsibIyG3S8bg9C5AP0RDjWbWq6bbwYzErgCT/9XgAYnjQ5XX9IKMlRkVXe0UR/v4T9rvl/G6b
Mg9nnNUkUIW18hl3Sg+wW92w4STDWVa+7mIXOgo0rY5WV3+GlbJ4OpqoI0LUNYOOe+0+1rDORQYx
det/bJtYwd0/hP2+V6doODGQa3stSR1jAmwE1JiIslxFRAV4nl3c1KbXS+1rtEaCqWtU21+bsSXE
bHs4owyoVa3x+xb3cR8WoQPQhwyx9TW2jcjAzgKEWvc/nvrzB5rV/zpEgjutxtHt1QJBJBBs2/3r
SXgg+1IW590fz+iaNMZcK5gdcd1trHA5hNIZ+QhXQ7TVDjr577uBlJMHlsaTj/7nvlvjtlh4CKTj
tpO+Q3nsp61OChpKTb4umKiVMkgisB2S7wg8Zr1Rr07PMtB621gTpiKJr37bCOvH0c8pckuZ9Gdm
jIFI6Vgmyc9aD822R9dzxcMLpL9O4bFZk8DomDExW/cqURsWtBvGGwhccDAZKVrw+qsjNqil3M/m
gnkM5Sj3BVBCRCYd02INGdwey2uuNfOTZQ8WBnsmTT8U0w2pZOypTUrKjNG7PfKrY7tutr2s6VSv
k6f3Yf3RQHS7Lo+OsbQypQTiEbe9mMorJ+hUzDRYshQOBB85ZK4jedsH5yCtJyLY0sRQUiSoa3bh
eqr1iIOr/UhqVpRI+i5MiavbNnjtqmOlVlDq2+A40urZbU8ti1HiUKTnkxbPGqCGNXOQPDxzPYOk
dW97WKgVwhKl/4aL1vnW3F3rjpY2dRnOzEQsqaz/2V0fz1ESu6mVE0uwGof/WJP/8hVvT/5xMQto
h4nQsYozSrFVVcxCTFz6M4s4ZEbriSOwZPCiIH+LIp0wtWb9BNsH2j7LdOtLKT2ie8g5Jlten7wm
kTFMkI9GRtmOnv5xy243BDItm9hCoGiqCUOJjLh/lFB4zATxJWvs5ZZxmXKh4M9NMA+tduNtwzX9
t71ZX2P1/nq8/be4PWkN6ehZM2vkf/weaFARecD6uOvlvHn7l1dbWiU/tOLPVK1BcbXKefdnV62t
jFGcHsj2JPaSwCariHH+r58cWnLmpnWz7W0/OABKI9+T0yZc4yyJcfAqjZDJ7ZFocdJse5bSIDTs
AF6vP9WklNpo/okFCIxKWw1eMW5BdGLKP5Iwt0zMf3moS8XO0hlVRpNFKr6cv7+8osBESFWs8tt3
u32tMKPaP5Gi23Pj+qVve/+nH4kgAK+aT8PV1muRMhOnYUkGMHqBRt8bFDxZZqv5fRkxeE5SPVI/
CzkHtzAxQ+s5M7fdepYvMV5M6vgPoByGg7mGEwbb4GStp5e57VLGrd1l9Zd05VXYjma/HrR/2t3S
Fc2GlXQcDXhi1kGSWzjbEmTEPlUTZwv6wwpjepUgEnTNUPLX298eQr+CeLL+x7aJqhqDda948joe
CWvc4J/kwb8ew3JDutkLpAQybtbrZtsrGD+nQY73lIkb1J+0ULfnt42GgoOOVVO4AOBY4c3U/tbx
hQsowoW+7sJIIyQD3JeTrYMvWEGugXVvezhthvh8DdDsss9olPBiqE3PuM2G6E6dsWndHSXhDtbP
v56E6zm5RbNu56RG/c2XRtpaf53f224XUwpNR910toeVEqW7TJJO//Rz25ktdtKdpAkKuRX/uEy2
n/nrb8BnER2suBFA2r4+xtGaEIkdmFBQ1fzbG9x+BVWhvjgTmBHUz+PiJmDemMCtd794vci3oN9/
ebj9B25D4/93ZH6IOe/m/6QjA3l1RXP+9//1P/7kfv2Hjszh+zMq/13C3J/f+Fs7RpKkfxNVhX90
QERdX1n6f2/HSMa/AY+RNFW2IMtCDv57M8aiGcMIhNUei6wlr5juvzdjpH+zLACkmA01jda0qPxX
mjOGJK8Y0X9CWtMOglPN+yK8gGgoxfyXQIZUCljyG4F+x6JogK1CVnwUh4deXijrVHGmML1bo2G3
TRVDrtbD6Kav9ydStlvZ23a3TdJigYIEBa9knS1sm0WI1uuXzfawnCDk0k2I/GxkPKBVUR+3DaXP
5hivU5Z/eg4D2A6LL0bU9QrZRqxtUNr25C2vFA8/DgWDmfmW9FslBvGk225Qo9cfB3Jz1fJ1qfUG
3FGTs1ZtyPbUzD0KtYcA5IXHlPiOSOmY+LvcsoHQQo4wwFEgimeg061w9Dszp0e7enOmlLITnSOl
60W3L3QR6YzBoJV+WYXeIldgeRDpKvLcMRqOtKolv5bbBxI3+2PTFUA2BAPoRlhXN8Tsgy8YvKcw
MUnYtA4EL0HUF8uDQn6AnbZa/OeWMi0WM4ZteG7RWPwtTlaRJrwJQrPf3uc2IG97aAuMQ9D51FOX
47aRFjoa1A/uJ9Co+5iA9K1lloLDW2eZLN/j/UTIcgYV0pd0VDifSZyeonSwxa6lpYTwn+i06hCG
I+UOYzqgXHnM87jGNZEfu3Us2m5B0gphEQAp2QAai+Nfmy0m+K+H8zqEucWYXCdT6n3kCuVx24jr
HG7b27Jctz0ZWdo+g6m43QO3d75tjPWWuD0nLOQiT7mqU+7Nent7P11CJTNMwW7vs0eq02uxBiti
aYeJU1+Vs9S6dCTqZ1l7hBU+fWOapJy6Wo87n34+Ve1B8CUXW0PmQ9hwBDhqjjl/dohihccao3Tf
39iz+p2FV/4FQBu+6Vb3Z5FlA/7KFur9qTVOqXRhCl68pb8ll/DBV+qTsZeg/SNSND0ALClRXLa4
WadHFcCF5psYzzAXMiPH+WNXND1IOwGP6tSnifBA0YZphUIIP/9h+RKfqRz1LArISr2R2mBgkrYR
JBAwCG/qAOxdZD4hQ/1wl/RMvRV9G8AxtfD0n+TBsshswObIxM1erRIE9TwWj0ri6y967+Jw4Wur
8eoAK1UdagGxeszGXULW69J5lBapJTHf70x7nOzaYJpzV1lf1TdcS76+++EpvuovAo250OvO3eMA
tI1+jEsRdul3au3gyUrly2w6gWoTWHxF/93eeB4siW14n+kBRNoJGe7kqKpdvfdkPJd2RulqoOLl
4u5J0MSwlHKYQano++xp2M3xQ0VuMUy/n57w1+YXXj3CofibenooawfArumkHcQTm2+3w15Ah9Ny
xM+qp4Jp15nX3iF3oXczIbORj5Db+psCkOxBflZeEQZJGmMI60Y4qG57VUQYwk71CIjqgL1OLDyc
GGno61ybt8rc4z5a0eZMOHN3FL3sUcfgYXevxZfxXLxYXnafYLMZwQCerOYd96mxnyEGchRxzwY7
2sVITk1GpOGXITtW+mzu4kvGUvZhrt28cwvLNZ+Us/AGToMPw2mrfqo/01OMHeOkH1E8H1gVDqgT
ZXSWbvZdttSuYInskl85DhAMNImbX2SFkWKvvqSnsbbpKvXXtHwczvULyJkPM983bw2EJ8vhZBvO
ZnXHQe1/62RxLY4BqbfFdOhpGb0Hh2pDbZw6Ziy6E340Jy8+iLpXPumxHXMkHJqYPaV72BkeLbjI
XX4j+XYG3D7AKT3DIVj5N0FeT8qp/VG/cTF8xt/WlXFnbj39kWwXypuynS/PQbYHGiyPrlieqodW
2U2dI70SYVQ71hEHxkhj0bKBN++Dw3A/F17F7UC358VGhv+Zl16Z7U3Oh9yv8Np91y1EALtyv4dL
r7jDpUJP+orTAA9j7g8Xy9UpTruY6CDuZnbwFpMk4CEHJx7NsOtT5yLiv3TLKUaHjfTH2pu/i8Wf
X9YlVUe78a1V3hk7kOvTTJn0b5jLmXHT8M9QSKDcd5A/qTeWx5hLilsuLzfhPFy85l2CpLtP6FTv
dHwWNjDjG2xbvvP2c3kChPNV/lBGwCFvIurEWs/f39eNk7zNz9oZSA7D4rgLPfUw+hOff3C05/id
DsPol/DM7fFjSPzlUD1QY5YQPgZQvL2odYPgThQP6BKOEIaKbp89CL/qej2+o+Bx6Ln2iqcpclcY
Rwxr1Z7O/UuwHKaGajiVUtcSfJPPUdpEA7LiEqaT1sNz2hfc6Bh3pGP2lHBS4j4RvPBzLcBYmMK9
CKIHcbEJ1ERPv3J5X/NL8kVR3foV3rrgqKGUYgBRfkzUCLJGrxz01Fs5PCf1JZV21qNQuxMKiNLG
uEjfeBbOhvAB1ZlpAfXrc/ML+ddbcLEk25gfoOYMoRu+jCJApxcNJUfVQIsGzeSX+a6TXjDYiuK1
ne4N8TcmP4jAISZKRtvcC1TEml6e/eT0Iikmgxm+Tm9VDF/c4WMbj8tjMHzI7U/LIMvVW2OxMnyq
6wO9gtaC+0vkU/7Aa6ihZYtg1HqfwWKV42JFBykA68OyWzjunZsFH9HwikY7T450P8rf2YF/gz35
pFrxwRj/xR1zs2P0K6QMYz9R3r2G2VuqXuQ7YMdx5yyX8eAEbw3IZGoXnLMwGOFIo/Sdwl+wahPU
9Pmh6Fy6CgVfbb5f6CaW+M8fyuYkxJ7UXYZxx9trCoc2DzZ1qbykoPbuebNSf6C7Apvffq6LA7Xp
hGEMQfjVSOlSwit8t47KMbnpp3mv3in3y33wbB45o3NbOglvRufVDDEpqC3RqeBI+O3qgrsXYipo
+BnvqjaDTOFJwR68aiE/yjRlNGo+TnDLPPLKfM1VfOQeGQ4xH4ttQSZhd5dO51G9UGaYT4WX+i9w
BzmC2je0HjXyA3k/UWnDR4qLiuBwNC7xiC1EJJjlpN9WMA3EJdGpvzqcMeheENVEOFFoT5Z7rF21
BAeX2+duTJ6W0u+1izTsBxWG2kXH9VQ4cuWF2bVIvRCX8Zr3a1c3BqLn9aVoK99HdI+Y3drWofop
8WM+Cw+EHEioSrn16gj/bZyRyU+cXuUEEoSNXggfW5d6+JXk1hlrmt0ungFBpfvo1bWXKHQeXww0
sTKlamSidvxLfa0u1nsO/enKs3OzC07RaRLuTGYajvlaVy5v6SafBjIWzwQSfkGwc8Vzdptbd16H
0+63YLjNXWgddL/ZdeArd7ILptcrPrqrsBuudNixsh77Q3s/npT3en/V4dr8QG6/6xbPvK94jcWL
TuqeEhdkJNQK44Ve4Ju4j4OnpnToeZknviOENDOWH8GOH1Fdt4ErM121WCscCtMb0hflAQVNg04E
0g42ZGQ3O/HLehdf+/Z1QKzzTI96uOZ+Rqja43xirsS7wIqFWBFnMnorOztml4I2wBXAwXV+HV+b
Z75//ljcnyqqKXZzx41jmDynPLRP4xPCTc5YuguVv/Y5s7viaLxIz8sP1EMc63lxWZ6bI8sAGleE
SYqyF/7qH6pP1QdFhstBJ2yzdUUZVTmq8H106w/ho/BkfHPiNDvpWexeYQRpL5Kyk8DYdQ6LCF18
NRckqg6elOGTop/0kvFilV13+2a4wcHUyh3G+hpBji+Ru5T64InOkMPA3eG/gGFbfCRXlCrYH9ve
y/Y9TLveE9NbrHvoznRUCLk/5rTjfeVzTVeA0/aJYOe+/OY+bVGdzH3lBTdUtCu/F0/YdXd9hxuN
FNJnVlX1ffcsfuWghd5MfJF+WvjwvgxkEO2lCm08aPnI7PZhuDW3Rr5ItIxvSrmz0kP6HmPYjjjr
6wdk7kin68f0Fx++Jo/nnj+AmiHMHCs+1g+Eg3cThA64EnDx7mTRFeIjiXrt/doKXGVcXiXti5va
HeAtFJlnInKT7ORjhmJxl94Hr7yjHkvyEqPRuif+exVDdYTXutZvGIaBcOSzVCrOg10TPxrV15Tv
+++68MvxLaNnrbg9lkOf2YR0Px74znMao+dxAeFZbPXkCAme3SgLeMWmNY/aBvEcaZ9UuNpLyaRQ
y8aI4McIeOJMs/kIFNIahsjqj0sPVGXb257bNluWg0UOb2abTWhnHdjMCuWQ0gWUefEU4XJOa2b7
LJeP0NPoqax7o0RzYNvLsS9T3F7/J1OBRuE0OU2WGIvoiPjBSVOILP6//rZaVb2rAbG3O22PbM+p
U+GtbkhukAtmisjVK1coKfz16x+UTZbHscJXbcXkL0nzERVeBxUbBUBQUPEvam77265Ssc6HATE6
8oPOcNu5Xfka/pQ/sXwiHlG8sERrGR6dOHQ6aPENTkKnHNyYhjj6Ff4qVzJyBtUef6BenJq9oh4G
42hWdvGFr8A8s+JJOlu4E1lJQF16B5uC3sY4lzJEKkxgNgvMyyBC6UXy5Vu0cipX1e9oZNuGIz/q
jwrdTr9MToLpQ4/FoC8bXv5TvM4PgtcxF7UAvDPX96pXSnTBOXLCS/8uv7NAWk58+jvEeotNmspe
t63rHLm9r773l/qDVSf0MXC2hDXGqCtNj/lYVdjDa40v5z08ig/Sh/7YfQmzG/50REYgz3wvd5Qh
CQnh2JPjm2nQqm35Z/hO8LoBbrhpX6arXScWWss+jW7aHQTl6avwiwMTD4m++7nDVs4syWl/C7LT
vWHe/ol86SNh3vduXFUXmSpktPkOO/a6eLZH3Qne25/yow4doXXwQeM2keg8u/UPk8uIXwupfQzr
Ykp+aR6HADsEWXQuLGrtrHzJ3P+uZONVdsd8+JJ748wsNvI53BX9/ocZ9uFeu3bH8DLCH7ybYQwm
UNlsnAgFgqvvMbH7xEaAqt53yR7IJLjPhCHPJacc+we/xEstN6Ij3gK/CjCwuJ1soCmFhwJm0B79
8Lz2yGgpfCGfYE01vKLHwHM/vArer8lBT7SLz8ETYiwnPeiHBU/OJfDRbbV+fFQw8NJMsklZ/oJ3
pn7zqmQJLrNT7AFkt471BaJNeOwiL+f39zxxE2417ZWLSraCwf39xvpZOVFHkU4SA8tjch8CD8ON
tLjl6IFMUN9bEhBuIqj0BQoNf6TaZ68NUk3uaiCAWDnKfsaN/Jk8C8lVj+FJ9UKM5W5ZM4evb8AE
wZFzGpmqzVM6aU87pbEZbK2LeJATe9r3z8k9pnDjle4uBOZddl9+RI+goxVSNr4JyboGg0eWUPjc
BZyZiMRsyxu+JvyDHOXXmebEg44Q51tdQ1XR7KCWcfgcWDlzptSP8qHZT68cjXpn+dV9QEHoneDz
9LnCcX1h9dKvk8B9/KFWvsVCIGUMLmEIHaQbk/NrBXMpdDnsVeli30eERysfuR66w3SPLZedrvUn
+E3qDbHceuPMHQpmgnSFuxw8lpGXfMJVhDZn/p5URxEuWnMQWLv/YvLH8lTfVYe1WIZ+BGoiIhNW
KPVWMaBGgAX2Rfxt5rvhzDpSRFD9sZyD4ZOGVaQ6KJaKljex0+nzMy3lVtr6/af2laNIdBBTLlQn
E9+QvSB8LLIn7dUXX6YD3BbKTBDPpD38jUikj+GQk4l8GbOm8lq844YLF+RXiA3p23jTl1S50gmw
3FpvaZ32Yz2LPswfqgjwwR85MUie4DKkAMQB769UBYQ3Ft/aFydJ9AYZfhKc+kNZXO0LOWOOQTrx
MwoSb1g3oLq/V7ULaqzMmKudhof2TpCZU7nDayVDXGCQ5H1RnDjo11F3qXIlD+OHhU0LDUjoUMea
tdcUEIZhF7Un/gDXbD/mysdTeB4vKFqQNSFF12PH/N1S/8p8gzjhD/OIjUvNdwJlnxD+zgU0qmu4
7Vdgki9no/ns7fwFStEuuQeXBjhhec0/rNus3eWpN/auJBEHfM3SJ6JKilf4rVHqDA1Aoks7rWUW
hlAdvUrAvZfiUHgOBF9+RA+LKOBWMuixcKDoQJ2AkIL6vLzi7TwOe3JG3I7DWdrLlbKWg8GUo9t8
p1cuklB5xNui9pdF2Sumn887mttW7DNCK277LHusXqik7WGRzM/5lQzL+lKNL1S9uBMRJgTjkAub
W07zZXjGHRW0+KS8cu12oj1fqnv9YX4oLVtHG8eodEYrxuisHxVfcVdpLi93jasbxxGy5vy8jhSJ
Ez1y5Ncm+mt/QZYcJ3hmud65GL+4a8CCTVCaKZKD5LdMT+UzyM0H40N1ewtFhkt3Vt2v6Nr0hJxU
c3GcAlGcI6StvkklFJiSYZdMI6yHgFmMYTN2UUdEAbp93xwYgJx4Xh3RfCcx2oFetMrCTqyzg111
D1VHAz8xOQw+lmEbTELKfU7aluzBm4O649bzEeEFJSzzh1utOTrxvBOyNx1COt8C6caVH48w9Flq
2t3TeJN/Og7zI5cb4px89CiJU7tLBFdGyQ4BaPT4gyp2DcO2uL9yocg0wOzorjwsrP0Ji+65rO3i
E5FNRSfgbc22fps/xgtXGgM2lEPayqQuxhKmiWdROwHQgkR3QKgLfNPgdCoPrFD5rrBcMFvA0IFC
4nUNkUx2qnAb/jdb77XbOrZ13T4RAeZwKyYlS5ZlybJvCKfFnDOf/m/0Pgd18wGFgi3LXpLIOecI
fbS+bvQK+S2vnc9bvbaMz9W4Fh1hqlUHBdKgaxQOLLlq2a1iLib5Js/Mzz1340/skh57WChIiDlx
x5BeUeEazRbzF6V1m94WR4cd5Lq+Z3YWXGO4dk/LhlsM8X2+1b4y4hQE84AAh6eo2obGcxpjz8Wt
QFbJsc3kCszOwI5LWx2xukCxb683iko5BevkC1CUlqHWfnzi2MCWJiZPDlAIedaJ7ReBuX4f2LWI
oWQGXcCd2uOv1F5xhGgHssuTeONQpCiIudbwU17acFf6iRejbFYd5U29hZfwpv5AADJOA34ilDan
TYuFyCbcWhAoqf060nfyHB7ayR5KIFI+a1TlgK02pU9dBFG2eCtZmEjyuCXexl9ir5pZEZpDdkfV
50UN7eYMCmugn75ZENnbHDrlpXvVyo15n1HMOwu060vLRrKWo1OyxXIHfs8bX9obkwuf6Yvo6h91
6ejwXKFn/hX0+3EnvaFs+2c12xDAjxfZtHUKXJe+q3KLmfPW/GT7VbktbxySi+qJVz7YoF/Xbvu7
mlbjm0UWV9EZeBI+OdLTPSMhe/OpekjSJvynG2Tb3mLeug5mODpv0adik3IN7WCPv0PBQ+paWEV2
aDHj/C8/kfN/gM1irci/aDgbcJm9M95GN7znrAACvJGDz8uLLRrp/FDAqfoXsQNbm4w/g/2XSx2Y
OibaX3k/HeV/7LoIBWIIOOfwwF3WXYsf/HOCTdE4zOgyEXycL2grApxIN+zgGKBW1IGS/ULzY/xV
nHkPUfSFmR23+eZFBrXXdkeKpVV15iLX+2CnErr5Wvokk7Z/mPf6pLrTAVqJV9DmX7DE4/akqNP/
41hGjZi9yjdCL+2QkpTss6N01pbneUaDzJMUh+D8hT2qUbYywEMaZMxnaGuYEUiH0DxGFXmPB6pH
LI+kdsOX9cXiFOBHvXGzyD9y5/D5bTBXvQf74szqbW/TG+ReFpTDx/fzkb0ux+ba3tgUE+on1G9e
Y8IEFzuj9+XLeltaf76loZ1/cC5p6jnrgct8c9AQ/gdH5YM5ykg/mN9EJwL+MIXfJLvoJSd8eNUu
FQWdayrzkjeYIetH+ZWhtOxt2Pa/2EKRlJ3h117Eh4alyw4bv/xYHFTDBTZMulcyD4uoA5ERwf6u
cq2nkOnaTbSdXPVcFkTgDJrcZU9xWTvH2FW24CyfrcO0nV7Gh+SbR+aHQI8Jp3k1Gd50Z0riNCoi
j6vRYIlEIOUSXcADlr6AQg9X9ki8EsHXZl9SA7FkS/geMi+21pzNGn69TUIC5NKo3Kb2ucPVwo6P
mm/5lAnGVzF2SKbFzqWor4DaWDwmveTeLqcDM9wCHHc/N3dl5pnXvt9gCKJAqmLAAoQFkzFOZjny
ebHNbW/sYeRUbKwptSiqDfueEFneZpJLgFi547e0RzL2MTLY7YEOlB+TrcOyWiPmXvY0ksMzWR+B
6QvcaulDc/VdeSPjO9AQ2JFYGLeanegpO1XRLhMhy8AyWVON9l2k0sqmH26xYuLeET6D7fiY/om8
vXIjPNUPofP67+4Oh9+CrICQDDMOmEgb7W4exC8KV5gLq29YeUh+9DLdx8bVOo/SRfkDt83kVVHN
10nIxG2nYF3oJUAwYxoAFDe54G7FWF0E3wUSzoY/XE22fOyYSEM9OH1okS0eqfvM13k5Kq7hm9f6
EVJRogVFMG7M+ADYODd1L2r6MfCO4t34iMerpiJ6s5kDg00mH6mkf2+x8qMi9MJlq4ONPWQU3jZ4
NpiSM1MiZxvZLlQ4fzrb+KfcaXoEIQZmkGrpAG7jZ2V5QrbfclvYgOhq8wb+Fje8hTufNDhD9reF
aYMfiZA6gq9ux9QWi01WODOtVd/8Rtxuh4+M+hgyaCrTMJSwIWocoNjTizQ7UUCkAeGMtJMUbz5n
pw5CCwvm2fweYfSxJFhQ88aAkvfErp2R7ZDv/cyeyqKmt/hcn8IDHDtsnbxqn7N4CJU5SMInENde
+dnfta/umAwb+I3hJ0xFhHVsv+m/ElH+v+7dRBS/QlhIH9p9e4ie6LGG/5TXxLde2/1oDyT884f6
D5IjzY6FsRz2Eya/t5qJzHsz7NKXQHheSPtRkOOpEcBjwlT0xF+MsHd6BMVhgkCns5g2bNaYcArB
3kz35WJr6lGl3IOfDBM/WKEuHo3NeD2zbtIXblyFuZUsn6Yl9lCB4QBUFkx/aR+IquuFpptNmwiY
ee8XoS+vcQQ9UdOeQFpzrV9Wm3ht/VethzLs6ZrmjJxj2Cm4HAvt5JifBMfBSYeUCJ5+h0seTpsQ
qG1a3yyA7+I9p7YmOOyWhXXRND+GDLRtruDaZpMAZpN8g39ejywn3eafkEyBk8PaTekGZ2caHKNF
UZru55bEpXYD1uIp8VZHkKfwQ2YfI7p35ZYOF1ePCDi9wL9fpPUVLGDLL3CiqH/Kmyj3OM7c/ik6
J9pTO+zAfHMgAsumEuOzZZ94u0TGyYNoOcfuYKJHVG6J0axP45bjoHFPf0Idohx7bmpbrvlOJcDA
MoHUizJTfgGzd6J92r3iR2sajmX5wys5PA1F671hzo+CSfJWpyeW9FjyDlzhd/yGGdpvZA1kDMBr
0C37/GMJ1uObEy7XHTbX4Tqe1N/8AmJ32hnfpb6p3TTyZnkXBMAnuOG0hwIfjkzQZbRHSj16/dOM
C4LbNU4xe9y0617NxSfsfXXqxqObTL/MANm76b45QJkb+JlvpekKEoE/H2meOuJ9dKczLmAuQ0MK
E7mM520sxU3gT+ECRB7GSuO+FjbRDYOza4qJC0NY4H+KbfSRgfx8rm5luTWELc0FOg5SQs3Os4ad
lDzP491KXBANqIWCkGCDl+L1Xyl1Hl+nvOPQFuReV932aX4qdlBQt5SOuBeI7CpnuFGXnRlqI2C6
YrjCXnqW9xyP6l3xGq99Yx62AonZ2sNNluwG9lBxjCkap5SlBnfl2F3D+3KVMAdUPmLT63iBtCFo
ZW3xwaAxZ3R2gvkMHrJ0qgx9F0be0mDWvVeiD/2kuy20P5gudvOIERskN3BQqht/Mq8CbYr/gD+q
/jA/0zCnYTTCcDEcSpaEGypNX/VI83S5U7lwaWM9etqUN+lZ2OXn+jV74VC3ADIeBAdW/g8NIybJ
4maj7Gg4xDZ78VVUz8l+POsMTgd29hu8iW8MvGQE3rv6ndGMPfh9l6qO8kmxu/ug/o/AW8BXzpYP
zUfhAlredbf4yttRnUACN8xfj3YxAgO2a0YWn8Lz9FT4jEOuXOm1Q4fzMzcNsV322ryyNKdXbjI2
PLn2tKvyMNm4z1O/kXZWZyvycSjfESgqd51iDKS6ycXKLJvoydpGB0FjU/0WygFelUlNiF4ZRzSf
PeFOjnnuljGWrKPnwuicq7G9AGtPcZfbJ+bOqJ6k0ImMXV/5MCl6sGETvQxcVV0U1HrK3b/BSYr+
wySjI7UzQBbpG9g1aoqHQThJTxwszbyn9cWnZ/z147ADwn8ghaZBlvTe/MbX/Gsq7OKXhvCFP88d
s16Efcu85MhWZ8dv7aH5bURuEY70jXHEsEDdmC9YaPPulOGvs0Rpq97QAoSCPlD1e+Xq8B5XPD1h
2Jt86B3odmdkQrZ4MF9WfFXjGj9YjDkBdQhcJWkUgshIDvph+Jy/U4k1uMG5z8cv4tRMm66GB+KP
4x04lKS4UAcYOy4u4WPAHo3KrvFk+CK9EZHYVqXR6S+9A3WYcCOnZ7dOkW/mLyiGCl1BvwEcTkeH
5onb7zXWKZKeL/NQ4YR7qW6Ql2NP2LE7iB54nIbJTazTxi0Te5LLMqgdgADyq/oM0P0Fylv7DT60
s5FF3LJfqE6QX/mb8hv/3uDx3qlZPbVv4la50VIUnPIqvOsv03uYbBlK0vzOlr9bQpQfbMpgyG20
mxDuOtvy6S3ejNlny2ivTEQw/fYWXtkUdHGPEE1TscxYk5ST+TRu6TNUum0lG9Z/7cXPkj9+p88d
zTfhuRc33PHVTXlXafLE10x1qpv5hWxYo/hz6F9pniz1+nk2IGE28yt/o7s0F/FLPaRni/eKPS4N
zj89ynRfPmCkh2urtaXQQF30SpNZY/jMRf2GcaSTX4F1UwK9ihSbbfNMy6eanfz4+bmyoqgwbCcf
IE73a4yb7lZTFLIj/iFeY3xV2fCuyW25og0oVgn5BllC0e+EwZ5ZnV8Wv2Md/2V8oGD5/RDnA6dH
u0Bv9JoHDm1lGrfoptzsFwNlL7q0hzVCnjh4EQJskJDcKFgeulN+1k8CFFu6XxUL6xB7zUt1sXba
c+rUz5Ovfik0DMcNspCDvNWeTcvtHvEbS5dpDqe4ZKfRobuI8aIYu+heKMsTdl4cacfc1GDLnoCk
w9iiw6PMQmH+RWHzqNY30b91H8NJ593Svv1ZS7Yhl5ou5eJEB0Fj9oSeOj6/m+KmbrMXPXSP2r86
OrC+9C0WMLixcJ1/qMVEoStg8KNtkHcgdOP2RXhD1YEmorFfLoq808+EmGn9au1h/rJ9cvTUR+7L
ap/dMIsyPvUvHuuljfLLFsGNIr0DhmVyVH5rnjAaIGKLiYicWn4eOzehUzNj2oWezmbL5h2qoa+Q
2dY2ZecxWm8R8bW5oPsUaLmRUTNfnHwSvVfKK3M4w+JKsg8J22LE/bs+8pcQy5pwNJmrv49XHeUL
C6FYO8HmQT3A99c++9f8NTlwf9K8ZpxeoLKd79Nr9yTs09d+h4pK/+vykzW+yMdodsYdkXrF1sdL
5MQkQYy25hst7Dq1iyfpnbru70RUdQzvxXGViIWOOX0E8846158RzpQMlKM+RBNC36ayh36THQWO
e+RzbmWdAxSx6OHuzaMlBR8dFdx44E6Pmu4u1al9eEfRIRz1C1UBDB2CD0661zTdmxeEZRdkrpfu
vX7DppM4OvOqT3ZsfGkSe1C4fZQzJwgnjb5HNaRiC4W5wmITaEr1U1jb84Uo23hmDHKKcHzZ9M0F
a5qr9jweGj9Ld0yQGES298Zngzn3qiccrNcs3OknEQEJJzPlj+VbiP3QQRRzSCaweBsGtGKbMgtR
L4MXiunPPt5qvvloDGe60+tu7sndupGUdvC5OGxwJ9+YhF9u6PT7RxY8FZFjENdSMeZRa0N8Qkt1
/hdbtvVIXkkYmNbUQj8jaXLr5+aUEHOQ1tR2gBcxHHYaRD/dJ5lqPPjJyfoIrsw2syWKDV5BTiRu
GV0nngzGQ1GdEnGrf+vfKUwGPio+xKPBHEm6pY0eP8ip+oc60w5xdRpX4tkg2M3t9Hn8EbtteU22
xUlhYUKn+RSeOekwrsjD9xoNi8LNpZJPjVuRIfhxaxUvcXYZlS38KcAlaC6G35r+3xsxRMz5+oEp
HniQmtrKLfyeUlcOKHPYLB92aoy08nI7wq3Hvjj1++YN0B25OkdTTTlNQi275S5rSqrL9F0pXtFr
Chlo3shPcA99O/vgb82EVTzO1jK4ur433nPJrfzxKy7wv6EKoB803Y4AQg+uUtBKWDfkRVgjmjB3
mfm3ovUADq/ztvuFxHuIWUHD2lvQXtu3FIlquI3KoxlA/wNUACpmW2ZPMcqMEJM91DsengWU5KDq
SN/zPjpW1DKWNYQlu6FuGdpt7UacVTVCGRx6CHKn7mzsgHai6lEUZKhHzmna0h4UOJBb4/wSLngi
7CEPx/oe2gURCS84zx5SgGS02ggQxBMIsthocajQjCC2ltePv2YA8IyTcy4chunSlS/xilB8ymGw
41uHzQg5kHAXxt04PBfz3qTbRQ+ypDEBSvxJyb5mfQ/ztkrus0m5ptgSlhCXEQsRJKhcXoohhOyE
3bJrxh57JZdjwb5qOlqCz2QS3AAs4ANcgYHIUjx8qC/WM/KkvkMba3c0rMutIGwIjIrKk8rPUN21
01HDXye9szHH+m646V/D819jv1+7/f/1+f++lRR2dT2XhP9pAf6eF5nhWh1p0MPxC6A8MUTOm4DZ
ajna/T02A5P0jM54xnwaGKQpusCRUcG1rIRKoCjHqGi3j0PMKv++MioU9XCpAbI2R1NQyRX/Hvr7
obwUCDY7Stt/j0lLwY+t9Tf+vrca1cPEyIJgwMBWnuDnIE4x+PlVa//3WLP+oE4ZgPr7H2Nj9f++
+u8Hf8/736+Y+HOzm4MYdQaV9tbfk/LMVNjx1j/091R8B0hMEjndD1rWnMNhx5iQ06ozQpU+2Cq8
WMa/Tb8Z2xJgbucDubXlpOvsadRnRy/c+Jb281MTzpcpaDsnNLlqJdYPZ72Iz1kWfVq4VCmq8CmL
Q+epmaraFu0NrMZ2sZC4Deu1D85TMSl+VGKOXWWPAJbjxmAIGHMp3ALCYfIhumA/n5QkeVQQLDw7
QVpRDFYS0TEEiZTGNEiTe3SimZJgt5I+8qEcd0NMfMrECUefzrmp9zGNq7aftjksjSweP0uxlA9q
gCyqDRlYVV2uym5lCTSaOHitZOKU3lEaHZ/zTpYOlkb3gYmJH1OkF28qXgWidE4h8zbzB1MhLfht
Ao5+0HPcGHwFQq+TZzEtyxh9p4baoh3qEPAAssZ25CBMW4rNozjtsjJ6DIm8L1GnroNaAe2B3qoq
ZtQ6CnNJ7/GBFLaG8zaS7xrhpVX3ICoQeS1qgphuGJ5CXf5tReTMOtN8RSt5y0K/vILIAfPI+AFU
8llY1DOyWAuwnE4dzUCZMJloXxrKNwlqCtWgtTcokuRIeD0DoBQrc6MLY0HGes4jxHYIAufiBxpW
4jKEHk/xCzD/rkUt1sB6phkWgulbRker119fLYrj6B7jJvoSlCmCpwjLU5GDQ1O0+WhEDMIXOXYF
Ypvl+1b7wnhQKwSmedkD55JRWD5yt52QuEtYIbpx3j/gq1e7Kv8nJigfcH0kaZqyEQy6xjj5sR4Y
eoglag5NFyenpINU2q17TVZ8xjXTFtIpAfNE0cREtLBgEmykxkdkGJ0vB/oX/stPMya3WJVh+1qI
mjfHyGtT3lEI4MmWI3065VqNqqUMtlpkEvSy1HaGAgt6mCArzQtq7siiHkxPUYFHVXMnulAkqUPW
OyaiEEembGaAD/41Y9QcKhP7jIWaiBljJ5MUrI9gBHmgLSpNnozY1fhgC6z+qXn4k+gNpbWMsw13
O5oF3LIdNTS5FobjYs57Y1FYJQnRAIjed7A2iE+poNUdDaJG1TF8wgNrg2Xvp4bDtwur9GHEsC5x
VyBlrK5iSkowCAV1ZZBiBAnic4iTH/0i69qrIWW/KoUOxFaWgB46S2T/8ggbOInAAVGMkEMT/4kQ
dW6G+rv4Nwppf5RSdm5VVkCU1kTkMcYsukWruyekSYIQ0O2Ct26N6LaUVXSGIlYNXYbJrh1oHKjl
kJXerOkHnQ9gqKke5j232YA99yYcI3Vrykj8lyY59jGBSt4S9RVVehnDz7id9pKK7ktEZMAWG4Ky
Nu1ZpQ0Rp+NPDtjVTuPwEQHD2JRGJkGmSf1ZabEAbtLFl3u18FpzZpmgVA2HguJ/s6gxCXD6hh/T
XU2fp4rWFE7amymdET/33MFRY24ygSIWgJJNbAlOns7ixVDz7lzijRWn07doiO/TxLUuNWt2hTl1
kWV/tSW5/T7Au2gDhPhsqpQcBfVeMC5MNLFKgGYaLgnGWGMO1yPQmpcpF9T3lHKjrNCrNKgFh9Hg
YdiwHwki5EnnwGnNDqR2/IFjV+IyRHfAOM1AFbnQtQYU104hYwkBKhHw7xdLguDSJwDRcWBxk5rI
oZMULHzqsvEKvF7kbnZl3Qid1AxIexrlmvWYicsaNUNjYtRTmmLAsEvD+I2BEbQUyidR7jF4629l
wzqBDgCZFRC0bFCfiMIWuFpFAqrRtF80caOKKcV2sjljrCr+LvubLAQvmDPRp6iFdI8Wse40XOaJ
LxLI6oZ1DNgiS/MhppQpgzyhgc+EgpTMHaT1ERh2drMwYgJ73H90ZhTsRIxvk1H/yvT8d+50ywcA
CwVIpAafu5FuyE4aIC2RQQBhnCZJ575Eao5Zc+qYKvlSP1LSkkPdX8Ie2UQbuVZk3VWcc6g0U6dg
maGUayEDqebihNzlKP3sNmS+h47zWCT6LjM93BlLOnktfrfxeBf7l3ls7235sr7EfWBE3FSRLvjK
HGykRNG4T7J7bCmRFwGp2ssxPZqmmEfaOGg8AFChLexYihnGVHCzCKYLGh+DLoDnDkW7lcCRL1EY
eMOgnXFJR9ysqaVrNcuul7DS09vskuf5vMXWdjOarW+oOHmJ0YKwYRkz2hVzgNA+o8ZozJqXpyAX
aGuw/4JLxM45b85FyC1vJO3gzGuZuiUQV2OuqSV2OWMJaFcEYDp6Q3EZhr5pCzO1LzkQaUJ02lsm
UjTIAcqvjAu1Rj1RwupAubSAJhmSfTlV+0ALM7csCCEtoMbMPVHlr7QADnaAuVFAFpYKMciNgRQG
4cmIZCE0qRoqgAY9o7koUiW4kSbSJJxI7BOVqkerk/sNnLAbg8YTmJqZCcSMHqaAFhvlSD0Pw6bW
28oPoe9sDF07zRM143JvzQO92J7+Ph54Nj6JXJuGQZlUKFsnNLRkG9Nol6bMiwME8k0kv2H2qGwE
7m8XctOmTGYQurFws7LWdAIzp8k5wpfv1PwqF8ldqIH5TGzIYd+O1OFJRlZKUh8y9FK0CXNLHCZY
X79BcpPvuXqalUbjIK+2Qk8BcxZTJra68odPnJTdtN50UxsfsI++gyy/TjLs47wf2sMY7pSJfoCs
x+NBkyE96hZJ/ZBThWos82gV+acWBJE9iHTxMfGcItPYw+6+4XwMRwZyTk90V42tz2QrpVc6jQl0
GTsn9kLHtTB7Q/8p19VHjnGrJSBiS7AChPNIDUsRsww1mvQDyOxeQkzGsUp0p3E+xgGiz4H8xcGI
IXMqCRNGGGZZ1L5APtrFeo1lI6IGWap9E+6JnYfM/Cih/qG0I+i0rnMz+ClRLhSnSpu49RYGxmge
VLmMh48knHtev9NpYXMq5+YUCNH7PJnRVgdnvzhzkqsXLBS2Ia6TGDdC3sKebEV4UVmFDuBgieZP
U5vsgnjZq+0IOLCMfdyu/CimeiVFqPhLUHzUb8D0wbxyTaHJ3IhYAMo0i8M6haM074ye6ksD/zEV
BssTK5r0WZQ4hfoEnylhNp/2qqYzyChK/7Sx+4YlwtPCZ2TQ84H4jg+suoGHM3f1EZ8a9brIOnO3
kLByRtIWghN/uQMXUT0mwBfw3HtYVxQmAu5azB+OIJtopgCNkwy0Qobc7GKNKv3UyjV5znMV5gzc
zoyStmCjzA7/oioHOb0Y6K7Gp8nilBjp/bS1LtnWjBpy7O+KoiRAYfNnhAiT3DBwiaC+lrjUMYbP
rihgSsS0L5y6GkdQoz6okxq+VAm22OAAWww+KGCpuqfW3YdhVeMxt6zDbJGuWFrlD9NHoT3JVQyM
tEKXb5i0gGbcFGIssSTt2mVTbve8Vj6mBDVhHkB7AQQ+h+ZXrEEPwiva8loMuSTIOsdcZSsr5vRd
S4XftOMD1aiTWoAvIq16b2okxkLePnI5pq+BtXgMsxER8LQfWblOruNB3HV8CjEux4aQMdKkQHQS
nSoezmFFbU/y69AUPROnG6sjcqqL5Thq0Y8x5gFTjl9BSmUnSGG2EIx5RVfNJ8WQTnkkAPnsUCl4
qlQhOa4oqvVkvWz+Vn2Bw0UlOC5bv1qVvUnd7yyjFuxQQf/FwKa2DBQxQmLPlgmRWpvv6pQzrGjG
HcPHreRaWn2oxdwFOPdeypzDYyb4qUTtqCxSlEKAU5n8FZ4bRgteYfNSLWrf8ylp7UgZ0U2OqeFr
CPPTgz7IpNDycNAVzo8ukhkyASwBVh3tnBgqGEnG6NM0BePHGKlGA4rLHr7FZUlsoSt4p5euZgZ6
ZKQskubQ1TWGQ8chRqY4h/CRA1K9RUmBuemxk/X0arka+CFoqTtkYutK2NPYZNHU883UiUk7doqg
P0tGTb2r9VJx3gvoJia8cihLghElS0XCnC8uhxacgXHHSrZe2urYZF4092vFDa0giweNU5U7VjTu
FNiFUdDQVsYT6UJN4Sbgi1upubBVAi6gIDXUQKb+I+2L1AZu7RLNY0/WiUcYZQwDaDkqSMqNM2Jp
Tb/oZEN7SbuMIg2xZL4nEK6wjaF0EEmZl4cCHxiLXTbdZHzTJAGXtkBCVmut87LtneHu6SBX6K3O
KkaEB61ctnUG2l4HoeUr+nQZBonMG5vBTaAklEJr86To1F5DIXxagjVYlrg5iUsR5LRP3Oe5Y4YW
/V3ry8RFimpUcpCE4RkfZsy8m2VjtiRswtgywz7UJ0NMPlIlxVpJ4xPqwYj5ZYFK0Ehf5An1+KB0
SEtmPl9xve4BelJFCg5yYGVvoh5QZhS6Q9Ktc4r5QAdyzooNxkl+1sEKnET6LpNFbZpLqXY0NjTQ
jE/TWudrsURqoq9+AuI3d+nBMlvuDlOlrdOETPkgaTVJK0Is3pNhYdp2VIxdlLyUGTKGMOq+IxFN
RUNxoO5Ieiz66pPaOaLBbH8x8ukCP+u9sEew08U0vIWS5ELHYY9J7anZcgowAA3jMJ/RI+q1PmJT
b3iVpY1rKYMZbxlRXCxjDKpP+PAGi1zs+gZ9Xa8uBdm2ao8KanIxqEy/R+OCj8tGK1Wdoarm38zW
q1mYsMBLW7gt8IfrW9RHo6UFDsC58QTNdDsMy9MiyukBG+HKxirrYPUdnMwmQDsYxK6WBJe0QXwt
LPIBIPpIY4uNSc3bu54ZtOBERx/fljAU9wBB7vDGEXMNYGx5UfqG6xltVQHe8DTRci+0/KAUPYNS
2F/mMxSoMRc8RWOuYb4rmc4oqrhMNmZPB7PlOAi564E9it5UYKBCFvyGNKMSG/l7qa+RjIn5uusb
XFAGTO02PmE1zGywEl9KhB2VjMKwmuttm2ZOLQnBVYQHvFnoC/PGMil7w3bWG5ad0jJbISjxgbDw
QsVkQWwx+oWIjWhl/URLDby0ILsr8AhjBeRO0GKv03QK7TUZGmEBNlqPLRJa03rFOIJFqHOjGjQL
R3L4M0bIOsNZxvcSx2hCEL73LWa2sj6+M0EFGFlpmuOs8WYjFNU1AD1PqBP6HIAiL7P+ZYYvjDhU
1KSwcu4tF2+zD7GjmTKu3aP5YYxkLpnefsgiaR3efYH6CEpmSxnB2osdOo+sjz47kaJQAjMgKRMn
lkfCqoQmZVvXD5YcBaZAYl5EVN8bpcfWUUF4KuqFjMxd/FL08YonFCgJ/ZQ2JVIAqLGsegRkY/oT
GXHxvCDVl0taZeWax2qkcBIxXDWGR4HBCXOkBDJl0jFYYvOqNTRERppXM8WvUImlk1FiraIxRtUO
SDXTaiquiyJ+mZUUfZHb/GgBS1rSXwtLo6qptD+cb9Ddqb1oAHFRy4GdbLaUM7UJr8qwjt9VEW9q
jFZHDtQYv5Zd21NWY2s4YvkDrIy5/U52YiWvfS0kiDFgNTTK6HF00ZpQy70xZqZdSMNXICeVLa/+
qwHRyYy5J1PXwxZ0sORNoI6JGKTPLLBuxZIwv5L9bVY0nwK80Kbs3ZTa0V/0vD2CajXpd4Fg1WMR
7JtVfw6j6q9phl02Gu6QurocLAuCcULcAha58AYpeGKjSw6mbKmbsMIoVjSl18qqyQ3zSUDqyVCc
1j84vOJLOnWzrZnW1TRCy8UvC9V/3d7MonD0uVadqawZSy2Vq9qx/xWSChkUq3ADnpaPRlWuGH8K
THj1qUiNB+cTu5jEBurIoHt5A2O5LOB/oTxQMqP3A4Eg1GSSUwkKdqFcZB6BKEmMS+bkSfWGiB3F
7NSdoPY4OYWVnRaJtVWILfZhqX7HuWCd46R6XkSGOjHsmzwLx1J2YCZe8oJAXgV9nmheUIveMHf0
LK2iOylfI8ITnKtW3nW+UuNTJzdaug7BG7Q811wURPoD/Ywo+Wyq0ng2KUeTNcwbfTDuFuK7nFE/
Zl7U2dUq4R9wSX/UTVyOFuFs9M1PSOHNLRu0EmOlLL6FEmPBgma1ecjctWpfinnphbD/NmMUGtsx
mHFdmZRNYNAj1YKZQK4mODAgCm4CAQ3CLLNjSNSvwqWRkbJOgm30/XsYCvcE+ygn08mSo6p4yPOS
b2UtPQRBK9rzyPih0q8iyw5ny5k5fmFkIy0lis1K+9wIJiiGEIi9EUaa1370Qn9o2plu0jIy1KE3
8AraHsufSMDaWmKWRyyW1tHigt7+Qjli4oSzE8nCuhS7HreW+VSFSfzWe+1FaXMNWxY0VmZSfST6
9Cl2EMca/chZ+zxyZe9A4/eYb4MGL1oUKy1rMM9ULykeE1nxNmjgyAioGQo4zgzyJ0jf85HNv2Ms
i4Nk2pCPcD7r9Xe2gjNjyUReXK7wt//7y2huLmO3DlSt5EtcU8vk/Pf0sDbMmUb1mkQM4+yQ+BdM
h65PWv/337c5hhYMI60//t+Xf7/+f/78v19fhobX9d/3hkmHcfQlYfzHPxkxIwE58Q+f+B/MXlhZ
d82KjPt77O/bv6/+Hvvv2//rsf/rKQG0mWr4xv/CnVNGha18wm8krXg38/oW//fl36N/3y/KxI/w
x8092Sqvf+TPv/9xdzFx+9/3whL8/9+r65wtczTxA0t5bZsuAr5YIgZ84DSXfZZ2C+9S6HZqkG+y
aja3waRAyzHpnuZDre0jMdL2SxSYjmUS0vx929XL//eDdH2Koat0HgRl+98v/D3t71uBopCvj9Hh
76FYU4H5yyaTbL2Yqswvw+35e97fT/7+V+b4CCBJE16SWGFwWy8Y6ErWl/H3407WtF0pf8+qrCEY
BvK9Wf4fe+exJDmSZdlfGal1owWqIAosauPGqfNgG0i4ewQ45/j6PkBUp0d6kZSZ9UhKQoyHOQxQ
qL5377k2WoEQitiJiQOUrZlWpEqa+USdNquyoPtrRs1jE9Gg6aqxWtk5YL5lI4cGQUSQE1es3AmF
CNQZlTdvhMOiu3Asqp8RgXYErzFbpmMW1DXtQvI14SnL/QKyW+B2C4dyubts0rRHut2qitwnv1nn
osPesDzT+ZmYNl6R/Uh6qvLv70sWcN7Y2kcPONouXj5h+ezC12byiNad+HMIWJ/BVMv7fv0ry8f+
es3y1NDQSREzsvL9wxe+5vvXW5747bP/7dPvn1A4Ub1zW4IBZ5LWx3+TdIM9fPRTIpgAw8xi+HNS
QAqWG60D333sTYSLUuCzU2Nzjik9g5OCntE5Gc0wLaR0+T02RblXpUdXIA8OKh6zgx1E1VlrCeat
Y/r4M7w96AiyIJrTR7dS5qC8QKwQ2a597yr9p20G6bEracRXCVP9ipkLK06LVTakAhIrqInRs5Qe
K083MwYIMDCIOrfeefQ+NJtSQN1UFN7cJyZg+TXuGdIIk0I6q+skVcfeuvC7ErMSzfouqxB+ElYE
7BaoQQ3DIyPT2Q+1TVWggWIuQDzYeEcsOnAFk4E5s/OnxqaBUAaQQQhTBCmd0TBNFP3uBr9imJg+
Wa/iUarslultvRoSHSEC+PGES/C+A3Z+02QweATrMt0LkVM5+Lny9i4RANTL0Guvg6Cx1NLBFAZt
unZWgye+SzrWMBJcg2kr0tASW1MxcWoBxVFoleF+jAglnUKr7sg3J1/gNvCmZJVOLhIa0bxZxFNs
pogcelKwCcPtW+SnHmJ00Lc+qd03unI/x8gqG/oga98PcRC1KHqymuK9RqxQnGyrrH7R1TZOkoZG
o0VHP47v6pLFdmQVaKgD/LoealBJc+1kWt+UZXyXMfm4Vk0xzRzF3rLRjgc5woD8toNOvFZJ+RmX
AQmuINQ3FdkJN6VDnVTEocUlkCTZLmZ80Mx8OJSKtYNPDzYmx/Skeu1Kn6DqmqdSZ14sWJk2GQyT
OYOWZvC1j8W5NxwL/VgbbRonv2iNUQIZ9241ab5k5Vy35etoHMIUR6R2o0UtyMAMY0zsZT9VEsIf
7zGO+6V2CTJqaFzOYAqFGvskkVcfyoihkztQ1ZQDSiQwY+HLVTYnfDbGDzvW9pmPuYK3XigHcMIE
012q2Y+dTZwstUfpM1mLLRRgtqXcvYJHU1IMIVRGH3FNxfFBOKyCMlc7Ke8xNjuLLFX505K4+MPk
2WeCgqM+Q7drfu1qHVxKM30O9povWCZMMiKUYdb12s0rzcB54ddrG6dkrdfkmPiMNtkUEaOakYqJ
5gpzViOjpY0Ets6UvqaNJTd5rF79rgo+5ZS3PA8CetCH27IH3OZR1916qXfUYxDiWvosS9M7lOwh
zTU0Sp259Szy5pyQ9cPPyyBqpj22OhOOrRE4+6bwLnUQVkfTzBhHctK1BgzmmLCGuvtakl6rF3yD
tEAEm3r3RS7u6mBg6cf+hivfWUwFjXZ8E7GtXaoQn4CsKeGBvkdNgw4rDpGBE8X5JQgRVU+ZDlMn
II8ixQPcBN4ln2xqvZwf0CO0V5ZrKCr0Q+Zi8PXbk4nCrsfYU1cglRjOt0YPja/QCPoeorR8SW3K
BjXc2jXBXOJiom8TlPYQv8SEUU1m/5g2FSrDCKEM+xYBcxNoV+b0APwEotsxOzUq9O9UyzXZpy1k
mqG/HQzxzYlcHTVMhv5Sxs+jGba7mqRPhhtlXaEevzaU0FphgcSQyLuGlu9VtqRzEFLP+W7gnvVa
zu6h65DFjDduR2XK8hFNdb23taZBbgrV9E8twSu57J/KutbRlgY/pNEacGcNY9tYaH4HIQVzeD6U
LjEal3Z2Ivauu6rwTCd12sA7ieRG6275inIta69BMUrpg2TscpfBqKSNjxJ2IJU28/sGdB5qUoQc
u0nTrE0fYaqABkSAenNj11ZKphhgIUsLbiGL9mi0ZhIC3butFznNofH123JCF0az6rmdEkxN3X1f
19NKOtQ+CBLEXqj75rF3iBSClEqhLXsbIpCEfRWQQdbpnzS9rNnrFR4kC1Jm2Ywn3XIwtrWEfEQt
JXyCg1n7qhkDmmG2KIfHoZHowc2QarG2nmQxnRrENYnlp5dZZMaRq/KOMO5iSjdVmp6pk95q+iJA
D81NHtklyw5V7doG/X8/TPFxrPih3akmmDUETlN0HmWE4auK0YAkw3AbU7c/9gWNFSIhgWZEBqbh
3D3oQ/y1R/CqhuFrYtNM1+3o0k4a+ugRq4UtsTDpFfkMFlL4sRvPLSnMx3I79ul9UgjG1Mz9XmQ1
xfwGi69dfYodPUQzQ5wUTa1sCqGI2lyZU0292fOpaktaOHF6rnpOIGp2zPam4cXTy2uvjwXQHP76
CMe70LFkOykW5DJ4Em5tCaS6bnlAl5OWCBEIzuPjCAG2gdvRZsYGNT+2PDE5sPFKZT7ldeOf3MD6
EiaQDaNKb4/tTLDp543oY8wUfvYcaEFwDNLKPY7m8CUg2INKv0EIPbM95CVsKs3yN1aKnCBCB3WK
y2yOKJ7Wcq4eerXcDfMaQFcsDkrWkU6di50+Qz6Xjfzj1nL311ec31CHIY25zfIAmetM54b5mzu9
eNLiBMiP6vW1g7ccXeTndGhORTZmO6aPQOsXsjc5idykkZ7f5HZmrIWrASCp3F0GEzGtvho+2n/h
ovNcpvTLxnQ4FOS8We4GmkMFnQXb2mxATcfeN99sh+nXlzLquidAYKzvg/kIj02uB00UkyvE2cLi
kkVEKUGX5PNmufXhMXLsuG7aGIwqGVGcnJdPmlZQI/KNFvVlbF39tmVB9x5/uNyq52VbS2TGSqfj
vDLJ1kj3YiazLohUP/ZZs2Q6aTmkM3TzJlIWUqblfjhDWaeSaoybGHt7ge1PM6l+IbOm1UPXOOJg
K3hGzryZEoS8WlMmq17vZ1IVsNhjW+A6q3LrQqIdA4Qt5ZGgN+O43Kp0TR6L3s4pZlCK9Wcaf0li
DnMxiyUH95bvsNyyWequbRMJVxCeC6sUx6Z2xBEdexfY3sEqoZnIGNGvT24uoeDCHA+B8UBbJD9m
wilJGHCAstUgzJnnsdZLV7QN4Js7ub72fA3LjqqNYyGFcayNqFq3XENvGhv1gZIMlTM6GdalqzJo
ARBvEg+aQoGgtKBbN9amXBkdaxn6mHeF54U7kSoOJ5cl76YJtZ/9vK5YNu18S/QeYvrJoDD0v5hc
lYXOukooiFSVkxEkLLAvaVzQoHoRChORMI7CmQ311UPeTGI30B89TvNm2f/LXYOSYpJSzGF3+wD0
5t+Amds/Nu4AQ8VBK7CaXA0FbsKCSAYGotKe8DkULyUTXncmu78fgMvdMcJTno8ToZG182gY/dei
wFPXTbNWMpqiehvow4uBPZ5xX5EzU5z+KzW7OiA6Y7hKYISTe6C4A3zT58pLzRr4ZLwjKjjeKNxh
+rfpLWABEVEm3CCvhue4cZ/KF+0pP9Ga0hGpotSe54IwlyMmxCscTepMdO1X8GJvwy0dC+85eErR
euzUCOF0lf4EojiflMOOsicdxAJfEq0AsqTMDU0Q6NYR4Ei64V+yGTgGgmTLoD49wpOuekCv21bf
QXUMur3+MN02rzl3R2SDpI1schBH9AC/Sk5fsUaY03zhn7LpxSH/Ijn7ATMaTcIUNzjCG/scvghW
MdhTXd40IWfAb6yd8E410YaZczXscIRIcxtYr4hhwNsWgEafxNd7AFab8K6lHXeDzRihxRMxh5BP
sJ1HM2jKOY+v/p08o04DXLDBHwuRIKH1+lZwOUtW9qP9Zl3lo/bNOHqP1OOZ69XYsQzYuzdecGbO
wLAiv0afx1vvbcAb/rmHgd3s/LMIDyYGfiKbGbRtFpJbkzgYuljIyc/AZ6eCRfdN/oXjAAf8RHeC
rtE5OUUvOC6LVeZthLn1KxwFOGLRW2DsBfDQajdlSAtrhTwOUFR/x0yMcQNJvHt/Rm2xG158otce
frjNthmRyp9HfN5OycVwb5Z7Vz1qye43XPvdL9b5/8na9C4Ps6b++9+kA8+deeHo59nh7e9/Q3ii
WzrTCUs5SFOFZdk8//r9IUQ68/e/if8qyqGPEkNg1NSPhYZkZRP/1E75Pn5pj/4DlNME3cJW9+5C
tR7THWVFdXYu0ytHCPNaNHrJzHYZ7bXYVkRf8FMkMyc18neBc/CyO5idfQFDdW2QQ++SQeAwb9hJ
JH9fIJqgDPw0/YTut0236VcoHBc8oPviU3cfPaRPxaeGisNKrqsf0RFi7Zfku4nBZdddkyPXfnSY
Ogcsxvq9sRvpSOzUPYMZWoM9shns1Min8e0bGJvGHdlm5pqzYwXmDWXpZOKOaj6pCxjmgWr22e42
brv9UXVv9hNJ7vUm+IkxAUOD+okDyppW9olV2hpg2tfoBTGk/kbdGvlr/0hj4ankR8dqA6uYZzir
4TVoyPqRkh0wzHpn655DtqH9+IDYrPyMxMK55tsrRgm8utSGE/bfEUnUVxKuBdbdF7T6W+3e+AQF
c+tu/B/Ti42x29iFT8nMaZRfHGMTntuDvicR7Iov1PxWFyvsUxus9809GEAEz+nnHLIIrheUTRvk
zpgjOU8VboCXaLMKD5kFrvWGM2y8nREAT6Rm/wBMFqoNs4N1swrXe2CWwD7pYAcYCE/tbLw44VMA
p74RDzQrRcBM50yJHLr4TG/gsEXGdx3XzDLWWrmHyHDgT/S3xp14S9NDuR++swTnq3IB31nH8ut4
cr+yrtwxc9syN99rOIbWM2jh+tX6hpIQhejmGO2czV8c+TPc/58OfFvqwrSV7bryQzIzIPsaRZfs
r9LprniWgvU8xnB4PSv3i5wVpjchtK5v2GZQNmE0esaRVM/E71mr/BdfhiCEf/oygnRo5egm2Qcf
z0Iraga7crv+Gkpqhfzf6Icg24zsIhBtOGy4fqzx2RGRzLrKvy2aW58GLjbLZ/wj4e3ydf5/Avlf
5F0YlmPyy/z7vIvP31n6Z36TZ7+HXvzjbX+EXtj/7QrEFKRPuQRVmOpvf4ReSPO/lWEbzI3lh8QL
aTpKAPMXbH+LH7f+2zIt/CKGkMokRUP83yReiHksfz/kTYfsDEe4wtRtodtSmPxDv4/1Uz6VrcZk
+j7WiVfIKnwRLG/mRWyP4C/N8FAh5nPQAxN9GlNdZ4ms60TtzcukunDKrVu5+yhp9YuWxD9/25N3
/+JS9Ocr0fLtXNQfStdd02YHzWkdv12JfGswExU05r3NKqmccvOSuBowJEezDmEi7nPTe7AEosEs
pyoy5lxolC3EvkUEulIpY1DsC5poNO0Cx4roHyOp0UcKpFzegtvWwwwEvZ8CS7cycu/lL77+vPM+
7FzXNcgucRwGFH7/P399yvExEeXCvJ/cAQXXlEfXksrmKlYFXKHJlABaA/eOmkvLHJJU8uauEfKU
2io4GwFxqCQws/h3MjrcycrRYoqDjXh2C7RxueasyfJLt6Esq0PX1Q9SSfDMvrjJ0R+vjUJX51RL
7v/ib/pzQMr8kyhpUvhxXIe/TXz8m6QR+pnL9OCeAx3YT83kk/aWv9XRb1LgAdSC9O0cc3xsi9ih
x5PTr7WoQJ8HE29T6JTPzjDC6qXW40aluJrOE8ILQDlkoj/YOAtuaFtAZPObvxje55Pmw8/BV+fc
MTmjOKuMD0dTVmReixAOA0jhoE7QoocRJ3WKGSNJQ480jC44ZWSDoEIHjtomw7eiZmzvtxbZavso
FC5tXboigz8NW6OlFtzH5KSQbIKDLQxPWiQvBARCVVTgzCUl21uH/ic1TP0UmOTHKkVjnygR9+ih
9QewjyuRPgLzEQfGpiHQkzUoPDdliCCNlifeRBs5k9ZD4FLGreXn+ioxc38/IQ2/Z2G1Lj0ECq3m
UjkY/WsY2O5l2cTRWmEC2ll2gPs21i/jUIYHKwTfI8hyNj0dbIefj99c2lMIwsPPHXHWl0hjNs9Q
Mexq3TPA7Iloa+pNd7vc6uPuLo5oIOuGVj8YUuZXvfQOaI0QvlLT7XsKR3b8ZE8QAKohFhA4TGw0
UVVywdepb2nF22gP7iEN6y+SUhtyGse8D0Sxt1K6v/8Ph6ptKCaw0hK6YX7I8nF6x2gHFch78l/P
nQIfkTgVvG/sGETmmAdHyWtvmCCZxvo5CDH6xHMhK/fpb0zSE+ipil3ranAYqumctOK+19Z+DK/A
cMdpPVXuxbUy9/NffO0/z0J+nWH2HGrElZ9v7n4YNWxNV9FgVeJ+ounIwB08+LF9a6iYkpTNiqrM
JBRaz2dhopzsYhImFGrxY+1+J0NJEnMS/nSID9r3jmkc6pQqN62qjYHaEzNuG/7FckH8iwHBEI7h
KCplDAsfx+jOdbOY3Bxxn3pOeaczzXRGGDJ9cg7anPW1k5XrKHOOTmaeMR3GZ+FHzyG11MN/3m/G
PDv782irDMFMycT8hlpsOf1/u1h4o2q4NPErtVn3WMbCPFefUTDb5zw0aCZr7ae0+xrnmfkYTvHF
l4NLlVjK22VXjnWzDcc+uVYZ/BTKCCu4v3oEd6yE2lPVVCXDCOO3xjIiyLJ9N6QEAYXdQxeb+TWD
89h7QIBI/sVuSiz7WdNwqmpR8iWKkWb95z9V/otDxEBMxZRC0Jr6p5EMOUhOr9CbgxgA2rd9dOpR
aEKRMhSpABao+vinnTv3GkqwDYHsCfoL4yLGzt7I0JhwyjbtjnzM6hAoeZJNqpNaryHQdmEblVrm
3/znL2z/84VcKSYXXDP4T1kfZ9aiiPRQMzp5X9UNXvsULziD9G5S7WsxNurWsaiDlwnW61bF1qZV
SMbTKsJma2A1iK07EZADSm/t1XI65yyCGPegk38zdUyDXIB7hlAjPgQyugVIjuXe7oyDY37GhOPs
9cAgTjQP8DvyL+xbCluBOwsJcM1sK90gb1eolBTLMT3TUzFcqrFKDg8xotczmk/oSFEl9toALC4G
yDmxOiid7sBVwbmNhgnNZibvstq3ftKYW+FdEfdaizchav0jYZSPwvXBgwzzQlTm5hHF/FyPHy6e
bWjET1Qbc/6jZAXt8z/vd3MeKz6cE0pySrCksdBXOh+GwCjxPQqhrrgnbxQdp5q6hzGYkOPPcgFb
s4cHjSUGgvU8OZNCheigHw92PlJH1NJqn5ItTDKteZwWN6J2bVuDNBdzKFeRjls3KgO8Lej/C/8Z
DweoIGdGxbTF2jZYCHsNc8NsNB/9zHZpXES3sZbZT44DRTmTp8lo5cXJC6ggo9dfqFcCYsHr7+TJ
Y1eiw3Ibc5sGbbYduA7e9BHcvdSK3YPExfUXR6hgsv1Pe8owTQdlH/uLAgjP/zZ6aIPENeuZ4n4o
ss9m6SMHboMvccKBWJeCEAsblYbXVyg9wjQ9WfhDgzbtKV9T3Ru9WcdWQHcy1Lj+z7+h/XHaYusW
YxoLB11Qm6H9/+dvlja+jPSYcjlysvwU9XF951owsNz42Ss1KIdKOw8aQA56DNVa2ORZI8lhHU/2
92o5fAsi5PfWSG2pkZpxqZwZNNJ2+nn03MskoSn5np3sTEm1B5EzqgQU1pREgnGTGXTXTf2hNz5T
mWZM7CdEMIVNaqZqvmsZWRQCubI2hbs0scpNbiLEGpJiN5aYK4MSp7qJFM2q54MfuTtcMCqPaVis
By9AyRW68ARUXq0yM4a+4rvF1kj1Yd1bBgkyYrzG8fcoHluIV5siYWhm7kH4ZS4/xbRHt50DGaqj
+rp1/b5aBS4SsdqXNUZlE2pUmPtrKsnJX42/pA5+OFxYLumcUPgfTGkq2/lQKpicGJNDOPr3Wtzn
11Sbuq2pkbtgZYFa5drZssq30BsaOqyjc2ii8OgaWfDUTFp16K0YyZt6cYYqvlqzawm6/jSticdl
2ij0g1IVmTl9g4nO8mnLRtgEa3IgFNnim9Ht9Suys23bIGrQBTFKpXiIveG56Wz90uZ3kRvf6p3m
r9lhOpX+6jUk7SOlMYYb0LKCh76TNl1fGCuGD68tgtGeQSntsCk5nNLQMsL2ko38SZ0pmKtGRIy4
Puo/T49ObUTS15A8qHB2TAXMkjrb3dtoSiJE4McioONkO7SU9KrQ1+lAL4AufX+m+zycf92SLax+
86jQf238EPAbyYkbnUbCrVX2sDVmPLtWqZ0CmViQCYrlhySxwhnE3o/lgzv13v24Muz2nNk90pAy
+ix6MMIRLRoaVflmipH2VNPIkZZM+MFo/yWlCimQOO5NGRXdjqq/wjGgG0ShRTUwM4/FWIuxMraG
iAwtsNkDk95rmXwZKyEOOOZpE9Q6npBBovvRxrNbENtV1ZvaZT4At2G49xxgECJqKXY5OfR5z7U3
xpC+YtbF0lgF/J2WeR3M9qxZfBtEL61f3RphAGInrkEMGj1daEXISqo3+QZ15Sq1uh+R7JOT3tfX
FJPJznY8nCvtiCkKW6XZc/Tw8ya7IlVvItI8+Fejdplm65mnd9eoc427rom+1cb0PXOyYBvFiX2P
GuiGa4Y4dI59Z1bkIEVoPsK835p5Gq4rwQERmdpWK+p8X9LV31p5/WYmUh6G2aJYdQ4wINAEea1P
J342JLrOHM6NdsawIEglNWxAjZ5fRMP5Ro+T4oQj+67gVNkPhdtcCtrdubdzs+Ds5O0PR+QOtYQ6
utA4o5tsgx4KvLq+Ylqpr0nlrifgFyiEnPQkcSxTzihXCa7blVtiH5nqPr14RX1pQ4WI2HSGe4Wp
cl1IDe8ff5ZN9umtkxDulzoB1O0woOZp5TjN+hQ3PmK4deexCiMNXekivvbJz3xWDQ0JghdBJ9nl
O3tMuXK/Hi4jVpt1a5k2WnhSTCniU7zEjTFXsu1TY3dogivM1TxU3QaTX9+ayQRi0JDs1kBPTlVS
+JvcMpGpgFcfHH34ZPKuM5YIJAD0yj/PoV0eeRZFjfAjnkz9Lmkacu6msb+LDlaGRCFs2Ek1hgeY
TQYkR2geqxgb0ZVW/bHJTeucBvb31otxYqhpj+fNvhVJV+6SHFiXZ2mwZBwaF7YyIIVW7uuIWDLp
jG+D50AQjGqvXw8NpXvFkb8h7HPCb+kz1gbND9VEw9WdN6rA41s6FIVY2ym4Tl6864bkbUx9/25q
+uagSe8uh0SjlRPt8wyTT+X5l9A2CBl3q24vgupTWsbkjvjyFGjjdA31naL2AAqCpA+Nw/YlnKa3
ERsEGYBwrRHZwRvAyMtkjH6AqIZTYZH9yFoonlB9pDQFTHdSd8tcBoLAbT1o4dVT1RUJS7D3i9Qj
YB0DAaUM5nddaa4YCOxNUHcEyJCSWtqeotM0fENpcEzKIXg047lTZtc4iqYvVjDSoCiVeyPaEqhY
p/Kn3rwlcBU+fSluGadglxXRvpYwlVVQe1sVg560QdQ2xM8Sp4CHJ+i0HwHmdnw53p2RgwWr3dZ8
FkI+a8EEaNDxqMSHFsQk8mqq4283Wb1zfzdIBAFLAGw3p9yzLCIwtMXKIJc82OUmOp1bRuVpa7qw
wTCcTPpmGhirf93XAxupGDG1S2+z/KPrjsz8IlWttsMfebXtH0G26Br0sLAOCvk7HXJG2Y1y5JtH
Z/1oGsyLbOU169hSI1JaNsqfRtSm9EFs2e1LMpBKLnfHoO9Iz5LpIfI1/KVj9/3Xw3S1AxsSQjFn
xC5BsakB6qYNUzBTJjbzpEzrY4ouULGk34fDMAKlQjB/XDaBMOqjhtODCOzgFYlIhQ6O5ozn1qAD
cn3c9hmyNNN/ruwWGlaHChh/cYJWHS0BFjAuQAEMjaWJrTJOlqnqoOxN46MMGKhTmSZMhY4Z5q/D
ohT41Z+fm/Qf7k59lK0nDaumcmmk9Ca4kq7OPskZarJoB5bNu5RguVuNmrnvanjvUVCyjGTDtbg4
LneXW35vwNdZ7kfEy1WzhNNAy1kN4jGaxZ3aLPNUs+Czn6WfEg0o5m8XEimyUFKLnsQsFO1myWiH
dlQP6fJjCDhVZa5tlPihFzO7lLwFQ7ds1rQzjRaR3w2K7HJl+iWBN6atb5oSOUmCetWZZayJ+9TM
slZfIXDVULr2KF6nWfrKWAl3p4vtNcm5W2V7oFaJrWlnyWw9i2frWUbbz4JaNUtrezS2GlpbF81t
qGFt9wNWuDGqH4grs/5yP8xCXb8jLHSW7jqziNdCzevMst5kFviG2fcMvW8/C3+bWQJcW+Ca0c6f
MQYua3UAs4n2aFtAaQKvoZzpF9Y6FQiLQXCcKA3ts1mRQFITEutwlirE84bL18H1q3q3PBTNKuXl
dcut5bH31/567799+v0TrIDiYNPNEPUP/2b6K+f8j3+mKPVw5wIn/O2z4+U1suySncjUsRhH5DDv
H17MsyIvKH/gWpRgbOa/Imd4mlYxgCavn1jrLZ+wPPP+vuWrLHdjv5DM+Ykv8Edtbc0C9QSlejRL
1vNZvD7OMnYHPXuErl0bDJALEyIw6eIju7G9EEbVvJkkwMl2lsfT4WLAJ2ZKjuCNZ1XKanCFXDmz
sD6aJfb6LLaPF9n9osAv5GsQAdsKZ4V+NvsB4t5CsZ9ZCBGxuz32i5lgeXrZtLN7wFFuvJJlAfkp
M0DTLc9wFbSOYxSdqigijGZ+3fLQslnuplZm7jXLwgP1v09aifOPlxWAInDCR+76/Q3M5LGOslqG
HIe5wcLlEM12h3Q2PlizBcJb3BAJvgg0aNY++uL33qOVWs6G8hPWCd/CpbTczFINwWBdONgwlweW
TW/rQAnwwSKOKpiEtaXhgrzlCrBs3Fn+9X43iGbpmmVy6L4/6Pzx6vfHlvctr/7wMYNfJxu3dhh9
ep1Yt1ZJighyPjxjEwHQPGd/8ht0tnKxuCz2kfdNVs5mmff7i7Hk395dnmhmidb7S/wxQMb1fv/D
JyxPMB3AKyVicggW0dfyYJrmIN9/Pb84Wd7fWYdxs7O45KCsZJSX3t5zQvw5y4vfX7bcXTbaLAF8
v/uvXrd0w97f+9sfvjzz4S29W6IAMi6uUdxVlE8b89c/jroTNshq+ZzCm+rmUV+sOfjJ0v2yZ4q4
y+YcUnLlU2Xtl9/s/Rdd7rqL5C/NE5Zhv24vD7+/dLm1/NBh3qEM+vUiTNpIaTKMOzsjCvedLpn3
95NLCx5eX8lCvJ3Hn2rscRouR8Awyaj+MswjibsMHXbF6kiUKACGugbSnaWHuGbylGF8+bUhFRCd
0ft9z0ISodWBdVMIu9ioyWKFwcG1fGgwX0wtKXzqEt4p0VJisTRo3zopOsteXX6Xiokv9Kn8qWBV
d8A1TBDf/ANPzXMSNptlB37Y/ctjv/1ExXKY/trr7zd/GaLCtv3mtP6r0kK6WFaYn1CwDjdT6xSw
D1R23w7eafC0fp1MFnELcUw4XMGKS3cIGKqRP0WF2tme164AISGWinskXoqMgwIf2q5z22yVM5W8
ieRUXWhBYC2X5WfrDoeIcXaye09Y/iF2x4Ovk5My5dgO2kC8TKI2r2WuP1nQCQ6SPMpYr05uat6X
TiX3FFpeCEarrfGKD55AXYZgrnl0ieqyAnJV2hcI4k9TpYFNT8ynqC8jYr6cl5zBikhYfJhh3wVE
TXKtH0L3W1ll4pq32H4H0wBeNGo4DgpKY7b+zQ0ce9uhxNyjgARe4WNFhbzTylRb5X5T3MZTua1a
olo83RuIbGFBr5nj93AavmXwbU5hRAVK11k80WGSzA1cglVrrBdGrCQRjzgqXDHg2iZUFss3aAC/
9u/ALQQEamVmdR/5I1nFOQiPTL1lXjpusYS6e8/q0Zbp7kOZ+eGDqqdyB8PnGaJMs6E5jFAdG8Ta
GEHFR2lvfZcdBTNDTAD0faIjOBlu/ZxqVRgQvFKG+cWN9M/WaFpcYj13FaYDCCq9umajM+O6slcN
2tGlK+DPJhkREGV7R/EVqMhkB4ckTK5RZHeHxI7vEXykT23nEyJpmi+DHPVPVbLXDSs/5ZpSyKtw
+Dpy3KFydZi7dNBdHJ8MQcQoNJBdNJnUDPg9XidlXDu3sE4hHufMgzNOd+gnjmy6zHpqr7A/k8lR
woU4wukKsPM72ScnZi1mPA115RB3imzNl63cY+tJdgoCfDO059hm/LBEXd7hVQD0V4tdUgv3XOYO
ejhtYJ7tTZsy7267scVLJYbxIQyqvdXqM6CwvZfNQAkFcNS6TJ345OPf4VCLWOhxodMcdZ1Mzz9k
EU3MKPPFKkhQnt83LXbctjOdc9IVn/xOiYOZhwfYJ8m2Hakh6laBLtRDvO90o3Uaeu1bu09i834c
YpjRQUrATxp0p1C8aJpGbEpHO2GsfWjGE8Yszy6tg2ET2XLXuRgcHPTQYXF1KWLDdnTqt9T1w2vk
ik/0b5jBskLfClxOnN35dSg5sBCp40OpspOo1GNQgIdPv0+0nD817ossxgf4L969CM1vRmkOd/6A
xTUfxwstvPRqqYhBzNU7YikH/Ll5/akaKutRlvElAYV3rvXhNauoUfltYF+Q+vVrOF/jEXgVkv6s
fXLw4fR6NGyyNCayo84/YRwqDqxPD4gi9F1oDOfOxMegwu4AKY/1b1adOjG5Gykjvh07mExzE7Xu
OD1HRQL/HpuWJ4c78C6+7df3DlTDKrePWkiuSMXMDpSeYoqUyFU04Q2uQlPf0bQBStUhhAqwx52d
wM53eUL/oISLdXIJ3cosTG+S62oVN3BYkZ6AyHM/D51MzmY9wYuWLWiviRrhqKP7NjzTODHxGlZZ
iiFIlMaqL0iGEhnRHSnp7T3fnNW+dmNVzRct7zGcd+CJNZXBT8u+BIXa8pJsa+C5o3XXFqcSfe8D
0oNHWUnqCdzFClQYdFu0ORbpxU0mcc0K59oGcQ3+R/uqsyq+NgWYqDGQq8Kww2OcTOmZtuur1PMn
d6ifGn90QN6qfW5NlygtvuRadbUtRKs6kk/tf9g7k+XGkTVLv0vtcQ1wOOBAW1cvOI8iNQ8bmBSK
wDwPDuDp+6My2+resi6rF6iNUgqlKJHE4H7+c77jj+9mB+C+xEqzTnzaLG/jR8v+Tae9tvzm03oT
QTGfjYjwXrOvVG89xROdG7a9Lwf5oUXv7vpkeCDa8sdJk2Y3ZsxNqOerMlBwA3vZp5YJNR2bU7PP
pwcvrs31MNIXJ91iftQDCqMNELuwXfhp7FozNzGeLWHulDqJLBFPEeVEI+OAk1OLnhpeakNuRbmL
yRvM4xSa+zJqNoMzvc4Q0NZV2HZ3zgBvsyxrf43l1NSyOYUFdL+RRp0xGTzqW9gBToYKtwl61MId
KbyONTW0GZk6oJ1dXz2K1kPSsqtL1NPa4sVWf8rnr1ITyvaQ63qhH1nKuWuAaVuAmtOb3aZn28ZM
aifRox+60daKEpizbVORddPRs2EHA5WECGGzj/1ndvv7YfoVC9l8GS1crqqe6ZCCisi1KyUjkFDl
q9Q4LUlIazSgtLqfOu5pUAgqqkIY9HFCNLt+vh86Yjc//xLYYXO0x+J3mhBzdwHbEKSnO3vE4igd
Yze3rKHEHEdEmDhhqjLZxhW/RyYD5spk7Mnxac6LHhKslaTJ80SXTxOWFOh4eXLpgr7hsM6ZePgN
H8biMuZOdmhiiiY5JpatS71Cy41BuRVklW76dp3ubiotzMtT/GmYjdqHxe2ynaNFTwU9pQ2LSpZe
DU3h3Yh0P2F66LvdzBrqqtxue7DN0tmPnqHW5lDT2QDs4jFLMYtL+aeYev1SOWA0TNqRZJDFD22G
k7ONw61ZJjNA//TTjiaaagYqwFrm1AdqzxVDQLcmu8+FfsvYha28VNt6KkL07px7GKqocPdD6epn
pBUOX6ObF41jL0ubLJTnure1kv5EnIetlrCF92rtn2Vyq5ueaZsa0/Gu0fdh9c6vnPeaV2EzWfNb
5EJ3nkxgEXDLWib3No5wiWQa8Mosq0I9dyWZU9NwmhV0ZYVzM30Nsy5goifmZaRFu2ncCWnOZLZb
BTBizBauGCvVNymzZxgbLF6RWP2g7lZTrOmki8an1CmAVocy3WgdXsYG9TNx+SMSw8aN72U7bU9U
HxKbHeDyHkz3k+GddWcCvuCFtIlTv9sgcm+Eqd9hw2SuZM50P44Gy8ouOin/OoaDuxJF9liGHMpD
7BGSs7j8s4ThqJjmizXbycFnr6w71V5mC7aJG44vMbtmFOQ5fgrc/hyGIBlqZ5q38+QvvUDu7MT/
jusxw83P6dphIFonqr0zbuDKcQLX0Er1aso/rOqynQ/pZVU4BYdLX/1mmPPg9ML8to0YIdl3X7l7
VdCz1cqS+KqqTD1Hcz5/RqFLn1Zyawa0a9aMQwrxP3UB7QCK3frKIszqaH/fhgduoeaLWRdfqoIJ
E7eQ/GLKSyc5Qy0FXnSaw8g/VW5+sVwYuTPuEQiifQyXh51Gw1r6xFa8B0J2b7S3lVdAv3vQpxDE
vPu5LpodsJJ4a86gr4RVlZssq6uNHslQkElCFqaONMo1BoiEmtkgTdx3P8w+vAgshpO59Ulbw0rr
MTyaHRjWNNVUl6W1Tw7AvnpF7l2dQtNEhYKR6fjISHCHlI2uIuf32s/LY83FAHgllEA4f2DYYWfh
bQsOdW8/JHhmiOi53a42qCQr3TTD45vz0yMDu4zFfpTZI3ElccKUgF58Q8Qlz5WiQrAzO+INysSI
5JOyGf3pkAqYrjm8yczihqIYqhbjcGKpQHKUG9+uUuN3TXs7fUrkjLhW5yo41ql/xQV6ERZii1UT
6JkVluYcjkPuqGudlO+VlR7jvjKInwn4mbMK4PG6pD3hYxEX9RM8ER2YOit/SCZj2Pse7b6j4f1h
wWMfjaYNFo0v5z158b3Lve0iXH/f1JpVBZFmJNzx020ZwEijj58dM73ksj2MY8CyyW1nIiQ1yRji
EaQe4SHjKVt2mXtXRDZRiPTDqSb1u2iDT1m+Q3EYH8DIUFNov5dYSy9g+14LPyUgJWS+FlU7sd6k
EaBOHGdnWP2xTCH5Ux4PTq6w8rNbswPmxoLdcsiJwapDdHvM3OmgCizd2reehgwwvfHTNDN7B0L/
jL5M7yHl+ptNPZWqZUexyIR3DnNhvgWlKLaWHEm1l/MftHF6qwterFLx9rVg4St32s2h9V7q4Mzy
qD14tkuNYjjfmTFuAyLYQ3pSYf5eS21dRQSlxKqJDDtlOV9IXVKgbsP18AA9Bjc0ptXZ0NO669R5
/T51ggM1rS5MtrPVdc5yDK3yLKLhPiN/AAokPvtBNpGBKKD2WtUh9CkGUZ4XQa7BnhnG5MekQasm
19cleknLkMNpmAY51JVFQ7VqbovxlGDT12Azv+kT2PqK22geUXtrmupOT+2vGyhGMqA+DR4dDBDc
9r1bUrJrlRMjYHj9dgRr+3aMY5NdEdaq9jrWf7AhbiOr5mdBNuAgAVw6CsbV8cia0pTHus9+w9yc
V9hwIAQzOj64uEfdILceiNC9RJ5xYkpT3oXjh1Fh1PQQIa8YopNVWHO///mQYnY91/n0CkmQOHIk
8tOcO7vcowmIeT454QQnUgZIIpJTvmN789R6ZBvSt7aRWCV9K6S3tQo2Et/IWmv2ID9jp1IMh0QH
9jkJ6pe/pQHQvPswJU3DP47pif9v2EzYTWen8k8F+xE4tGRPU242u9T3vpn477gY9Me6Te9rsqXH
MKEUIEim42Qr3nDTMc7S16Cqa0FiZDQepJ5+s79ud8bkfImxyFaJUUTwjEpiygYbd8d5Y8Dn7b00
8jHkmt/lXGm8QQWhHum0x76PqJPyq101EEmLWuIXTFWClUlERySS/uBCoguVaPCyyXwKM2nszvy8
3iMBi33d8WVUjRRQlZN5MBSF3aVMy3VbEM1PGHxs2RGDUeLkom6syo5FaSbrKZ+vbpYbq5vRpm+Y
3RRxTZE1Wfs1/gTcV8Dr+x2DCPvVKb9NKszUVOpTx25szzr8lWOmPbb2Q4eqcZ+m/p1RodJ0pplv
evJ4cOPA7nQ0b3CYxoswlPLeAViAvrBoZVKcs87eFGFOuNOkl48tITVplc8SIaARR6C8HkRi9JRF
0lpvYevahEVOfEzSoIWmSO96QddGSEMoAheEuEj52wj67RIfpt4ainUmNKnsyIPBs+AUm+pp57Yu
brcGUKVxE0igf32D6wzOY0WMLRwuURz4L2NHRjMrTOvIfZeu8OpW68ZukWiwOBTQyXA5yHznYxRc
EwnHJ+f0a6a+9V2elfW2S4k7GRNV84adjCsaW1yjEw9ySn6Xmhlr2BZUNgVOf/Lz1N85DMqWRWf9
MVrTPqs2X899U1+01i3ksfgwc5TS7+X1OyAjFZNphttRkFl3Rr5L25IiEUZeGCFNWs5dczyUytfX
aE4OLvqMEemLbt3nqjLOrg14WCqrW/W+ucfcMZ27xIeikof9WYXZxahBMwPeNPdh7SR3+dy/znAv
1JCKbz2QJ8x9sQhkL541l0S/c+OnoQE4Kwd1V4ON/fDzYdPI7JcQfsh+XDzWjhHv0gAXBSFWWMB2
n9/38K19eEYw9qpgXZJ3Z2VOxBTzyRX7pb0PGs4GWtfWLMZaMmRuslZoD0vcOskKL+Vty6B7co5E
Zmlm1Go4i5Fa0aIUaxW4wa6pYNzaXNNwfNOK1JkTu/XboiSxrOQQVuwRGF8yaa8aasgwX84xZsfK
1k+2M/EMGfMzMAjEeqT8BX/WIRijFrSMRzypD7ZJb/VMMIgwtJ2Mmd+Znz4rKKdueI3T6m0A93/o
HZE8WDbDkGrtyWYi8kokwfPYvJiS/FhUhcVqCMMv6aQDY8aHkMvFXWQUf/IJLqfNltxLYR21cD/X
04Dhsu3BtpEUpz+Wrd6SOYqxGbL4ECYkohRgnhO9AsZEZKkswYe7kXXLsD8bFAysUy829ozgbdxM
AHy7QHQHr2Rm3+ZSHdJuYpmWUmXblTFNEKHccEYXGCU5Uan66gLjIoqR0VUj15B1+6MJ6t6JcDdl
17Abo311u8zqCRx0p6IKRl79mGbKwwR+thnh7/B5A3Ip5OYvfc1sHxKfFXUDJfcyzWwXGiNLNnMR
vE4V1Zah8EJyrlV7sfWVu1F8Mlr19iPBZErLpRMJa5e+22VmEQfHEFQuO063Gb7E0R7MVRumNJxS
xtfQTzrGWl6py/h2cvfow21Zt4mJUz/TcI1H59FpKVuvQePsjXpidVD694MPnzmtGvas9kgPWlr9
4Wnf23X8nBehWLVIpkvbgQlbVA6LowEVRd8sHFFgfnRWApWdchlstxQu5fbIsRMV7kX05iGe5Gac
m3hbYeJeuXMxb4woqHeCwPSCERxzcLuiesvKnr0hfvBHmm9A7tDAPLAAcc0h35h+KTdl7tyNreqP
FUME806WwXRwKvt3j8XiZOXOarSSDmYh7onYbDjcfBfyeW6MizDlDhezUlnNsQI6BzN8SVaHBcaA
x7GtyMqnQ35M0uCiC3PjqdL51NVZzJF3snN0pDwhfeIk83dqNPDhzJ7jqZlvTIc4YM1d/v4xwwej
91VUbvtKvNGFsO54wdbkSa4jTviLC/PNEc8OPPY/FFgsJ3ZMmOPksBusLxZc8aWbBbpfM2Zn2yuv
A8DOU1ZmkF1L7KkpZzNdCHqZ6745l9o7OaFVPKDbiqUV05bJauq5S2py8Dd+Yx47BJV7911WVXOs
QzISvZIxfaeBAHecdeupbvtD7lFUd+PluQFtUWaOJykh/z30JpNtn9m+H0ZPEyMJrLr4Q4rSWiY1
qABcxf2uNa3TnFXyHGCLJsis5fQ4ZVG1pxsi3CArOcsf6TEJ6xm481WkIyo9NRAb2SVvNZvhU+Ia
L0PA/MXD83kM0+rSxjfzom+shM30FKZCeND+Q6USdfz5kBmSY67NHzIV2Dg35e+IPSo1JrjnFtoo
PqcEAGhbnorUHV/TWOE7jdaFFRFvKCBhVdJ/zDgRjmHr0wXg385qEEqLMUPiSqPughOuvQh4tX5g
Zlzj16aH7GoQslF+9qf2B5MOkZkbWVud7TQ3jwxZuv00UwoUlVEH39MnzGGcagojnuMxSe+bL3Fj
wMRl+szd2ToVE9F6yr2lIZJHE2f9OrfoxsAGOp19SsGNOW0BRAByGdpm3v5oC1bzwBaF2L6uKOaI
cRiCHlqYXhPvzO8REMixHrjap7bxWHR8JXoHqLHln6dbNrokRV0bTX0gAPcR1723psaAM8qrAUh6
qLwxVcmaRa2Sxbgj44CGFQnKmiEtINjEuynJ6aSMrGCHQwS70AQWfco9bzm4kDvZjNANHtSPZmuP
W004t4ts9VCoaWt3ePVKD8J3kX50881BM1TtQ0FUv9AasCN7tSNwJI9GIoRCKy67Y21EW5h35iUq
yhdegmotZ5bgk21d7YinXzChXGJuB5XiJTCDCyVXNiviLR7d5uChsERjiWXPFacpM74MPbjbwgMQ
pkp4pVX80oX5uIsCTa9c4Q4Iq/E5KFKK3rIBQpMXVotg7PO7Jv3yy2IVeyL/TLiaEuluViR+wnOV
UlZTCDvZONRvLAs3pkF0JMRhgId/c0A8I3W8pmUWHLLWeLKrrrprQ65bSlrBtm6sVTT6830zDsU1
GP8UDOWBarC7QPKZrm4EsGxMb9CF4q0xq/ZQEhnDmgdZBvDegEe26M59AWVscG5NopTL68E5Ezpy
zq6f/srDOtuX3mRcGPY/+hmjD+S65m7UC88MFjNi0CP3HKCfda6OVMEGLQgSg5TmbvAf0L3TR8P4
k01duWVmSGPSbaujq/Q0ooycMzPDiRPGHG1JHJ3c1L4ksiwvvqXyu6x9/usLMXBcYMleGjGGPVcW
6gi4B9hQoSn+lZIXmc3ZUyw0B4kVDie7g9Q29BOlHM2sdj+BC6FZQYmWHSWjonJLHQCjKdc71QMj
K4Bh5UlPyWuvUfJMy7yWDKzaqHfX2QgcXlVWgxIldj87RZ4Crt/EAA7b8f4mXO89p8Ng66qtiGf6
/ExaGCNYctaYjFcIcWBAgvsmssYLfwErdG/aZFrAKAtKmOwZBifeLDozC2uFOxQu11x/znkybMYe
C0cdWjD9m/Q9vF1PlAoKCoqM+7AFHGUO07jDx2isWEaq3TDR0m3391lh6zNzA2Nb6zFizMHYsWq5
7cOHaH1JpW5xW7EWLIuxxNDy1XNzQOyCeXRDsRX0ZAEAKY+m4SI+cR+urRZPlirWSdAeawcwc1th
mxsG8mY8JzyJ3UDpL4JcOFovQ8m2rKb7J1ApOLwp2gC/BuRVNYoGB+z8tujsU6WtY2XOyYV9MmQA
BZnOiyBywEOnmSCHZd90jvWEoA8QOkNj3TlKT0+gv5L7kEtWOMEJNNX0qFtaByuTMmm8z8uhui3P
4GWDED8hLhA0AuxHPdZEX0jTU/FFhGayIvGkbJ4pFt5c0jKV28i82qt+u3Yq9wbr4rtCV7TFU0Bl
xO6HTUZRuSMoW5tWZav3jtbt4pkrs9+ZvG9GLZZNRYuTgbtj1SRxsxMAzrMsPw64+UjRRg4e6Vt8
MkYiZIh1KMM6uQ7oGUt3ROptu6Q7VNgtmGm6d5XXxauZDdepccVr4H6Modu98GY9x9qDAh034Mmh
VyPDjew7zQgAiRTPg11+SVHru8Dbitxv2T+zAaoCKklwcz7MEYHksdkWTl+9C2WsdR4/5kIXa6N3
u+tc5ntZJ1AIo2z5M5lLM071ytJw5SzAXFJA9W5qYd0JmRzV9NRLDOhTmflcIDMoDNGIQQvYt+PZ
PEk/WAmqHA12SqdMfhnYcbdhH97ovjW3zV6BRw3D5ZS5EfwvSu0NKw1eaE5bexHpkcLqGBPXs17H
DUW2XoiDOZtluGonGyRHjgTb6WNPzcb1KTRbcXQkfTjJC0uneoWZOeGG3Jjr3p13XmAzKjFcey+K
/Bmr9Hj05aiPE5OisXXsQ6/T+txgWNn63vyl7LA4msLOjz+flQ6YdsCHL2HdVJvALudDKPnw89kI
CmgeDdqLk6w9KwNh2yVo2zn4BBoroKxRYBvz4hDndF8+aOJDTJJ5mwuocwykfJMurYK8QjpbT8D4
G7q9iLE3IZVrwODHc8P4/ideBpQdVnjyCyPWBSig+96yX4l8670aVf9gZ3F1VJrytw7SUuUa6min
t1BBjBjYlvNZDJ2+t+kf6DLqPmS6lRP87djsQd8cy6rtV9RYCDok/5RxDt4PXjfjB1Rd3OvclGcQ
lUMO+Dhh/ZXH8J3GN2lCwLEibwSCa7OJzJPPH3/EGE7I0zquzyD76AEIBe5yXSBkel619aLhKfIT
cTIirpTIUJ89f0iCV2+Bm+KP1TlQZBxO48Z0b36V7jhI+ZJb4wP2PH8VJuUvAIv51gqM1SSodnJm
5ywDCk2glFJJLOm5gop98L3h2DAuOvpBfqr6MF3pihivLFl1211PXMMvD8yMn0Ny7weWSe6qY8qN
esrdoVPz4scnOzTiLq7oRYhvTuXC8CrGgaA6sz6HQE+Obo2/29u0OepJrG2IodAvhaqe+syr16HH
VaIwA4LnTKcorKO1Lu3BHVIjxqlERRZTHfhXQ5Mm65ZuIUZ7pXMP3D/Dn+rskzMeyODZbqHsOFzt
AUjjSIlVhjZaTJ9Yw2taDw+hYbhnpCyW/cJYx1Arn71M/c5rfFHcN7c5k5ecTgRc7x5lIAma7uw4
3AemcoexSu80FoQiQniuh52tTXNn5F8EXcrtUMaXCEF2QbKk3bWtu6ZCYJv2ifqldy0wfT3r/qEU
zcWLdLNqHCNb6R79E7CES2/cYK+i1LdYaQvrUg/dOaHia5HDHkJSo91BUlxgVdVCQE/c6IBdnsI0
MflFvd75WUfuxVXjZgz9EUdfTptF0f8aEwtdMkj39qSea4sRSa1SYzFKMG+ygxbXVbfmX8aVrKTF
yvV868wG5b4BpX+onOY9tM07Ubb5tXNoiIt1eAZIdp36iE5YMwtWXAhpmQ0J1JuFyTyM+RP7v5vn
Ud8ZUpn7Zm4ffvIEnbSeMHiW+65jXSRl8pg0JY26hfvSSUXvcgXSSpbGt6O5U+RRWlNL5vvEbTQx
PaZOSzez7FPRdZ9hU3fHeJhwzeDa+cnl/Q8R5b8hokB/sIkg/tdEFETJ8p9ZKH//wN8sFM/8h8Mw
0DSJpTo0wtnQVfTvtvv3fzM8+Q/PUjhBfDgpAvQUUXPCM1307/8mrX9QyChciBPK5T8OAeO27G/f
sr1/EMQzLdLs/4+V8n/+96/xf4W/y+tfUdj2P339z/Qr+a9JZc4ggCMeXG8Fwc4CwfKfgn2BNsKB
cjtnX0QZkykJCAzXx2JwWvTG0PmySV4l3pc3WA9c6+Ax+DJdDa33VvtewRkqB1LlYbBu5LCvufxW
VJuufDsBgewN1wyhZGnpkZmMIpFTePXK8VlJWuRbqxve19K5WFIsma7olmAyEvn7ObkrO5FyTwdl
4pjvaWqCoCo8b9E+FeUWI0+0yy0Bs6AVB6uFDvpP797fL9E/vyTi//OSCJPXnFdF2C7b0H8NoPq9
x1mufbmf0fJ3IQlydmPGXVbF07Y0jK1bCHTPFvWUG/edGUY7MacfhoUWQUnnqpl4pl2FCbv3uUYm
IQt7E7EyIezI/GnjDRSPhb77NmFx+G+gABZv378kNR3p2bbjQXRyIBd7Lrbkf/3r6bKknKuP630Q
Bm95HdgsV/P7fHTNRd755XaarUuhX4uYEe50S2DWqtZ72XiQshhVWA0uvRGCMf09GVUuiLqoRTvC
lyQBEwpn6V8Qbcz1t/4iiKqwOrEgLMlelCGKZOtkRzsjf5hjM7fEfB9bNeYVxECSzO2iCthSYw1c
V+V4pHXilb7Dc6rlAKjPexND+KyqTi6RQfdYpYhruHuLnd3R9a4ItA76WN9vYpLA8CmGYN4Zg4CK
GvhsjGcXa+0aSQCvBVf6FEQgHu6vJppB67vDrwkWZu1hVufnlsBwPIqj1u0N/Wi5eOPc7lvg01je
fMReEmBAzUIclyLfZdJ9ZRPE/9dSAVyyF0YoquqOwYowfnU9t41Idc4lyvqdEopehcHP0XijHFub
eWIejp4RDSxITCYCkloWOgBRo/Jq2fEgBot4usXkvcyLX+hDyULoW17zhiWkKiWdnrATyEU6yk8v
gjtN1wnDsiua2lGa9LzOFDrDggWLDisjzJL3eabuIMioRGnISlIuPS3ivD3XcqYH6zZDdmaxVUXx
OaeTt3Sd3KRVDqD60LxxY+O91HG1rPtxxO6IDCIxszTRMfdv2mOHwuIkbgZP3bOp6umpBBB42axT
ONX9fWo8Qs5Id1kj1n7iLfLZEotsGA+56r5ucwUnmhkIzOw0CKsYbj7ykDguCG7SeFzO96FXUNBQ
Te/58NywF11mdfFSTfKj6dovRbsV47g35ufIUV3x3SbxvYgaxsNxfMF3Z/I6Dq9uXb3PzKgliOVO
QUGc6bYMEVwdGRyrmfDeaErgt/F6LMW5ZrC2LBNBtgVHadrgC6vQANmwU9JCkHVZIl4saniiZlRv
KPMkkzNcpqHfRqI70W6w7egZ9Ua9b9PmlxL3tj8cej9/bq0gW4fm+GlYzrruocLayZpaIM4Vfaur
mZD5SJKFtP56E43Ik8pWRtTvHZrPFkTjQKHIVy9VT1kaH2iFOiVVZK4jkKCrKAnNXSGRm/LpQlvb
Q+K2n6Vo3zHubmVIdpUzaVFE/Ufn7bDd8OsUSabC27UWtUWpH1gL02A76gdcWN2nuSQ8o7Kv1vP+
gBX5aLKJOZv9iVWdLh/W+Svm9st29K/x4LwlvJ9WEt36TIH4JlsWzM/jhE9tAJrtOL8ChydQyE85
6YZUIxUCRfBAJ8o58YmyUw0I2NR5yGSz7iShTkv4LLQCFw9SPmzz0PpdcOYhW4/+YsCQRJZ445o3
XicRO86hGP7bTASVycCCVSrDTFU+qC7bsNPgMbqMQm2XLtsqsy8U8KxKmJM88v2kvGs8plAIpzsw
6JhDKAqoPFalTh+CzmTZ7AM8InY8xRAKXTp3brl7mun7fdJE0H+DL+HkJ9a4j/6E48GdxucK0vtq
phaYrYqJTH77vcRf2MCWG2Zsu3BOPjMKQW/n99QiOTWcSk0e7wM6Xe3EXFu037Affafsl1DvMP7O
EMyA9Q+8SGganXUNoGvcvpH46i3VUINHjLdd8EAf6arVDS0aAUk4z/vwRvsUekfWtKr1Ge/Vw9u8
n1CSFrXl064W3Byr4zr2zWVU9y0CNU5Cs3K3pQgogHebHKeXUzMjip4C7VgQoPq9EFwyo455S2uF
G0vqC4nHPePSV9pxZUJjTqrUnavoNPebI90AbyQQIa/O0ELdT0TDeFXH42mO4bYWPvWTFClGSeSt
SBmyxezZofademqbocJ+DQRgmvGN+p6LBqY8sAaAqir7BcVjl2UYk8dC6A0Q8UtWNS9BNF5dNSCr
F+rFarEKpe03slm9oIv32ybGWHaEBm95xgaKxWLIh+bnW5NfPyC+nwqfcmp0kkUe2R9iZBJZEcFP
mnDFmITEo8RRTXnhALmWkD8FLwt3Hv6M6GMMRHCW5F9MfE0y+Inexa578jX5JcZFDYjVgSblybmE
HbVME9jHMuufRvTMRWhOXF+490wWzzm1fkHkQs8NyhWJWW/Bzv09HVt7hcDzWRnBaxP1TPF69oB2
CRokNLe2xKoYmOdc0dQo6GpZUL1iLPsJ154/yXNFklRP3mPijEQc1Vt+k+T63I9WH0kVf+I8QNGg
AoKNFvNdmDCGwD8ox35ZxV2xThsFpUzkxD44FJGSrrPHEzTpeCUzy5UFaAno/uYq6Y+LzA7SOl27
VFzY3SUS5Lk9ktlnqh6ZR7Th90xynn6necFzGBe3A95o22apqDPssf2bjs92zy1/xyatpZRtmAvC
iGRjk21o+ZD5at6ezsbv4+BFjsPTEOx/CpCbXF1NvBgLX+rvOba7RU2CQEziOWragokGrAeLoUGv
1JN2uYOG3kF0wx0eLhlVdNQQ4gsM/lquW8HcfWauO2/hW3nnjZMlZx0wfvfYW5YlXGFDnHQnHzN8
OKpLu/fbS9cFWH9u74fGYRLW/fdMyTCHkvmmFdIa6jLZXfUaWvljrrDd9Z2Fi8R6U40gESqx6srs
eygYmFastukxpfjPr5mRGlfdDx+SG+JyhhOkg+LZLdi4DzdaXF2XL4yxV9rO7thV7/vJfTCEviQV
VZFx+sTy82D041MA4Yu4BXbbAPqyhWzLT6G3O88/z47b4xLj/CIn/bu//Vobm41IKUNLXAio9HFN
o3qpVHw/8Axd2a6B7SOC3VGNdjH8hj9c6hUiH5XCPhNIL96Mvp9d++FrHuggZQTcbomM+qZrr90K
N4jT6n2XT2pPLB94tM7vbWK5By711iTWYKeeIYC8z7XCiaytHYiXkX44DAHCmSjt1ozPiNoeRsx7
SxnDaDdcVj5+Q7OwKxvozfFaVnl3LPFfZEpQgFASP4Aeho1Y2AeriRg55iCb+6E6pTJ7sjrmM4lg
B0O675fXJdZR5zTXIBcy1qI2A4/Kghh9BrPAe4JrBXcRCmnf9d0ySM1HjChFEReE5JNtj2v1RMXf
nnVJv/ML/3cc4lErZjNceljbFhTeADMWMz3nLcIr52GxzAPmIFNvPuBb5EYYxvd1ntIF6xvGoiqA
cwwILssKeT1r94QToS1k7bINGntVeS6VzRQSrE1A13mmzX2t8DpJB9PuAPK3CCX1N0F+Vnn9GEUK
RXnOutUQRUeiDQYsEE4Po84HLmluCVkiynZdLOhBxaaSr8qWnHKnCc0Ptw+mR5L+P778+cya3GNz
0yl/vqkBwzBQAX72882/fsC+Zs08sjIy//khfr5HCGLA2mJc656cN8hAfzXVJvd2exuFs7sHKGUR
moAVgmUWhq8hQvjytwPm5wOVdH8/5M+X1QiQKmHe8Vc12U868+fT1AzYXwRwqz3vfbzFC7FRBqQ1
MEEqvFl7kO/7vDGAwChVb+OxkHuFeXPBBg6YVVc8KkkELZmCJ+lUvCzkNX8e5j+K0MKfGraff8xu
mUFPUrULSoL2ECOt893kUqtu5Uj8Y61PcRuq/aCoI8jDWxGnVez9xjSPgd+D7o68mTTObcdkO9XW
NtqdF9NyyCETXRrDii4UZVuMrRUE8poq2ayqaV+w2uQuogt3PWrRQJAB660CohEjN4UxwPukwpBq
u1uJDisYVnNZPaxDPTkriaVpZRnSuSd5GB9ETpIjlAwiJlD/EEUtEMvYyPISxEoZQD9F0y2WbYrj
FMzb2h3KD9Yj5V6GfnwiD/XS4XFglVis60xgXc3rM40785V2lo1FbdU6wpa9Mazq/7J3XsuNa1m2
/SJ0wJtXGIKeIuX1glBKKXjv8fV3gKeqsvpEddzo946o0qGkpGiwuc1ac46pbVKJx29JoDzSL3yn
vvC1NEu6y3N2qW0T7Hthk5EzvUOVS6S9UKm3CPWQNfe4s7QlPuot80NRsVR0OW1gXJXZx8KCZCYK
4MNqQGmwzrOgxhSvDptrrqrNQcbF5Elj86hK8nQCnRZhn5rbDaVc6aBT6kBeH14kLIBAhrUdZ3yQ
bEOQXDvkVmjoemCdRvGL1iyqGQuhKQtYK+QA+yV2Ykkdts+4FEBlCRa7S0NgooiG7M0wwmsZKFh4
0mTalKTbPo1L8aPUzN8jXgxpanDYI53c04l4pwY7+ejnlhNDxMQXB8Ee1X24BSXBHtMwD+Namh/s
2tJgenYVxZOseKMKw3FvlfRAVnlI8W9QYw1/kRM676pS/ZXBhjykwZB6k95iFuni5IwcPj4LCk3L
YE1x72V9Py/1/CTo6DbSYmC2zOSbZlnmUyi0xU4YkPOV0HE51esP00yqiZlWCynpCTvWIjHlY7V+
GUT1Aevs4NBbSD1t6eTn2NAf0mrMt3E/ndpZqB4sK0DiIUE1J7L4EE7jc2ZkRIni8Sbm/AHea9En
t0aiDxRn+jaiTRtxNLnNuD5sFB0SWHX1LdbR16AWGTCeKOYumkK0F7QLvDX91Bbrt4DdCFIvETik
lli7bCg9Ncf3VNUasK4chY+egfPWlIdwTKlatz2yd+rG26yVAXw+SS2Fh0XVT3oZhRcZRIgdZnLp
T0O4j8mA3kR58N0NaXWTJhGx9WD4cGVSG4cCb5i0vA+wQZH8AAkQS8BK6aqRKg8aI7dp6faJyjN8
wH0UacrOGFErkY/zGixSejMAOUhB0x7GiiOoCKeoMhgQw0r8owFwCKnKGKRMYGnrimA8axP1ElOf
rvEMmxG/Vgt1JNW2RE6xFdJgPXQtyB8ZL9YhwJ82mDNiTBhOxIf8TrIOQvBkvge58jJY7GQQSvnV
aldqGLlRHeZ7KSzdpV+UnYQgrxqi1Ry0sDlSEfKgqvoAQDbc6jD0BFR7DVqtazJXZ0KAUTAX8CbK
LHei1fxWCIfKnHl1Sp6gqHhZRAAVVkKuXUw0DtVSSi+dMVFQsKG2dgd1TPuDDeG/uWpx/hCzpSGw
ykSNrM8tupCebh65RHBnhfnCfjrZIK8Avi/4S9pbFxFNOmt1JnihMZ+DdJH3DRJSho2MIriz9LOm
0/FSm2L2RZHIp14vnjVhfOsGSTw1r0gL46ceP11KleMhQC4sT2wYc1G7EbPesqvKVJBiEomgE8kP
7M67hr5Gr4+ErSqIGiboCG47mYSl5jOAkL4+wJBxDW3ZyBV+QWqlmyo0Ka3p6vNs5d120IiBoF0E
XI4U2EqkrdN0xbFJnxs5ORlDEJKaNwb71eXSVYe8hC6zZO2BnoR4pWZJajiD065muCl4bCxrb6xf
7rfi+AhTo9oLNW5CmrHcnJojR+CA1TEibnZItuM85NvEqgh2EKklCQ3xoU4m4E6cocxioKuEfRbV
P4UgzV67Rrkk1ItpI1u9F6czMAi0aMr+r5txNSlUFOqMFNGdWYxicJGzTHEXcyZiin0J9UXcAytw
SbU4wHd5knuZBkcnalU3MrBCcsJYrSP86P5lbtEJ95Q60q4cUd7G8rIfDHn4x820BP8rDqSt5Zq4
n9cv91uyNkHnoov5j++7OYtdMclQoK9GfBXCFw5IbhWcw9nhI+PeY+5TOO+Amlp/0ccEPpQTXoJm
3bggQ63QSesWDDVUV/efBfety59f66z9XtimH0zzOoHqFpEf/7rv/Q/cv/ztZ3++FekckUbQJOgD
Qs6gf+5S085yw0JE6PDf/6Bkitzl/g//uilVlGy1KESIsT7jf/vNn+8xVACCaYnw+fsruP+bvz2E
ZcJumMII9PH62FEdEO8gTytJ6p8P8Ld7/Ke/8uef4Ki+0GgWwWgzHpkIkaASbYlNGYIrCZO041Bb
g3ddf12rJm/7eM+fQY0W0k/T/xU8aqzcFYqnYBjuPzTX30xtQOkuyEoPVgyHN8BUgwuBjFV0xg1Y
mE867iVHXkcAn6svi5KPp5VzKaLFl8o9bQ1+EeJTtIMGAJEpZ4+k+u3zYKp9Qcmj+ZBhQQR7YJFC
tOYOJar4MRXLrhnG7ygHySZHjh4Gp16u9kVOlBkbCxbIWQPzY6zaIsYUEVv0P4dnlfa43aTVYxwb
P2CZL5ZWu6GCc0kKP0klQq8xwFJM9B/0we0QP2D2FREHoK2r9HjHsfttiKvcplXgSLnyS2+RnlLw
6WyxITOS8EF9MSAYLtVWqKevNM9RIFTT5EZCD0melrPddPNJKYWfQGcDbEmPaKWek3R8imoSxnrZ
fLh3EIogpsKbjV8K2ZAhHSyyyarXRv1tTlRyNXO4wNrdQh8ZxDW5pxkJLYWmpqL5jZTpYETpIRdC
H+zFxyoJoOhFQ5x4Gsk8GFoSsEGMeDSSONj/JT1d3J6QtzAsHoUUPcWKNMa3lpLGU2jqRdb6F2z3
oOSvala/IFq/QfEjIllVfWKYvltoqK7Vxhe5nh4J73pOy2HaSirddnhBx65pt5XQ7DP2bim94X3V
BbjbrPlWhUjzhuAH1yfbojqN6bhzQAbXZ7eAhutQydxY79h3ZopqG0FjN+oS2aPEacDKnifFJD1z
XDbmoWGz5QCKt1yLOoS1Ul8N5iQsN2z/Q6G+dfXznM7jj8zRlEYaeccfszBu6inYSX1wrrVxaw3W
qSuQS3bKuj0/i2bypEKKJvDOejQmN5lPtabiaRhOtalt9Xh2re5jGFti70YCFa36SHQn+Uuh+lIl
L5WcvAInbSjC9opvVskBrljugTdP2L3GN1OWV/No9auEVGpbSFUHJhKwKTg/514BOIUKF+sIMp9R
rrHpBhZxqDST1paX01c0IXIF1JtaadMWeZ0NJp/U4JKNfLgeZJDerdCE70YYJzjkQ+m0WyVToakK
BS2HFDfdkvAGViMub2vmLMhJHWml5cw3S4hFzJ/mt9FnF9XAKSdPQYo3KGcwBle5CSobtWfoUFJ8
wmY2e4YWPMel4Rdi+8KhbMdZQieOmWunouy2Q1V7iLHUu9WkJXzSFxJZs98liNgofUSk9GOOYu0N
JWiylEwZZUlXypr8gXdEh/w6uUtaJQ4ElxZuUOEshg7rRFQn16B+L7+WWUNRMjcoBGUxHQmQjbY4
1RC3iY/fpljecfihQoDdXi31YTR436wwfZtxjPRT7FAoIvGdt6AqBETmRLOwyG0wPaXIdXIOLWgT
pPP6fxxTMVBKPi0zCIC0Y33FEvzEgGem0SOGVtMNdtpDlygp2dUZVYZmYXEsSY1VmylyJlGJnBhR
awnQkRJD6cZjBcJ2QcPWyOE5p1XAambc4x2PxPbOulW4oFLIXwtZubOxoFD83lLuObRlirvIVGZe
LbbvMm0t2rej15jp2+r885QchbbS1I9BZhQOJpYLTF7KTcJbPhEXtYx8rsA24jv7kEsr4PnyRkrJ
QP9Ly8+cVuhqBY8Izj5azfpqqIdwNaQP0w8bYjUJQyWnbPrd0Yds0vQWQwczxsKEjxE+rw1pul1Q
V7uo83EB+81Yx56O8sUmKnlwxtqciFhlSy8Rs2gb4BnImk92iomHD+kvOKNuffnEhrpmzU69UTQq
eYafEbqLpo7z4KToPCDubxCsDx2gDm8gxV2uoxZVK6mhtbhraaQ1Wc4QlFV6furPYHIarrWDNgiX
aS3Yd+snsuh3RQbmV+5X6ESAmdcSvuQoOaZZ+dWs9XQZ8DTdj6Y8nExk8xr6QAyTQuwb+tbCdLML
5PmLBD1AggNyOcSWMaWbbo7fkf+iQsNZTgoiupzzKNHeRQFupww6kdKpqP+klAw2VUXrgIoMvtRi
G2lLseXk1Dg5hxkyDM0Su02UI62nBktAlPYeg3V3k/RLydCsatlCRRBOkAPD+Lo05lfKHFoJ2rOB
3S9f+DTIknwR8mHyekn97FrQ2ny+G6dreU5ZyZsuKDhF8XQkad47ekH8hIlskE877z7yJIctQlLf
L4X6RGOtcgKrwY5U41HHqdVsyFS/mXws7bzqCJ1FT12CuPEnxYIDDSxE+N1kdUbdgM5OrwkTiyha
q3yqX9LskmGagr6AzxkDBn4R+dT3hD9PleGl/Rmgae1V/YqS7k+WiIdaTdgk1cQnMCWEf4U+/J8q
5/+jygGub6LL+J9VObviO/4sPv9dmPOP+/xTmEMQkaUqmiFTvRBVfc1P+Kcwx/wvoiMMFYy8qQFq
XH/1R5hjEAmDjRc1j6rf9TL/FOYY/2XwC0w9CtR/mTi5/01SkWKp/z3gASWHpEgmfw71j6yzyv5N
ydHLJDEt0STskDguau9nhH8QhR3nl2CO6EfRyMui3jhTrWe6SlAoqDMOEqpu10xNaMtPqq9mBVV6
Ec2tgL+Awnrm571OM7fhc5XTGU3lX7pBPLJaSFd0wup+SOPP2iCLZRyj2ClVEJllieI2y3vIOTlM
9FGPxGMrxPi7aZ/URdtS0n/rei09okD1q14ZDvNIccSkGpkiQUHjTFCOkpdHKwPIHM3DcZitdCOW
5EpmpngiFER2BblInbpOfs1yV9N7myh10+MtAg74VdffBML1qMzSqowhRQS5JtHxovWgKMzjcj/b
EWLYWTM+SmGKNnNOJbNqMhwcGHMVs2a7gy01xOraDzjCJaovTbmvErX41nTtnTMg9U4RusNS/Qyv
lrjKD1vsq2VCFpuaWqjXNUQNOdUdIUkcHbcmRTN2lipIBWeQtO3YSF5mjQoNAYphZZVzAv2Meus3
Gc70pognyiAFF9JFpH7k1/ra3RnrF61GRlql254CzCmQpu7MZvDY9AOQrTh6wByTeTL1u1DFERQh
/GFV0uttGYqPwmMe0ZaNWxUTCk0XKgT9ngqxN8uFdbaCSbzW/U/SXSxZDl/HCX1rTmCvqxjyV68a
BsG/vaMA4GC5ipezim8lXwyYThUV4FzVL3V2TRMecMBADqwB7x7HhgcsW8YOnvpNUKBt1WX6DWYq
s4elbxyCXqBZCmPox0Z+KwfIPZEkLRygk7VAGrSURZVra8b0HAAXuEOVfQWllZE9W6GsykQkYeNq
8aP2HZvCM3gpzyoa5Rqhr+HSATuDOVEgiedJo+z22pdyKvWdTGGwg1/rKrTwd4Gx2g306siRG6Jj
gC1BQbyDTtulm4Rom/imcwEvAd/w3HudqD+OaVm9khMwt6lrZiEo7QyjXyACuh5CdWE7TftkQRCx
sBa5COVUGyDZthPil7QqHwFOFG4wheNObtsNaHw2gIBkt7qFn1RKi3pD2IeoUXQqFKEnKVnNNiDI
Mfx8YKmcnqCjgVyhv7eE8rxLOKGavQAram3VhGONX6S+IM8b0OxWJtW/unFkAEdSmW40vDYUOrLR
HWGBHWOxhTWnv/btLALtTTDO9R8yFIoEirdtxuwO0q66CWaoHbP6aoyJeU4TwgmSJOPIBuXTHYzf
aRjTiOeMHODq82HnEnbdhb+ELCItYQaWsORfQpqeI0WY/QK2s8z19uQ+YqbB0I47U8MS5sTsTNO0
GmjySStsDuT0BOvERVNGCbTXH+ZCjLalSol1wLm1gas+doZpL3X3lsz1IelNOv8EiPTm8gWdVUVK
ocMZqgK3mCrAJmF37bX+dyqGFj0itGMZxx1jXbIDo0eGRQM30w31Vp9o8BzVrgzsoaApuighB6ij
LLfnUBLdIpzPCJdJO0y1jZgv29TAbxyVC164iglI1UKMauayBS1/EhSO8oqORTobiMAWRRXNEFp9
Icfh349HtJvzbsK9loQVR9pQHykL19cIE5ozmOzxqWdNPfBDNWNqj1GjkAQL60pSbmJlvJMSH9gU
Cg+j8Jqxz9vkffoqYDGxtTiiQgPf2FlAwAnWqtRX5vAtpTmBv5lyd1cwRwA7jkTrLRonDbchyApO
VaY/NfVnWMtnempsP1O6yDNUr3YgPj1Ki20zxr+lshyJTikQHy3mUz4IMB6EznwsY2QLcT76Srn2
yvvbFOdk+epi6UlNN+4t5nFwL7WbTgmCjqWzLfMnlGJkn3L/XHVwGrX4t9lNnQ+cmpMcyRmJMGl+
gpxr4QTfLvqbVSUnHBw3yuS3Tqy/VZNYznjIyZTAYYqgbQX89t1+ni7kmm9MiU1eWAF8koVq8EBq
oYPv/XARU5q6dEjF89jG1aWXjGdk6cvJlFokNlUk+Er9XohYxxNJOCp0WzdpuXxOoJjA7US/laWc
jonxAxhR32XWrhCIuzXxfcyV5BWJ1F8NJSvZ0F2UIFluuCgIc0sDj/qwzLuQzCA9Csum/Vj68ahd
sFrTiDdmgowplFAnJ1m11WwwUEAyJ+MxJIJGhoN/0bsAVZO21iJ7QkN7gX6HuNTH1lw+A7UAUVWl
L7ohjmcAiDt0++j5q6m65RMm/9Qk0ERlNtAD0cEqop2auriOMvyHvMW+3ls0yQp83hRrq9+VVYjU
kmVm/xgYg6z3n7RRAKxraNng0Z2o5nH8NeXe13qA5xkpJ0kXtBtkI7MjBVZ5UMTx16JoZzGphRdF
p9qtWr8GIyTTjaoDAkaab1oOnqsoiwdB02kesN7GFsblof+VzL3qg6Fo7borZpCYyT4JFdbxnEw6
U3ucEzScQiBWrtqzVPSLNOIhrZ8IhmEuz4mq1ZTFqwiYsKfIqAFHLSTQpoLXd9lDlbMWCjPNFdjn
AaGDTxExeNQOmM46cJWn9eibEAe0mxraoeiR8M6la8ZoglNtkn7kqcFjAhDc6ETyYAzdnSUytRbc
evTmujNJxIs0b4kTGWlB6uy+FNEATMBCGkao0LLOvBRr9UKaYaZQdO0AAydxCDWjjdyc/dNhNsSH
cF7LfgsEu27I5p0xyJ9BTXyubvTGKRxEjg6tIPmakVqOqHbfEgGRxzofY7pyOdmnvJLkCUgdDcSy
+Z6MnpxKqXzW1fqjq5QBPAXLSKhy9uys/Vx22SOqHcVlNjSl0XQrIX+NYiBm9Hptcc6qTYSoA3Xk
tJ74JsGTheVX3IK1kZLiTIw75ReN4xK0xxe5k+DQEsBjZ5vBal6qB5FmS2kilYm7iEW+Iv7ZJMrR
TobM68NgscVy+YrGBD0HOz07K/tDIqeEthg5M3xFPnqVAiyFILLKRt+FvmvZxNHbs1IcN2aWEUXM
idOKSQLpAmKJJOY1qdbtUqhAgw4wkKZ6k5V0f1ki+t2gQWlAqs1MC5ojpBG3LZfkxVRq8ZLkJzq0
j4BzhZ0SdxSCaWKo9ZjZS3vIE3PZcxwe3AV/az5ReLbml4WJfrordKjkmpm5GSQpdAoyEDcNta4N
RWYYJ1O9Qw4p77qAML28OqfUgGEtlXtqI0wCcNWdBPHWTGqEVvuTIO4BBjzKhlJupmKFXytr/dmY
g3JvrQgWr6qK1pvy6Dtfi9A6p3pn6oOnWI2eiNuhBjk0g5uFa9q7qTakjZcR+dL/oo9ra+mbU3nz
Dxr5HUnOHlvapc1NudfPm7WUXq9Fde6b0CDj9WLSpuaureV3cy3E339drMV5eKeXu2Ljrsy43/pP
3/6nn4HC5MiPC96+3zdrONFXub5qjddGyvrlP/3RoEZGjr+xJxG0B8n0519raY6678/33drHicyM
Rsef3/zbzT8PEerKgpEM9eKfewuCTLMxLGVH/Kt58j89oT93+fMHJZJ2mIxHimVm/jHXOq3Af93/
r1dwf21p1TO8FcH664HvP6NTCdfISE2nXXsMRCzizsXzCPeTodAo9KHuvyjXEXC/1WZrfTNgOfvz
iwbUimOsoyzDIu2AvqIUj8E0o0CUoupp1pyL+5cgKQ4reQ04Axd9ner+7cv9Z5YykXNWpESsFMj4
SUTZ3hHYdyQ2fs7O7tD/sUdf8eiUO6JNlmfP8npBo5wRemd3W/mU78VVcXO/9befqWQNiAkq6tlg
33KQa8JVVYsOHA05Z9SwpyOfZcCvnx0ZQD6Pc+9CFzKpWfRpBiJUbbkMh3+jpd8f5861LkfSeu/f
3r+UpLHBdNX8YKXBE4hQ7MNlEPAUp8d4TcD48/NhmKzNXMrHOza8NypO3DmPeb+TFemIUIpyY90p
8yGhEKS1rH9OMXqMEAMZc+sTrtb3+n7rb9/K89xvFvXAiD5qazjJ+gyyFoSkULdk9slJQ1OWW7Bt
//FtVA0yYugkdvUWkXXDYkcvimbv/du/fsa4czGq+enuYd4s+4cyth8SupF5txfUzato2X5Gk7SN
bnjtNumxsI3T67QnRXs3b2q3dTV/oIlrgPVxEm3zsOxfx43feXSJ7GnGOk2m6RGtuLTsgkd/SPc5
ZALHDx4bT7uC4tgcSa5xehcr0Gz7yx5wkt147+uDHZmcqaM+pI37mpjOEYrN7rUw3FfYqPpl/uIH
vcsDUkV/1ChzlN+ETJHuyQfbz4+vwWOXUT6ImdKhpDjLPt6xC77y3CSfLcDV528ztn9al0geV9rj
7HBx7o8uQX0lUijrMV/gq/BeYGPl1Y1vGErV4sLbgvuzXR5K7Yu3Z05JiFl2lvZGxMj0QSeysEZv
ibttJMNf9TpASbCQhU0LD4vWyHypgXcZWGywAO1EeQ1kPvPYAVCt0MvYqY8P44ZLIgXeqDh1cszS
Ldrj4YeaMzULpP5onVGEmeMrzyM99qbP0wDQ38z0kGzim1gUdsnIyyLLmYYY8l+A2NzgW0vdVMtu
mcHRUiGgWe6p4Cl8cTyQAUABmYvAlkC3TiYH5i9q0bIAhZzj8Fb6IFCNn2rEMY8ukU5N+jh2iHwV
BwJhnG2MAszg/cGms5S5XIXyDbcG80faOzx62XoCGVA7PXShZNP1Ei8L69oJBb0V7xgWWF6cYvZw
T4dBB2rLMx/NCz1/85IFyDYmj/+or6Un+8x38pXuCY3NgGC1zk9f5tmJX5SLgirdQfad2OqtOMkY
8k8ReObY3qumTQNyVR9BGfslfuGHJAB+NP3o1xoXZfOGDb9rEkU+eHfy+SW4rQAqSz5n0WfvLZvo
aXBjnGW/tu2TuPEmZtZjuYubUyd4Vv4bagCKQAywt9TJfhX5KRn1TZ6+SM2mCRF2IGa79TZmI5c+
2E/wxWYRlSRz4Lk6RfKhOxfPWXUUdj/0Kuj3vQ+7Kbt28taAF7TTyKUgAAY6KCN6iKY1y9jLFcVl
iwMAV/mZfui30B06YhngQ6VBpzN2qgTrz+sfh3MOKc1pXqRkZ3Z+TpsU7Y5lJy96dbXWhN/qScIa
X1/b4p27d7TzgOuMrnqhOB7CClkVQAhKvQkyYOZWGEcam0vWO6/LXvzy+WX/Rq3kQ0q2gzNweIc4
0HoMpAzf3g8abZpz7Y2ef15ceOxkZkC62Q+Xv6JjxOemcighqtWJwRVGiDbWh9S4suYj+OfohRfH
n+QDEXFhjfbWzV6triM6VSApbxj4y3IqcILREuOPFs2mHQ9rIlv6OMs/wCntrv9kJLfNTpZcSzhG
4YlBmdGiqByw5fwQ8i9P5mC2++z+LhXpPjWf6+rJqr4wBEDk8KF51c2ubHZiTyPHNpoNfzJOjkLz
q0X3wx/QzEeFBgEaNjb3wO/sQvIlHHBS/6kED9AR0EXRl7kiBXKYK+riXRSxcpcPcnUyHxdpX3dw
B7kidCpImn6VSJ5Lkt3AWTySfP5EVH6/IskpX9rWCxs2Yi6fPWqBmt3wmUw3ps1171FIO+qXKdnz
Jm12/fJgfZgXrrDcbHlfB+czdsxLZ5OBfdN8+jkKqz2MsnVCYFoYwcBSdaV5fQFx8qlcFb+ysUIx
lafAHpk9ucXlMPxhP3jr3M0c+85Q4jF8ad9/Ma/CjeY6r/6pffGj8Y3HUzkWL9SZ5o3MbgyjNN1e
67OKHPmRjgmFug8+Kqhd5y9kHF5lt80WYnBWnjEwP+oX40QoE+Mk7n1iLJnolT2DkGcCXv8N0eSZ
94C6G1UMf1HfesnVQy+4zBs6LeETM2d85MIV9sC7ZfTPPAWVf6zhi/cgSr2Z0wYqysyDM/swlULa
4HWlJstisJX2kr+uHKAf0KI5cBJzr4DNz+NxuEcJzfkMfTevwfBNxKUXM2UlZdQLz2rnFz/CB6hO
HeLbnotFGUe+oL9WQy/fQRPn/nny8a4+CqffU+CJX7x1vcuzQC3AJ4mP4/rnk1cqKUy7WrxbAj75
Dr9lqr4/vJJDTHTKo1E5n8YHxjtbeDauCBnfTNv6MK4sf1xHw+cNij7HL274o8unmlUkje0020Bh
ZB1mYYdVf18JSa8hdG0vPA8RV4qxoRQPlcyIvCQGTMTNcl24ogwtnmthx05+5GDPcGhsk8uBXN5n
K5nu1pfsiF+fjDyWC/j0drevkYq55oWrZF25mgsrcbuB4Xs0rqApJ9YD/9X44Bh2rPjD0Yje2GVS
UHzxIpxAsxM4ZvO/1+Rlcr54E/THiYAtl7dJO/GOc5PXz8ti8LOEDmT68FE9AK3FymNLV5YXTQcG
+5K9yI9cRoQbgRc8GifiTzJHYY6C5MqUxXsF/o5nc+VTlh/5s8lnVBxkrp8jI1GccRTZi89SRrN9
5kmPeOrZnvA6SUk8MVVSZ90wi7Zv79yZPUrOkLbyA1MlSQ7kCx658Ew+2QvToLTnk0e/5MgrYw54
Y3HXTu+8CuWDVwOAkzWUd5ZIWq8VNjyU8fHetMjBPeGDL1Q8Z/AkbvjEsM93tISNKwpowMUe16Ww
FSyTn4V2aFknd52Htp+9AgZkfHDotEkOBfbtKlfmf+41rYNUnzYMs+yHp8Xiz0NwFF+2fbOtgof2
i491YPhcFQRKLNkziqKObqtrnQZSUHbsooQj95z17WQ+rqNU9TLJR0bKOBHJ291RNJ7YLKgbzBY/
1OJNdnvhjfyDBYfx9Ej9IKLw2j+zbmL7NOuPBpuwpo0PvAXlMX5IZqcd4SE7SIOw5njFAZ/dWtNn
1HcWpEeuJPJ4Jzcae+5Pws2gGLideIvR/VZWe6T4MVAriVpEOFXTk92qH7Io3i4kmeW7ztjQ1KoR
h7QPDZ1j/amifZDJRJ+QD3L6NB85pNuVZjM1TOskJ0s2jOvpHBrPD3MN7NBHHBx/jFx4gO+zEwqK
neJfhDGEmGKHvv64vvlScd+ibeLx8TXLqSxu2DYR20wQ/HCQH2WJLIULU5RBWWL8wjhJShPWsUSt
HDoi7yynq7N4jNGMJIPdsKpNAJg2pQVZ/2UlaO2xmYN6ciU/CDZFcbZWFuE6DMzyVJE8xyM9hy3A
B/NMisE8P7AzF0dfLk8Rw5UdsXpYQ4S9ksmfnSvX5xaetBLBxSHKf5uc9V9YWo1nbKUM0jj0FD6n
oUvrhz3NOsCONfMIe310Q+tyzj6bsZtvJ8sdH+C2te8DAHp2/hraTz/TNvXb3O/EXbDhQvfQoQAu
qhvWwKI4ROaZhOvpOplnSXQQHQwWwdme7/tMcl1zE56bZsNIK9+YrxgBZIasEu5p01unnO1Q6MbV
SYWb7CFeGp2FWYBpBbEBBTB5R1OQEwa7lckRv83YV0RPEJ/G4cAT5sTB2PIj1Pqcd1he2bvZcmWb
T0XiUHdkk86K0fZbiehVm70B9syIjfDIAuUop2neyjCHju3X1P7kBc2/K929Aln4rdP28pP0ge3F
IwAAPcaaddwciDA12RozIat7RcX7RpU9E6eHmop0B5WeNI5G4sAfvYMx9pLPcAAqY2ex9Zgle617
SX3uGHJE3cQwl5oDb4W5yz+qcjcZexUxReNFoEk6B9NmdljSS3wlxdCZPI3BRYQG5y8GYNdkHJ6O
IhsS5dS+d3zcc/BzDrvW7qZvaVng8wdoRdTjGbzCFx+5EtorixWycpg+JJFgELQ72gxs5CwE+WCh
N4B4gA9zaGK4OArVoa/uh2XKOFiF17HWnZhMuLgRorv0VEKeRlAhOflpPFF8pNnZXuF8L/kHzV00
y9uU7km0ESkgsnUhQwmxkTh4uCbB+jWeTktspFyrA9O1+9HG0YJ3MD+bZE691zgfLWxQ+MowE36b
OIkfAO5DssoFyrHfZvSAKbzoX0Y63do+EXDQcoJyJuUk1Ad+MnPyfsGTqZ3nAiqTqzLzAxue3iZN
xvnstK7Ye631W9eZhd57WBaVn6Bw4Td0jxJ4fxsildX+inbeEj9pqPNS9BUvug3ZPeuuUXq6uEkd
8+mGhXYTne8bE+TZHI4+rDMfHONmaX7+O3yeH1jwrIUO3UEVDwmVXcJ703A7UBdg1c0FMqaKY6Kw
DfFBBH2HFOlvPXCxQ8EyaBevQr+xcjt4CrYcuoHs9hCw3FLP9mKCJVbogO0MV+3WUhhW3aT2oTlb
tD7ttv4wmH/qjwGpD3EvDrkrbO/BYFuNo92Cq46Q9DuDA/USfKhYpYTcbkw7eQxP1He12+pcqn7B
nh6KXVX7cF3xxkEpG1ymMekjOFqoGiWn7JC2Nd4AMG5kVeQygwyJfdwiQcf8Mu2ZfxgKBkZS+Nt2
pmxr40j2R0OjvQEWcY01HBpPCzkVg0eImB9F7wpPgIquHRNzrAJv1REdHKXWaS7Z16K4/bV4Hz8Q
8iyxywrMLHmYbM6vx9nFFk2s1JFVWS6cobMBYxZOdMku8nP3QCMGgVq65jjb+nCxhjOyh0B1VezA
zBeJJ5xy2SVvrabShvDgkxmjxdQn2tjsobcjXSAug1T2Y7XTfSTrzDA1FtuPZTMdtWPE7OZ1x1Bi
Jhzcgu3Bp+mfwu3yBPcf5ZoFlCvkHRl2reGGkOPAptS1Fxv7bVKxV+a8h8DqsxXMB5ECoVvtQGZ8
WBuiJbnuDgerlxDf0El/psjiYeRFYqFqnDD2MqP2tRs2gbQhzAQ4JqSiwtqg5kIsTLUDkxZcIZDk
dpOdcNqjr4eyFtvWRTgc5nxHG0O/hofaD5/lflsnLrkTiathDwFTaqvv6Wk6aKKtbPPUU7aKm98s
sbGjY8R05qIwFA7aRXKpeDMrpPyz6YjuipePi11k+DjNG5pBmj9u8F77IhJX1Yejru8rXz32O2TL
9cNjcNZcEkMuAiUF27iU3v9j7zy2HEeybPsvPX7IBcBgEIOeUCunaznBcgmtAYP4+t5gZlVE5etX
vd68JwiS4U7SQdDEvefsA2UQs8p9BJ1tHbIKNU/Zz8D27roirecBNPkG+G4wvdivwVv32MJJCw/x
qnq0OOM73jGB89NJR4/QLqthwbT6bNwRYlxcjcm5MEn7xKdzzwfdkPm6BHwCggt63obWVq/tauhX
AYutbXGF428eE8F9MuafS0wie2fdvMTPjKL6Kx2yYGtwlsU+ihm/jwWkUGeBE6+r3srowY5WfIuN
u8q6gTtpOFiOSP/+YdXlkonEpAT1PVrmrLozZLhUQ/XFK1snpj9WCJqaNzGEQJ5J1QF+HrzM/wJV
5oynfJtP7jo/QMHIls0ewT5pFQRPD/gNCQlaxcE+swXb+QUMlXbZnfoXBwkCa1r3OTtFWwI7lx3s
m/oZjUIRrC3IfvoiWJfakWYWuypaOrTaXIRBhHcuuluQIeOV6S0DGjMzFX1Bmv3Q7jHGYo+pnW1v
8G2NH1luskMfXxIQCthMugWWTO9mMm4p9ev7fN6zoyRZEzXEPo35n2qGdjVu3rkKzAVDnAO/jQ1q
/AY3GUzWOjxD/f+i9ceuCZSHQ99kETySZWfdEz3x7NkHJBaL6KlzQNnvrKti4b/Oo3fw2NIaWojN
8JL8RM/dB+nIBeX3lfEpqZ6svF0yIvJdAoXRm1OCxPQnBTdG9AT+4ta7QnyaVUu+Fz82ZuZkgbqA
FcfJqFa0xWlAmc2JcoBJGSVcV4t0T5sJfRDlAxRArBAY5VF0lNoqfinvyfJutlAe5M7ds8i/n6pD
s8zugBcQr+GX78UtBBEHFHVyRP9Eccg7h9dWvzDyXfrsMleBQ5VLz1n4X3FurFGQuh2BUihPOY3Y
yYZD9NqtNCpFYt69hE/K2HbmSk7L+I4oXsX22ateyydKqp9tfMtKS9tm1k3XYgs9w7ozGkrCcCmK
acfQkRw8hYc+Xqp9fzae3ddOW2yrLdv7E19JsVH37bP9GjKK0hLfFIFcMiuhAg/imwRmYCrJrVx0
35wBdoE/2dksvgmdRLRxEneQWr1H5OGmukreTfa9AWD+BU1sYwPJfunXa5oEEDXy5/IDbfqndyUP
NTt76hrXyAVQC4jqnqC4BW4ltRjWLFVgaMz1kT668c7iyNURQf9fult5PZSgZ5bRoT3oxo9/aj+i
x/IZEDqrsmv/IRe7oL0OKuJGFsaQrGz/u2pQHtvzYMCUlEabHFoeOt/vFjDvctrhzVtnztp01hph
lAu26PPHwpZxqz4gAy4UXx+eNaTpdhx27W5Ai7Ccz+OOkSS4ZXl75Z2ravFQbopz4rwQeuNudGs1
5WqBeOP+zjtjmJjBQ/RVX/V7amxP7zSA7Hm0fQqfWULFfMq8rEOa6aN7g70O0AxyXIZ99eycyVej
Ln4tGMnJTaX4uYg35Iw02+xKPg9f4FaKN3FXPPr7DkPDM7b7B67E7xk3mlcUtJ+s4ODcPVgaf9sn
/KJHeM1nIBBYDrVzctDOoCMyLgX/JiXPcVVt1aIrlsFbhmRxgXd4p8y1qb9MR3tJ9N5iorqRmLcY
b3ZJv2+9B6fQTq0W3FycNEE2sPe/3OzF3AuqR9aQukOmdV+IJcpkUifmTtPYaQ4CL0Xro6cDdHnM
qyKgzhMT1WzfCuf8ViQSFGTMmpJkPPXjn8auy/9k88/8+kErUOge9AcYfsTYz925y0/9+tHWinmm
MZEhaku8D3/7/cSswQz2h0insdNqdvXnIZjvXh7zy54lOvz3dw/NEH5q9rtd+NuP/u03L88hCzpE
v56tqP05PqC5l9JF/FeHaxq1O7+iW3Q5BNX8GpebkoY9WNv5v1wnIY7L0fN82wzh8dePq3++zV+P
eThT/nqKy4OXn8nSOiJzZSbN/OOlLo//uvvnrRAixvJv/5NYoUAhw9T06z9wAfMil/tFz7oMpCNO
4Pm5f3v5y5+NIhTwpTbytWoCFpB8p7PSU8SwMnNWcw03yseNKj0KelW2j1W1k9IJN3T2ScIQ1VVA
2pMkqhbwlXgAkM56tL8n7nPXoZtfAMLH6Iwrs0M+UdsSTBdTux26GM20DzdprxrLfPNI5xpzdJQt
rPaalNasE8+hqHv4mcbS0zwEIxb1H5LtIcGZTU6sFVS8KHa3KjMMKsbK2ihl7PQaWUHig5oTEpls
mDynfTws7Ubu2xEAfaY/lBetT6IGnnJ4FCA/50SW+76fjpnP8gxLSq4IejJ2ZuytB4u1ZZXcxNkL
2QUbfDeLns2bdL09kWEsFWNcuH1ab7w6Yr8CnLPJNpbhMHaJ4GZ6113r4HQzLTTWDlilH8tIe9ft
6TaXycYPPnqFj0Hk7JsZcDzzeqrzYolGxaVLKsHFde0VKY8UQCeKOr7zNiAXXQ5ufoPUDExcXUo2
R6gj2QHQfWUWkd4r1nrQSRYFnaJX2lWYnnvfIehygJdRml8oSa4IBH4JEiSsBGluh+TTMA5Bn37m
fQ3uP5+z18IG/Wr3E+buB23k/NjpQm0LfQq3YRRtSsILK6SJUrKdbk1kum3+7IwxvXLjUFfjATEJ
+AH6LJN/GiLzDijRzQh/JOpr1FH5YUzoCGE7AXmzydpkWfc2azGGe79G1Qg6ufO2Ch+hRVR54Zjr
ToLAs91jQM2zlW+cpg84wVeGl14bZvxBKNAyHUDiTEawNi3iP6l6ZJwzERvfZdx9NAGA9GGyWO0x
x0Mp6zhjo+2cWscAolPL8BhO7sJvDRIBkc5iJxM2xqXbKiitzwmXWu3Lu6wdX7Kypg7q4bhSIkVn
lH8bAYy+sNOOfVOsBqvId5jotkNGGUxCPXGtuU/NwjKOtXEfVvFXQSyU6eirIOsfS5fZdWwlmC/V
DHuVxCcyexDtwhtqNHhsmZ6WZ+BcrxMoolVFzNNKAbNYZObT0BnFvsmmtwTf78KHvoGsrF4hAyAJ
iZRA9vp0n4KlkaK8JPVn4wnrmytpbRjtEx7g93a0r3260hNowuWkD4/DoI4Esaxru0K5q7JghWd7
dIJ7fPQHCBZwgTzKH6I374anGgQUDEuwgTG9zNJszWUQWY+ic8nikOZ79akL7wcCg9onBadrqEAT
OuMRRrCPf4Qn98aRyUv5x1ZG+GeqYVqH8mCE2nnS/Q0KX/+M+PXoxe03EEkTYnhzD5HxETV5jRAT
9e1YBVeTku92jnxhwJCq0RGbMg+ua63TtRiLr3gkdcYX3XWiF+4ymc6In6+NCi6ZUQPQsAL/xxdE
zvTdC9BRmo0ED5HeZ68NQXc7HA0XNbqXL9Psp3b8Zev1zOKuC74WkJsi8jFXP6TS3qN2nqOh2Bb6
fjQs4yI+2oSGRB27C6De7QIFIGUYj2YHKOJkXT6lpJtApp7OpaY9hXw3ZwoFEAav3Bia/lpFRBsF
I71KO1p2Xfw29sYzlOqJ6bYlURPizEwZw5wwCspDY7j0wQKJxr4Canm0I/L2xKifszBlpdoHN8W3
qssvQhv52tKAzA5ijiaoLGBAIQZWx/SXHTlEa7JxqbVJc14S0nHxxwh2c/dWTHQ/pUbZU2Ps2ZE4
QsVsiG7CtHqTZfNY5f2Zc36eanNXsaAdupiuqaY/By5FLyI6wLjckLqy1cryJrLAhWg5E0PtTPrC
z6Ifa7gnrttaBMLGHFGEN6YlEqTBBEunwJwJVrZhfoC41yQwadPWITIlJJCq9FMr3BBxdftj2ZS3
qrTak675AeaRQBsRfrg1IDSkwXhkfbb8jN9pVQBNxX+FKHwxOu09vqgfkD3jjdFy9U/EBhEECnNq
ngWRPRSbzFUR5cEuJuSyekkGUs+aNr8WN4JKiFYmiyD7lhnA7i/bol1Qha9p+2GHE1913ewXpJnl
GJ+mNUJ90DC3GriiYKiaM+rqWVVKQd0oRnY2fr3z+5RuTZs9gTD8kKYoV445t7rmWp1Vr1QGwL4v
cszrY/8Y2VPD6tS7RvZJ3hPCuZK+J6iCVQ+1KQVMMDgO6asWbWAIEH1BxbxsKYK4aHuHsrgROb0v
pLg5ga39s04W5CKyXFKm8X7mA/CIyJPPek2cj68Ta112LYWQOnkAhPFZkPNeNN3Bw+EYUKwt5ZyR
ibgEVCEKghFevoippLfsPkMqYusii9Eb+ana5xaZMz0GYwFh6+QIuPtCp82A4xWtyZDuDNIHrwJK
jl6G6NMR46eXUp3SG0pGWUaJVlHQT9xz1mF5DVXn8W7pk4B/wjELpY81T37XNVWzURamfhA3KCfM
g+5PDIgR9uzIB0FXG/EyQhy2brry00js/7WUfedt1I7/o6XMc51/aykr+r/5yS6/8JefzNP/MKTj
YDKzhCP/6SXz7D9sy7QN23QMzzFtaf/ykok/pG5DhwLS681WMgxgf3nJLP0PYTuedHXMZ1DO+a2/
QZ3/HeTZwNj2r1Rg3RNCIvQ1BShq5KRiZh5/vt9FedD8538Y/2fM2lblTuQeKpE8M1kjEMHO1GDD
7yoPKqePMtYc6WhqFCsiVLBhKalNj+a7FotoTTRXuvXLAufFpE6l+wYFgGF7FTdJ9AhIf8HC+Qdx
W7QbRw8lMt0czThaKR14aGQ7J4nMB6FP66F0BZEd9QlIuX7u+ke/1qlR5Em9wZr2YOq6ANSJhqZh
zMPwTURAFKHi1Xq8QT7fnd69t0qXHWCLISVBDhHU7ikgFcSv1bCXZRJsxCycl77VboJaAIFzMhBq
TrQn56ehyWw/ExygXxdmBrhAQCKeg0elY6xim/2rX1ritsrtb8cm6bEJ1XckyZ2danmKvHbYWy6T
xjAFGydtaP76yLCtQmhHy4KR3LevfSS0c9Qx4iG9X8re3/q5MTwm7O1LYV2ZVpd9CM8+Fk20C4DA
3g5+ruPsb/eumHHLWQI8tDBjAk3dg9EqfRMoOp+1dPZuVaarFE08o8R1P63zyIqXlTdEK0UbT4yS
LLzSmdCUARwuynE61onYWel+bAPQYwY5TnLnhUyW0DTpBJa4lcPxw9ZSsomIJMSgnMwGhPxsqc7Y
DlB+hzp/s+rmcTSjOWERxX4azqEJ8qvKaTw2qd0c/DJmaDdHOkaKitzYJ/a+SG7w6pqHzhY9qsG7
LjOoHhRr2KtYJKQbb9OIbAkiBk3FYDn07tpB78kGwPoRghWw37dHoNGneNC8E6u+jf2UtHmwJcXv
Kh2QSkxp+IF5Tq1qUz9YJCTC5pBnSxbZJpfRsIuKbzQ4NLcCpoyEttJWj7vX3OlphU8srkDArIzc
lwBOof5Vek6pHYBaLOocWd3s9JINeQ1s/pRyvvJC0hazmBP1wP8y7KjfidkvAFIygjQ9Uro1onZZ
as6tzCkZqLnaLwNJaIet3nA4DVCk26skmAg08/F+FH0Lt7rYSyfwjhMdQCDNLhyE52K8JoA+uLXj
naC1ZYR4JhIusG1lWHQ73Repiek4zhQozfT3mVneYuMWV4pt0yk2fnDup2jbO39NkitRhRpY0San
Q+5AP7ONnh0Z6x3Kz/oxs8puX3p1vmpbqp7YmZZkVkN7dTKbcvinNjT11lPZazC2PatHeEVzyeRA
Z8T0HIwfpn+qWbrSN64ARPQj3ZjM3aat0bPc0a57sg35arOGnPWjoU4pUl91ykLbaeVXGY7qhWvb
/S737I3N1g/nKgZQy6V1bwQ+SnHUXe3YyJ1sq83gIMizlbUlySwgJCMNEHkkwGYhlxG0EwySvsdb
RAN102A589is1wQ2wdcdbcxk+gJg4FE2TJ948hV2rDdjktGuj9EnhBmNChNnul40t6k5/Vi+vnKT
7BhEFOe9Af+n1L9dO4Axo8ml6WM+88dqB4r5k/ft0spw9mUR0eNGu7t2c2J0naKgvzgti34Ed9A1
IQCSV7iXbPQbjZQOMqPU5K4HPXzMGLQX9tjSbU1pRaYtnrG6obh5Vxf0tCbCvVfSHpKzdhdUmKFg
Tu7NEtxF0yuqqfYnTMdpCb8BsZRdweTv2PCPSQe6mDItFn0AfnZ8A2tMrb00IcEMc2beIk+aC/ug
5Fya9Nc2PIhlnCAowrKpL4lTJaJWCzcgStg/ZC/lVCcbJipCQOKIDQTeA6uaTo2JuCQtpgk9zZcM
bDoLCW5LMwg2GW7k1WjXb/bA9WMN/JVVi8AJC+lz9j14WJGTvIaPg4wS+8GCmIXx5EWiX3VR/lkM
3onMk+ScdOzZW6PVVrqivY5KJAp5y4UiFQbHA/6szKSNYspy02nfE4vsTTSE1aIYdBQx/XfiYLoY
Bw9USySCJ+bcTcsOADs+Ms7WqGl1jqc4DhmT8uzDsrVHTfePBumv2G1YgwUm4gZNPUPYQU/gEcgT
k6RWGw6AOZooaRPck7t6V6kcCMog6rUgUnStuop+Qkhqq4vFa/Rnw1oxI7fJVblGXaqeRuECOYwp
jTQm0JZ+tNHLlca49RsrO+sE31FIKoEsN42+DMAlrwtruvGTul17XXUy/IbLR9K/mGJnvEmMDC8e
2T8QO6ZTC4gHc7LjAaOkdZDARqdqL8XK9NDoO5VmLC2vMmeE+c6CAVRAeqaSl610ootWVYMKDHo4
Zt4mbg+K+q2t2PHheKxWyqbzWWLeAcjFnOAO5cbTSMscXXjJqnrUdRRdbtAQ2cDmedGMg1p1Oopo
25xD3CfOWw3bDp9pkZKbOTL4+qS22PUVieunzA6so6hR7AR0TeyGr4kcivi6T3EOBuJMQHF/MLVm
hTWevneUUTmJdsp3kKpr4HUHjzIIM3t1GHoMBSV9M1YtuHOwjw2oeZmRJ3wRRXgbwaYmzDgnm6uq
jk5LnnCFy3GI2C25NVnGRoc2INWipZdTX8Ec2JIlyQQc4T4YPIsLwWV/HJruFYgbc1ffaxEVphAe
xGKMggefIFYYNFO1tX3gc304FDs83Uy5dFWlbZykX1FKimNyh0owJg0JNKU2nDKJBTpVcj+H+Kzt
HnsP7zK7biKWAV4iVxol+yAFtB+FwV5vXQwKmo1nrJvSE5bfLdWFAH8Y3t9qqNAUzoXwi5kBC1Xc
3bfIH5ygNHfBdAGskuZLAQAUp1/azQq0HSyx2V7Q1e6X2Y4UbkyCcsLqT9PB5ZY1GxEcvIOOPoAg
bdT9gBzqQHgbNZTCQWnuabRsTZsg3TBOkBOYkLhK8RYn1GYBJA6I1gSOlDLd6ZSqpd6Nh8thSjtj
jbfiPcl6xLFSfWqTT73/4gXR4cutzVRHJTCbLDI5dbtZVmMPOMGsMEDNGnk0dTrIULHpltu2AdKF
cq0VqF4d5oFEsh8mDREIvTausch8tKzBQRUjhLm8yYFiIl9Hu10WfmQdhk6ySVQJDe3msc5sip+N
jiqnfvSTFpfpnObkSrc8GOjR4gKs9+VeULonXH00LAUX4hh11eFyy0QC9+ety93LIbNYcpURlWeo
pIfLofnnrdEU2h5JVq1A7YcYXA+Fdyd8PT5WPph3xXiSdy56tjwBDBOjli0kXreW9evGsMqby9vt
kZ5tQ3Qk9oSrLA3Mvw6ixy+1+HXfDkIH1YH9PMwtEmtuhKgygO9C1Hu1GiJgMfWFdOvVCiB+Xm+b
mXZrqRq90OVmY3F6Ez0dILz7eH+MZ0MZaP9n0w2Fbg2B43yTJMZkUU0VuRKzxQfCFZQsGPzoIy/H
ywOGVdxMNnpOwsVfgwrsL9dncbjc+nUQs4fmYmoiRmxlkwuAiJyGjomj8SAUjjI5Hy536zH51rFy
r389lJQYQyyvY52V5+Wf50ZeTsvlXDWmPEkz8jfmQ16DegtlbR18SKDg7eOcWcqEpTwfmsvB/ak6
GGdhX4zMZyiJkoA9SpFX6jCoYemy2Nn5uqMOvw5enfQHPXWKTeJNjxemYjkDGFNwOqT8GdOyomo6
weM6XA6ughuv2813qk/9TEWqJlKxHBhudIT82TN0OVzcQ3/eyi3cu5Q9rPWgta/t7B66HBwDhv/a
tasNC0fGPooOjOqoj+KKv9SOurNf18F2sCbq8hRo7zynHzeX/1Tzl11UqMzbioRsK5jobnezK0wv
MNj+MifV86tdHEoGCeO0Uub7qg2eIrcPNpcP5fJZXD4olYhsY+fOfSNm2qEfM+RU+LacyLC3l6v0
b9dv04M2KGGf0Eb/x4XtUCdi2bw3u4pm6OVCHhg1UHKOVbOrWRC4lxPCPP77+cI6rxDKwUfes534
8xRc/srL33thS/76yxm2841bh/tsVCswwwDtdPFVpO6cYZOj7GuNW4MdsWO52EPMmrU3kSB8BtZr
Q1KhayrsuNC4xrF4BKcZka5E2K05QZby3PYbVKTrImkd0n58gVXFAOsGyAlyaGNJ7WEXGVHV/ToM
s47QMaLjDOz2rLRb2xPlTmQpxD0PSzOSdyqk0oiEstKqsxn4N7XN3k0jqKyyOuLLDRAFpr23Guuu
aIt7/MDMmHTarYnkXWzlCPXRwnv51aCu4jz/NBzjSQ8MtUg1ymdgzZ8z/SkO0UikbvkSqPzFJAZ+
GQu+AkYWn+swTyE8DLcQomRRzZxPVCUwLWgT4NO3lQBVwc4TtCJDO/CMziEDWZ9oNgVE6vT+yNLH
UQ9xaZbHoG6vWkGYZJCGj5Uxkh3DQlW3EmOpYy3dE2NJWVNv953r5FtDwN4Yhxsvg98OvY4uVXR0
PzTqBGsyGXZj5/Z3EgYaaQnq0FjWVVp/DuatO92VKV19HwTdosqSUyiHDzYk1K417ayRA7gw5+wS
uCAr36UwCUCRDqFPMndQa3xi9X0cyOs8vRnd5Iti9ITCPGQATYP3pmOxoo0U+vUuOblycJeDo3Yy
Lu/ceg8LYluZBLQaLlR22M03iZOxThgwrFoZNMw+u+oKUCZTrK704cl3aNu1gX01ssho65qvhEFf
lFZDyJp55ZQlKX7MdQKnIl3nGlwz9oO2wOY+N7TfCT59aGz3TXESphDFQdfrXIi2vK/T5OBm+l2V
tgjryGUt6+kzMdlTq9hDS943txaZo7GNsLZOPSwaKdKaQazw+T6Ovo+qzWvyRSa/61qAlhZEFZih
g0Kou8lKtQ4LOkzDsfXiLV/4n4bkCThqZFSAsUjMQZ6qGFaBLGh7hdbSqCJnHUvkDqXe3GWlhtSI
Zid1UUp/H5OZzIn2Yjkk9lU6orF0k/xE4Zz0m/FA6MAxoaGVKKIolTV85p1xxqj6ONXOfWJ4rwQi
+pA/jSWJC3KvC/SrZYVmokQsq9OJTPqe4JZ6W9vdC2kQd7xL+JsUnQODbm6OMsW30nQziBwuGD07
KiWzGIu5zYmmlcbHEKB7Ty0Wjsla3xkKNqQA5I1qHAm5hYBaWmjERUbAztC8TKOP54HYT/iSL3UQ
+ou+QfRv2iiBXLdDwBo4i3ZIEJhHZKznk/ZaEye+8o2CqQDrUP/tFI2z8UFBw21W7zpavVrXurU0
aTe2E8OB3RGu5qTtTde44JNmBMgsRAhYK2speVu58dC4OYmpmOIBJGSr2KzdpajpnnHWSIClLEcv
jezUphlXNEt2o6wgtFotcEAQiVuA7ssuzn/SSkZLZZcvrmXiOlRE7BjGd4uGEbqKOpcssRY0zojX
Sb0UWiR2mkChnLJCdBnR3ZgAVu0yRZdKbUWCF73MQm+nJzbtHkc7xH2lnXQzOIU6FM+g1+MbLNaI
7GtBxAHaWojhy4J+HdV4VJcw0DeU+H9YWaB07xQRqumNYwbGYcie6IXdsi+eToaF08jLWFnb3Y/o
PIxeFQWJWrwPsta3U62/5oSUYhm1jp1Dtx8ExgIyf8NV/mWlIOYnaINrN+jhiCLFtTDYCBdjXIa4
EnAKnV8T+SDJJbD+l6VOW4RM5scoGm+anGpsltC31lvLOLCAfWLWQFTnUwgc8xMsILZqTn8qOv0O
PcGHrQs8kohf4BJp9rlN5bXuoaEiigA5f4aprFU7lSg0fiFlgRbQq++7P7B+0IrbhlwC8iLs1InS
JUQtWpnlS0PF+sSwtooGPk0Z1D+UPcZNPZQrYSXlTvf9+4ox6JB71Q+YR/pVPtNnVn+HVFEwPv64
8VistPzk6mm7Dqz0Fm5NskqIMYaBoANa7a6BQX8xxZwaBrJNdrF6ty+dcr+Z0tVSDHQGcVkfZkRn
HH8lEnRnP8HWsXvmxpg1WWeBiW3churVJm4slrJMaXyRGhv/8EDBK0aLX8x2WaUFYHpXhevdGKoD
nqExyrCqxZuj9ybDILTbatI+nK6WGCNdFEUz0qWO7upkhkvmsF7tzKbT2BFjwisZqXOTsrFetm4J
qMXqxUpZ67ojIgFSoGW91QNB11J1/bbIJPj179rlK58BZfcK+DcCOcDS5a0VLYI7Er8zukrdoSrC
10KvgPsgzK7wuaueZt3UjLe+BK4cZBGczCHAqhwNmO/EtdVN0UJViMwSRL6FbsDiMO27BrYiptgk
3lVyJwShE5rtfoSevNLYha1sC4lkbj3kyYSeNE4ciqUMaEGnbnyUHQDhd33kx0szG85joKwrwVUd
zZkocT+eLNFLpi+z24SHBAnQagCSFjFKgGhGRGkQLQGgNHiO5DprG8wnBAYEJTFy0rgjBsVKjY1I
nY10+s9EJA9Fd9XAeyE/AOxW2oXeUnUmeyYPNk42UYGzzUWO4ZXGV3Qzqu1gTPqBMhkuQB3vGXwB
7Li1TdqteRNmY7dKreeE+vaimfcWl4Oj7GWV5Bh98vIBzN0DbUZ67AunReAfUxwqu6BYUwuOtjGW
KtK/mPyDn2zwy6PfW/rW8U2FN8SeB8Nhp4n0imlumYSdd6bPaC/SIb+P1UfUHn2zkmswnfAqS18u
fSEe65bOe4nKpHWSd2/O9aIXUe/GVL1OxvDBumltBOmbjmGiR3h268fFSijWLXV0K1LeT+P0X0No
7alUnrTMtdAVzsIJ613KEfkg+Bk2yvtJZ3tFTPM3WLe7okIm2DbtSor4ozStDxJemFdb4igGi61m
x1XnutqVGakYKScwFbDKkEIdvltpgtTNCdjva53NxxlaqAYLcrlQhlMyvRPQQ5aoqtYyE+uWgCai
zkBbpzHheNNcSuqzp9owi3XngKpNUTvbIssoeXTHcYBAGNrWtWOEAM3cWFsUmWevACVhiknhASao
a9gNtAtHgfIY6qQ6hba3SPSsXFFQaTaRfM+VgjKrfxJM5SPGQBlchiahZdi4St1770si5mNMKcT3
mWDb+Iqjf58L5p0xnpzq3E8ULUgNeshSByynNkIWMESDxyvV00UZlO3hcl+vgpZSE1uvp7SBolJf
6ghZFHeHy/1fh6gkCAFIRbnUcucwEOu1DY1egBTVw9U4PwMZD9jrL3s2l+sN59ehnl8oH/I5j27Y
sODhFeaHfh0U8i5Mei5h6vOLxoNMm52yQLnocH+m7NWllAGcwQP5B7ufF+7UgZQFetS5O8llHCnm
lWJGw7QBIsSOrsOhnw+8gROio3x7eVy3XwlBGglasfsDbP+eSg4LwWmUxqoPivpAy7+j4UZn5HLX
sVtQa0WJEHgubUBLJqJHr7Jyh5hxEVRw42h34aLJJ6yfc3kEYSKb8Att5J+HtNVJpzcnrEnzxt6a
d/KDL+6MNmWlFqUPsjfrjSTk+HA5VGU+HCaEnnFkazt/3jjHMeixcD5cbv16rND7m7bHT1U7uDPI
JFKHwJ/TvG20V3/e//VgXoOKkCk6vLjno53adZ3YYNElm6NpKENmd59mUS1jwj/rtiX1gHJWlbso
F6oY80MaI3rr6G5pMb9HMktzKKsJA+Z8y5oPl1vzT6CEanfCwwvRtFYNReXGFc7s9+rQ5Igudg+6
afAn2rW1ZMFmHjLbBOk831JxFewdOp+qcY2DT2YqQZ497DKnTq4vj8UBI+flloEYbaF3NgXOvPs2
hBjWuZyJv1poHCxfQf+pPi53Lg9bQOP2CZ/YJar6cqjn0Or/7i4L3madlLi+Lu9PKwbBJbsyGv5g
fQ58uBwuD49t6++H4rZrQDQv2CYkmM7js2GF3AWwSGLEfEhYJACuEQZKDN6jRT7twZ4Pl7uXg121
+DXqO+Jj1Jx11R3m2Ir5rPz2Jua7tisdjGnz+7j8D5hHoBMsmcM+kWvffbCqGjfPWC67sAzYcy2K
Sn/OAjYrk4P4lAQjexEDkpNk89LjEP4OV4SoS+uMPgt1XkFJm8xZyrV+ezJMaGmDG78nQ/rBGmiZ
ihEMtJnZK6OIULLnjwQZL/wEXl9YwKyYEr2j0wOpf0o4XUMOAtEf2UtoNA9VBHTdoFCxESPZLOxo
2iGX20TxdLUWrn701cB+czv5VsTiJDhS9K15ZF9HxmNhqG8t5S+wlUs8TYz0e0ar0ynlylXOIZgB
ZI6CGKrhwqlshPIXJcT/coj/B9EI+dAuWov/N4f4OWo+i5xYsN9JxH/91j9IxPYf6DxQEEpTuo5L
It4v9Yj5BzB8G0SxJf7SgfyTROz8obvCnCnBbJ0cR/ymHjH/sDzhsM5HeqK7SMf/v9Qj/5qHbYEg
lo4UzJaCpzNswdv7XTtizjUVtmn20WM22Dl+O1xb7Z008nonq2GksaXCs6T0WRpEA+UwGbEpjdjV
hL7trP7qt9P338RzG4Svl38Gm++/SEa/vB2ENLpnGVIn5m6WuvwmZaE8bFIJyuRRSJMGYxmW8B4/
FbKRaz1/90rC3qSb4XxSyCToMh7+/ev/a772Xy9vgVn0PE+gvprf3m8v78WI1zzTsY714L8Wruru
mZ92dtuQR6ET+dvb9DNV2Z4orUTbf//axnyq//a3c6lwrUhp645+QUb/9uJ12IdBlxgWYc+9fC/8
MSEASSxY+Lr09BHZaHFwpPiYFM6EtSv+srMU/UCcHdkitVvRRMzQoR4u6a9Mf+rG/iVa/vfcdAOR
0//15gyi7D3X1dE6Xd78b2+urxJEPVptHVMKxrPk8FWmFW2tCrdh1kTYdxvYPQEsBU3mZBn+F3tn
siW3jnXnd/GctUACbDDwJKNvslebEy5JKbFvwf7p/THq/0tVKvvWsseexI3MKykjI0gA55y9v53g
saftT13ovOYVOmN0Cpywg/1fv2lq5WT/8aZxN9gguRFbrXqqf/3Epio3hT8l6hIPSFiAdqFS7mqY
r6H+JbIs+qhEepBOjgMLIPPWMH07Q1hzz2z3ySE7mpT5njTD3sub+TLD+YeoF0Lk8KP0UdhnrYct
4aktUlCMabOPYNuLEmQl3vTusaM899VXr6FNr0nQRH3SbOMkIjiv0x/BB6oXK6ufuMmyew1NQHSp
/eyJdE/Puz73en4GnvjLlKp9DisLBoIJ5ClO/a+W53wWYJ6vf/1u2fa/vVue4LbyRGD7gHH/pI6n
dhwisSAeLKkq1EdMo7eeSysx423EZ4dJe5koAZKK/Sco2x9VCFfn//WF2DYrj82dzg31x40WpZLg
qZm90A044vUivi8EB8Slnw61070SyQu/YjYXRUZf14F8CKzpw1+/Gf9+5XhiFfS5ri/Q4rkQ5//5
Xk+6uqWq7dUF5cEvyzkqfx0r9PNJaf2kknTPZ/Sflrd/X235mZ5jA34XNlvCH1erGFJFZZozBhcu
vs+Kia9xXqsoeKrC1QSpBaYPN32AwMlYc/HvBR2JtrHlp7Z1/8Ot4/z7ekP/COWi46FakPYKwv/n
NyAIJc1Ky5aXKuuuVTbKq9TdPVKgDaFZ+kUE8w/Xt5JtgbYQ8jKClGUo7+2pWk5mIftZxrV9DxYV
uABgvvMYzPlOe/mLFKQrVjNH6qbNQohW1bVoDXyhisXbHkBwmaG/++sP0/n3ldsTin2MpgBPnD+v
bLwGThh6mbqMBN9eyqUOH5lxIdaZELVNmLebUAfX2jLWBpy5OuXG7XfhjP+acLUXQ3L9WEPSpb/I
AGjx5UaOOGmrOh5O/Sgvg+tYD8hBCEyL4VogcNoJWpEIYyIf/CBHZg5h2E9qQ6NBg0b6618Pqeof
qxy/lCJGQK+Xqy/+uF2yXHtTkdVcN5mLNsmqKYAFL3cs++rSDF/6CKvBX/9Ie73+/3Vl9diNZODa
PscQ58/7AzVnW7V+Iy+Jq6cXIjLmJxxmT3bdIMFyW9pdRYD5JpcBQhkeAsaF3nuGePA/bMp/7D1s
9IQ1ENlAiILDa/m3O7WOuypvEFCcuzAD6GWLV0U/+eB7OI3iKZkOzpjCpGIIe1dEuEGAtLMTmlYe
yRrsDzoHvRO10WtpD+1/2LTdf11R19fmU8YJDn3c0iROrDfZP+2LdbasAmHEOI0uQIfkJJC6sCM4
2btsFIQlDT2OLF7bvfAdc7E7GFhFGDyu+woOJ4ySjY/fGgfNZXST8M6D9+wOkdwT606gp6sPbcVl
XJauf1yllGSFwcmJCGqacOwgaXcJhZnDy2T37nVq8uhep439ECRec5w7oqgmFT6LCA9yFOhdadxz
Ryjk3qxuuSkWAmc4574sLrCCZ9gE2qrAOEhSyrwkzjalEW5bgz6qqBZP5KADEb/89XXGR/ivV5qL
BNpnD+fG1UIiY/b+uLrLALD4VEiYKJGdk6LjfcTWtRClCqDKQx4j10ZB3vQEcFodI3Ne+6byCLrg
hBYzwf5HvwCnTLlLAqYOosLzVcg5g7ZPE6+bnXPSjemeY9dboYrTQtoZ1w5thHiNL5xTT5617z1P
o0gOeYa1T8H+3BLYsMkyxz+XgUkPozc+NFEabYpocPiwqf5jBVKj1XRUmRcAPCSSgHSaopxJ/Vq7
Hrevp5Q4RKOpa3H2s8nUuHX2IVodCbH8ZOXDsBtrWV2SWALGSlp9phUZ9uP8UJIrFuZ9cXHGqNww
Jer2HA+4hMbswoAeYuQcHFk3kmevW4eLMsUDX37O62w4LXH5UgXuC+tafFyPRW0+vM3JCkSKzWvs
NDA9YuHsdANPv/a88DFz18IYR3jHGvo4Wl21HZolBnJSjyfO/4cmjc21MAFuPjciEIcE7zuftMYr
2Xn1HdncCZ+eA6GqZObWLDlpcxPJCaKwoKiadZTifPHRkHABgwGQw/TNsAm/5vlbWqZfpHvMFxtZ
J5jvrT8k09WosUIIIT5XQxSdetv91sOr3TFFIJLUoj1Y2WF1MH5ebidfWHDfBnneo8rA+F8n6uQO
yLWld2+YQy5TNVzK1kCC0P7rGC36rvLCfRN0oM6WcM3GnT+mZTICn5JHxxXxSRTezxKKx97E+LdI
fagQ92I2VIDgt37cRU8oX2AYoYyXuYnfsnJ+VEF5LMJkePEZf5tRcpDv+heP8SSUe1jAkRuSn5zm
Psf4+IPCmPccEwMLHoyDB2OWwzh53SkJGkLnSiannoleLNLpQhS5uxHg8W6Ic8KMsK1iycuhKkZE
VKB4qFhrkr6Mif0tmDssQfBlrNsISdZ9k44+UGpVHzio9hvsqAi380Fuo3luCafoaZnWh94KNzIw
80tQxAe3iqcHwO7MLWn2LzWsdo/L+mTrDOCWbyFkqB+cBuueyN3lyLWGGqbtOc/YfDZk6GR3sVMi
GCZXZNtEff33K7wtxa4rgIk3MOp3dhP+0klrLhVoWB2xB2u9VE9jUD2wkqFEjBcNywCVmWvEfNb0
gbfGfLe4NT6G8mtaji8gp53rMnKyIAZGHepYpZexHO6tPt+P2ItRnESHSI3hU+d1qEENdvSU9Bjt
/UwYPdDohkplaJ0hSR6qUxEtF5P7KFoRje69JY2e57T5puSEwsTo+mii/FsIHogFQz8MSjVP/IKA
BtMWYKwTflM6nC9dUf2y1DDeRz3pEyHU8o3gU0XR2icfIpcrrEzOxk7mTwrMrpNwVfS9/95d3WWI
XyrHgGwKOHiTy9E+onjeLl5RnHNRwoFsfunRtu7RWX0zDO/JxaNr1i/fI1GO57JHTuFmsjpkSfsF
t16eN/5n0r7eEpu4xcqNH70KAU5Ets12DnR2H0YjKg9fnmHXMylY/RRdwxK4NDQAsj5/6FVLbK7F
pyUwMQKOQnhe+lZ6rRrrU0s5fHBHv9m0ZNezEFQ/Co4UOLcx6dt2/YRlw5zIOrsWVRLek1eAtmIp
X8UUh3tPS1Ruy1vsoj9IGzwGtuXnp2ZQ2KWGN1AYaV+Ygy6NT0f6ro1WBCxpxrYH19k+zia8J0fA
PEu9Lwkz2OO06zfKRbNjRuyfrekoQyvH/lD6EB78Fb4nByhnxcdWpYxb7Cz81Cj1MxITE5Nlziij
eSUEiMhnECDBHS1z/anXWfUgQ1aklD78Ft098yxplcfEh6bfwiO3w+bzxAntzlZRiwy0R+c56A/x
zPgete1BTrZ6tOLVRVwE22YyKCRLd/4QXScxcLpWgmF9JB4Y1GVvQwT9FrX3njG1dQef/mRMY52G
zn5C285fV/0V5UBwby337RCM+1txVlIZ752OhAJUIDHKHBJ4Dm1f+ng3lpzz4utiwENOk2pOmtXp
GUVOV5XTzi4C9zJny1PZtbxlTsm4tkiQoaXmA80x/xIVAZ3tTL+FhVe9FCiFNmmXjmhXkU0g35Of
B2UTb5xOaNBYnMhMZIdwzM9lNuStjBJjXYiy26IauiMZpN+V1WGkZiApFCYCqPKJi8R5jiwD+t+l
ltBOSDxVQ0uXWYTa1WX+wbem/CrNFR6+ddQMp7coaiOkA0tNtVhPTyZAYaTIuo5NCJbJsT4inMI8
YKFGZQziHqa+pozP8O/HrY+Gp2dN8dA8TJZVnCfhy0eHEGqEpGbvNKP+0pj5C7bj9jgVZHM5UFMQ
Eg9fItJtyCYovJ2IsmJbNgKkxULqVL0WF4Eazfucrsl5fiIuzKdR3Ex0jRpV/iqMjLeB5cprE/vP
CPSLx8DYFqqYeoLzF1yHoWufOYcv/DgNcTl093ndxpfcKHjLNlYRy93X/gTjPKZ+kYAyxSL3DP8A
GZSS+VkAFG+McehgS6C6lN1WaWs4JIst9tM6wJqgGjndNF0RtjEbTOHMeSPcM+TLVP+obGEvBzAB
A4uxzFRfkgEMa7sM45l1WKCK2Gt/9qnHYXB7VbfNcSc/tlXTYCuAlpOSYXWaPVtcMOw+6L59bxyJ
byNaD2DOoY1nCx6T2qks7R9MCBMptDONAFY/pI2k0bfUBK+XeLqDjpaXQy+Vzd9JkfSXZI3NLIvR
kAXHsCqm3UDo7i4whJBZmoEIArBwX8gkvZ9zGg53TWO5u9tPTJu4PxDjgcLO/ZpH9nhNQy2wRnQQ
V5wUYNeCAIWd17kqSM0FKUOElrinGNIA3CIPhhQ7+EF6mI2nNhDooZDR0I1CsqB/+l1AhO8wnkyg
3obSe6/rlHJXESwcpt2W4NbvmRUmlCRw10ZreBqKzoXNQBhv7Oh9jXpqRxDpVcjhofRIYotU99Wx
NKFrF2vm+i7s+ifj9TepHe4uLIh34ZQe7Clh71A/qnqMd2oovvRkcKIESVimCeUytvcyFdOESgia
alPGb553WZthUyyhdVU47G33F/nF1d3gFN8Dv/+MbvfkC8w6CfDHuioiDnF4HkbC5drFvE7cskyr
S/j99ZsJ6uxQMK1HZwfspgH/lOso3Lco7tsZTUAY2/dMY0LUZObecoLpKMo9wqxuH3wYRhtN2SQ/
Bfx3tvnYxm5+cxF37ZN4OgUu+I/chUoaDdU3UczfeqDV/QyuaYfgeAU05K8DCXTbOkjVRtXqWLSf
LKS6KGs0CCCsXZvWBXJD1IJB9wQTtFmQsJK8yodRKTzxBPw1mOgcEtQn4IADIShj04FAzjNySmtG
2yVoqrBFnE6SFaapqHweBCAcnzgxmAO7UFr4IMjSFMjxWogQcZtkOxSw12YKpm2Wkq9jxtXGnDec
fr0tnuQKRKQy2zGpHqpUdTtAbaiLAt6K7rWvgfPljTOctlon4VYoDT/SBpihxvwpIkBmPyyEGa8O
u2WoqT0igNMu0/CkM8fZydhkw5KmOOaU2oq5nKORYN0ajpGddgzCwb7ZiW3tKPqqLhk5y+bgcTRQ
I295bHAfyexrn4m3Ii6CPXZxUGE9iV4uMH2/PfQhEOxBs6BTqW05IwZ7bRAWBcq+AyXyk4r3SM4y
w1UVltuhJUFmkk+cRd8RQ1WsSezcEVwrzp0wy/HRBQDfD45Re9m6zb5cmpe8tMudZHC7y4J4zwn9
burwjpJKzBLKKucL0pubn7NLiSGr7MCy+blFwIEACBA56s9dF4HqqiLnVcSsFkUBIRmKxEWlBco6
mb1SVZwXgBhEfpXdhhd6KCM5s44RnNpjl0yhnqBfRI6b91gdw+w9iN2fpGyxZxAAtDdzepgnn2SW
Zt5lDXKkMIX0XMSIbqIIDCd4WNmhMB4ClGfU+M9FnT2ghkZwQh6HZL2hptQ/EPaj62lp0zP2ifZo
9rzA+jE1HsoQ91WO8ETFGH4cW/ku64Iopp7GeQEDuG1IrWmc/aSzXWh7q6Cx4uRYsf2YDoqj3X+X
5RPeScLANQHCMNIiy9uMS0l/14UWWQwuvv/qe27h68dwaY6ZQ14TZgxdDXAVFka1VoPRqAScz2h0
7Oyvg+O2G6/LrxEHQVhKw7H0SVJWbu2z0k7xZxJEgAYEpCJuwpFE2lyZZ8fh37TCmpBsbZ3ckN/C
CDR9wxBCNkHSPewzVbcPhZdTrfvP5YC6zpNMjlE5nV3vq9vaK0yhmh7n4RimcEtkigguHWKAAf6q
4tYJwsY0e3CGqNi1NuW4olm1U4U6B1QTLBXfkzdsZgZv2vQtT7B6WAi1i8Bhd+kl3Ai0pVAd1Zr3
K9pVVNr4VFzRi/JAvNWZ7O+Y3sJ5jLxrSlz8vrCZ1+b+Z2mDGAV5FbX20YGz4nvDt5ZsCad7B0XB
8QTlB1uYg2JjG6GRMhL1HVWOPFSLfU3aftnEouuIAMvOaoyPfhF9KkX9y45Ynvup5pCrKYdx73VB
/hCxy625WZtMe09WN9cIrDKiJZP06HsIZB2hX8ak3uamHJhZh+NrpCt7R22x7Jw1zlsuDUEeQVmx
+yCmtkV+lLadNaB1gd5p9UbHU5zbUELSc4IbuADUQRT4tLAmgeuuhG07g15oGn8mrC1xDlPV/HR1
YN97XnUdWIbPdsJBe6v9vRiYsTui8naBmpADREH6cHuGjCp9iKPiSc7xcvr9faQSYF+Xmcxwr0qo
qARKJIf74vbl7YGipCb+3GPHrSWEk15hbZnM0B2GvIkfainxU3TVMJ+bELzY+r329r25i9/jkgCq
amqjh9GxjpHA4uM3cfRwe0DU+l/PPIw3ECNwME1R8FGO3heVk7HVe+RL8d6O+hRH1pWZD1/6IxHr
tcsllG1qDbkPVYyzq5O8fsv3Vd3j9LPy4lgmA3qBlESz0h9gLFoZMuRCvFEVExhuL+Ne1+Um8/gI
QQQlRf1uynRNCE/hz4bDc0AWfEn941dQ9uGx0F5BzJ/Fwr7Mhv1beD4KpuNQoql3EcXS2r5v3ZGY
L/QUMFJAFXJ43fqe9Q4U6bqoGOl1RH/MZZvJ3P4VIdVjn8fioCpiW4X9SFMGhyFaiY1epTR3TGkz
kFaOvmuH+YNp5Lc5Md6W8uRXv6AFJYqMG2jtMcaS0z+pLIVLlxqiDZ9p3frtyaglJo5swEkq4yeC
ETM7ie9HVR6mhI4oZBh4A6yU44y8O3HRO8gylRcrAjOLzZAA94xqEM4LTKtcB5cJ2Mc1MA0ai758
NAuxpriYKvD67XRIJDdPmCYWon/7iJ/bwY9HXJcRk3vJi+V9Jqj+lenFve908RVlP4DPGsLbNIf6
0evvSte0zyKD1dVytADaY/uvtstmEmKI2FoxpmHjYtZzXTbrKB+PaTEXhPOR+SLGbjr4JUrLmdxK
GTfRWSSkeWBv3FhWgKSkQyM6YGw8tM5QPQlaZXeTD1mrwF1G0uAOosrnIrZw93nCvZqyfPWa5hGO
WUYuAh6sxvfuxzqJ94HDSy4jB2360kBOaJ5Iu/d3cRjYz278gsyw2Y1hEn0eDCDl2o6/V/W+Cyaa
bl7ib+sGp6jldMOOu+VrZeX5scjxBZKvZoGEyNtjBS/c71jex2m552flmV2hD2YfiPqkBWF9IgMH
cUtMJHnTmkdFaPdxGQLoyjO7q+NOb8ACPi0OPNCmtYsLv3p8qAsIhNMUnauRYIgsyQ5tAO2GgYd3
mTDd+BS3mdLR/Tg/OYuEKRaNZOLkob7TNYrdxNikxsws2cZt5xcSxdnx++ZSRdVnp8L9kUy5e/T9
zLoGTfmq5wzratXg0Wf/77q8uFYF/ZNoFUVOOvrc1uE3C7rc2auCl3lU7RXBxUc7d+2LPTlYg+nR
nevF+ijmuHpBZnWi3A62FVb9za34dCo0W93g3dMpilDaR2iAiWzfZDKCvkz/8L4Wg7gnrNm+N4K4
EOax+NeNWPDSrN+8/ZmxdAeSRVbCmaU88xwrEb+OY4YakhkwDSuOAPhLOZmURfc8aNWd2AoBOE55
1Wz7SrlXdMlyB+MVh1Ch0IYOOBuvsh/pjgBV8IMPdm21Z5XSxlgIb6/KCoYw5c9xHL0POpT62LQF
sapVC10oIuJ5hKkeOMzAeZXMtZxRnOqU8jkPnU3sZkS8ETYVL/YXMX1Jx5BwrDwxG9hIVyPEwGcQ
A0AlYnBDIDPoxJKjJwuWoA7d4UeVCXcjr5ZFzgFLn4ac7ILVrO9hJq3i90SClfXnrQNHgHE+7tzE
LfGb622PvIuC7G6cZmJWmyz+IT3ikBciac8IB5F9efoYGKRiyum9k4g+1QPm09sD99HLotIfygpY
SYOpYdml1bIE9Oj7kZ797Rm0J3r4dQpkqKRvcJd20cofxgikZThxw3oz53KXdyUPaGnGC3rLIbc2
nMbOi22SyzCsQznqftzDbl9hsA1gro2DzSxoEnekiaUUGPRPAnnFhlFcBEszhtVpr2P7VMgY74fO
85OBEcBYx3udR++HIbYP2eBtfUXg3EzuYbDr57GdIYyxXOMUn6Atgb2FWRaHkB9bOaB+w2lPOcn6
ZeRI9d+n51jC0vVlZ+DL/ywaNZ18ZS7WguobsJ239Qr3lGV0o5uo+uW2mYXXFklxwYuRvZqPWXBI
akq+2ZPjgaDd/BzU+mO9+Mlz4hM/7EZIlBvvXM284sm10t2AGeSOkow8mja6tz0YiHWBtju10jXO
J0XhW4XySBUb5T5KfVbOuzoJ53PcQN6KAVXTaMJX0yEzFrQi7kSmP8nBci4jNumpFWsH5M4nhnen
fZr7QYRbZRr1I5rr8Q5D/NtALQlcmca6nbNEDVzc6RxCLFW7fnKRwhogIn2ObN5JBfm7WYOohTbY
7Mxnyk7chenyJO2TNU7mQJf/EHnqpWaktcGjDNUNf8VClq3bJeRNp0LRBvHiA0B3SuwaFDtnEjFb
hCP5C41NS35NbEdgPieXSrXFKZ+IMp+q8BDX+YGRQkACHqpvZ/pBa47QTUqn1uMYSn8Ro5GiUdm8
C5pECJxp4TZry2cqwCPX3/zMAZI8PS/xrI6oEZ9sJMcHlDOGMXHwkBRKniqHGPUeA6BVjf2mqlrG
2Ha6q5Ec7miGDKCvSVlcREUEN0QE8pk51YHcQIj+s1FFv/d19kyqrqbwSTe5VX322BggtVL12ArH
dvi10GLcgbsaCRmH+gLzhkwQ1iWCHEiyn/ztNFNX848xTMmcBu5J9Txk5F/Y9XdDM/zo6fFYxZpk
OO8lUgOIWSd8bz3rpxtB9BlCTIsc/N4S9Dx3luZwrXJGaY1PHZTE/lk0tdqzQHyM7eJVOASrRV74
dSw8sraGoNxPLV2CEWMMHaVRHdqSOU1HmlJOjoYu5acwir7iBhoxmyIlLT1yW+Y5scHdrzErVKug
LNgTQ4ap4C07C0tEUJKluVC3GyOdB6iTn7pYMvEghjNt+x/LBCJD/xoTTgsNYycnGTEflKuPY9kH
KU0RADwLvNw2oYWfIM/OM2ytdUCQjx7gM1VEDURFdqGA96bxh67XFgcT6e0IfTRtG/KFqohjOjCl
VByYCLPj5bAbsFBebVoUe2RkH92pzLejyT+5XlsDPcmohlwOzbq+eYkghmS597xY6m0Wg8d6AJus
Ssrd7Klqpx3Zro410qFCwG2eXC9v65ebzmLbtjD4vVm5B5rTtDzsS6NCSYoZiW/ABN6RiHF7BOYd
I5izxXU0roHYNaRPe5/ZNIFG6nHtcwBHAW5OItg34/LRKqpnvQQHbYnuaLpRnJt6aHa1wvE5kKCw
HiRpfrVsDwkzUrraa5hIiwTMTl8nSvjLiNdiNY3MHL3PUqecST2dbVDWpFuWVWIfvUadodhxBTXL
Vz/quo8p+MJHLx4e+0FHz44Jj9odsw9wpBmstqBAr2POmhBCxjk4xK/vR8EhHhjKcBk52zl+VO37
ggwz0ulNcyi1+7EMgm9eXtXHYPaPTdb5jwA2CF9o4/2yIjBFTmEBoWarbZM/JstwgTU7vRaMDElm
7j4skRVeYlUGV9XHnK/UdpQ6PCy90ofa56BUFwZUPw1Q+vdUR0XtcC02YPBW6t9MfBtzA66/3v6Y
h+O0I1UUMjsYvkFFr+6S/OwtSSunWsD2VNODi2v2AJug2Ym6+FFCOjjSxDNHaQXfkGzhBK2l+ORE
KzgmkeQrZOZY4xfss6Bh4D49lRy4zjHqZ6X052oddoRO9Can6nMxtvYdw7XoyKn0h1Px21QDIUFB
gW8tWxZz6FKsVVXXYa/w7CcR1eJQ+sW05QTYHSFw7O1hR1Q4RG6N7S6IFHl1td5oWk2bMKkEo2Cm
RAM/6IMble+V3/9QjcgOXWgTi+MFV5mQj4Ga5NRi7tpUModYXcmDY+fjTrrs0MyQAvgjNWyzVURe
8tfBFII/Kfs1SUYEhp4VAC10Md+ZR3cbxoPPAWvxQQZ5upm9Bt+SadEfll2Kf3Z+KHKLtIkk5OOh
e5m4NROuST1HdnHwJPVn0WRYHFpwiqxuveLwM4c47RktOrtIN4CnZijuiX7BwCbOYQSmMpoCb4cw
dWOa4r50If7Mc3ZGqxPtBguNfFX2jCWZh9sxHDQdsemG8ezvZeJ8DQc+OQBv59yZanQG2UmwchIq
zlCUhm4GEO20YAK+C+9iRRqLsTlD0xHcmtTAnbbi8xo3xHbOPDOdmvhTDQy8ExxFKiY3G4EudQdY
kX6BD7S4t4hWd8uI8ApiijfDgjxKL1590XF6yfzuVA7tlxYT9GFYZ4NKjMHGDdNfczIDzh/l98nN
xLEns1mt0JNpxZ90cFCaqMmJOFeoFCfl3/krLsWyMus1xJyawfBcgSq0o4tHz8cIVP70LZDGU62u
VTeh4PdR+ZcW+k/PdY51tS/5lB6tkqOqbNm8Uc9sVNwerd4nlsoaabaOejczWeuMaTYxTru7CprK
ljZoeiesDn2Fjdasobw2XniUVdCf0oyCyqIsihxG4hY6pQ29cQoEP04I/qH4jHy1c9oMkA8NY7Cl
8oNAlXZXJc5DPpKOGHSc4FKnCQ92Y++8L85U2MCHqGUU83VrSr9SZQfsrlrsw9b91QAb2KXBamJM
jsXKz2lXko4NUmde2TpsoA8DsB21Unfclb9j2ebqtDjH85XNEwPpGYD1DCu1R4LvUSvHp1mJPmZl
+6CBY26IlpwkU8g/3soA8lca0LJygUIAQf5KCgpABtWiJ3F8pQjZwlwWEzvbCl3G1l1ZQz3vHHqa
7qx8fnS9EomWlU0UrpSiElwRuphjBL5IrhwjbyUa0ZBoGT1Qu5J9i4VsJR/plYG0Mhch7TBBWflI
6UpKmldm0ugKDp0rRwnD0xXVQrcrQSxZHqwlSRW2cVb+0rKSmPTKZGpXOtOwcpraldjUpSvWeqU4
ZcOnFF43ZCew9el2WmlPPtinMYb/1PeQoJyVCTWvdKh65UQFAKOilRxVgJDKWt63ZqVKheClajBT
xho+J7x9cGogUEHeIqJDX8ZJf3SX9Lvdx0fOhT1bL7aw3w+37938YX98z8oFhmpcQOTAZOQR1Ayj
QYPBVoQFk5L3jfFlfXr75u2h8XGdGUNsSr+CXiokmgTTt+fUAVxvLXi02DH4+vc3/RU+0rB35Zy0
eXr7kwZbPBlVDNkL36f+HlktsMO0K+yUv12UyyWs2CaBHPMabj85vr2c21NRlMXKc2ADAc7y+6EZ
ZoL7fn8N2affJV76w7oxQ/j1zosrwL9hpQEI6B4sxxxu/+/3HxANhtrOqcncXqEkt1dr30Amt6e3
h3j9Zf1+uA5Y2jjW4wEsVpvezQI4cvvnRTYf/RU+wlj1FThzsXfXrzTRX9rzaIWuX92+NQYkvJtI
vUKNKFhBAUhEWUb0LB3WjiY8IcCVnFeSFWNWKNPfvMV9v/31bP1kahW0B7v8YJSkezJxOLY0koeb
yu7/W3g+zPXP//k/vr0XLIWJ6drkR/fPZhwqbwfJ5v/ZwnP5VqKU+d/8lf8mv6q/YXrwfVcELicW
pNv/8O/YwvmbcJUjcAlR3aCh/k1/FX9DfyuEj7sH1S7q6n/QX6X3N63R3wfwTzzsP8r+v/LvCLFq
xn/rdF3or5r5UyBtz5WBg7b/XxWorNWcPKLJu9hhSHMoF9dR9eLqdyOeSjyFkUi8QznX5On0zXBJ
VrCVMhgn7nwX62bvB2sThaLGeAn8+PV7CH+AgK3PhtUF+vvLyik26BRotK3/swzfklDV6A2AStkr
VOr2TK7P0MEg72mOv7/9+//dvpdDwsjwIP/33+oqg4dQZpfWX5PnY/zY+4QQVpfqgmr6KwN/e08V
PHAIOS0ugSCZgPYlvbbYBCbm3+oxap1LZ0jIu6nYlDiLHVstcrLuxIcymhigKms7xhaiCgcdpOd5
v4aubw6+PcTq2hbmGPQtqoCCg9btwYRoNtnSPkMqAMMvJ84ogvf7VJNWeHuPwnJv4U1gIE8P6eaC
5ef9l+zz95dTTSQaxP+dWaZHP4/SOzdGrJMv/f1t6bGJJyYgwBxuRtjbQ+5ywi1hbt4pEh/y0Cfw
VLvk/60L1+3h70v17anLbnvM+Z2Z28N5G+gD/X4Zt5e2rK/v9uz2wOvo9kaMz5ysq3OzRtr/frh9
r6O9OEHmO5ZpEx7hRpG7AZgtBUTkocY+Bah1crQHFuRHnFS41m962NuDAPNIhMVwnADSIcqsaS50
qCZQt71OOpnO1eQm50Ug5W4neFQs0kh2Z3bUM6T6ltCkmrznhfPwtKDbUGS+HAL65DcTb1LIPYK1
6jg9RiiTzzAsU6AL6bBDuOUj0ASKKsxAup4gUZ68cLtI/Lty0aBka1j4FdJDxBkQ4EYbrmjd2N91
FVzTlVQW0qD7+4PTF+IoAoaa67dwywT7oI/vU1BQrO4rAe32EHKu//uzanYHMsxeQIh99mfQemtr
MlliuhUNOREn6aGR6PdBHCaMULkydYrsct0RUi8nsW51ko81o9WsUjToBZ7yOECg0zn6l24IFE4T
IHjQ6vHO/v1P10XEHPf2J5X5OZmvdCgTIyT1mgp5d/tnBatmb2Mn2DEg/WEZOXOJIj2pbJ94q9Vb
3UCNPffFMm/rGoNWUaf1tghb8h3Xt8ObA+6lZoUt3N4GN7Prvajrlz9+93LFEEZ4+Cm0WqR6I7IG
GiMsAuvD7dnt3nSLEXrV7SlsP3SzpXvsfabzUL2Qu723QxPvrQI05BIiVMJNPxpNhR9rvTXNxLkE
aP1uCe2R1hOo9nhoEDD0MXzDvv7gTSkNk8H3zn47fMwt9uis14y2yuaAoJswt2k/OWFxvHUTxhV0
BsrfCIJBbueNZeXKedZAB9iJiJ8IZpqlXOQOKa5w+4OSqN9wJpoq7KHNJGncbhsm6kcfOl1rj7TY
lUPmZslKASW3Pf8v9s5kK3Jl27L/kn3dodIkNbLjtTs4NQRERwMiQIVJMlNdfP2b8rh5uO/kfS9H
ZjsbRwccJwB3ybRt77Xm0ihkEMjE75fC4mL9t+sw3xlj/BFPnKCqD8Hvt4LKIA0Osk+hJXjgV42+
IYUhH/fWwhR0lsPFh3/56PJYMLARllRFl6s/WOqtP+UZcA4EwoIGdaJ7OCieKTgn8J9XjK1p9bk9
/EuS9/78SjIfD1WPjuuv8gedPjJVA3Bqn79bCy7gwgxgA0xQ5UoippjXpW7Uwa+8jTeXvJ2Xc+HP
h+6CpOxEfwgXFKAliS0sUweZeNSeZEjcSmyDiVpGhwBi3U3rzTRdZTjiFe9v6H8a7BJp2MvY2oDU
uQstWhmXl9KVq35y6fmmS0iKFz8L+34uSI9TeG5amEEb2suInv9aepFpXo2uWIRSrHtBAhwjAr65
8uu0PJgMRPYyHu4xKa4QzBE0oPU5VWQA6rSjpxClkoaUP62dWsmNOafxBugLm5esvoamxtAtSju4
D5Tpl4+cjORfn10gohOCEhVvB8KvGnACa/Xl08juflem6rZJQt9hWn5UmyYse77zOUnH2qq0yGkh
mfKKUDCQJezVuPFiHMD2ffnwcvCXB/98ZDcZRGCWzTpW9NpFG66SKQXE5+JVj8FRHR2bGODZzIur
ycJB0A1CbzEZQu1qPQScDDhW5cQyM1ZddowKwGBYfBCGREl2Ilt5hlh1Yp4TnmLOop0ri4eyIVC9
dRCEkjYCTfNQz7m9L2jYnJysUUcf+FloL/eCy2NspuhqsT8hsIt1HvLQtLdM7+iXS6BJ1aNxarni
91GooakN/jEV+RnRwchkapxPnUEcGu0V7vhuhDxnImjX8eJtIK1jYEMJj9x4X/Gsq0zb/VVIY78a
t5JUFmvUyIvBXZnry/tT1OY/36nLpwmF0N7xsSmE66KFfdPE3cNIuGEm3Js27eNDV7n4SuhD5SdQ
VuTMLfYTDmWgs52jy5duiQtDYwHwcilgLody+SjQRUbDA35VtMSQ/flCyHYC90aRf9bjcFv4eri2
mYmtafevpY0Mramth0wNNhOm/t0Gcld3iDp1zk4xVu+M+/V+saOtB6NjUzvh3HER4E/+Y4EAYQ+O
xNw0k39KI72NxuEl9xJ6lKLDhjT8mGSOJry74Lx7EqFgWMNkP0mD9SVx6EJ41Y+iF08yGtHsG828
DwDHe7neNiCtBi5GaCHpuY28fG+j5OowrO9znGBrLw1fCiu9bod5OgjH2enJ+QKweqMmSGtdZG/H
nkQn6OnzSx3SmKObv3Nm9sJ+Xb2InrTtNH/x27GgSbalX2wwfkCn52XkhxWzf9NI89pMVb9L4+Sn
r0DVzSRgOdRPS4tpcboUh8yf6USMhJlQMR7yin1a7iOvYUCK6k4t94F3rZp4bTD5PrbKpgOMxukw
yta+qxLxjFfnxE/2GbvcRimQHK9d7j503pDaiVUZjaQzu2DMKVc74pP7BgXIQJa5WzylNkYpndLG
H+fRemm4JwW9+QWECStDbvxq8Y3tGFbQI8/EKprFBPGb6m8Uv62e/5M68GRBVVrBCMGmoFErlz1h
BTNFRjjOYlvM6Vapdh/3DRedFaOAOEYZmVh5jJ4qNclZbpzXaRqse5xQRK3YqD5oOQk7j0Hy/Kzw
cRBvBHpwSgfWNBws2AtvbbRuR3eYeHnD6D1Q3smlJb/y/UyuVJHmG+cOjGT2INOiWdlODn278I8O
Bk+mema7HdE34hVHPpmdRwErkZwAjSiW0CjyCJ7tqiJrekJP1pQMF9ogI0Yq35UuMi1VCmeXjy5T
Jj/dp0n51oOlS9OMW16WbEufHnHtk0VOsFyOWLD/GXTkioeJ+TJ4C8JUPAyeLg6uCt7kVJAE67k3
ZUIgW3MW9uIAcJA5+aMazh0zjRIqM4Qma2U6Qbuz5vAtD4azEfKb9k9dfC8F8F3REpJhIoGrkxrz
ypQ8u3DCct2YB8RzkNZSddc6sFuUhAvoDjx9xLJGy7b56fPfkGkawcisNNo7iN3PQEv1Rs/Zdeth
9HEaDaCJkAhncOaDsvv7KU4wEE2AFmvbW41e+LuJ6TtGLtRTV/n4/vuIGSGmkY0aDmMkbvtMhVzF
HQj5wiWLbRHw+xgMdDfCj2OsESFPyyeF8y1ieJ5AAiU+ES0ZMr6if4RU9tswUMszk1yZ6DedPKO7
rH4gCPqIk45fe4CkAigtXHW8MSvbRzfi0xD3++7NwoX8YbXivSfQdmC7vAus7rUOoTIJH0xKW0I8
jT0fuTOmbsLTLUIuUCOMBbAcwZ4Je3Bx6scs27ncNthieZqB3+UJ34fLk74/LS/feSFcXx7825f/
Hx/D3HAODZ0uCLrWoTqKl12Ns9xxrXGhUV8+vxzS5Svfnw6XcMrL54KacUdMwrmOyvokZ4q9y0et
MPUxNlFMQ6pkgBXsLg9fDsXyrO+nfj92+UiIhubaf/nl738mU94/f9j0KHvK7u9/yDS8+DglCNSX
3+r7if/yA77/HSau/EBwx5Ld8V9/gKJy3kd5iz0SluNMLzFb7nHpUsZ3ZBFuZA3/gCE4u+3Lg5fD
93O+H1PTsrv//vxvz/F7UAMl0GLSp8AeLP/+9+H7uYAwqDC/P7885xLQ+f1Y2elsJs57eea//c26
0IFczYz2n0+6fGsekPMnh+xeu7Uzb9Xg31kgHXelBfCqb2h/fB/EUnVdPq0mxhJDRPuaWBBqrV4v
bZTvr//5/N9/zf3rX7k8X9YJVqtRsZdFFkBNzm9HgljamyC+LlvhHHzfcHv5cHYxG7WLQuvSPL10
HS8ffR/+1uQ1ycHIWUwP38+4fFQaeKZFMw7Em/ynrvDl+//dY1wx6b/2kL+fA0TlXpO+ujMNxzol
Rc+hLj8NUUzbThvBH6v1/29h/h9bmG5AT++/aWGSgNX9ktN/bmJevul/QYisf4R+CLIKC7MHYOav
FmYQ/sPzbR8UKM71pYNJn7KEfJL8z//hhP+wXDu06GIiJQBRQuNzGaYsXxIgiAL6jp7lWoAs/u8C
rJy/27/B7MDECDxirIC02X+H7jiMQUFoRjHTyG2GY4KF8NIAEqNxVDo6R2HMRmmuT4xZnwqdU5gF
ZXIwx/vUyE8Zwpwj9rWemTroUKaZ7SoPFX60lnJBDPgIXQchbKsZUuTkvSQye5RG620RzuQbE1to
Hpk0LTBeHIdq+Kxt+lLd/P4vb8ndn37svwJ0bNf83/9OXin6yCbhCC7N47/xNkYg3p60A3HE8GMt
+e27MZUFQ9Vl2LJAy9MAu0PLWGuD6qE+xRaPxSrARV01m17i5Cst86WMnGUGws28RjE/yyy9ymp2
fyLaghDvTl1oPYvWb9ZWpx5Lw/xgL+PeXQ55kaDsCEdzG4UREmuio+zhmBpLzayr5T5eoiSk07oD
wDJcGbk6TrDp4doU1ZYUT4LqI3u4ChuSuMbUfZcO6QE1Atgtv+9TsBDoxHII6fmcimn9DZm79Fwm
yEXH2bj/fhjN1pKOGYN1bBeLPDnqDKkh0C+HJGV/FFkhOM6l13o5XPrRThTdj+zXdxGqq3JlUYHu
UJG9qYP27c9ekbM+uUxhONHbUzxVr8pEnJUloP2SjtesRG2yiSHlnLQRE5eDlZdOApu2sQs8igHw
rDHW6l+Wy0rWqvtcjhLvSBIwts0fRN7TrVVFdHIFKh8Pds6qXD6dWzP8l8PlMUP7m8ZF+aGLMkGi
3NyNy7MaTr+F9nuwxwQyEYXbSuWY/6VNGelbPHlFayM+ytpfR13onqqFW3T5aFpagM0PifBo19Ki
oUXFtDYuKbbz6qDjmY7jn1ZqCBWx4XJA+U+gT5AuQ20H/VHUVu+2JIzjQsFMLHoAk2Pdmy0Pzaa9
K+D3XYfCpxGb9Hp7OWhB9oQTKySOBllkHcKOndTdy+WhyyGOR75YzMYu9Jz72Vzo6nnXkXewHHTw
ZS0BAnmJJSPGdYCV5Kgg/nqcVGAb8F7Ms3dKlnmoO3gWUnWPVNH5KnXCbttDIQFGcp0z2VyTI/oz
EG8mXPktBAsa9H9RODUN5RWBWi/KoPrQg8iOrXahCqa4XxHqeOUMnBOtzlLVxD6IXIVuDXd5+BJi
b99FZWaeGvoXbTGLIxPq5KqcYrEDsPAUZzV7Ai+HXXvXse09Yfk6g2ZI8bLHm2SsgoMdYrDh2jj4
GdRnIx8HRIshPxqQRbiRYzvtDaw0KDNq/ACVszZqgvaYonQuWqg5Cib0IfS6qUbrP32/0Ywx9lR2
uVbAFi8wTR0ShpoYgtpb/eD7/eMFtzjT/lzVXjduk4q2Xjuxn0pgLGfou3D+0BC4IDFs1Bxd5u7c
cFxHormSlUo3tm5f6rRlLpkbp7E7jHNgHaMA0lvn9zSOEpSJafUYa2ROTOB177LZG8rnqpiDjdaE
WWLjQD1MJYPFeevFQ7gSuX5zhoTpOK1AuoXNPoqTep0YDknxvEScxeHedixWPFx9L6C5C0yq+Xzs
41+KHORTtRzAECH9mvArzHod5qpZXxZK7n3VwS160s69CrJDcQ/XwN8UMGYZl3TxtiifcKSTUJSA
Xm8V6hQZaMAF4+gtCCKDJk5+e2mIq8B2jmH8nCwYkJF0GdHKrzCGDjJR88rI2Eq7/8ygZQ1znKG+
z64ba6BNnYevie+uS8uydmacv8BeVcdk0HRLIsJMA99h25NEpyA1yMfNxHvbODS/tdOjbTVsWBjy
aYg1viPnubTzEyQPY8806kZ11cKCjz7p77hx+ZPgVXRvqBCX03zK6TaBTNiLoCB7zhRbkC/zKQ5d
AghKgJDoMTiFa/FqiJnfEtF95rst50NXoNsmBbdLqPtwFtq2aHZxY79EqVEfWCcefOelseB9omhu
YFlT33JCPOC45bm+R5LdVK35ZbBkmwlzCbJHDKL1wro7ADo2N2Fk+pu56rwbC0aAi/+fJDZTbaZ8
M/LmwK7w0HCxxeogL+WGI9ZlOINCnuxD5dft0SVN8qp0HmgOjJtSmGesdW8uSXAwxJtUf4opuXED
A7lsk0HNHLGyW6V3Fh4N1aKr1k3b6Y3EfIeAmz4TJLcbyzESAhFJ/IvQl61RukSQtBGA2AwyyO4i
WRIJ6t6cwo8xU0juZXQ/x3VHEqAJf9jrb7UfXzmkWFb0qXdMaraX2pvIpPJAOtqhnnCv6gknCHJW
K4xu8yiHGpVWP2wrYWQW0uTBaEX8BeVL0tcffp0ws8R4iHzH0Aw2s3ab5v0MVVccslgfEmeYsGmy
kSekyzqoaD6PNRxrWUk0YhVa7p4wAd2M6N5D1qOZ6M6W4W0caiBdYUWXpyN6fi74NSbj2Sd3bTWX
hnEvmuXrGd25wj7Zel5kOhtD/IoiKH2sLMDibTbmgudbrY7Z+KcIICq97SSqptyzm7Ufsm6RFYhb
tnxLTSqz4YGYXfKplIMqKojuBmFXj0LnZ9fvti3U/zUujxo9urFbljIMkup2tEXxXBIwacsfIsRo
JAXk19T2xLav6zs8CtVGyRO27EV6R5o2KYSDj1xuHrt706zzvdFpddX1P73We0lzwjMIV/aZT3Ja
Wq4kSw6NJ9asea/immC4bkBTyNuv08zBMCu6HY5otGZYL6upkfjdTftHrm695CECq3I7xMFbVZKy
0cxFt8UTJoFgw0R8zUP6PC7Rlduucdy9PTFd9wP/NbMx7AMlsUgbFNYdcyP7rkgGjFXRa5ISm6j1
8FQN8IThX3/lRCopnFTXwHEhvlGRMWNHpqqISs4tb9pgsxbHjPHepvmCAk0MQblYEaJ9G3jWMe6c
bVmSSDKnrnpXjVNjNkDuj0gmPIxMFvCloYJDgYSfwqAE7iJilOK4vfbDilvIk2sX9kHo4toaq3NA
Ng2pclW4npsjY6WDxWhm3ZjxgAz47MJ0ewlUcQxG5PJYgje1aDhPvXlD6oN/5dMhoefzG0M4kdFz
+cqoll6ghAjsqnObw2AojYaRXRqgo5EwC0I/Ee8+SDuk+HNMM8xlYk8iDjTwcd2REaj9SO4p/0aY
KswRPA6GrouzTxxq272iWP+AUZkgGoXI0fzmTX9UTn8vvSSh5VrcuQZz9bwod80i58cwswTEPjeX
Oi/ODnluIUBHcJyH08dMF3llyWRfeg6i/whbtXvvz/btXPrWoShNC/gTXXw5hrdxVB7UDB6kwwKd
R0G09ktsfYxJP0cNySZGO40sc9OV9tmgxRgIYm9VC2OiTcIdbpqfYx5QS8nXCRuC4WfvUEWxFiPK
7412h0GJtDrhIu4smjtL4eYG+eQRzE7Lz0RNt4+MI1QlpoapTc4Zwj4SPgiPtGv1o51+TyXuurgU
N1MV1vu+JBYy66pnPFgv4+i/ljp6VHaOGLTtP1qG9MiXivoQji+69Pf+6AYHZ4poxxqEBhAKD7ti
jX+v7biCU6dkTGcVG6eh17h0wVaDS/OXQj/lcmp33mRn28EaYRg37Q25YoeYd3lXBnm5k4SBxxXO
CHQia89rrpw5f4HldgPydhvFdD9xP84gDNJrt4xx6ZZ2eWVB2UjC4FN170NjP3O/2TshLnrhdV+M
eo7VPHK+poNAljjXR2rOL7/Lh11ckC47kMFgiPAcqvjKkPfILoYHopApC2uBuHB+sOz0gRY6qDUz
bjeJ92su3/AVFuRvUwb1NkYiCtPY0w9JxjA2N5+LCIcp052jSVuddyP7UUGBUQKDp4iD+VhmPT3O
qEYOV9S7jkQu+BOrKYl5by2AQo7U95G8sbxjFcvsGvXox2DJh1rA0C1yh52cl57JBJ52nhR3NpbY
7TBUrMOVY7OklCfg8nhj4uOYldVhFugIBhA8RJ/KcV/RAgZtgaY8srJszWxi1SaEiErmYVNeWeso
cKqNY1pqk8b9VvRQfOw446U2KSTjIHuucnXveMNwrK27QVKP1/zNXu34e7f0b0JoOSzw3pWh7d9z
hSICoTwzwb47kdbOmCmFKNHQf4/ZcpNktGHCY2110rz6Kr4dM859FSF7o4ipE/5oTKk7U7EWtuYM
LzIPf7qOts9MaEh3s5kchjNBzrflWL3YQAdXPYH06zr2WMlpDXDHRLB+mJxl8ALjdd/1mFZ0C7/J
dEd2dsZDEpn1bqymYG+EdbGb/Vyv6Tk/yWp5SVkLRQCmLNL45UbSe0q4HoQ/EZpViltl0CvEWpdu
uqa+CTpEp7BfaYen9ntMtuHWsexbfJeUbRKfg+E9Y2U7m3XwC5DSvZ+hGxc5q4Sbkzgr5a8MBOqG
Qdeb5xqcOQlhWyEevBiI5gkriiQ1K2V2fuiI4oudeF1pM8MdKNSOvRnZDG5/w+I4x1SOsRVsgrS9
ySFtTQbWFGP86qb0bUhJl4ht6wVLAc6s5tQlwy/d5prQz0PouAiuBy9ayTJeg3xJySgelqIEPdtK
DvkvsL3XYREupFc8XmwRVa7ijeqgXjKMCA0mOSHLn205Vz5zYkt9DXkzPRkGNQc8ezR5RwfPFX4g
QYZSrn55EdNlKSaktqZDB8DbWg05d4kHH8GaxV6MGIIC1veps9ONjuaBaWeKpDjCbJRmKXPrNMMi
D7onClEe07QiX09SwvsFCgzHk+lWgoeFdoQDfESCTLrtPSmZz6UDFCAL1baR8kGX+tMR3afNXsQF
7rI1d64//exHKDJN5nPRDz/zLnhMmTf1BiCBjJzOOl8yKlQY4Q35CZ5hZQ7Im0rYcuswMl5zsMqN
y8Yh98u1W1cIPmvKJjLGt00gX81m2GpJgjKig3FjBhR5LViWXYvk/Eq1b2k+lBDGppM1GXg0RFiy
1aWGjq+F9EmcjaYlLja+6djLkV2icSTnaoGgcffPxHoynWStqpYkZ1Z3o2dziXIo4ywZyrVJhe2F
ul/ZIsgYfnaQfGf9ZMaMZgh13SZW5mFpIJEuj+ab5T+sZ2HKtGeUjH1LLXet90YHkdN1TNctNuZV
R0EydfMRpPQrRmHur4a6wl4crIgkzzUeTFSEkoqBy4GyoFu1OVAQXfhc/ssLKbX9A66RnnkxfEHO
GENwz44awtx0xqYblTWtRzxc9k93RnUTSTLiQLmdwsGsluyLL7wejzrd6ST/NOgF4HzEU+HYUApc
7w5lpFqVfRswipyhDhAmRG3/kimfpM7oOXRIFRrD4KmkiFw7dUQIsYrujYob2QjPwGNbtOYKv63m
4DcBNCgeHsI+JNeKBIYJ33Y1lAISLiAMPC4RQwrIjW7uhqv2YOLhJltpGLk5/kotnF/KRnvm+mS3
NdJmL899AsEhFEfB6xYNaIKkgljRRBFIGXei71axI9d4oSB/wNnpHLCCGW6ewUtiUoJDWAeFSVab
/ght/mCgLg/RckUyCS62oc6uIDk7+ylKaJ/Y3JCyFx27L3lvyf0YVtd6MH4NA7ClqP2ZkgaYav9A
IBGEAILNpzNrSN8Zjx4ylZWZFk9TfKsFMZIFppWoDxeQwMHuohsw6DTshl0EmP2nlNSvuxnb3Bel
RWJUD8Rm4MDwRlgo1eysGZVjy4UH0Bj458KrmsH45PACUuU/j1ZJCB8u+IAbJXc9jJKC9w5GLw4/
FtEZe9kKyDAcHJmuA4WjYIi+qKsAI4XTQ9VG8QHbnTwVqMEqHM1d3Rwgzl1jFOZ0VP2I7Gh+dqrx
kUnVbRu45iYRyad23b1AW4qWxHvw8urFTdz7rAFu070oz72FTLLqcJeO1BT+mF+5vnxs8VjDtAKm
UNgPBeypyCdEqIiIYYv9q5BgzHrGegTIxc6jN2hAOwBEtKrGK6801mnSflr1wK7FhJvvFMdOdYfQ
aG/N5Vpz1GdVlz+AWrTrmTm417e/ZgW7JrOILGJXftd2jd72SAPwJj5H1qMh8Lm4yvhq2ukckErP
uYhMibNn3OSLdyqux18Sy4Q/+8TTQ45GJPY+Ypxb+Y0xcmU4HxRs6wHvLuq7+LUS6XHqgAHU8Cyw
PKV3CHtEJr7sXt4QKkOvzIrfEye8i9hxLgE+onS/DKN4VMvfbAzts1DZpuhYyAMiewmNtFeAUlii
M0wBdo6atAzOgCOsMRl2ZP78tvAaI2JVN9o8j3FqI1TWR0mZui7rAHJUGVo73xzRwxgC7lk64NOk
cUZ/nx1IPi7yUHQezQQCJ8+wA4EGJ/sKbZQ1be207enqt8YxNsLHlL2CU5ncpbMXI7LmA4rHYoX5
nE1H1K8ZTnXHsZ4RL5DKHJvSvI1Lve79AoGGqzZeS2JSkE7rEY6bn1MyB0jFVmMB2CTq2mYHovRN
TSaKNC0RFuryBDQxOaS2pJuO1yUSePkpsWlhzsOvgsi5Vd/JLSILcFMDe3NRBDUtAgQhjcme7mZw
qxeJ+xXhq9Va9s5M3ZfAo6IxegBoo8aBI8HuOcb8keOq35IuyWS1L2E7sZXYBb1GoECwZzjLH01G
FpLRPFQRxFlRJPnjSKbxOIptDpTk0n06VEr9VG0BIk+pXTKp3y617tq4z0VytjQykKmsUxIm+/E6
SOrfbRKHazd1rb2axgQhofTPEUU+tdb8PhbhiCAld2/cmROhCqa7YnbnqxA+l1HY2VlruWprbD32
xD2EFbRog9skkWwxGDWtSJHw96QNpdvcgUQZzdZ0qA95MbY36dzSS8NVlXS+IIQQOe7gnu1OImTP
v5yElMuwLd11PtGobCkt+bsR2TYt1u5FlxJhP96E0JnXg3qyzS7azG5OdDJJ3quiz+4mI4zYgYxP
Q4K0T1mpx5xo3sI57LesccGqKvk+PQybuCSycxa93owAJzf4sh+BsSVXKY5AMr5PGl7cFVUyy9fU
uXgQ64+0GH9r2jJk2XgnX+d38K2yVT/3eqcj0wNdLeD6ZP4H6qtt4wfRSxk4N8j7PkZ6P1eVmhEf
CqfZjQOIQMi9qwhtC8u9k62CusnOuFbWwh5ZBVXzTvR2BMht7NZsHOfrJig+4UKTJ+rQlbIDdgQu
IDgUUPl9Y1jueRn6u7SvdzKzEHVx9rZjrh+Gmot7xLCX9tVwYxrJS4RHDknb+N5mVXVdI3/DdEkq
njt6xcZvSbc2TPM2GaYjZCyalW63NmE1tfATTDtBq1JTxTkZyhoAL7dpRWpraeMtBDk+Hjq/otxP
wq07EDeeZe70AHXYWGhsmam7+3Rhjtb2kdsE0kvzmJSudyzrrzo2hmvevN9Dlel9pmaGGUQlgTe7
9gFqXvnBq8NMZN9ISnyAVvO5a7znwXbUbahvSseGZNFRhxd702ScUMQSUYti1ETGIzFVfc0VelsF
eXuKcjzlDE6vac3i+wyw+SMX/u1300M8ZQ+kvp7bWbySXY40tnuVBmSGauAd9dmDhu1IrH36WbWF
e6/tDj96igss+OpnBpTIh1aeTsllZks/AisgebzDupaiHDPm7sFV8R2to2HPUrjysBg8lr0RYUEK
nqIQt6ut1HDfDOlnKstDyx6JtDRu8YNUL0Oa0PDikiS4/L2UBIQv08JNCspsm5rhayrUk0Uq1G00
ksaK/njVOVP8GkfsOEzp3s8DkUbs6nqGYFj9ojT9oZkS7OLpRzyDnY5pos7afwOnShphskF7ZVDb
TeCJO885U0F0AbVhXCKgTcvqnqiHgT1Qsdwn+gNA9enYD9hT6GPmXmbARgdrALbi5EuZ4GFGmeNb
yXkcpoPnxfj3NJbLVM0Sal0UbKwCDZUEhdlWyHLzAbDTzDVZ3XgnA+T2KosqICME361s37/WZ8lY
4qHBJBr6tMDFsptM5LiZY+2uSZQKCIdvPl2D3zNBw6b6LNoAej/XFt3QPph/FWjmJCCEgxORKxBW
r+7gBIhAFjqt2ClDeqyJTXJwO3HngQtkuAQvxLYywSDPMtaZpCpPYCggKZvR6qJBnlaEXXxFihAB
n5mdBVqDfp28iebiF5urZI/Wf+eL8H3UwAlsrWxaiXAmYtLX/PozH/qMgJUUL4odtlyDrn/jkfwM
Qf2ahMkHQI+QliaHyzPrb4Ow+xmP2bpvMNBORvCjKvp3RdbMtWTavQkzpp22kjuHV6svqpq5h6a5
05o9/XJ1K9k2b6smQhUqzI2DaKh32umoPQU7Er4Db9745Hs/ZTIviAkIWI7RnSyPBDNuJbaEmOCH
k01UnycOccFYGvflooEH1TXDBs+1euyMFBsxvCt3clc0FvNNr1kECtozWbf07Rc9JNoedycjxvVi
BIn8pmhV/0h6l+9uum2NUHmbdgV+alMPVy1wT2Lsu1UyCO70Q7WNJFhOa2g2OJ2aI2HI1gYOwwP6
VnGUTwQUzltIoegFEE1jThh3rZlAFrQMGwJ0uBVT+Cxh2x3GtLY3FRRkcjLV3rZNJjdm+ouyYd60
YHfXtu/cyypqNmganVVqUYHoHiZn5hcP0sCrHXnkwg5zVzPWR5KOxPw3lBZy/Vrjoc1bn9fFj+98
uNJbcnZpNmYIE3P07q64nVPgj+XsP3gFd4MQ/pXLhpBFG2+16/sYau1f5UChPo4obyPbjn/I9rbu
viJq8/vZLsObxpgXcgUwREQPk0Q429kdp9s9cr9Hp5+qQxvRlhtip7ntTOujmIj1SKVx23SoK6n4
ISdze8ZHnJwrLQ+iAvDuDhUw6HlN2qW9H0oLPTeAJ9u/zvuE9nb4KZP3wQfoaHI1abdytnj7t6DN
DvFADdhZkDgmu6wxWxkU/1nhI07Gde2SfNyqLMAOTxJpYFq77kc266+yBr/Tt9j3a+ct9FT52xHF
ySu23VSrc5b42Wpwur0/W9W+NlhedJ0TnWRttDHCXfB8NkURpfcwrXilAi4AcCMoaNbGbIpNrwI6
0vCX82F4UBHLTztGkNvHhXGNTiJ14g9/AiHc9haU8mw+S6OhDT8tvLSpv/ZEnOwygtC7DqhwwMaB
8cZYb6bYOOa6668sOe87qG3X3fhalw3QC2qjdQtUYxSJeS0LAjshWI4rUBGATt2gvRp6I2FLSgi5
Pxk/aRnjXyrmezFIIiaG+YNqw1jV9XvekYvQDstUiEBOvH9E3OXlsLFHd49/g5sfzNV7Z6lvRIue
o6nTrR4y/wZ0yBp7Cxvs3slvx2j26TG0MD22thQHZmu/srqFP1FbGaGJBi0xth9WBIMwDOyT37jH
wWUSzI9vdkCbH9JmvpvJJr7tDJoUrs/bmVXzB+PKM/Le7HP2zSN7PG5mMc56/goKnOZhmpJrUzcb
7Xn+R9YgAugCeRRAbW88t+PeN4/LlhGbu3R2pNukZ+4acA7m9laImrfP4pKW1bnGl+/arBWNGWxo
EnhYXjp1Zye0TvzUcLZ5BXSqj/SBqTtDY1D29Hmigj5Pgyu+fAuz8tZThdo0ds3wJbsG1CMffYyB
gMauLwfDyIprz4/YWfT2JtGcC8AekXlbSJE9iXo5pEMANrk71RDKVmlhp0yOAnU1+7AAcx8CrBY/
U+Uzu01m5y40K1ZN5oqoBphENJV51Y7ea9yWVwhr+w2gsdvSy4of0ApWdcvwvRRY/eLWQ0eyTDot
5lV2L+xniSNjuq0ZEZ7CgIJrAsjPygyNg6ZJedUJsQrT6snpJh+Zf2hs6NRhXjkZDU2vwLP3lSfA
XfSqXacDiTk5XnfHh9UtbVJXx5ZQc+CcIoC9JxuMfaED84cykCLuE6wwc0v6mEPX9VsnZHogdNys
AuGprbbmaJtMFCg1HSLXGq7QpcxA3ot9bPfZTWwED9Is6FrPvUGZHNK4a12aX2i0D3rs8YQuk0OV
QgCXyAyFfQybqLq5HEw/26bEFfSekx4hA080/eEbasJV2YnW7n+wdya9kSvbdv4vntNgsOfAk2Qm
s1WTklKq0oSQSir2DDLY89f7o+6Dfe8zcB8MT32AI5xTjZTJJCNi773Wt9CFZeot4UTlzEO11wns
DRq8Bn3lRfe93prkuPfGJVntERAkN+aQUJ8SELrx3AXPqelfzJJSoKrUY4xxnHX3JB3OTlPHBGSO
D15VGaFATzCTI9BlxWvc2PbFIBFsz6Qdu7xefGAzJh+XhA5mOzFm+RnDCvk1b5LBJgBifdcMxmWa
WJgIJjpqr5mFdqPWymHl5JLA0rK5G2bEQ4adcl+Iiclbjdp74uQdjwP4TH9Ynsyi8wKxmHBbc/fZ
L5c/kNV7w3qtTY61tRboVQ2e0unLS9Z5p97h84HrtE8dkgas1H2MqRGUAUvQN8sm0JpCO9hT/dfM
0y+3WRk9utPualdZOzsF3d+XFo/AIuv9wt0kDfuzKH2ENiUpUBXyM11zL61CilLF7tHLHTLWU7pL
nX+H+zB+zhg8ZmQTcyxmZSxujWjHe8RfBvkzhh0/MAmhoqu8I7U/uwwLP2PYnVoIRWEjoVko51Bi
ng/aMjvUBh86oWogbQcGaqnir/QxgPzJCbslfuwZkNG+Iwti3zbIAysMDOxi92rEn5H07TlejDCi
WbjpdUx0KqGHUneo1ml3E3Rk7LXZLUKDqLK+AE9nlPORMSDDao4HGpPdUMmnOI2W0E9TC/J1L7ba
XP12vBdTMBrSiQKRRCZvooruBn11H8eQWZXvZWFQbdMD8rv5iZI/OnYZ0xjhI3BQsPfqSKkn19Op
ldoj3RaSWbORa2aQvQUcdJsyjqBGJhAVLvXDAjFzkxVX2VZUSlNySpDz7X0LyrE5tgNTUIpeB72f
h/ifbL2gyPR5K4rut5N72kG3OT/0qfbQ2LDsIpt1dylpm+mgZ6RVJy+DQ166Vy9Xa2rTnQkf71hJ
Qol7u+Xotvjnsk+jw9rynuoMp0dnffkztX3hV4dhlGJP6h3+9AJ2XyVec5HhjFwdqv765ee/rNUM
2BGyh8pRH0iGjxiYiqnd/kiQf778qDGQJgxLUOgTQ+gEjZEyMzIuDFRKJyoOBj6p5MCaUE+hDqu6
Zk2kJdB6/a2f3//50sKWCTvNu/HSGfn+2IH9qaL1KdrHHzfszy/FtKNxrsH+XFVt+NNvSeHKEAQZ
QyrWDBrxORk9o7NbJNlLWtKelvULmkIEIJmtU4eZVHxrnPNPuvPPl1eitOeTt6rPKi17cVVP7P3g
LP/4Jd/H8PqjRv3/Wur/SktNXOq/1VLffaTV978Iqf/xN/5DSO0Ab6B5gLATOYpn2j4whvG77f7H
f9NcQWTrynUQQB8cNI7/W0ptuf+d/qpreK6P6tc0dEAR/yGltkwQEitdwtXptaO3dv+vaBD/Guln
W56LQ5esNOTZq5ba+U/5gp2bASOatAVg/sbeMMPJBEbqrd5vjD/ipN77F5qkWwzz9hFn0L9XOAve
4D+DKPjh4Cxs2yPdkHeDNpzf/6coNFnZsoEZjIR34pyRBkt3pjxHTOx0e5qDMDc951uM/68/dk0u
/acf21uwx1XKj1W/UIElJQfO/Y54KVj5UXu2a9o5/8WP/NfkyPUq/+sb/U+ZbzkDx8jDvH3ozKBf
rsLFY72Lo82cwg16/fdXlUyf/+PHeUIQM+dSTLqWoO/wr2+wLbQag3SjSLEZo1PiINiwzAf2Tia2
ldfcpS19E5BTLZNQSuYZA9ydX46M9VzEzjge7wBsUd5qEXsgiqugmuEJjA019qJKeys8YOdmq/es
ifpb5EIrlRmZITPmP7SiXwNKgokPnn3DrQ5VnJtbZZbdnvY9M7uG81w2PkRaY2zLbLyzHDqd6QKT
jnqp2jqNFw78s4XmTI6ffrSk8YTA1QoWHaLqNAOpWmy6hE55j5AtgTQAQ9BSbzkq842WTjfTq4eA
Lfd5covo+Y6kB0YaNcTYcUHH7upkZlBei6QVB0d9tDPjy8X8wCUEJbeab5iXA2ISEW4V9gngtBsg
eL5zCRZj2HlCZHccje4PQ997I0IOBALym+L6Lq2bd9MYbuNcb9u2vdPs8W022PLgquSY/ASzWifa
5tDg+5EK02kZXiw2fDrns0/bOoC5yJY5WA28+fE2tVkd1LV6hzq7RmNJ6gIthBNBWq90mWFP3rQF
atHkf0RlfNPTwWhk8kkYebp1DL6VEed14HllIKrlKoWE01vMO9WP0Y7LdtCa+VelQTMmhKejK7nt
60CUhcBSK9Y6Mt1ZlnyHTwhIIt/RwvzOl+mWOObWjhljquk20zhkOlyjHnJQlLjLt2mWt7j+gkL+
0bcEks2eRwJURoQm4RBzDuzIJQ0kmlDJuBjiKo9AB2e4Yc/81ke5aoPI/+X7gAUEo2w/zPLRISZx
m7eWQLoTpLWNpqGTlAbJE0OIGmo4nblK449IubOMlkKL3rtLLPy2x8C7KR1mH4VpDtuy5ap5GMxH
R8d0zHs80vIgdkpa35rLIU10KSJU5jS59ohpQWzcLP3bQinclKCrUFB3F4z3uN9M+rFgMX5lJgKS
TLZfvkRCryXuhPSRcWPOn9YW81svmBwUQFwiY3EC9OIbIWQdNB4vpLGciLpgIZZziHeZnhl3hQ/u
0WlIqGx4zW5bXX2hnqyF26QQ4iIzwhIGzS92po6BoNAS0PWkxhjCCseG+wfcFhgOJDoMm5AmMaVM
8kZxy/AXhoaRJh+0T+7R3ODg9b1HvlccIDh77yMuxmiofa1ZOj+dFJqEKLKaRhY5rj+3b7X2DaNG
/qFLyUnQK670s5lPxO2y6SwqMBXh9AVaGUSaINiPUCf64ERPu05+XO8bJHQvWO7uZw7nAbXGu2ic
mIn4gFu5tgku89G/+zQ6B0PnB7iAVO3+u9DoyOFQPAx9GfL4nrEmZUf0UqA5TdSfuXpMq0ns2769
8+ruplXKps3K5fu584hz3rLuVoiu6ncyJrgT0qbcZ8RwpCqCFLQ+cdKlo+XudUgi/gBfbEIhD23W
yA6DTU6bUe/yOMYN0a0H2tVkoDT9uxTdMzXYPaN7shV4UsX6xSRXJGh71niLkDjfGW+DyzWGP47r
F6yy6/dXNZOUnPnz3qtiJF9aMgfDazSgN+nJRQO1UNZBDMo4YP1cu2NA7uCDrreTJ7VhO6+Q9LhL
8Sint8J8VY2BOop4nY1dOlcbZ3Tm8EAmNJlnOb92NUVbpPPJJ5QXC6GUm5/Pk1ptbvEnz2V3h7oa
mXlB87KMeFOovXQGRQSwWN9dy0JFjDczVI/Ffxq3lRE9cYbnt/lQrcX4pqHOWuz7h8V0nhJz3ju8
MJCtq7RKXlMrvaph3AOOu2kGAkeF15FOAh2S9aZY0AK68s03xhsct5vyS3op0QOVIlDMdHKDOJtu
9GjD2E2f+wV4MnDVTTVa34bkdfbjusao8l2l9q2pdkMMIhcU77fM5pthczeylh31ybyOVnEVenkl
ke6vv7hb0nmRQK3PMbNMIqy5XK2Wh+ALkXJ7GJFssGsBxui9Rd5XtLR3vc6lwKBco/e4wPtkwrsu
7miyN7XrQZRm7ImQNoPeOCJdSdl/UKpPdwrmcbD46IoNZXynJJOhnk1fiu6B8VyzdK9zfpgG1k/N
562hrqNsIfwcjM37eklAH5OAZyHXhQoHG7mYidlYft6g0AomCX1y+rnh7bp7b9rshFWphpgJOIo7
bxbsoynQO7ftfrMj0yQ0mJhkfODEDkY7vS2vAL3v2NrfEzP+pXJaB+TU7R13yS8oQze92+4ERre9
PyUrWNncAfH+XMDVBtm6qtk/TjiRgw5VCxzihRZhOqY7pCeBBMR99UY1H2Tdwi+pwYaObnvNZuDO
0lcQKZSztm0vCvFVIBI1B2Isr6rioTCm8ZGciXtcxHdNBfxnZKZZrDtf0hV3ZtZdLQ08CriCZ/bo
Mx8hyI9BnlTOGN4bb/XklgD/APPnmaRVOvl/u7jal4odIKHlvxUU4K3HW0D8KFF11jttWWeePLFY
MGgtON18Q30MSJ2QLFZZDVV2SUQE6FDcvFGIokCN0HYhYrv5Q2dghCicBlDl5P1SDW2xHtTbJsGV
1LjDrhQDNJlZIZWK22Kn23wrNtWv1l52Nf2OjNAaNsDpkvOv7Co8WVFHZ2Iw3gCQbT273BP7GmhR
1p/HrOvP8N25S+1wqEoCLTUHkAvcYib7FsMC+7fjcis3cuRHTcb7CLWplXlQJXUbSLX0x8GB+DvG
/sOipmuyJFB7e+tjipiG5wVdkmFso6Ao8LihBl22ZJtxOQs8N5mfvwyLRBMKtICAn+JTk2vT2sEc
5UJ+oiGi6Sza69TDQrYl0ZtMS2ydaML1m2HsjllDroKvjU4Qu9feiT4t2lgBcox3rTNWpMjM1ZgH
AhMDGWNtmcrR27DwPWmDd1Q+AMmMeYPX1jZi8Sl0Mw5wvBVAVIr2vN4v3kGz1MVYmgeCWapzu+Sv
scbiM0yGRr4N+HILLMWgHzxflKEjQC9A0Q4mxAUcy6BiNSDANmKxafh645+FAKhTZqqNN9jgVBHG
zN3wQuQccHVDIyma5lCX6B7dOg9jHHu6skZtt7RfrHbj2UEXEZtkGXQTDhhv7F8yjJbIOKMP2bAB
/eNFrOCxYbYP1vxgaMvFn9J3Ufopk6MxxoVX0MhABREkEkuTmfpwMRj5ZZr+RmYCPdeuPjjmBH4C
ISfK1hprIiIngyyvvaQIJQbGepnN9InAgHUQP8QnhQxqqzoh6LgSwiUkx596MNWe+cY9YTacA82T
Yu8F5waaEgD3znbJJ3E/I89CZ45aA0MpCODpa3B5qIhwg4mUFfh7MFh0HR5DcLTpJqHfdugM+cSE
h1NS0/5peTR3sv5KS26IZEj+WEz9kOu4M+0nHZ0/kzGfEy9hFl20m/Do2NMXDR2xg0g+cNCSrNtM
d9N1yW00RriFyYv/uaNYKFLXS3leIgBNTrb1ybQDUgA4hqMYdPOxRvnXVxWIFuw4XAlzrSQwYqCN
CbI4Si+TFj0W9ldMsseuRba0g85zZ2Om3Vk9d1o7LbtJ2ulu9qIGr1D6mRO3hhIupQIhjwfyi7bz
CWYFHIdHBvBuROOuMxFfOyrEbcVOL1qIbYZ+SxmE97HBoJrqC7ta4+7z0f4oEaJw2DounhoeS1w1
tUGYlR1H+4gtPMxamq/m2P1FlcTBbco/qYqGQBiVuakbi7MwqcAwusHH1jE7OtHS3MbopwERUfrY
YaUbr7ZhMKWCprhVCMTQgdy7zOwCMxFcK3rpQY32utY7kCND9JLLPtn7ArWi6jm2GG0jwyFjPeqM
wE9yVkUUMltJWKWV5p9JNVbsbcfehf7YFwapE5Z1jyT8q6dgZYpJHrGyjW7nUW4py/0qY+MvsF2Q
1DZH21oiK2kMPlfHakkudpqjY2NOaXXk6nrevxXO8OTWbrsRa/ysHSXH2ENzXRhRd1UJ4y1XjITr
Zfda3JNKMUWAVloK2zm7mSDJMbmhXeeMem9XtGULpw0wUstQGENzbjladCLUdHA+0wQZhjMlQq56
DaNue4oNBjaJ04ObIQXCwZWzj90oNNU0BEXr/epyAUza0p7RTz4Z9eBQTZDJhOeIGBJmcRZI6CHG
c0MQDofYucbmmB38AT2/aUfP0V1R2fZTm0ucj1GeMImC9W0Flg6zKwLwDgQIpI1EJG4vXXXk/z7d
pUu2AhXc6A8WjBbEL8m8htaQJGu9+d7YfUyF/+xgcDtysiKLYHKiDVfN2Wb4mkE+2RcOwiXaaJ5r
nyiM1bi4SWkZJP1IyGqriJ0ySSDvdOMFhceD5k2flgJCiIyPzze+J4EMW6ritF04476sp0/PtmHZ
JjxnotVJ9Isqaneom1uuLrd7xzwHifLWtWKSK0dUR7i+WlRwE1Vc212mbn3cMjUenN6Br8mUwpgX
7GsRpX3q51kwxQpPA4EXw7jeaQXiTWFj+wCCzs8Ox4SKUSFooShO8X5QY+hM8U79RM45yVNhgvQs
5KNKEK/TgThUnm4HjkvvoaXfUOU7bZCsNRlu0EpfDozDznKssSiRYO478x6TAnNBhjKJhQNZT0LE
lfrWqczflah3Sgz5aSiLT1dL3sdsl6d/FHRJi1PNprabD4m6n5VEnHJhwU6LLj1hnYs37bWhWT2G
5VVfmu98no8WW3DgK2ZiCe121n/uX/qFB6etfutggeAjieMs66tMtY8avcSGczZgRp2M1Rm36SDY
0zjmbFoHa2wCjOpBMILijlVf+ojxqqqJVzdIU9y7KU3ufNW29UhbpXzqbSrZqJOreij/zExmcnpl
YXS1cAPyY54ri85hDswrinaD51lbpzfFJXK9M7nd+8F+1SYUXAvUObri5b3h0QID1L5NYMlguWXy
pjUAAMljsGryZdr6aSiTZ7dC3ZbF6NUKXDFesoagFyyqroazEuFSmVjqmNryre5sA4M45ocIpxT9
qA1iKlTnbh6o3FvONRLjIuYVcHUvkzKvbWrdwX8loxZDyT6rUQcU5nS0LF5N4XgHy7Yu/kI8uYyz
OxzhhDzysXGqNR9rreBVxrO2sVCHqlmz9hYVytbNS/zvzY2pTR1MCWroKVvCvCWGLK7LR6e1WJnp
Ju3mmvKuGyp/23OwRzfCIhjVBHQ0w2NnruB8ZoxBrzuAzkbIU+iCS7VqPtAJnU1PP6aPmu4Nhznp
pg1Tsr9OAq4qI0RM0qCruVxGG3NGcskjKBY01BCb9hRHcMMbEZ2KaALFFqH/Rf/lSOkGdJ9v9Zz6
4Vrf5TapfzMuVDoYhIIkAQKk0Mkybx9hdoVtzzvAhNW7PI7JXCSXIuP4M1vaSerGUzFi3qk6Ha3A
gnConO9zV/ksKD06HmDCs5svIebybS9EFYxtC780ZQmDbRrkTMG2ZpJvSHYe7iYc11RtCTRWWoKH
uZzHcBZyOmjkifgm/yeL2nzrM/fSN+MYLpqq9pa1yLPMMbhni78x9Zr8azt7cmOtJMDGvpqNaZ4r
DkEY2IM0192THkkkRVnLMwdOKGEkz3iPzq8Zx2XQaLF9MHXmRvNifiatehnb+gHAlbs1I0V6xDyf
CzGqEL2YxePs3yGsUPhfiuNgGA9Fg/dpWhBOxA1yPLIBghIllRoSGk7NmQWHwn7dq53exxlLmZYl
VE2+z4ZNqDpH3cjFYeTq5P8uzZuEBl72mG+8hJUdpz3bniIEA98GJzk3evTXpM6xNYEW8yDVBjkH
ENHltMwP0zi+RQgeN46hM6+bkxOjew7LrqmOzfizLmY3EAwKZzSdYocpX6tkvB+jgfxWA8iesmi1
NvZbtFoZDRIklKO+6lL7XSBx27b5hJopZ1cobB/QFxdwZceRS4LsDppV7eM/yGcSSHCOkMyRqWAl
toqErOq28lEtt9rGtrimOCaADqI5WLXO2WSdilmdHbu8Jmgmdq3PjjkSIxl0+Taj08aVqcLRIZmb
uwZZcw7vgDkgHl0CTBOwrjPakK213l8dTom9bnnzRpTYwVCuXAoNdebc/nEii3adbbz6Mf3bgiiG
OE1AVsWURr8dEK2XmIybedpPSh1lKfRTB8oNNDCY3RlNceWgYM+TrA9teyUN9F23awX3PDf3ROKM
+2X3ECb7gleGqOiuMDW4bMhFp+lSEeaFnN/IH61a+0Sflsa5uzX0+sNHmoaaShUHtiJxit8d7a+x
1P4eDjQojHYmvoC4o72dgXowB4YK7oYSCMYiWpg7ocqDbLnneCucsvrxih3zolkUEP4i7KDx869q
tS7MfpPtq5tcph2ASZKXbR1niNugcJg4seWRB93EngJT4HFpXYQrfkJ7jlyejac59zaBJpvMqLSX
1dYKfnW08W4lULQRxSNZBEiiHDpBvlwXoHikS8voe/3Oeue9tN4MFBA9Zm7k2E5IQPbn8prOH0vr
kwCQ1XcOOaIcyn1Wk+Iz1XyENhXeJ2IlNtgIfLSaaxMQQ+NGjs3DaKA0ptjrgnKUt7GzNDwOjAMi
wS4h+vVsbTihEs7DqNGA7nS8TCh5h/KFsMsoOi8L6Q1lsbjBnNjXhpF8V5v4zDQrtIckbOr6SE7Z
B0DIWWEOShpK8taOPsGDhlHm3XO4Cn1864vPmN5Nhb+JHe/NnMyzU7SbwQVFWnXiojm0sZs2LBF/
YbIjNU+qj1yt3ltM+Bt6o9iBULoMX1BRYWiJ4t5B+W7nMQf3jEw8+TQ5F9NZadEIeHadTUh4RUjC
plNRWDvtJa4jiUlJvGg1iRUeCczDWmQkUBB0O7nGVXK0lRR0BlBN67n5FuXonprmwzOgDky9duWE
+rFir+d+fsti78Kc4ArlITRGoCwpwNbFUB9TPteka8iDA9OURGr5QWPwLZ3Ml0WzXkbYjWkHNZGZ
4yY3cezHKyeaO/6jdZZnS6t+W4pfyDUFGoiE1NkG3ar59c7R6qcC91bQslkSBIZ5YRKgEsWvrkEn
XKf+BYs6R3lT/kFKLnjfrGfK5MsMWlS84+LksljGjqkmVWJu0fCUrOSIRgikLQC6AMj52XdUSg1c
ICmmvtIjEkatJmupY3DJxVNyNyD2F5S1yGtR8Bf4ZGzrSTqW/4wUEgggRSAx7Yh9yPuZMPPtVc2Z
22bM4mTKCYYOr6I6zjySKMSiAem4QgTslcQvZdl4lUND7uH0bqAeptB+aOkv7TILdFPtIJryM+RT
9qGK8PSnhnOXt6SQzq37ttjIxyGhbo2So1OSkPZrVfdJNw7s0crcDBmVux73HDpXHEfONpPAdUUC
x5JQ4JgQ1sCRTs/CREs/VT5P9y3BLkhBUAeXcFLR05C8NsOP6lyXeFRfPovB9K428XjBjC4YCdlc
Hw2jbkIn6vzriCy+/B4H/xNHwqNm8JijV/09DawWnaLa8V40has3ySA3YaJnlAyPgz4LudWRXqwu
I+56M5vpKa+FbWce7AgFh+CxKkzsHG5JXlLHR5ixQE7JygVwqPZ7jiWucF8GET+pBukjBsdkO9eQ
sfidpqFFJMahONvalZxctdUa9xE7tLyMTByujn4cTP21HEUatkp3TvaUvmU9MayaKNoQMXSoST05
S2Z1G105N7sZrUNhPdIWSPcqcqJzydnFYsSEOd04qDJ/GtyhuXe8/ii7Qu0XdFd7S+wRIGl3uTRf
knn6arWG2RBN/zOHPQUbJ8GVW/rbCoksOkAYBtPCbtJKNt2YD8KIVgo818xzpU8DUL0o+0a4QXw0
LTs+aG8NIlHR0SpQ3imq6V816zn1Zy+MNb5BZjyhAGA3mJz72GbL9vr8HsE1HzZNVSgddw2ZNVvN
rrAB1e6LbZkoWSfYCLbvhynGODYpxog6H97PQo9iAfzwGF07u84graefP7cusFJKfL2w9U3erCfQ
hLbfqP2F6MBBCB2cXnqPuiBZvMwHrDpx2JRtxzgw6hH7De/W5N5DwqWhsD7n1Ct/TcXnbmSfKhX0
lZv6bx8nOy/i2/ptgqK0liZauIT0Ju6GofBf/PU1yvW41eSrtJrWBS4ETkT0EZtMyi1BpszEZhqh
nR84NeNehBvosyXfsmY3Q87fbjNzCXvhOUEqbONkZP6HPzImJbYCg6kHuIU0sFWaDTcVSDYLUVZt
wbBWfDjRtbeeTRqLJ1fCqZEYuqllobX08HwUpZru7fyFXXlpe0bfqMdCrlCGphiDL0bYqlq2pE/x
DJolPkh8wY5BvWEso3bogGP5DeUTtRcnR13beZP+NxW12PmJ754G9yQ654vcJP9kEhyxQRVgbhNY
yfc//9W3YIK5UcnVcqY09COYvT0h3wDuADbobBFdPIwHy7SMzcjpmDBDr0KFVt/sLs+PIj+409XQ
eGazrrQ3Mc4X5K+zPM0eq3Us3ow0OjOvLE5iQP2GNYL37OviodbNGG7XgOoXhlpCdNE+Yn88KG16
tD2dtBu/xHypF9+FxS4zOaqnpeBtncgofjWZuVe6vzcL6zfG6Om62DOlZPqY0JkJ4yX7qnSXManh
MbUR5pb8gnd70FzG/aYX1OX7PMYI3UcQO5l7VyXbZel9YA9ddk/kCkELy1ByUGreKuimO49iSjvp
adtucT//wj4d80z22dlGPB7Usb+Fvkc8nicv0qazYDRmt+ubOiVy2/mDK29jGwXPbI2o3/bisBqz
4rcrm0d4WEG72A9mrXQ2vAzYPkaLHWMwWHTp/LfvQJJ35LShi3gcqCNA07S/K2IIaP1/RXV6p3XV
KiXUab0ldrohKGohpYkUSzeO3uJO095XbbCJfDlbXmQz9JvJbb995vKY3Gh10u+tO/hsDOjlxsoG
DsiMVrcWKbhhhxnDWPF5OhAPXhTlPsLRB5FiCkZrvaZytkeE+/dlTbhWZTSI+okbBqLS70U0fAD2
ql4mfL0cLYs9fa0b2THySPA7kuWY9r2Zm4HuM/9MTfLoWmSwNMbu3XzODrYZz3tON2sXfBouSHCT
HfSdqraim0F5BjnM3mhR8iIsFYFeBKDiV7N1jPhXqgoT4XSKwHLQW8vgzuMhnQUqoroUH0VHztcE
vmU/cjduC25eXMk471FPK+JWV+RflV/MfP4LNq7f9sO8nAx6S3srr35VaHq3vjHRHGLKHyZTOETO
eDYa/9jGhK86dsfpyDD2U6Zx85FFyJxIEtoaY3HJtF5HbYLjro5X7YTY2fgsqBur8bnWZwmXhC2U
gw20I2Z9aIWbJ5Ldkr5x9r30H0eDRqeDQJCpi3OoNBOvPcac3BoFCdMlia+5sauWiGYK9RCSYS8U
BTGRbiwoO3zUgz9f4CK1J1NUCeyAavlf/2no3GCitTqd/rDlhJCL7v/xV5kf8ls/f7bp1GL++vkO
qf6SRQbRkstaWZCY01lDulF8jvTj+bZZ2aWhmUU34hftI6mQL1XqqYdiNNGbVrG5p7Ipg2gwiJ8c
F//q8wQApBIIlpPaPwg/zDVYExPp8n6CD/nJWSTsjtaP7meI1ZvK+Kw69zsHgq2JY9oVJdz46KFu
x3Oe+Msj7yE94f/jvrZ3LtGom1of/AfdIDjBJ811jo30WqVMj4s+yRHAfNs26xgBPdDHMFsBh5Dq
WbChLx55gCPEmsK/aKN1rOxOhlld/84xC9NJGH9nCM3LKRrudDI/96NnEd9FocW5xryLldWFc8Fn
aKbLbcK6GzLXx4fbE6lXltPexwayLeuS4oUg1btGZhWKlok4QWo9gyNTmVVh6ptnlUbYZNL8CUiY
CrVc3iYDYcYaIrOg+2JtJtoE6f4bpjVQEPXzjJ1khxv80Vmz7kZnRHPSqjM9Kcw6yzBA1oIGqRmg
jhKRW0cT3V9g69NaYWHLgmuQu/IvrUUO6Xbx5mOVJQMnBANS8/ECg+rplDYbKbKzXq5PuoU8zzen
9Kky5f0wuu4moXO4E3Hrn5jiHxt9dfcZMuwUQKkKcy/AM0buuoOkb2YX9pGCjenohUAzWgAWnKBi
WECmboDtWnyC4bDO7lvGanQf7P6GSiej8J7DJDXqIw3A9CHR/cNYBB0V6Ulq8/dcefkbggr8M+I0
JDHy4jXIBGL8EDTVTJiiTS8PawdMG9/ow7ziZkettWmKsjmDNWH0VefxzokcoPgaz39e119LYrph
nXhPdT3SmaiZ4jYzo+lslSENiZ2d8baGBW7v0wynDLzJ+NfIiMqTSIpxNQfuIv9mpv2K1e9PnwBx
cFMLE4h9Zva2pTFEM1KsvJ1IvSHLI9a6r164ie17fDcw21WhDl2yWM/OI06n/tqnOmV3TMNSx+pl
6ku1bWUE6kgAdqxKhwF2We4KplsnhR6VR2XAfu1b4952C5pmFOQH1ZXeOaNddExaDB/DEPnHBkvi
abR5G9z+5TH2HfMsddlSg/jGxemjZT/lhnmXRbUX5uZg38uICXuW3LWk996jhzKwYmb6oysi4pIa
szosTHtQuGAwJ6orfhL0Ibe2sIcnOrD9dtRs7ckcve2gcYDz4nJ67ixG60rr0pfG0iyYVY3+0vsN
+BvLLW9IdtbUZskBOHEYcjIoP4qIgsriCQucKlI4WSkEyyxXK9uGO5wEqtc44mw6ER302jUMkerJ
KV6F58E6G5kL66rGEza22Wu7flNoqskrvVBEcyKPXwGswNzmkHqbKkQEReZ7NxamNQGydm/Iq2Qg
yFh8jHK8hLM06HAjj/Igj6IQ4H+zZDFwWkp9N6W/+gITTT0yW498jdFioz2i77YJMcG6EK3knq5L
cadWtXnpE+aY6693zdjtah8zB/Yf+64V3VllLg5Qx3vtcu/WjegiK4z+0wiCKF/HC5rI0ejHv7Ol
s0mrJeTSilt360yW4CplUyjHVO3aHiKcN/BBaDDgtmjd/jCvnMNUKZs2NWyPRjIbVbqY7wzOJTRG
cpJ5uvJDm8nO1IV8zJxs3C/1/Tiacg+Ew31ceMVa5lyqODvhEy2eSpvlmAkwfufIZz0bKnRRvH5i
H91zPhoRGxETQatGKWFVUAUQOXaBTBQNcOwaaeKgC3CHO9samJ6MkXdCtGNucfM9dXF27pRc9k1L
3rtm548qTQ+9GrPTtGq+yNUCpDAwT57M4hJJbwy6hYxK18HaickN4IHOJtABxZTLgSFbuytn9eVF
GQ038D7rqh1jfNk4JSHVfVVSHwHvSQnG3XRMSYIROSiLO4tINbSXRrE1OEnD1M/ZY9vVQoRguN8N
oBZeYkITTnNnY8qWA3sx6NxV3nIxbcfBfIj+FfhW6JlzfxYW5uaKFvCDK7MLk69zq9Sy+vFlWHtw
MFgQpgO3H6HaJeb3qUHEuoQjEW530/8k7DyWG8e2LPovb44IeDPoCehAK1GkREoThCy89/j6XsjX
EV3FVEiDUmRkViYJ4OKac/Ze2ximiJ4KKYgxskuLfeKydJ0zfY/lcmAfAiORk0NIY1ENHytdKu69
oSfBgqIY0/a4UjKCfjkKyV7wNEK7I7grj3dGgbYlVeA3VtiAZyTezhoLKDGSuFmaKeDo/ZipxCth
NBTGfOipCXCR4zr26/EeT6VMpW5vilJ0qExyUYBa7OKgZZ9nGOZGbfXAbgLyc2KRRFUP7AQhu3d0
BRGqKspFCPPPIS4ffYTMjKzhTs9plveapOyFkRnXryB6gUyLndiDMtdn1GqbMtyR5UpRIMRrBKHw
DqFFT5I02gh8n6z9LjnlPhikob1kPf2RQbRwnzc4StVe7baqy9FDNu5qtcHR59OwaXI52Qg+jMnW
b3Z4aLK1OQB0C82s2LEzO5Bw3cJyyzkFkBmjiD6u+SkHHsTjtuytflP3Kuacsq1WudosaMdCZUMT
sdEMAJHdgBIv854FEbMvlKFqNTTF/dAnLA2lpDqsoVdZ5hjkK+ZU/HFKozxYsgCYoYrDZQp/YOVG
pHBbMEuyWvc2jYmFsMjLIx5DY9ayIQDAAtpBSH1lPvY9vVhX3LGzGRiM7c4w6mXXx+W2r/S7PwdH
7qRdJrqw8ovRMWLSgWMNBUGrAdaEXijopTwrGrARDdezjGVjrxnIceO01ReRyDm6EGWU4YJ3GBOZ
ePOR44WgDMki0VXKOi7RZqjwIRgl6MbbMIQN7cZEXqTYN2V9a+n1bgi12lHD8F7LBqokhNjMlEJt
1kYA8YkjayxtvayRtgTvCIt8Wvz//N6fH+30p+5oIUvTyoFidVJp80Q3FKfUK8fTDHGLjM0UZjqh
6qpbJGulH8RtMP3Bn1/JKW1+Etmninjtzs29WS7VY1uvNBlj/nwKctgEMFtpXh/ba4fc/ezNi3Uw
l+7Tq/nSvls7iXahf5HA/VD4XbCtUp84LqhHiAOSuuiO5rB3X0F01LAZipWFllAARssOY1apSx8c
zrPXLmFWOKITr9KF/s5v3GUnnb+KjB5oqZTZyZN8DKoDgfQ4KMl1Yd27TyHIUr5+NHbBctwL4lJw
nkqQ4SFFbnu8SwC1nWkRim/GmlVKmSmn6E03luBsRuJeVv28IPP9Iz8DVrKKvZHfYWvTj96TShhe
8dbmeyYEkMAkGFe0MgEwVoshtiFlYAyP4TnsUUYnEK1SCnZzy1wFOSeGeBnu3HiFFEZ+KN4y0W6c
JN6bBmy4dy4dcd5SwYg6Q9pDjan7KNYIS6CX+a9ABPqDikyL8OdNvgKEnJzYdasphuCFiFyRueOI
h6RZp09AfF6QElBKwvawyFaNtlCe1LdY3sqiDRlu9D/rvfJobUKGqtMkaI8dj2ai3W6LHfo2wpXC
l/Y1aW3l6M/Ney5umKnv/aq75P2mvfrn5klagvZGaruHqZiP9nBiVUNCtOLEKS2Qi7QH8BFABGNU
GHb6CNMYNYlwDgUb5nbfYkSfu/VhvKu6ebizoHOTJoAjAf6JNgPZhQXsRIoPrfElzR4hXNDd2ho+
EA172KS75Em6085pN1P1YyPjmLPdvUpQo91CWKQPcRKPxlnGH83AEdYi47qYX5sN3oCR2nA4E3bJ
1txTOOYgeQ7XcT+NAI8Tx+B4lwkYtkw/y33xLBz7TYxCf5WsAW5uHxFOLvw9DufiQhYZghqqye8V
W97Xck7t7yB99JT7bW1eYHO4K1njXrBDXJiAE2WdwTwNVrj2UWLULKoHa+0jvoYRvB6Anivr8BGj
YsNJtt8YFJl5VefNuVimB87haAmGmSBu/Kd40lXPeSJAGD2AuzvZDjfeqX8UVuFBWwVr47FM77Vg
TVSB680v0lG+d9fsTaPCTi91bUef5TaZMQ1WFEuorS49XL4oQZ+reXYtty5lwEuzVOfCA2QQuEw1
9DbfX6Im8Q/9a7wp98Z9vnrt/Vm1U1b5AlUu8O55f4leMIScjCMal+yqkvaOe3+h4u/3Fj5M16/w
ixwKxBNAxhEhHkTlvnakLUWf7oWpTHmjzzcJ6lGAr6h+x8jyDqDORZSaTnqy3rRoVrxkj8KMlkm+
Us/11uyQOzjSW/UiRgsarWQq7Iu1CJcSde8MBOKV0NWT5M+6d93O5uWquUtOk6MHKe5oi050ijtH
OFMrCmseKeUg8awu5ffqGr66tKkWxko7jqB3L/A1zBPnxPELVFgdO8lOPClH6+iHeKltdz1SQD5w
hzishxvo39WbQHzGiu1GuqBNpG/8TXanX7ul8UKq3JYABSf/qkh7n4VvZEsODdFPW4PuCf84sAdc
tLaLefvF3TbGQ3yMqXUtMYoSEn+k+0G6w92UpcWmCaeNkzABYZ5BDfTliXsVvS6RXnR9PtBxDgMG
mEOHtAa7OjPQGc9CwVrDoJGRg9k52QbpXGPvmRAVuObO2/mT/yqQFSjOqndOrP2iHkBh2jRjcWMv
Kke691Efr8Jorm+bXQCY68pggsYxLU2T9sE27/IjJLUJp8GSFWyFbmUAfawglc30RbVxHyHbqsNM
LB8QRPZEzJ8IJxwewkf03AKlYDtOVoD4pP3gYLxTHXqm9YxZ9907mHvY1u1cXNQ74dTfW7vxTqCJ
yo5hb0Gg3bufHUTLHXAjKsB0RM+siBJ7t6t2Nu6NZ+/EkvBMMNuHsKsc3r+QQz0FA3BnhAs65ROR
KWTCohSdiXfWAjPDzH/Wv7wtMnGP5qstPwNzUPGBM1TpkTrSwfJsAg28ubWpPHQKMwTAojK3rIV5
Kok5/RK9hbAJX0Qe6YO0lu6K5jXcJReXoc0eHL0y9NkZpzZkMvBmO77OHShUNBBOwXwodit1XRVz
b50My/DLqp9g45tzrWPJVPdAamj0kpQA95g3C5KcOW+ek3WVO7SU0FQYjPO1QGSyjcp6mCuIZWiA
OOPRx8wv2+nCm9cglYHq2MZRGWx5WT9ZewkCwBYTpGbYxarf6SuL10S6E67RonbYusv3wadHsu/c
/BDbtc6cek9eHNqFZm4kK3TCbILUdyhLW3qcCZdYPLY1ERszUhn6LTJfYpcPACOu7NGlXUGUoAEg
Yy68UudHjut+aIeos+X7aGKcjuhZ7PrNEtHpITAmQYxpYQ6d/eS1R53A7m08r1YVrvZZsSr24G/f
0ot8Hq541M03Sj/+xtymh0RdVM/+Uz4sqndeOfJe663yJjxwd5fgK/05N8zoiJpGpjoLYNGcI98h
rins7EZay7TRasqaPCXeaVu5iMFGNxf9GiIJNFRHWo2INK61Q9CVBT4HLM6HC6e9n1czXdy64tzY
t18Q2VxqXzK1oFX6VCEYnLWPwvPInQaoxWHszgSJSL9pkQ4P8TZOt65jcfa3i53vqG+qdWzuECZm
/TAbltW7u1aEmRUsm4dQc0BOVo8Qc/Ev1sSZ4tni5m0xKA7Q/mg/O92d1ux0f4UbQ94ZXxljO7A1
4Ep7evLasWG5F04D+41gpj2Vxw6Z/FuK5nIh4PS4F5YekhqUtQbKZNCKC17MdJWvTCepnXK8Y4RV
90m+ltK5L85oWCF/aLbECJhYkdKN/MD/b5BWidugXQwPfbs1ouWkrQRXi2cSzJS/VNIlYTKc2QP9
yE4hzB51dU8wZQUGAAB4A8nRzj/Lh9o61aHjsg19CUnOOzJBIX+Sg0eKgulDdRfcpXgqNyCMvFNz
mZCDNF405iiMQ3NYCmxc8nfRmPks+k/aXa/gUwEetUAZAHApAx4IYR0SNPHhdnDwXs0Xec8kEX+G
x/bFoHbnAOl4yXbF2t802/pZfcgBUdARRlN6UsghgHqGB8ofHT+Z54vCcKyXOlmZKIqSbaaAi7pL
jTkWQH9munfeeMo+8pfcx7kBvdEm2NjTPj1tgd0j/cLblaifeMuGK95FbFixbqOSQzg4Cb5zu14a
dyQwihvKpOd0FTTb6kS3070Igj3ux69sp5+yawhI1THPHtuvTfqEB3Wm1HAS7Xifa/Och4V1RAel
jB3VNhhsRyDYJQqUWfzIPq5OXz3fziiNghibNRe+J+ZQzAMsX2A/MIXZ5gMdNze/aO1RuE9OOGV6
1WY7Tvc6RCr6hthz/GRhKzBGbMlHnZimW/GCbuUEDbnfCApsN9s9mE6FYJq64jjTjtoeHX34NCyB
zKhvDHxh0xIvuwkx/EDFmKUv0ODKz2ZXkV+7wDCC8nlAkP8E/F/YuA77lnlyjLYKMRDLbBMvzXWw
N3c5XjCTXfDM2Pt37By8F96ZeNtmmxwLjLqqRTs/QRIguHby20Yo2BeldXaxxjDatI12MGCfbqmr
U6dQHRcHX76MeCPgTZxo/3ovEhPWxEyeYyxJt5G5ip9caT5mH8/CS96/iNmxjedg0eoZeCN3yQ4q
WCFRQEjN9qwvz71arMwHeE2ux7a+Tmm7zbhz1gcPg1U1YhvPgWYt28I+OfeP4E3bFws26QZ2B1X2
j0GztTOGFrqTkjof70tafsviIjo8RvfBRVLUsd5tfTZ+MlQOIloc/5EXNEM5vlQ3ydFbIbI1mT83
8TreZa+taXvb+OwdwJcDaSguDYKdTwoBD+ob/RkOomxYzQU2GWuHYtmzI8Tim+A+feBrS/fii3hU
zhQz+FjcUZwRnvH6tCiSkbNvszkPV9jGL9TuOCjEn5W7RUAyddnPHvx0Mhk2KKrqg3nBsPsWfpUO
VA1znS/Ud3dnYtZ0OfOxR7azvfWAl5G6Xr7rNkk10+bVwv9IQnpYnIec2kYlcyXpccEaxXhprpQK
WK+bK6WPuiB5Y8ahYe7dqQ/Cc7IU38VhCbaz4lW9j5gPEX5yy+tXEhbU9/KLVasr5vU4y6p5t4Y2
pCzcd3dbXbxyGyLmXcs7YW5s4I4VPsHndmOuxWXxbBGRS5TQhZv9hYRe0Gxrgw8Edrw0d/ultrKO
5bF+RMx5MSGO4H9E+Mm7iiJ0Oez8V3bV4ReznxTP9WAevw0U+Dz7s4XlwaqgLtBns8rXl+boK7v4
Q7syOh+CV3eVOJY774O5tSXnBX/hB72FCRk+PvkUMBcGMdjMxi/CTnTguikLkluDObO/vqV1Mvf3
DKu+WoTrakN+vHQvnabJZhKJcYYz1tJ9Ph1iTToMK+p53mF4lK7XQqItP6fsQ9MWzzkLY/ESo2Wf
9Uv1wMDhIflHeet/Yn81H2KCn77Cc/vOIiCcpGX6nJ6HBIzqTD+6q35tnJijeCmMD7puO2UHCQWj
MKm2thbPxhP/WP9ce3MI3FP+OXFCYNHX7IjdT5TjHNfR3oafoIETdkYqykkbIBuAlgdmec/usVvs
Qzww5+yQvSJHt3ZTfVOg67NwH7yTz/tku5f4kzHcXtlCDxv0mOIxuGM6kplysJyRKDSrLtVFe64u
TI/+g7jFSHBfLLsLZ1d1n+6A9m7X0RGU25XI+CURGmUGVHeaLLVn9taP7Uvn0I255I8I1IQ5gJls
07KVXg5XDuyEgFYkfsxlcm2WIi0/mn1P1obR9FYeSbsELhYhCkvn3dm8Dv3WmrcH973rLzDGhGSl
iatM5Wxpo+p3jENE6Z/XBocPh7jOxvItPk8vUH8oum3+BT1TdkZ1CZuzb+DrO96K/zFbadvhkN8x
C6I5tDYDXxaQ/YO26VfcAXGnLCoago94jH07oh6UPvVkP1AXYqGkuXWYts94Cd9StmX+ol+IH4UJ
FGvBBH4RmMgn4YINm3mfv1ZX7BQyB0/pKDySfu1pgIvp7qsrAxF0Z8XuRqA1s/nzq6jXWxyoOTTt
USQtuOSVRryPoenFiwCU09fsRgoN4Me3eGWn6Pjgz+9HiLCSqC4YKla0raTWXIQl6zieJxfAPoYp
MjiuQgxd1qg1rluvBHkjaim/9MwIqA21syLEXRKw90KljEK0a+4jMSxWccr38fMWq/PAy9BNP0Jk
N7OGzgYe71FBBlftVKlnu9Rn//ejN8t9o+b6KtL9eNN3gL9qlQ1lXBLrZ31an1lltTtLaMwG/ntG
ERZ9wiLJBU4qf37o42NsCN6K5gJFTATG+aIuIZ/FvnlBZFk6fs7GHN0jFkQKzyreU5QclGiH8UPU
wrMQ3XtULLocCpQbSVifS7DL8occiZWdhhzmdPPocr2bAMY8WqZmnhWcuVyB87eFu7vwhk9liqKE
jcgW1mswj11DXa54VUi9wkBpN6rsoFdOwGOPLI/90aiaaDVitaAyQ+PMzZ/U6jKoqFenXwdmX6AW
qT6EMDxbcX4q++qhFkZim0aVtLf4tdNzSqjDZcgFZVWrokNlfSkNxn0EaSwX5IPCwdNq3YdUUk+G
y+HIkDWb5AVOLKXiQCY/ujR3Fl1tPuXNqC0jDzWQ24+PHRE3PA42MJnqUifKP0ywuyQ+NfNS7N9N
WRM2luvj6PMdVyl3VdpX6waXFfNMHK9Lg60rAN9OJJGrFDCdYMYYVm7RrFrRC2aBOnUxK2Nvxla/
bVM2mVZLMbBIKAcJI5Felvw+UDRemLIBGhFxxtyTXPyjl7HRvtQO4aPg8tZFTbzUYrYLjdhsMLAf
wsLnNAyr6j//H5f6TTanBALo3+QaE/GSoemWijuTD70Buuh9LIPXNUunU+FDZBaYgpb1QnaDdZXU
Ntklq1INN7kisxiXw+PPH/8332X6dEtSRBB4uq7e8F2MXutrjehlBwzwlwsSXqw8SgchVQxhEii5
pU61S8Qr/fPnSmCH/rpsSVYMC6IfIonbQFKx0vNe7iWgXB6IyhKnWKmvAqO7H3S88KOImj4p99jw
9rqFnpN2MifbTFnDNdz88lWma/xvaOr643/+o6kmT0CSDVlRVcviG908ASnSxAF5aOm4IliEsBDA
Qgiffmaiirzz77yc/uQEhGH49nTP2kdtCuu22Am33vDLcDC++S6yhBZVMVVNtm6/ixa4kixkAb3y
IsVQFbLAT1iBeMhffbxormCqvzwJ5bsBKGPxMLCYiLqq30TDRnTsxjwnh09PKfcZXfJoKBo6SXZa
zVgj3uT2G1L9kucuwJh0VeFELXq29sgBcJnEG+W/qOoQJDAHmEhmr69q/CU3WmK7xXFVlk8mGpB8
QJlaJzzevKEFXkCO4ECEOGwRmPXx54f63TOVFcXAImtO1KubcT14YOLEyKscM2Eh1MHD2HrR/fLy
/BmktyNHkXl3NBH+lmHIPM1/4J96nM5Dbcml05baGTbNsU2MbWdQ/K55Y3JKsEaXHseciCbP4hed
SYyStsf/0WNfj4+6z4iKq/y+27mquePZr3JT/bTqiVmSv8RFuR8HABq5XqzEyr0XG/+LFLJy+fPN
kv+iZ/EGKLKuyaJlSpakTkPkH9dhaWovebLCccBia+oZGbQCsP0NrZYh4ZmOZZA4iaGse2hP4lRW
NpdpCWJyghr7EYQRvf/0LPnTjMrHamIuKB60grHz7t3ELH95R76dOxSVxt3EHJP1P3/+j6+rVJae
GQFfl5E1aySoNhiuZuOEnZKS9jGipT55+l96bRsq1C49BHDUZOwpeP237/Ld26MwcYsqinqEoTdD
wENYIglgXJ1Io3tiFMBkJ9rI4FMTKsh39DTeJyDpgGNoY3R+8vHzs/v29SUNW1ZFOG86A/Hm2eE3
+e8Y7BEUzUtJpsjcBohEh0fSVideJ+T46c3DlxUBBJkeTiufQpO60oST6bHJYWPvP8lO4kkj9p/V
ofRZGxEFV2+fxznsnphTtlVj7x/Ore++wYnYYqOkYBq2m4myVE8Yqp8v7NuFUbFM3WA1llXzr3kJ
DSoDSCQfNNtqxPPZuoIrENXakqgYUO9oiclxXZNIiiI3u/z86d+ti4ywiXgmAtxTbtYEtXfVRk1Y
E4aJ0yNQmujIguSlDVeSZzyGWkqBpKt/uebvZi1VhJikwveBZHeDk4v6Jm2HuCudsedZIrh50c3s
5ecr++0zbq4s0GoZnygDFpHffiQ4SzWTXybfb8ckL4PE42NUGn+NSSuE1SLXvBSFtFQ6WgBkettW
zwCDl33s/2CC1GChFc0ev8wRUxPNePTDMQnFbrENynbfivhDTbCn3RDTpTKoGPiD/xLkoDIrFMCt
wkiG70x6LmvzMAGjPOMhD9y3CThmuqg0fr5x0vQq/3u2V0RRMxWTucdCsn+zpqha3igCsCDHQ5xu
1yzjthonCxkRFNRRXjOjih9xd9NyAHfjCQVdk5ytb07Y1s9fxfrumximxWZVkyXjdtIpdEM0h1wp
nCL9Ejya7b5M/dogt0XVh2Nf1u5WAVjhK9ufP/fv3QmqSRNhnaETTWz+uUP/mHgtT6rHMiI2YBz9
uSHzTlbc7FmWt/jRmHRL97f90DTib+4510cWAsZ5TVFvd8dWBaF5GEzcYaoJPwJlNlvZa16GTz9f
2befo8qixANmNlenK//HlRFJirmsNDLHpHYzunB2yb0NCveXvab597ZXkYx/fM7NZktQYp2UFz4H
JEUtWCQF4GxbVCSR9cgCpEylr/gQB9k6q8KeeTt/VsldKMIzl0+toW3apWBNmislWSjosSQg08uQ
nZA9+gnfOB1M/gzyQYeCrVAB3DQeNSMit7Hf52K6gh8qLHpNRNEL3achzpTwZO/kJfjAZJdjfqis
taLylmO7zBI/2XUqHTqpNbIZXHAE8Fm98LPxHZ+5sO44UOKZ7JBH0svPm/d2SpAxIp/MqAK/GEAR
0Ptzjqe02ry+Rq9mPksGSgmwjznmpq6eE1zNSDvjY9yYnv/cJbqIcBW6jtarRy/3v6CGm6Rg0cE2
NJMa5igZy1LTruJSDsd7Ds3FyqXCmlk0wFsdu01IZqpt9v4Tse5nL7j7eaRI3yxMbCgNjclARBmm
3e6W4ngUIIs3GcnLAAFkvzu1cXpUOvlkltYb1YjWFofoiJ3nYiXhfWX5KpCmDqv/Lgu0zZCqJ8zr
V00qFpKfP45C/CLpCtRgpSZBnhCDcfAp7BT6PBC9p7LVUx6u28wwJa56V/woK/zVRnTE1kaXSvWf
spbWqQAQVLHeiA04abV1GOvmRCyUXbXuUg2JABES61AW/kLFRlir/IUwDsCpN3O/w8sZHhNZ3eEl
Ocp1e8Iy55Uf4ZCuFUX6GDyJBFjjAA8GLnkpvzaptMp7Wo8Bt90lvFENAkKPk0VRjogr8CzMpu8p
q100r4zm5OvSx5+/1+q7KquOqG/nVQuhQkbOV8fWpldcR6Mt2JTiaxW2jtszp0nqVZHTNT4LUsfT
/ejL9x6ZaV4EG8IvH4Ux2+N2gbnj+49+Fz2Xfj7uaiKNZdcjzSKt9mpjfFiaTjXfLC8ZdsT7qLXw
bqX3WOOyB86gjCkXw9UvI+SbhUK2oKVSfNJQZRo3k4mbQC2VywF1NBgycqAhSUMunekWdcik1JZB
Yn0ECNiRZJTIWUQee1T1NEFdpXN++S7Tcn4zgSqyoYKbsGB5WLdHFKosbdvlSeaAA0GevolIz5yM
asnCRC/X6FK7QXgvEtDUvfZG/S5l4glYuoYh1FQXWZvTTTQFb93V/S+LmPT3qUPhhCbquiyZUDFv
5/bSG8iVaHTSR7EMUO/KTaSyNF4Ql3tbty+f3WSETmjIMRHxcLZ8oVs3jej+sqhNcOTbWwTflvXM
NDX+uz0r1kNkdu7QgJc1HyECJCv8f4mw+MMNwdRh92E/bNMYcaKSrcuJplFPnnOV1JcyiEMcjfq7
lmxj7ASU5ft7eH/jPnOFKS8Rn48azWQL5axb1vNRF+6VNuZaglqGOAdbS83GpdvopLxRMf/l4f99
OFE4HykgGTRqG7J8czaoojqPIzxVEFqbQy1btN7LVxhUdhuXZzImz3EzIP1RRmAx2evPH/73Dlqd
VlPJAAltWJp2s8+M2hx3E2R1UpdoN+FXgvo+nKnWLQO92HVy8jAKiId+/tBvxhS7dnDXhsHGSBH1
myvOqyxrvLaJiWlC8omWkFDU11FvgH6EdxoBZUqKR65/TULjiIr64+eP/7MF/PfbpooKly1LqqTr
2u3GzAviPFWJCnZGrVbpLbaMDl1GeifOKK3ehbF+bDEH0N4mFiIVQFt0VCcK4l970byUjXJupj82
g+huqPDy571JxSR7HYYHpdmD8duEGRZ9o/ztaf09TfDFOXSwadc0vv40pf1j/1No1K31JuGLY7r3
FdzAo/kRYsIHQfnL6eC7gaFQ9NO5TeyEtJuP8pEKu2ZtRU4UwTUwcHh4xirRmr2BzhvLGCfK2rr8
/GD+3jBzeRDTFSDn02Rzu+1Sc8CaghmhBOKft/JXIj7PIBnmYi49/rnlkZssVNn4ZTz+va1URY7k
ijht1vngm5dAqyhi1K4ROULTbIa4dVQ1ugt0cffz5Unf3VNNpNylmJAF5dsyLtuuPgj4tx0v1Y56
yxk+40Wj4MZSmT0XgrKLVHkZitrShC2gVsyypYLTqhkI3HNSIFUaHLjRuAjubyPrm+0S90AS2b+b
sqhzIvz30OoFuU/DENtviQ9oDPyTovXMAe6uDupt0z5LLmFdeggjSvptqGnTSnv7Pk5Tn6EBCWOl
uflsFpDagnIUOZYGXELF6EcFBNaCaGTM6xk5YDDdbAya4BogkaTEYHMFqIoT787HBG93rTvOgA/u
/wBvTQkjoMlLrUh4j/skgljDSuAFNq89BTNJLuc44xCF5E26dKv0IVYxkfcTQeYPdKzOVQz0uEnw
icWTo+38h2UgFOZC64AX/fnfAeJZsJOAPmEip9QKDq7rXupK25QtSIYxI1Yo9r2lbyrFDPYxSI7g
jboeyjeyEWdC1jqAuKyZLBWvAJ6X+XQM+GXATS/pXzfWtKbSjGRa6u2AG0MYrr7KRDd0wosbopcj
Y0kfNkmJGq0AiOJqzSZLIZFgmvrAnbNQ8ur+5y/x7ctF5ADtC0sGi38zkSRqwebBy2IHTyeSKi5b
jKSzadS/HNq+qTcygi2dcy+TOnEkN6MIt5uS5kUaO51C0wltotmA7GCeroqW+BrpDPMAPTjPpla0
o0+MT+m2u46o2J8v+NvVTWdjacomxU/u/r9fpTEUsRGDZnWkCu5Fw495X64q7zVKhitZ5XyjKn4r
C+0wGeET8+3nz//uhnMXVBZ01RTF24ocr4HeRj6z2RC5H9P9LtGXJaX7y2Qt/31IpgjGzEifgfK9
fPvW9lWUSmPGjKFHtBgsOP82kd+os4xjNEhQHpizQqV2gla37K5mlAMkt1s0JnIJRTzC8MDJwRkt
trxT+y5QrUsCM0d2CRvokQdWEgKn36fh72Yb0hlUTvjWN2UZUy9NEH5thLKz2ZBUvBHy/JVbOUtl
eTeIv876394nWYF1B/bC/KtzE3OTDJ3qlzP0d4LUgESO8teGsilISBNlTRy8NfGbCvilE8BVdexI
9WITpAhgfh4YxvQG3E4HPCiavKqkEE5ys86R7gTgySsiB5MxLh1A/ybgBwiUBdTKAO0XJqmsJsyG
3QRbgqNlVivRfDZM9Zygrck+ew/rSpC0TsV2KWSBBDVNfNLIj9aSULb32l6z3P1Qy2ezp5iRMxhE
JX9V6+jJUupTkmevVi/uCEbG8Y1yUi2fS1NbFJ6Aupb9EqVqSpDWeZSKBwVaU04ImS3rn0FGs903
E2WRyfoOj/FDq4CAyY1y6zcKeAtxSYd/7hoGwFP9kgYccxn2IorTnvzZKbOL4WBHWgBr5+XPrw09
Wfy5y3lBRcXP3kLxt1VV/fbZG1RYmf/w9t1u7Uu3mkoKCStbUW5SYEtm1G46mpzz6YUouw59kE+K
qdSUHGDedO50aElngilfQ698b/xqPYrqWQjYZdYdE3ZRFidYHPejWnZsS61ZVPrv4ZtkgRxpfEQJ
+nCPw8vJYJFFE2fKiHWU0YL+0TK4zJzopVZB9zjNxYrBH4kQ8MFL5bh1WpwEmfdQV/SzDOGXZeC7
DYYkqhwjMXhb0zHu37NibDR9GAAQcYRasqU+ffB6dyOGC8krHrNyeBVztDpufLSy4ZczjvzNjCgx
GU6bZpq1yu1+X5Z4q0lIzJzRlT7AtV2B/T+RILsorPQU5i+NpDiKM3zqk7FMQ7jjX8XM2GWu8mq2
9SklbHkKkljl+VSpWlU9AgrZTZfUe7BUWfXJL+P1z+/qd7MrNS1JZ7/PfuyvY3cLbbUvvSxzuhBF
m5Gui4b6TtKdyihdj3m0ETtjqfg4tFBpDilfDh2J3YnNKa5RRxg+1hn/LjbG97BXr4kpfoyw4ELz
UUqG16gSfzlTfft4JYm2JL0YznS3q68qWGFQmlXmYKc7FHpXIhp68up8K4rB0WOzlcb9Ygi91WBq
v+YKfbOx5rOnyrMsaRZz9b/HFlNeV1dqwdgiPGUmM5qlXt3x1qzIKNOE8ISzfuOP4kceix/UqZcQ
21Zp5x40uTlhzbej2kTGDHxaEdP9z0/yu+0AX47jjMIejJPbzaybuKUKcJ4nOdbZFdzYchi1a6gx
XXq+YXM+3YkptSVP0w66Z23U3nv65Rt8c67iyYiWYuocsMzbbWBuqEGdpFSXiqE9Tc+n0y3Hq4CY
11fVak+iGD1lib7rI/MQ4CdD55GFyjWsxo/a8I5Cql5TIPuCimvWkH55O79ZjiUFVY2lqKxJf3Xn
W/iW6UgdGiV0w7k6+9S04hxXDKDAK45mk/7WDP5usCjEbMmaJCMpuZ2IGBluJldj6lAdWJIUOivh
mdiQV+e57p9Cf+A3+19e5+kZ36y89OtFTVHoQKuyNc1Q/zi452PXl6JL8QrH8mVEx9jjDTfqvZel
vxW+je+e9j8/62a8WUIYhao6Fcos+FhV4GIwlSB1ccKRgteizwCwmcgaVWXli8VhzDMDE465NQeL
l1afY1k/T0TfRDWWHv28Mh9In1UvgOoTOvmkk4BbisdVLjUBGB5xXQn5GUusD0JfqSnWQpHYGtu8
Kc9/yMdINBPaj7D58k81lZxBYV+otWBX/pe9M1uOVMnW9KuU7XvqMA/HTtVFzIMUmqWUbjBlppJ5
Bnfg6fsD7dpSaqszu61v20yGEQqCGcd9rX99fzzum1DbV7mzxhjwYoi+B7qz9pocJZ1zcKnBJuSi
98WuLYatWnnHshYnLwP6ogzbemxOiqxuEwA+nUKpKQWgqTjPxLA3OqrUqu5HHLe3omEvg/zU5xBM
Mn+8sVIyJbqHpVFBkfYyckDYpP24KL+6+zBheFaYuPxmvvoFK5vHpLF3NcgyZTCGJSBtr18JFZMc
AyLNpqIebSZcehzKxkQlSTWeebDRBDlxUG2yHqW0mj2XSLOILDb4YLXHMRhSWKg57xG7wsmn4A4E
L7A1DZwfXS+IDjzBVIKSatnGgUS42UrYdICi5BBjENEl111GJ9HwTMAgqZqyiom6jywRVoJ1Cnsn
3EIWQjJOBHuBCcMXv0JnHXvGNscWyFXKKzB61Ohw149ufgXqfGWU9Mcctd83Oa9CC2pcQr2wwDvI
S148yoOcqLl1ffdoufWLiIqroM6vlKZFS+GjeTIpaS++Na72oKfULeZ4zMf9HpbhwrHB3ZI4eHCA
I/klRd5Air1wF1qsK/HPVUytOsABRmhtWmU/3RK9XV15g3N07YEiUnZyageApG/Rt26NBO6hH57J
qPtSOEG/yrth++vm8tPnR3McjcbBQLbyYcBqV03VDjYNkt74q9qmRQ7l5VDieIFKyBzsdTd6Rw7x
N+3gZ50U4h+MXhFToFX6sFkrHGCoBANVZKR/NNU75UlGPD//TUv06evIoodJhpOQM+Cbn5siE3EQ
8HosNjGj3nUSB3OcRkRGtS7RlAI5HdDN8Mqr9fMIW5xK+31P4bMWn5eqY3OOicJ+HDh6ZVZlpbTI
KFDDkVYoTjv071Kxz/j3CaEAgz534QfjNY3/OoxQvIJEPFNrAMkuwccOQ562rXEaxlLLtY9+ppPB
soAl+xjRSMiZi0zLeQQbfxek+fciaK+7MDjAFT96gwCmgNuUsGoqFHKi+QFGIQEFxJnsVkNh3xod
GLiE5rIbphxhqiz1GlppOEyVTurwbOTjLh8x3AmdpeY5pyxUEfJ/1xtspkdBAT6+XgvHiK6r8qp2
CzTsJkUDajs+T1ezgAxG/VefrNzYvmcolWQ20IYBfFZ8hXP2EXIvPZEnX5EIF6aMXUi7YcDRW2lB
RKBGxOcunVS8CvBDjYhCNZnTrvQYs9e+BuOogRBO/WiL5QcuBAjU27R8oZAKMKkKm7sXYPkRRsjA
xNKgNW/LXlabAc2/U7YBeAePCm0NDgW5R0fYh0aliDKtg0XXU2Mr4vsxKaFvZJNInJrPyGcDE1bw
18/gZ+9L22CI7qF341adntF378tIbawsT0QO/ZAck36X2elxkOo20bCr+X/a1MchmijhDRcgH3eh
A0kxhy+cE2MHk7iUrfKbw/q0l2wzrkKXghyN4dzPx6VWellUZs1xJbsmxE0vyNdhX2ymfnusDY9a
gL0Ylezghn9zmJ/1eojSEJKiq8U47EMX2a6RFeQpzUtP2hcCepZR8tK2Jyf0jlrJ9eXzr0/s51u0
iORPxqZ/izYAp0bdAsdwV8c1BWD1LVSZZ80fHoq0fml5h0B1Wv96k3PT8bGfNeljiXWiVnY+in/G
poTqj4PCLu7TcGlicijQOFJs6WE0qtaLsbVvGthMeMHJ9MZ1b6sEimM90Eeo5ZTqK6gxb68UXlQN
xa7UmWYtPdLJf3xA2mApBdQJnEeczDomiN4IdPkUxY17u3Ts5ViP28Av26Xj8rxJqtLwGiC2fRRw
dFc8K8cogi9F8rZZav5NnVIY18KEyzxjV2T6Xe9Vl7mSDwufSCyC5lXYYi/u4Ta80vFPIDaLz3gy
VZ9XDdAkBICYhBVLRp/5Eo7/Y+xCnbCA4/36rH5613LPGqSCSE2jQf35rpXYKiuQ97KdrMqXdLj3
oI0k/rgHX3fSzXXbrWLqHcffBTI/u4HgARHIJKBr/m1k0AhlCEvdznYQql/ikcvnjc3zkLbP2aTB
6OvyCu7P7a8P9rO3P5knFO/qNJl71+9aHtWrEwTJkA8TXiEFuJqlh05revXXhXWIXe0iLarbqX/y
6+1+1uK92+7H8XM8mqkoLDWjsLnfuin3WOw2J6lrD3UhTr/elqdxwT4+JoRAEYkxLKVV+BAqb6WL
oQemTDsjj6/7XshVhGw9IBqr12mLjUv5w8LMjezTuB3UkFp2F2YGcUONC+37jbOwmp0RfE8L6Ee2
3V/EgXEFq7LPfACnRorIT9G+Y0B+8hsTWJ5vPcZoJNe6jiyvx3avgTEYxoBzrPGu7UCajMkNbSPs
XshTmzDf06elLJpqk4ZqbZzbHubiEtuNVWyfKLvzTklBNVKlMN7QwF8vGHkRMC7o6yv5LTYbDSUh
xJ19bRsIC4+7tsFND2NIpFTr3JKPYjQlJnAMe7TW2iL3Ovl2AMlZAr/E04RXcAtjIlkGOgzhxOiv
zDQ8TP3mqjYeXHrEfcO9gaXCOgj7BzMYscFqb+OiO2H3UK6dRDn2ibWW4GcjJfyhjPWwtsL2gMds
e7LqELcoil9x6P3NK+azh8abDKhJPPC0fhR1pmnZoLssiauXjK4K40GAo2hV88EqrSMJ34cWi7Lf
tPT6ZzevhyaDagiHVPHH+4nxZYBvIQ2EnTonHeA9sltfX2nNsoKEG03uUNqUgmsib2f7MZaGmX/q
ozjeBXF2U3ekNUudtG+Ga4ce/8j98gt6e8ytxDihJZIjLF54CR1AdbBZ61RQAqxZ0CB+/Vx8Uilg
UmOBzkOnuSFW+eG5CJQhRVOZwjzysw36KSrcVSLefa2dzIyjwn+rXEQU9SkD/PVECTHb8zyE2UNB
hDygEFHx2q3oaIXb/AZXPfRblDptcS2gEhd+O5Ye6b0wNr5tAI8vIV62CgYUqTpZQ6v4vkYi3P36
oOb40oeHnd6+pU2dKZfwz3THvGvRPHtws1Y30l2vx+uKoDooNfe2LbCyqPV+o3l+uSoy0OGZrt2G
8BUYw+eU9wZ4g7R5so0ShgFQK93Q/U079JkQA9E2qaOpl+D8LTAb9NZY+oLGtnTDsy5Kn5W0ugoL
CqMtk0LkFo+TGo53Y/W3wB8vwr49t0h9LYTPyLNtnHu5ycL8pU24UFDqkbllLwNuBY5kFV3uHjGt
Qe1jKj9+c07VT1pQtBFIBRC4kdj5mNVUYz+wCRtl6LNrjJQS6v26gWbDVw84P6MR4ez2YxHtZXjw
JOiBIk7Gc0+F3SDD7+pQ6Rck0MhupxCDDH/y5+wqVG/a8ByMPC5D+hV/yHwt8/YCOircE5wVvZIY
R27ztFiRUFYxXFV8O3nYBqjjlhtd01gBqMwLZ5cmnonbbs5YyjUOhY5DjhESF54yX3BTwgMANSB9
KQEKISauqf9CneL1Q1MZIVpDT1mrVYnyVDGuXSt6yJEhLYzO1BaypK/kKu5Z4n1zJE2wHXffA0td
+Ra9mVzsELKtKvsJYulL4AeHPoD9FMTWKjCKq+l9Ipw7bDCfpk5hmxoPTV3fal33XSfXR978QUS6
RvafFRtqexvS55dS7L2yJUEeHqHWi1UQyR/nvmqcPN4GgRknW6KFlKTXFZYpnnOFHTLDR4iANLEC
5lfZ7sZ04o4O6lNeDN9+cy98disgSDNURCsMaj9m1QaSCWnTGtmuj4sULKSxAO97nQVNv2U8x/mJ
vCthKph4Tu0XdTZJpv1GWfJJp4UCQReduTW90T8GeLG7rqps6qB5BZdPpuW97YAYFl7FuUFOuvOG
aj1SR7qIYC3/7in+pPUnVEJOhzAuPcSP0fecHHsnsyjfJR0mkmUe78wChpkD6H5lVJRXFRQjnbnW
jcUzsMn8EHhos/PLAt/nsHW3eh6f/K7S98YwWQAKDwghvlyqtRdd759Dy1xhmHQbuRiH0rfY0quh
T1jXr2+x//rW/3fwUly+NonNv/+Hz9+KEuPVIGw/fPz3bZHx9z/Tb/5a5udf/Psc57aiKX60v1xq
+1KcnrOX5uNCP62Zrf+5d6vn9vmnD+scXc1w1b3Uw/VL06XtvBccx7Tk/+mX/3iZ13I7lC//+uP5
O5cAGjFlz9/aP/78aiqtpDLOIBj1X++38OfX0yH864/Ti3j+TjTrdW3vfvLy3LT/+kPRNPOfpKko
AdJM3pqqx6hWvrx+NXUF8qJuw3/9Yer/pP7OmMdm6BKQgvzxj6bopq8Mi69oTvmeFzClC/Yf/9mb
n67b23X8R95ll0WUt82//tAImfzcwUXGRJ2kTXjfMHiZU7f78zsvbM0e8mxpnIdEPmLq/tZOzYs8
wJyIrEtHnwSIPeUg1EeGz12Hh1mbTLbEFS40o17f+UWF/BLf+42t+Nu81WvMCWE1wi5obW1ctnXF
bY2OYYGPx7MWCthmsll3Ha6REuHQqDbFXuCVl3Zavil6IHWZPwBt8+m/avml3+DRrLkgcILmXNCO
64UFnJxQOyj+KDYBzB8aI3QZO7c3JLqrs9oyb10DjXfVYbSq1XQWVCkIK+tir7ag8rTSwtGSKM19
G9S3ltHd16laPBieBDTUnzCCb/ZeB9LaELJfqkpcHIgzA/6EyTtYkAutQPvmYBG/9v3cX0bSAaap
48ulciUUEgYkTCHz6Z177OwKmlecXilgJ1rMR3EJp4fuOJtYG4+eha7TD8pHnGsvI3U4H8uQRklU
Gq6D8uCGOs0Q8O91r45XiXy0fJDB3BINPBWJ69eoXXsB6YH5F3bQBlgN09XW3RyZsdV5iOXSbOk0
oDDaHoRzHWNL6ieX1hiV25a4+drYaDLaahm0F6ItnGy8RDrtUBfU6tMmUGoYkbw1ch8Lp+84EFGH
B7wiDQ37KBMo9Ng52GSCh8a6kGqbrfPkwqxazAaBiq8obf7hNPIREVe1UwgkBHEEJArlbNRhDxjH
OIrVcYosIk/J3vsYSiXw/vAhwnUeWzxqq8QylLq5TE0M4NCVO8AONnmTrPXWFQfRZTEl1gGIQOy1
VvFodCuhQBupZXJuDHW8pn7h3E4HdaE4EJrTwLOWQhz8yyBWovM0Ecj2OTfFGCu3UEzLVJvUaFm5
SaWYePlDtyXtROoCyXZ6WVbguqyiPXNuXCoRprQgTtiTi6rwzysNJlZk8hJRc4DUMSiX1A0lxjPq
Q4BVKzQIaXJ68NOi/mNfSqATCvwuIQQwQ6AJMoMNw9sJZIE0HhJI4lHg7KLaSo69hl7IAX4fG3GG
rZI5rjST2IcZBXeeTffaqwxu2xbnbj9TT3rYN9uwAVPia704r7mK5AC8LXh4NB4K5DG7oo+rGune
llCJoN/iP0N/BGUvz7xMrfUggmSRJvkDFRHNmVtQ3dwYt0Yado9VN3fX79SptrwQqUXlDyZSY39k
cBwca00p90NYQ8iPfKA5mhzv7SiC8hLgX6AY0bkmQXumqoeUGS47tCcYaYqyT0xDPdVRJzHyVZwN
GZkH3cmK80yHa8QLUCwcJ7a2qR8aJzdzz0JTz6YyZXjqywzYahCMyqOaauet6nYvVVcWZw7moaNb
iE0Sgw8MNT88ol+tl4MeFitVaYvzSHHVbegXj7pV+segivq17Bv8rJqkOiDqxU4GtsJqVPr0Akh3
s7OdyN9HpYnNOkJ0Os64bgQ1JlFWq4i11TSAQAXe65UdYvtck64DQ01onFzGtsY3C77bxL33/fu2
NePbLiuWRUWJj9Ajk96O7eIZqSCAa8ZLjrMdAOzjPgZtR1BxVMTZWZha9uskjePz3PL3jQN7AqjE
Fgc1/A9l2154Rv+CG4V1gwGDCbkLRSfF7ccu71dUpZS4qtpPCFnMLWj5I20/8iYTlJCieQq2FFlz
mCfGNIeuRmKoMM3On+e53LBBPvpu95/vBxKinC8+z9+/fXxdcv6nU3usaf7q3ez8VW9BV8fy9XJe
xbzI/P8Pa+yMpADBr9+5z7oblQcqpYuDN474V4el/Z9ZpWB2/jzPzQvNk7ffJA53xGL+2qUgj0ql
v1b39pu3/82/nr+gbpiyM7xfl5QQdxi9Ttv6fA+Ueb/mBV43N6/l3ezrz+atvM4aXnzkcU+3bzv/
btVvO/bpsb4u+eE459/0Ncq13iEf/bbet+WaWtwMVpBvPm7q9QDfDv3tJ/Pcx8Xnf747unnT7/b0
7eevv3y3+vkUYP4NLuttD8tS6CtgDMWi1hXO9Pz7eWKSdlTX8/rf7cT81ds5Kj1zX6ZWvaUJfAws
genddKlel+pN4lS+ACdrgCpN2hybPt23wFbCKi2CwGQAH3Wbqi+vMgXGkjP4xQHYezMu+9zldpn/
+/ZVW+spcTHl8OH/80dr+vG8hrdvX9cCFJ51vVujH8JXLo3m0FdJdcSoJFbj+hAJF7u6eRa/QeSO
8+chAggY4iaDedtf/8yxwd4nxcPrIvMX8+/g8mubXpUX0P092gEF1WSQeWSy8mGk6Q9JG7reEYBF
eQCRXx3mudp0ywMpvmZptmlMLvCACdIp8vx++/aIlnNTUGLv0Oo657c4ojjkdZVwzegD53u38QC8
ihc8l2jJ4eLlw1OqlOBNybrmh3GaDIX4c2J3QfHpx7fl5p9xNcoFWa9l6Tjdru9L0OyNszdLTE3U
/mseevWmrhuI3riKGdhgSIqv7JsC5hAp0waWLWKJgx2VxYHsH3y/6SMoc+qNScMMcmvQxTm4aWcf
VE+xDx4p0qXfdxhwBYE8zJNmmnOLJCBcmomAoRySraETLJyKgzrNzR/LdtS2wi32Sm+Hx3kiiwR6
58DbvBCaAs+gdvNjk9poQ6ZLaqZuTviTiQOWWpe+s8OBKYdg/Z9JFyk/Ss2S67IoycR4Pkaudm9f
1rKJjgP6CGJoQLL7Erew1Fd2aU/BpAU+fqotGJe5Ati3s4sE2hKdzdbABLBCq3YAOGUclECpF5mM
VQqu9eoQ11jVq1JD8iKqR620z2t6JLzOOG9xf51p5rAPMabU10ZiwoWoIF3J0Pb3qrGmSkE7eEqo
gRs8OqYs6Ru7dP0sWnI8ophMc9LGQ8cwCrQOfOp1+EmphjV6zrjlkFE8yxsLrNY859khnazCOhel
IQDrcg24s6t2F3R4WNIBGCgc5/w70wRcE6KZ9NodeQhVR5QHRxHUs2NwsVOrRiIbYR+ICRVQH6yQ
XO80O39OR2y6Q7p5nVJBKZ0uhlX5DKc1rx6XEX5Fy5Z37MHL+uzdJBhCFyBFZp6kkkN0o4yRMz/d
39bgRuNS1Qc0PaG3NKd77+0GnOc+/A8XhHQV9sEkqaQ19HC9oM+4aegFIkkVZnnQp0N699l2wmjN
+AxnqGhqXOzpuF8PZzrQdD7j08QrZbzIRgn1b7qn5sObb7hsHHg0X6/D9I3rgz5DuaSifTjMBzzP
vU3m/7WJoq+la3zByjw/zG5MjB/zg9LqUF7dv/5JIkosRAu1eH7q5ltonnubzOdg/sjbhO5qbO4s
j5e9MU2CikZ8nrx9HFL1UQZBuswH9bKNpEV9i0XL9TprmNROCxeqGjaC1QF9Ajf0fFdPkw8fC4T2
GU4L27ayahoz+X6CgwLdnel/ge5WCKmqgyunEoVE6i+tOtTrHPtTik+ZhHgAUv3K9WqqyqdIKt8G
TfejjBJYw9P9NJ8/Md0/89z8v7ePbZofGr3W9r5lYntm2RuRTBXPIy4Cg0TIbXeEJPvJODaWeoWH
rKVhisE7bz4gk0faKjTifKoAydYwCKT+WU8p5RkwK9Pq/jA5vsUm0AlVv3B9x1zpwsGxgQjdAkBP
t0pCNT32RnwWRPGtlG20DkgYr7XaRIw+HUCXuMG49KcGHR39bj6K10dBUVcEN6FSjmDkZRUEx87p
MVkdlN18dxD/SzZU29wmLk3/65We5t5uBqcy4oN5k/d5vqz9QF3109jITJ/hExkHr86tozNNFAaD
StUmSxym6wPKbd5qnowOJNXywPMONl3rXaSGG1xJ7rvSg1RcpygGUsNfVCIEJY9G9izq0n47hhLL
HDPvtk5TXlW475ISdxSe8xQXbgvzh6HqJqIb0X3K7vATcAo8sUdSMaEa7bQSVm2sdwwIJqH51Fi0
Jk2ZCYELgtT0WfMLcJ64pa28CUuY5wSoTY36f8+l26xOHex+6kVPeiRIRcq9QdIv18UpzSBLO413
6cbgdV2CwHKyUcN193XtUPymsZoPU2DaDhxDgyTEWQZIOHBwJsvg8WstZni2jRl6owaLenrPEwgu
D1icwUOnkqTUVHXEWZj/zd+Ocdgv64awMjWUi3EM7nw/9TdxGxTHxvw6mspw0JtAO05Y4IjV9Xki
Af6JO0tpMDPLcn9BqA6EVjI263nHcjdutl2inxVecVETF1irI9J65QfuOMUxrMQXrQmGtYupkx9I
fSNcG2atVxGCoKWcJ7miBJQEqS9mw7Po1rjxNuqN61fRDnRr0baHdJrMc92QtAff09qDbXb23hEX
jtvjHxqG3TKnLVnDe2pBnE4L8PTuE/vZEXW3aWPUCEL1V6KFt4xRDu+X6djCktIdtZfuorKnRnea
iCxnQpBllXY0M8P4UAz1fUAZMIPtEX2KQ1QbbeQ9VfzpmiIjHO+caDiPWyxlEW5SiMfbYT472TC1
u2akm4sRJgsOXFp2YLCJIc8058Ibw5f2r3960zdKMxwzRQ238//1qZWd594m82L222/nz/NaE0iB
6FK5gNM63y03z6q6nawt2/7x+tv5f1ks91Guolm0viVY3a2LNK1WsoCqag7m5Pkd3+TZlLoZteSa
rCbOUfI6rkmQULykL2pnCqEpAzkcA692oGrW4H0NZHY/lgM2jFPeoesFPmAYMXHLVfayt8sHPN+o
T9NIx6Xmug5J/9R5oFPjLfxVUPdHmaX1N7+nTEqW3lOR4c1eDMSUfFE5mB106EBMYpKKmvQHKUbl
etTDb1q87aHiPDWo87HFkf6FEwb1ua8pGpJMvNadOjob+8K+04l97QgxdRtNWOKJXPX8vTRSubY1
mR6EX/s3ldbd2dD0ns2wCZdR5iPsD8rmlDe4DE4hl+dQL67xAVfPgnSC3TaRtYcGZa3nLxtQyH2X
PDe4hG660S73ceDkd3U4nua1cta41SPLPMeCFFo7ceHF/EXrKo8hbMMbWdb6wTJ9SJ+T/lLt6NcX
Knz93hsfKw38RJ5b3a4iE38vy3A/H8QA5WqJbaVxVjaVdsnohweC/vqla5MyaIYJl6jW/pUzRtqx
66e003QoIzGF0bOTL5mCisfpWw3gcBd+sfB0mPeqG4BQhhA9Qcelkz02OejXs0OeAX1BZFwCGtTO
cmPAg31a5eCYO9Fb+v2QI9wthgLjSySzj1mIaGI6r8ALyQI3hnFoLCe56UT/NP8frba1yAK/v9CH
zAD/1OJ1MP1AC4uTm6rVHZHBYt/0dQYu0w6eLciq0wWm1NNcR2gm9gJF2W2UjNfzCmVpZSge3fYU
DqV9QuWJKcG0i5ab3+lq2DAsTFIs4rrkoFlx/3oB1ebohbp8Gm233WAF6O90gCt3o56ezWsdQ0db
zrdYhz32xXzbzWs1K/Ub0Wj92lSH6BiiJV7Nu59rdC91p7iPCnupZWq/GarS3IdYXV/FAQFWRFb5
N8pRD2Yc6g+9O1YbBsrBIYjr/iro8Rmel+iCHHS9En9RIhMnp6GuDsivkqtGITccqFnxLerNrW9F
w5cuyr11aFQj/Teio1ph7yiT4J01bSkbuk1PMvSR3pa+RsPiHsiGN5dD6xLanNZjRcU6lop4TC0i
YYoDQKI38vCyrqGYzksEIHUCVfiPjefgLFpm8sjAQLsgTJxhAMtWwLYum2Jon4KBBDx4WF70blZd
qH5Yv66DJC7Ddst9GivHW/WlFp/lBXHoFPe21yU6smhiRP3kNpaxilOzPcsQDGA12JBQmLbS0wYA
9HpOCxTVeU8teWOH5clpaijC06F4Ymc3GOPNC6gltc4OqSL8BhzvnFcEHgrTUo6kWmBwvooOozXP
dprzxG0B69sk4aRo0m/oZaflukILV70pjXPDlMV5yrZWSS21r8Q1X/enUl3Sx0p48pXaP4siVGKV
YaZfM+U4r0EbS4OioKI9laJWzzo/JIc8pvqzMB/mBZqhH5a1WpmnVhvKMzRD9qoNWvVUdFwegY6B
0H39nS45oUjZqtdOEJa828Zml8EnuMbcVS6EZlffm9TDR6Aznysjg/EfsY6K+/OYs49rEUfKvdIG
169r88Kb0i2se19JMc4z7OToaIp54mbCfT50/WfMexfzoolBMj/rouraAt8CysJPd0ZRWNeFTUJj
XiQv8MsjOPtsOjJeTUWPJ13DbI46fmOtixJGfVpdzovy9Nx2at3eE1rB/ZdH4gDcIbyQBYn8Ss2b
r2iAF+Z0xAaD2oXd2sqVNgz6js6Tsh0RlNw4ASHpnF7+d3xkV6onlKdYMfNVsEqVJjiFTm8e28Dt
12B79QdzNE/z6UEndi/UOrrHvLza9EGvHfQorxEoYDanY9FMz+hhXnLsfMx6hKZdYYmLGevQ4pCC
rX3fVd2NdCqEBNP5HnArpYpieMLJD30B6u5zqQbhWd+p5Mh8J8QIJTmfj8UrvS+q6Iw7J1TEhvL9
9pBAdLrQHEUuI8I23zSBMQNHXTGSQ+44oiXF/5EaPTFsW7B/N5GYjN2nRVBwbVzSVU++SlsNTVOe
O7pSQO1ESYHDdvtFy7TjvCiRumeMYnlPZpJqFR8HHg1fzL2de+6VPeIxFJaG+a3L6rXu1cojqW2f
ms2iOcup3DqRycZ9M0vbr5l7NXSZxfOHCFN4jnJhZKp+KCsT3/JCdA+1HM7ndYWt+kOJA3DrInUo
Iuz6XTfy6nYCDCDYa+ubQB7VD772xbNGsR7tEHPnMQ8usgb0z+s6pp2aP3aBp5yg5MijNjVN88+m
38+LGcGrBPTP7PNPOda/8t7/PzdObpy6UHLL//vc+PlzPaTP+fefsuOvP/ozO+6Q20ZNNmEtqMqi
8Ixc9J/Zccf7J+JWGJLAXCYyAln4P3PlhvdPhkRItpBrkzGnEu0tV+78E3kq1Rs2uD1HdVTj/ypX
/iFTzvYhBJB3h/8Dp/BvaOlc7eI6C5NxV46dXFGKQ/7HbKjzw39oUAjl9RRXJCg4l1U1JRp76R/S
xHEXboWn0GB/96DPmTlJJcOJfyPn/lutCjvnGI6LpJDD/HvpPNCxEOA5NnVK0xEWMoH1CDwNrFZe
UGJO7XxW3w8mtVOZ2GqZA4nHphf+7nr+eee/VxP8rXqYnXCRPcOdtlB7/U3c2IKHEZUV9ruhraKt
ioqIeo0p6VNyUhyfIjdi54FxAsL98pVoe7m2BFoD5UFN2MUUf3EKym4KBzOtuDWXKknAZammT2n7
RBPoYy3MPiuh+zuu1CT++VkGwcWlgFj36PS7Oh8+1vp0HdE5MTjtzjIczMm6B+Gk5Zqx+C71g2wZ
97a1dLPo6ISERYG4Wisy1cIeH0nb0zQq6SVCOrGcz/WY4IRK6J5q/BYxoG7uEgvknwGJWmjqba+H
RPU9e8R49JGTZMDda49OzmbaMLpqPSF3pbCiBWmAbaB2DOE7fVjqlRvtIgpIFuNOc2qTgX2nrxFd
DouBGlQUakiG3PJaB3GypB1PNvY42c/Gcj04OAd7QTp5YldLkPhunpz3OB37aoZQgRf4UhNk4Fw9
xvDIRzdmESnuypsgUC6VPsDKr2CZNLO5Mjl2DInlLp1I3yU1B5/6ros6r3xy8IBpe6taOSLbohiB
KTpaycqCcG5j770yrOlMTkvXaJHt+BLzZmpixi7CjDFA41vSA2tMmJsYTB9Lx1hrWL5iYouflpF+
CXInwm+wwmzaJwwl9OCHFxTxXmYiW3SuFW51v3sKpPmlcCkQrKYb3NfhRkDbQwHgGSTKKWGXEUGr
jM6KXX5LVTNZGbGbrAYl8Ah7XvBzXmimhS+6XklMywbEiVG+tA0k11F8b3ZBtYocYlnewFNVGGdO
rCeLZiwvyfniptMw9qReaZt7vGt9Dy1i80QoDoXKhWkqi6pqeBnLEs8e7OisEtfApCWD0JT6i+1g
gNoqmDnAosXYALDH/JQqYnodshGXjfA4BK51W5mkDVxHPjR2/GTl4akkpABJ86kmrmRUhrP0M+8W
eTblnaFFmsRsFjVeOUOg7gZWshjq4CgxQYgauJxE+h56K3mav8k0LpOQctNb5g3UxgbBJdZLI2G1
Jhmxi8RZQoSCOmybPEEumztTJaU/xOa9EiSkvv10M8kbEzOHVJHky7bi3Dklj3U1hj+cMjijIOtO
N136IhYepl1Br8T1QN7U0SZxPfySdCqocLuTCkW1Do1HjTJ8kYTViSE6kV6iMJLu06o1KQlNc5Xg
GxZestBolkl5zEcQECJbFPlwY0qIQ4HHnRrXyB1UAdhiuu6jMH9IG4RVLc+MWN7KMSO4h9ZCBly6
IqFKpUGNXdIs1UqTXEvQF36/gjiNm7ykBM7HWTE3OnXhGuVlQ3nrmhqNlWf55yJiDYNLh9JMqnVX
TDeGcIK1N2L+6gQZiui6SFeWHB9jMbnfqZP/XSguxgiPuKZn+QCV7FhtUWyVG79ipOIpwwX9t3vq
4SlflcZXoGcguYch2TCyuqtrGwML+YKDR7kuUwXXUCnv8wGMRclgD88xTHhVjDtin6hbYXD3RpMU
B/7HHT07dF4pP8zyYVcrLXTsxuOSusSW52a8UJHSNlQPblTMRpatLM4g3TToEriVuMyMbSF8Ti+a
irrBpeLrF4FyDxXnW2dRpQcGCsUYYp6aYXCLEYVHQFajZXNjOKHztSk77o/CS5+GkeCb4m4LrCSr
ZkIQdjwkMooZmRDEXoQ2emet1M5VzfxaZ7wikpT4EULbRTfgghv3PM7xhQB0sIyxEl+YCY/2fEXA
a6ro4sP12CsvVh9e1z1txICXnWuy131KQi7auVpJUVvA0eWwsgjBtrRurB0m5zbDDy2k44uiLf5R
lPNtSgUmTDR4oQXGek696ou7EeWyOUz08eRJM6pyPW+IXgpPdH+wOkP/X3yd2XLbyLamnwgRmIdb
ApwpibIo2eINwpItzEjM09P3l/De7XOqo+uiXBRFcQCBzLXWPxEh3yT7XE3eWrd+Msh9IdyMr529
Qd9GY8SYqk1guHFpDK210byfKfxoUUc/1lMEjhAabjX6agUBNXmsYi1DRa8Nchz7DVayu3Gq8u7l
DVl6Wvalq2xAVcvm0afYo2t6xiWu5U+WhSBxIDOujQgHmuQXaNgoXJsgEx5wMXwxE2iUMPgAD8kx
UIo56DT9M8JMdoP3mTS+ra5GSGwSPoGCz8ABxbyNX3aM3kbze5vLkIQpPK4nZjizeSdR9qXIJlYh
BHU2ULmIpf3okhCxCoZj9dC/rGeR4bGsoBf5acRk5jbu1gnZJVSdr7OWJ3iLRT1j+uIy69rg93Wc
bWwsnN1+Ibmo4dxuUlYyxRZ3Pfdyf4qyXTPY71I34YH3IyaT13mzBEWBdEadyxMdoct74HdVUZ2y
qP4s0TpiBkJwM/ky4YnkQLdgKV4QvcLjYsnt5BMNWGOXyZstX3kWFSl42VNhlPeKbRUK/gyxMrwN
hBVsrALLDQF0yd7Akqxi4MkizxePtxN24cuyiSL2nbROA+JdnuB5VT7qj18ouTmJq/q15diGrtH4
Tp+RIGjxY6dHOLD0dzlZaMwMd/KJWUdC7tu6Y2v46AW9F/9OmV6hFoV9Ba3LtwqDaG/rdeDTB4Nb
3Nc6QJk47yeVbZLvZEM4Oet9+TiTJO6HDhNaY/re1WwqaYZSd26zr6zq3yvTuRaWAg6DRyWcvVRj
dVnS7KucbvDswaHr8K5MnFyzU8nS+TKISWzZatkG7X2Bv82mr1jI9KU4lgRyxVQtgTxmhhr9HBJC
VWTpoTA1qpXZzxV2oUWlkK4b9xNyS+L1jEc5usvIMU10fQ/wMTBl5eD+KUG0hNSvupCR5QhoWk6L
zm0CJnwe5OunygjxkTZ2ccxlHo31y9Atb56NSMvcEPTzaGTlNsFZZmMy1fOdifAvCOMH046DtsWL
rmk4kfpQYSSO64OVPTTG41wrv2hK0IrkXCowUbN97urnyvRkvNH0Pcobrki5rGJU2VL7cHQaUd3x
JGcRxWnT1x/tFqMaI0bVLY9F26tZUK0DbiwGfYUBVFRQXxkWbyGdTtgZSHYnlyyMgQ1CghqqLtey
wtCNJO/5V0THv7FNFlLEVIVPIUbetKX89kzcxjKa7Gyp4f6HstT11QWoRdewoolM5U2M+ZfjsrVa
HuePSBRyVr0v+o2dVXmwONmC51L/0TUHrO9hvOKFAkSDJkxt5v0i6/jJbHdFl98qJV92xsyHLEV0
kIaNrc6qrKAXIL4Q0vBsHryC45nFLKDDnCAMypDb26T+6QUnTNkWn4xfv+k1I7864TLHM/ZcpdZ3
aYw1GAumu++tXNgxaTwnrgAGmLA+6Mc3RhMoyIevMOfSwUmFlHaytbgEkY7r3VNHoQc1IP5y5esX
Q4Z2E9sZdRy3uV1c+ya/p2l5rZSPfEowzwml+cu6j4prF8XqwcHS3bSze97nblAK9iGl6U5FGitE
/TA3LXrzPCfASOak7iKNc7VlBLJpBSViJu7r6ecNgI2tEhRi2NpL/bNYoi0X5QOWE5xGsp4TU3Fd
y6BEf89HIg7XxTjV3Ntag6yLeNqyuWqp+hxCjWU10qh7sgapCbZlfJWwr1+9pmCHQ5K8MUr3VhXJ
dSrbe1rR1ej7wZkep/jVqLQgWigzvIjduVAlItBmn2vt69g4/oYKe7ihnAuGjKiH8BViPSDqL8m/
cKni6qbgztvs3aO92WgDJaSthqekT74SLbvHYcN6aRfPdWgS7k6OonnS5uYKXWMn+pn9z6XTTlMY
rFOG/6wsURe5/C8ZzqC1XZK7KasNF4mro70zaKO1aIZD3Fp3uNY63uD2S+5lz2XKsR6S/O60JqmF
jW9AfzFhoKsjs8TEu00lVLC+s8/dbN3X3XFRaFx1u38sQJRrSnAaiqSDuXI1zfyetFQ1wll+UaAE
jqzi8yK86REfWX72aYwvMLOvg6wbPABcPyJlyBXpF1UibQj7nmVmMWxy6gO5BXiZuDD5oAiAv97a
cAco/qPE+qmXv/uERWIRNpbNBB/vKyX7vZ77jg11OwkTb7M+Ik8IU3RCf+glSbhvXwrSdpxS7i/Z
QtGS/JD1AnyUW+7SdA8J9TBD26CQx8YdF8iwJPNY0/AhuntWs2GuX/MSP2c9tHsvjRZs6uNrpLkH
nBcuY8zaAxv4rre810aHig2kuUe4iENn+4lOT5sTjcU6/ZItEuJEuaC9jAur3Xoey324Ns2DOvO2
ip6yPSuuw+heRu15Vie0UyklEmyE35SadzSI/a5FEFhY+VcH+sdce97OjexzxxjxVgRriJbvlCjT
t5EMHxxBLpVaJA9VlZ2Vii/CFO6uthfloCj1u5FYYEPuz9jzHp1cXHOb6wvSxMj8O/9VWs6wR6yU
7Z4ylSWmHm4JuByL0jgQu63I5g/fJDYboat+OPrLGOhWt50WdDm6U5pQsnBe9bJgLSrlDEBradeF
hamASez42nSKaGcjRqLMoyDUquQts8IfjpgvvVENGLhSWmDc8WqzQW6Yl070X2ySC8phUQiixU0D
9rA+76tEu8BvIKU+xAi31hSGm5HxVObe1xA65OeMeZBmVrbzPnRRd/tw4Krpo3A3DSpeR315YbO+
MO7Odu2SH3XppQPLiYvdgpKWlBN6QeR2asOXJM9zxxmO9ZCS6GgTE+8W3cvKyVl5Op1T5bAacxEG
Am3TBmYDearT4oggdQkgXclZGYSz03gt81io2wF4dwfJ7nHlQP39Z+XkqSVUkc2oL9qmikQS/GFy
waE2C8c6IHuJdyasg790oFCnWDkg14QqLClDfYi1n3C0ZKvDPjrlQ/KE0Mrerfy8lUPmWF23iQwH
1stKfloJX+s/qqZvE2j8fzhg611/HoI3GcD9yppa71XaGPRe1RM64JA0VjDCzd+nWW/9ffDfX/wl
9a33rT+ut1ZS1nrLW5/5751/H/P/ve8fz5oUhKkOTGr+8/H+MLwGK4WZ8vd11rfXOsRhQxVBx/t/
mYahmgMIzoKpodK0+DNACkOMbRb/86B4vwQqgKMh6vkEcW8TG7ZCLK5amLgWNtjA+Cu7Bz1N2JJ6
/F+2T+TYz33l1ruVGASeqO9HyDh1V/YnNb73nQOaWk+oKHoy3Kc2nJCe5PapJ7oSgbrb2ZK5Zp3W
O9d/6pqYNwN5B3oDg3BgBkl0cRkWNO3knKI8dU/rLZZT55RUgDbA1wfYU9euQn8i5kg/KU2lnyBw
6adwHp712SOixKbDRB74mbH/ViENxzEa4LVOPd2XU8AEKMi+yAsiRNV0z3ULnUmlFSmUsdiEJAII
MEWUC8veLrOMUEd4qo5nvuaK7f3q5206GyeyFeogwsrAj8ge1nTiJyy7sFFTJQ+DoJU/gnWomPOH
2b5GqDGHeHHqpAzsPOxvOpCWljy7uCQwmwN54loF/swSCgjoBcwTb2k2PFcDFmZaWz4qbt76ZeM9
hvAsneQ1UqPTmGPjgsIW+6nRLYJWW8IDWQk7mG8PmT1ekjaBKOzYny0aIuAVe6O5Wu93w0JLkzPu
zKLS762FOjyMnibcDI0+ui4KyJYi+sPS6y+9m2XnMU8iNjq33BmG+1ufzU+3dExfqRWHuVPxy2uJ
nG/r7rPGbmkapu0EWE+FWO1F0l2ttH9sK40WvJguuK7RrtgsvLU1EthiukdggoeyG4OhJd60NMYp
GPtf0EKHb20LlmiYBBlUhbNFbw+jlRPCzR1UWFp+nKwRg7G0xODTEE9T4dQs1VSAM0KcokngyVZ4
+BZSim6T/Iy+NGO2Q6Ky3sTfpsK2KVoy86xajUt+Ex5vkdn3m7jFt2R0XyypvfbwNdZjANlyMCpw
gohQ95aoN2zRfHyGmPkW8+MAU/zgpDMEPuKmakLPYGBjJOFG73VNSIPZDmfP65CODMZ8xC8maCts
k5jebkJjuGtmEzKBGYLRe9ETxtC4qJ71cdCY246XqjNc9PQulJOyPlQGcrXCpsmswu4X74B+RQu9
fWZUmI5FQTngCl0nITq9MXbxdtubaozhPI7dUdx0vI10WyQEl0UJlg6eLh6zxbkMXYAxARU+1l/M
41TkJaDHamcdvdpBVQdBuG+rT1rDQ1Tpd5OtcZ9RiaGdVkE9s4o2hhli2vBSdbJlnBrv8Aw4x6rr
Pg7MrjmBsG8C8eYQJjudAG/LXgJnFEjIQGY3vaXdXSuH6haZT+oYohlTyBZvtQKu8/hmd/GVMcKr
Hbr73mCxsOP6KmzvodCcG5o+4TcufqVa8tQq43xTWvWDxpWRip1CnhfftbjHbMbpr1U7McvSRgRq
1eALePfH0qvJrEkPOM7GcCmNXgbfPDqdl/rZiG9s14wovKcjncoHo6GPeEkfBs04KznG50n5aD+a
cdpjrAhOgjaPzRgZbxtelJyIExvrYRgLz22R/dR6vNvbNuK0DRnaaI/lhIKzsxlXRfZI1rYK9Ym6
/NDUzvd5cvIn3XJ3cjpX2kt7rEX9u/AKwo6pjBZ9vmQlU4RimbahNBJOl6kJlhBGuVE1hxrjYFRT
t64qHrx0SjdzL2ePnvY0DsPDnI79CWdAWIlZA7lu4ULNw42VurD/o+0SVvqmH5dk21ex3w6mvzBb
OMZWuw9BsC9lnsYP+jgf00lJjl2RXccuq1g7NThmJOOcn+E6Wy9KQneW2sMujAmO7HD47SMyTLrZ
frNM63UqfTekexEt7JOezD99fEOmcKWSC7zBtjf4tsyQVfdL0v4MlwerSG+EyexZ6m7JOPp4K/iJ
wH0PcM93LNw/Bua9tXXobDingzgV+kTQoOJtJE88ExF+9kb9AotlUwEFhfMBo6YdwmIQDnrEAqwP
wZ2vVwNRV3aw6M5VDWlxMjYx15qe8zb+NGB2JqF4nHGUcvt5o7abvJ4KvybAPdMSv3bz/UiMnGr2
nxAymU3UQve7wrv0tfVhylmGwoSR0TpIiRJAMQAle1xa/QFZwA357Z1gwyewLXvTdsdwKD6wuDhY
8pTWonR3GVwlvnTC2Cr4940RgeNDcekqwW5JikG+nRzlmlTNE/F+D3Gd3WbkchtPiId0CMxB/4h1
ymC9bg6lqr2Nkf7s2PUu6vjqsedjrGXVG1OjLMe/63Fq63OWRuAA/cEcCIfmmBcNJriL/kObqquW
Rxc9GZ90KAUby2HQvgj9JMwuSPLi2VHzSxPB6u/YYlM/SrFQX7QypSBnTGWmS9DmzjeDngtmbn/N
l2mTxBNZ3c2bohrngnlEaZpv8quRT5U4JKmzsrlMxvTmIXV/mIS30rHjWdIM76Frf061cyOtwMPD
YUKUnPN19FP1PnMNjVjauRqpufGHheml50ZBmFsgXvDutdw5Rot9qhRYlVofaFmuM3MZHyThysRG
1WUE3k8dYpD7NJPebjA6zd16S8YY1C8IapX3bf4GL0TymVIzYOJphgTT55jUxYv3TSlAKFiWuj30
S1rV86KUSzBy4OeclS1xnlu3+Fku0akTV5ehTt422HPVMEwwvjZi5WfLStalTJYISoTJp8FRBbl/
MBR8Ix+6Sb+MSsYemGJYpNXZt8mafzMT+06pEtRV9dkkZzflNCzZrnzmB0cc8Yjlhu5VYOyAGRzS
zjP0zXBna9lAZwvtgwGHM1oxHfZ46BvCqsssrf1cc67mXKp+TyvJULS4hCTDMR2xzjbjNYQWJ0kl
G6HipC7Gp/kjdXUUzHa7BAQL30lK+11BGbM7NEaNFtmBCk+0UKzzNKuHtCpZDcpOokxV0LnTB6LO
D7tl1y9NTkI1A2K1GCpXF+Jrt2gJMWadgxg766kdv+IB8xp8bfzWQvYdlhVtlBW9jwrnmgwlD2PK
g8kbt3DeoqBwrSVQ+474VidGmW3XR8VJX42Z/qgu9H0xmZJUX1YB+h/G6U3+BiPMOdsak+NU+caE
+9lWDMNPczZ6e2JGq2d88/N40lLt20yRJCcvGcJf6elCO4ilopj78ZAq6jmdMrScYfqpaeGbFSnJ
vquG9570jx3zJcj3U38XAKjxxFeaXIVY3tWpxBemZE9HGXoxx2JvKezYprlXhPg+6JwjY1p87z0G
pxkmSrsyGWFxMm5jc33QZ4Nzfuzf5zje9WoOqCXq2F8gPvhlorxGuckxyetXZZgf7CR+LdQOETU6
gHmBWtqN/TnVrf1o634x609ZyNzEUSOEykRdAoMkG8xXvkigyTeBBda1gYZ5qy3vOhbuq8lMzsg+
zIX6mlrPdphKzQW9cFYkzynpeWNoHky9eh/6J63zLVf7qBeQV/6b4UVQr/v9qIPAjTvbGl5U0HcE
NuMOd6sNGC9Tsbpk2GUhqzWwFxizrfwzl71b/8/vkkn3Tcr7hrAsdjnA58JvOUFUXsLm6eWzJXhg
1hXCr/hngwPNf/9UjytWI8gi8iEe2NWENRcvJyzvIJ+iL8E5Q6kv7bczT0clL3+EhhwYyetCPiDP
G9XkqUuPTR4c8hp97Dr4d2WshLwraJdYT/Z+kt2gGDaCwRyzM6/MdhobUhXbQcVtA9+R9bb8Hf9V
HqZxnDkkveD0wGMoUrW63zYpAwv1Yzw0QtkYRrz+vwLepauAjrNvJNVUiUgiaJhfK5uKNEN5W16O
Hs+Tlt5DM+CBJvAyIzzsiXXI15jYDZ36Jd9YSV4ZECVj3mR8rlKd2dyw6/gLHD49fhwKjxFOyYWz
r5CXyUfI16ti5AuiDOR7tdo63y5FeDegdckXr5p+u34AgGsjm45gyVNdBvLp5PuSL6vIj4P98PrZ
eY7a2kd0W/KvY1d9akCyNYQq8tfNGPry8MiPJw/hfz+qx7vSJ6o55mb1QjOBG2oCsCYmc8v6vatx
p0BOhNka571TBPK2fIwA71ftD5W2xRTo0nhom/15OCl6ezUJ/ZCnw19h4+od4g2K9g4Y39nJuyJ+
LVr3IB9SdUmw9HQoOP6ZWv4pn0pFGErQL9dq4c9N8zGK8iqfUj7GE4/58iQfId9TKX7Hj/99UxF3
yjccCesoX4qXeBiHlJV62aattr6cfDp77A88jYHohBblm7ccyICmekm3dikuRUMeACCWKzMJdQaL
DWmHnQGqV2KpU/ZNHQw6SEdkJF9YxN0MripYwxqiB7vax5GqsN3P1xXAr7r0i+32pqC/YOpXEyJQ
3KKU1De1UA89iLk+6sDBqcq5xCxaLTkVsQ17SEMpUU3Nr8pr0YaCZhMxlOwwX9hgeFAfrAa7sjq9
1NHPlIEem43+TLfwUQxTAeDuPK00CLPmRB0KzAZoiqBtW75Z30zR4mFWOC12e7OgkW/LIya3sV7E
RyMqXxC93cIFBaBOdENNjcO4IT+1YniW/xVerW8rSROTVLAW0pCOc/xu2GlOC4LFJoJwkoDQcBC7
xPnEIa32G2v+3oVIXTqLEbWaMPlG4bPFLxO9ZeO8Gkv6bpSO69t1Q66StNFih6jus9Uh/6ceWiyG
7LYO2mTM7BnmQBunHp2ptI6z3LCaVPrr1wyN7Yra043U2zruxm2SRwocO5SgKYoL4a5gVRKBYWCH
l4gJHpMYh1kxk4PXiNhnxsrpzVB4LuZr1yOSSnPxEBHJt7ElZKZ2MCjaMvs0m6TdYjV89vSR91/+
Fq4ArDXyd/gTW4wZqJgA949jox3UAgBJT5CdqOG27qrvZaWVZLhmaRCS5t4Y5m7RAFo6txe+2asv
Vc5MGzDtHooeELIuMbgCpBBRSH6sQa+zgpPUzofSYXaAUjj3dXh9my409kvYgcTmbMOY8ONLOu8N
W5Q7fRrOapUjKW9U9M0MI+YxMfxRgpmWLi7rCD8/Figu/jCvBFSxjVqN8P+GHfYYTEpDZtmahKFH
Dd5bLl6ikCJ1PdFdBw5uX9rbRvOsLVHd/a6gk5mdIdmXLaBfWVQtFRa4cy9P+UpxbPpxK91Z9cWe
LeM4K3yrPV4UY0bdqLjuobRmKL1US8Aq1pPqnDyhvC3h9Jm4i7ZNvHS3vnQ9wb+wMyXZTnqJ0sFE
L6BSX1u4akBngEQyGeLxF62g7CsdeIxcrNDcJB2sLB/SJRmDNsIBP+G8GFX7LZ/cxq9GBqd9bu0G
j7plSZ5CgS19MvOXeHj45PVxJfbxzZDMjJE1OsVKb0J7I5kM+9Kqb0XJqDkeHQXDwPBkmIgX8TZD
jp0FyXcrFKiwmG7YuAzuSi0u9+P0ScUpiM2YSbIoxblDEIQd8g9VA5yIxxwyMujKPC3Zrh/LqxFD
8w/hFMG8QfWAlLYP62vfxhfNTr/c/MHzKI3qvEE3qjB1ltcCvg8AesX0Ctel9yubNUAjm0AfaCI0
tbt42hFzR307xbC3CtKNCfOCZbHCqRJQXFlSheD9UOSRZ5/cbUQBGvW+k0MR6UbKIxRzKRQy/GLZ
hrxYRRxGaWTaWDABQZ2JuD31LvZ2wEUraNDk4HKUH/eMgsnHDBcEiZ9UU2DyY30rYBAC9gDccAH3
qPS73nizUhq4UtmrQI7ZIC6DXW/ZDnZqikUQRV22Cx0QAdGXm07ssvA6qYj5G+zklgVeXGlQlckX
GUOX2ar2Pa/Evc0xG8FVhVaUWkbi7iNg2dKVTIe4gAsZB5y7+S4sEO+Bn63EnGVgHeZFz5YBb4JZ
8UM0h+C09GhmjOt3cqH3YIok+9wpYv5mDO65TrM7UrerUXEulF78roxxuWkBtfU+dXDucbieJ+ID
ejWwQjb8bvH6S9vRgarT9zhq32M5BrIGmDxJbDUbV3JkIKHctIUZUcknbKZqoicxMj+NI7bsCGIl
aQO/IIgZgKq43UaMyJQI40IqcBT2zXgYe0S2iIq8S6G4u8rSL2aGsALom9EhJ4g98CES+SWZYUkZ
AVte1KLdusJ4qVqvPgGyBYnop42twfQQqZUfyUt7MoR1R0n1iQrlQ03BkI2FGqBUOz8Z+Ao8k/4i
8jXH+QMz4m13ikM8buIeSzk4PZ00bUcR40qeloSZ+obuwezdnQMmVQDO4S/1RsD0PiUWzm8cMG2n
+ypT9/aHPDW2P8vqSxmfyfAuzf6c4Zu6XSG/PLEfFl1Dwcxp3kqmJ1lqQZdozE2qAUJN20Aaicq7
ROxsCbJPyNG385x8SVDQdqu3Vh9fMs1jWEO/McycvQyCsbOt7GfOm29lo2xUnLN2K3aGw92mEt6P
Zlx+jIgIfJGCfdYeXluWVqEkIy/h3wnNqyHh/zQElaxgjRQwqNWE0sA7/9/maI3OhQYHtsOCDw7F
3K+gKMiv66ZlwA76skAOPRQtY0RTCRmaef7KXUh7DlKpgLpLepTasfBNbOySq1RjEhWIRlwVyWR0
Isqi0HOO609WiJy8hAPHMalPcWTv9bizHxAtyd3klOY9/dsAHOlJAK9Gz04D+m2JOG7//sGtfzo1
yg8uP7bhWBqf3fuHKxw0LmywUlwVaNMOOQvHtGgPngN5VGFr3izNQ1Z9iXlyAyTU1qZ2NQNjMsm5
ECkXBJ0crADKFQH/bpY0nxgmAM4E6RdFyM+6lQXY4n249QDhxN31Fkdv3UUZsPkZhAKMpYyjHhcv
QxNyIUBBDpXkS5ZNsTxPsUpiTTD4Pv5w7SXBoSwZBYX1fKXKeh8bVmy5whW2TksUD0dXRSacxefq
d50sT41CaPG/HzTjn96S8qDxQXXDdsn58/550LCbzJxBMdqDkhgQ4KrwtoBRknbGWiax3Kl56XRg
sZVMudIjQF2OwmQcJ7cWGpaLIzybNUh5HUrlMar13UqOWWlNy8Li4dgz1nVJfs66liNncwrFavzM
mPT9D5vNNF4HHRx3oUWS5IZoTA5L1jxj78mmGh+x5YtihtLyCvz3j+/8v+eMYbFooMJwYTKa//TN
x38j070kag+q2uq7JA+U0MXrKmabKFAmQsxIYG6zVqg6Aamtm5xXkp5i8FUmqMP2qWSTh3P4ZBF8
btTOlsXvgKQTQe1wbCsolmvBMNXz8wTTQMhNJTKL++xyZEqi8Mq84AU1xi1wIFh/FAIvRjAib/lD
HbLSGMocbUVeIYMvsCEcHfxGsGaDLjXB8Ming6Niib/MKw8pHc36ZLXV0XYJO8C4ngY7JinVSszj
qjR2o6HytRwYyGB8lNCC770G9md2V0O4R9H8mkFNWJyWaHS5uwJXVRTkWQ2fnG8cm7gAHjcDMPNY
w8QK/v0bQVMqr9P/vYA5ho5oxUCYge2k+g9HYwtX2iqfx+aQClITB4rVfeemU6DjslqU46O92IR8
dg5bad2fbLvWg2aIv9iTK5LJN3oXvc6SU1dJnlVZl2esUx+IJbOxvuKPlKT83ug0/yX41Z9FqdWO
pt1v2qFOt4qm/1TH5ZeTRHe4ZzvMaW66l3+5GQtHobww+GBDbXQwFFhlWWOryD+dh9Ts70tRVdsZ
7wzkQu+15HGSRZVslQGDk3jOt4WjvIZdjBq06scnz5m23dKdcYNQdxleKa70hyi10Tpb0F2zzCgO
DTAJWun+MhQTxgBDwz0lFhujHiRoTFtmdQfsPDIKr5aoAtGqsMnhzgbVyLgxV4stSxviDXGXHHyn
thl2suBJZthKZzM6GOiW8Uuu+E1OjSSLNLvJv3Iv2nUua5NlUgWuTKr19zqFnNEoz+oQfZW4LCip
sSn19tdaUEZFhdoRBLMpezJW5JUhiVuNY92WsLnIvjiqkh9O2hw9Eb6yUt5la0oXbeBvx2wozrsf
o2f9CHEFzKweSu8QIh3xmj1jyEu9UHF5CjXCIn0+F/EuiUFU/L6JVfcODuOXOUzPdVGcET3bNIlw
6BODKnzxfs1l9IaTxmFlqnbxTxH1H4ounyumh0CE6ZRIIqyiIDjKVLYDRi78CsRO7cVWyehEk7q8
NLZzyxQYvJLVJSvONm91SQbJfUjlFzePj25koUD/w2/rZd9RDiwmeA/QRzb1IYFD6jJEwPSGWRVr
vRkDO2WkV5klb1dvC5LoKx3uvVndeg0+f90OvitbYSrZbQsxctf2xjPRnj9CuQo5Cy+udvVbUus/
1gs8bqo4sMrpOU7xEGurCAFMrV+rlERGvFw1cBVJ17bwjm6+u9F4tQyFxYa+Z2ON6d6iJ3cVIg+J
4qJ59miLNEf9NtXiW5WI6yx1Ex1Qckd77LVs/mqY445phjfM/LIg1DS/MWrvT9vdKQxOBk26XlDe
a5L+KBT+kPyoOBkvffSTSb+irKdtHJ81rWH3ADPKDfdc2TD8085Izg0H2VwqSBJl+WMslm3tImTL
RoBrkPHXPhNo/aGnWQrpZ2OWXFN9PM6zOx6E7jHocQjhGZch3CFIY2RBxpYoB/YT1bP25hJfUf+m
RyWz86AKVQBAd7yM8/JhZbP+gqVnRizVhUTpW7UgYumcV5c4LjCYQkUYwMQpge+pxkXQkLHDeKtk
INsl5q6MW90fdWPY0qHjdIKwou8xXesUC/i/LwLhTXJK2tGpmgB3XYU5FCTN8uC01nZlJ3XIemay
IvgmtpMVhydYZbgJVvUuU/AhWxI7aCbVwFF7edCZmu9jbChioyyPRTfrp8VbHuLSzLZIYK5Kr1U8
XbX4xZLtF3NRIXT9qOa6ZvOuo91otV+Tzr2WwoxBSGctKGn/sddabwEbakS0nxRdfV40MmKhrx0q
FYOf2DZutieWk9e9jSSzMl+CijLOtVVQwXMTm9e875K9iLMJvmKtnHUsgaA8TIca78xz4qTOqVm+
1h9aec96C0UdIGhjQrMtZzLTXcOCAOg+LJDXD6bpeOcQd9+9Wxrfk9rLLqibyb1Z0LZrhQU0Natn
HE8fevqfgxiXx8hx0kOe5hrKkR66eV4X51wpcZQYElIthGWd40G/QqKz9uu7XN+F4ZAuURrtlwjh
sISibCA/JEAq7qz5IW2oL0bDwvFj2Ot4aR3tPAffqbNLHqaebyW8nCqSc6mqBLzlDM41wMOtgX3G
uYUheHaLt7qHXqdb0TFzGvtcySIk1AR8ugmfccRmz2bUdYfRcvfYs4BuUHcCtExveKTvlmQOJl3/
ZYxptk17HduhumvOU6x91pDTd8Uk+nNcTT325EW0E/a8zaZBOzpmCZjDlPA86qbjpxGwIWvxSxi5
b1kyJIjsVOgsIaKjwvbJS8Aj3kjP4/xsdTM2IVwusadddYXWgokJ/EGlTQ/TS1Tin+Ymp4U30C/Y
NBYpOR2QnIZ9q+WnqJ+7vVrYdMl1vbQnS3HwqAoNHBAAUfx01q4lDKcTBPv0mIoQ7jHKBWaEGuY4
tIUZIpOTy0rNxpM6wfocEVRe9OrG5OsOkXJ5EuP5J3FSqVGhGcNbjNKsbLXTygDOWpQoQnQwsxTs
mlpM7A0nPqwSLsx4mABnw1dECLkkxF3WVQt/3zGAXv0rj+1Xs1he1+qiGGb8iXCjGHXgvKhrf2AS
ku1c4D6Y3PndJYwjW6YuUKWewSIhG1oJ0dDhdqVG59OU7GMEVTPmzmOTfcw4T6307FLPbd+hkAau
a7gYEa2NtvIIP2q3vsuVMC1HREtYXKc4gNR40mLtUTNrSCbU60vvAX+1t7VOama2jzEq9ricxdSz
Hr6pGK5IsjN5r61vlcuz3D5XDjniF1j9DWs/nwIzsPTbEjL9LdrsPkpqsArtnDK9uS11cZd8WMk+
tw0Y6AibgBKnoEUSkCCCDMUi1qn5GM0Buz6ltM0zVSPUHLz025DqskOEaGTgcFXtZ3V+Spkrbvr/
w955LcetpF32idABk3C35Ytl6USRNwhKJGET3j/9vxLnn4jumYmZmPu5UbckHqpYBSQ+s/faHf9O
i/Q5rRCdaV1Fa8WfLCaZOSz11cei7e8jOnc33hENj049HfZGN7zMbdwfYfrAkbGiS50NxU5vdotn
axEIk6Im4U7Qi/bo7LduhbMMIeWPVYZoShrmnNKiv63G2QOnLx+MFudrUigPqm8eRq261rr/Etoz
u0rzTneLN8QZXmyUuzKLf+Yq415lBdVpL6mKOXccvAP19NF7KFRavdqaU3WvYMfkk4PRxD4sDbSr
1MZd495QS9wG2Vi7vkHF1br1MVumacoP6GvHOqjvuqIOyXDCEuEwXS0eGr/czJn1nKmBZqncNRq0
vpVe+ach6iharLNtopui0+8bnC/8bzwwq5xciFcsQteJXqW7ipgKpsYPoI5SFjJYMsLgu4+IEFyu
CJCUzCIpI1eJWV4poofVMmwZA/oTt8/eXLJRCAn+jTXtGLJfwVecDhs9GXAS8aKbo+yQq4iR6ikP
qYvI09xYIBKw6MqPRtN2Taa9Lf9AaAcIejgfIJu3q8RuXpRpR3A+cNoC1aD2XOYHARk/bWWHG1Wf
N1X9nLK6xiRD7SsZ2iQJbX0EICKutXLtDe5TNlnXSmsvsYsKOqhROje1/6KH8UNPEjmrQd46Xy8x
ziRkBzukIvHS9M5+GWzyxsLxTTfQQ5suN0g78PGQKwgjauILDabPa31yvxhuoecflAlMFuoTcr69
3i+2vRP751ZZUWNlRSLfgpcm2NMtLaLGt/Dd6OL14ZcWXgo850yrX3Ur+Cm1OUU3me4L7Dub0S2o
yYf5PuS81oDEZbZHLgjQvrhl7Fs5fbC6jNk21sI/Rs57qKpUHthbZ3I/5qH6gFTkv+tS/hgmZgF1
37ZG9OgAiezb8jsN0qOhBiCSyS++Xv2YTvVXz+TUUq9xpP4t3Y7EBn9ueYk+yqGc7kPORfAA3/4o
LRO5GDnFNBqHQePW8QNhbzSNNKbewtzYVWJvR6h1rTH5WSYiHkqHUAvIJWQQuBEs3Zc/1qIJHpbx
7KXepzf6V2ZQW1UvRX231XsvUFor3gFlHSrCj9wWOCQ74kOb+ZSqhv2fsyzkgx6K5MMf008vjL4J
/6uYRpc4qbucPHlivkdjN0V08ojEOQ4bfBMT21BroKi29mXR0eAoz11Dvsa6rxQE36MI5MXTktgT
7TU1Gf9IGq0r9DNTMdEqKH99Yn2SrYNhUDk8lv6ojHhqQ7HBPNNmK7f3Xxbj1OLAMNRFVU3aa24i
TcJOvQzglrm1qapmEH8gBQbcNwAV0JUCkB8o/KSaM4shT9cWN2rKIPLQjQY2+5QwTXUpLv4cHZ8j
iZuM/N0eKa3qOoTpreNmN+jH2rGpe6nse0g4eJ8fHf/aze1eFiZpX2hPjnFjIMZyPLY4cQZwMcp5
tLx2wuHDsE+JCI+GMO211bjk9JL1tobXqmHS1a797Dy1JXkDBEux42l7pt7W30mdsik96NDWwUqr
EZ7Tr+Enc0puovwgxl0ZIWnVY8fdCmsDppcfUu1d9HjiSQTzCTvtmBFAZeQ0+hJyK+BeXoJIOHGH
oHoXkY4/nZtbG8WtGXOerpxIiaRZrASufZcBrd5QHKQQ7qtguhuTgQAD1wXxr/nRKnUXJBtGIswa
D4tBdACWa3e0Ru0Gq6eW35YF59LkmiCKSss9d1rKnp3pey2Ld6sF3Qh7uBm4URfXbeCyr7SrsdtZ
fzp/fPG1Zty0AoNaPObimOhEFKbOV4ENYtdK91zmCGgnMgV25aRbx4J8lCJi9qCbOH2Dw4LpmDpt
upjiF8HTOvy9HmOJmvjYocDz13j5mdn0g+vjPRg5Qutp+ClSDf2nS0AAHII1EQFJjErIo2oqlMVw
8SwvzpNoro6caC++qN6Xlds08azz2ul99o1zQrpDL2dSMzwqDiBwSqWQbyo/eV8cbzhFea5G3R83
mG8juu2hcF/aavxFfCPxac7LEID5JybDU/1rx6gC1RieLcV1CEKt2Erl8lLrZtIozur8X9a4mg6v
YdDCZBUVKSMfAF62U61wHPj/PPmSsr43Hdtjtpk75UBc7q7Umnaiak5ebiJdSl9FyI9SJBWRGWjo
gnaVqfKuajmel1tOqo3MstRQi6Ku/+M6RsEEXK/2BCRmgt695eKyknts6195x30JC2vXO5ycvoR2
oCbHnovWVSdodXkke2n4h1QOpMq8y/+spI16WCGJcpQnqpu1c6DZKiaUU1l9hkgt2NUnDJ1rlvl1
WR87l91E476waOLJomqkQudk6jzscuivj+MI2VIt4zVd++5F/7sNhkfGYSwc0jDZRIfY4fYoGWAs
V4NWQ5Rc7otlhqCxYGHlwzdkPkkuoPukamZEm+lm2VwsC6zW/iRi4HnxEvlYm1caokZ7TghP88KJ
QeL8K1IgNy+Idjn1MLNHXisZShjhM1Blk9JRpIygqgyihR7BQ1yGmC1VwTJUHWfwrVyQZUfvrGrp
zoKn4LrNUavzu08EKqrD/GxkHL4NNVMcaigeUHtTCI0HSz3xPCSfWLmzu6rHLBJ6Jega5ReEDaFm
X6rSMig9l3c5icTbQN3pjQx8FouX8erODmEyqc5estF4iqUkjNP6Bt1pEuGP2vXBlrqDJYFtluyX
72Wrre7ChEzq6oXG/yfXsESTdPXg8cmvF2OxVOc4pz5jOyKS4v0yAwIYe1/mzWNoIDhlJ6G2LujP
nDUcw5oNbrlL8B5WQzvv1AoTqRk7L4+PRdZ37M2/G5rbufJfsT6wuGCWgaLevKRZ9Hu5hyrDGHbu
WGNYcYttWIArBayFADj7UJY4ZySpMPPC+2Kk9ZQBX7l5Xe0rY0iBi8nf4y2hzFB3ptdnHwyO9Jk+
eDkpOhbaxjRuUwqlMTHVm/FrWXHMEihB6TxP0Wv3bRO8vBoFzx4gk/hyPnJa6pXP6AI+A+ulPPux
3PwjlsM99ifslqGx7L+JqK8stMeLf1LzeKiaJU9O2eTnScEEpJvmu3LcC/wAhaBvUBfrFFPbt2o6
pcoWdmTxBpr0bnEVqnoOZCD2UYn9VXkUF9mIbcldJhJGxhVLbeRTuDW1g+USFIMraJvHAWPjhKtW
3VisfR7sUTwSgVYi/JiGncDsPJSCyMziZxEMILFnZ5qDErbCdvNR15qBolze47mjQAmdD7wwJEND
Mgu137o/7VQ7EytvLRi8e+RSHavltzr1krLbovbPaY5CazWM2ZeaQQ4dNeTi4Ob58SuEpQPJgeva
S7EGkyCylNElo98On+gc2McBKOp6+RGinmBFn/iAqogcdOHPywYjV9fm6AUvC9cCMK/HMxL1bxse
CpgAaal369Q2P0hGZSnOfRUXzNPBKT+NGouzCnoRfw9bgDakNPGrho3mIAbG0wJ2joM8g4lrVE9T
5lR0vDR/HR+LX+KP7UDXahiJuSyWYgUn1D3PPXy00Y96R9W/Flk1HZlydDSm/s9MWgpzw/asXNl2
es6ZIM92nu2WMb9OY2ps8lp+dVl8UZXTnFKiUdvusiTGVZxz7bBW+aUbjGFIIkdXMgwrc36rOgy4
LoMORxUStikM+B3zaTkzGuVLTxIETSn+yRU+llNQjzvG4lteLo2eIlb/U8bQkncurbPHLNeAsFQ7
jEmLcZ7WVBsplgq63VBuFPmCMRHrHeVwkHX7rbPw0MCYrM0eHbj8QTrKcDdwj53hM0+hAxPKcGu3
/QYtGelzoL1QY/R/nSQB1y8/ljMxTWL+uS7ZLfsQR8f1n7mslCjBljJTjzyk/PZfr8AC0clzIsgh
9rw8eGCnuR4qzdmoGfiCLPBie0cfdV1QBYYyxZPLwDLYxiwlqSGX+yeyXAwcjHlXMpPWtp7Ds6q9
hMs+tAzn6zikwbqJa1R87utUNSUy7tdlmLDMMWAChyiBzOcFjlFnE2rbtEHtiR+oTzlGPT+ih7bc
h4hMZSviypl52AA2DHfNyyx4dKcpzizpEdNY/kwCAFKqYT2tbPs5YgO+ysnqGluugTznwQ460dgV
6aFTmBfpFhetI/6LNeWnN3wvLvWgSpGXgOOeO2Y1Hk2qXcbnCKeu5/U8CmZ8XT4U87USBrR0RIzh
y3XWcxMVAWPIiHPICioe1zFhoRJmdcceLd+o7bsOVjXuKXfHofwFCXKrJiuyYB5jlIeKzsj1Ef0h
Hv5ZGuh2bp4t4r6I9RJrk88nJbx+vzCWAtYlGlvbobM24wAym7nqqhloMMClfqdlcYR8SgnozCvh
KqmvGtSjLnufYvlpQktHSQR+YZh1zjokW6aLOEPDpBNXW1Ei5Boy5xQH+oSkTjxKpfggZOpa1ebM
via+Cg8NVj2jg5NKPFWSWZbb3JUMZ7c9j5aQHCKQ6kzfKqakG50ooUVy0RLCunLs8OxQpKwrn/M4
mL9dClu0ObhecjfPIXRRJ+mz/C3Bnq/sGgpQ7fL9RsImuUMRdqXOdhEPRQ5auimkPW2I7ST+Mvs9
2taiYmiM/jNpCQuOeclu/WGZLGRtJLlr9SRXO7GFvBM7LEAqm2+qESaqCX27DFD4qCuqkrcFrhKn
1YVMhGf13KzQoDO4704QqrCRqxY+YTvkGtzmTZj9Lbq35QhdzrM8+YgdmgKrREsp3jI/3gcx8wGn
H6vVWNcXl93rjjb/Q4vsrSHLx6j67r3us6zYq3sJn1lmUrLFqOrWo4sB00rPjVDiJFqoBRVCMV6u
oPkxf/1Q3R0k+YMXg0dFqGPlDkOecF/NZ7OPFB4AzL+LfnknSv+kkX8njfTPAuWQGiecVKNpPASr
Wok+wsB78VsqMPjXR83jOFfTL0IdfhZNxzBHD4MX/0ZxyHBvXC1jzpJVzxo/4d7v3fiwgKEWpddA
5lnIc2ARDqjlX+ogovXC9BvJE5VR0AUrUaXfC1iIIFjWS4VFHJz11iXiO2myVwUwUo9NvUgwaRT1
l1c0F0SUX8u6DrXffmrKt9mjDoK6U8J2UdwGppxKM9S3qC0bNruRuvnqtnjBonlcFsCGy8aOAc1K
+P4dFuAtQO63xZTBURuieW+DZ9U+jSPlPZGH6FOV3QycPgQrqkOpJH6dkBcn9c31nGvfy3AYHjl2
4rFnPEUwnQPerLD53I0GJXxee2isFVynD9HJsJ/DVNTtesRv6+UiZTHar+3eWUtir9Ui/qmLUM+q
d5+LG10PC0jZlmfGhGelVcK9cFhqv6V3K7QrQO/t7LHTzBxw0/g+8X/VCB8RZlsAmpDoxvuR7Lc2
cd4MkyMZtemfSElqI6Pe+o3JipQ6xKq9J4+elgif8q2F/b9hvbP2nfaK1gwhvEKJqS5tVEgk/H4C
Hvy7Ukr35PNtGWLNOzVeL5qXRqC5XtqbVpHGljVq15lftsjzTWd/ZfaIo1DhJFRno6ajMU/AvIHH
YI3kNqruM+OvXWWfVVIQgTQk6b3b1OmXqJiRClj0Z8KuHqB1cozm7qe6IRKJNM3EV6Oq6EUAlzZU
WgDC36sbOTF80OoHjVQF0HY37eDUMt8GowclxGgeF35XOvO4jr0dunmPDtCE3ce6desgDSeEO+Je
DrRdPmGcNllZrUsiog3TeVHT8blwv3Kt/lREK9Uzsvh4xdNyqEADK6ZIEdvnmaEHQ2RqxlGwPfWf
wZb+xkWID5OTnOOOc+UuZ/1lYR9m6uX72nnUNX1bpXiIG0WjgyQi9wE5DAVgb738XKYsxsjJEREC
1ej1a8GcH+NpjAwwtoAGI1Wf05KX3D95SsxTFIHFAgURDK2WleW/Mn3Zqi8SStV4LncukHtqKXqw
ZfbEjOLBonrJhPxrqfmpepe9cr7I0ntwS9Z1s/NXDhU2GSS6uvyZFPPIFV9mPD6qj8eynXQXsd7k
uGcZ4HAd8mloDJnY2VQu9SGfqaiesPDxQGeNp/6a7GQeBDmNraqs1Nu8VMRqnL701yPJ6SyR2Xqo
r56gw6EWp2ReOsAWvALO4/Q0qYNCPcHxHKUt5L1uTBBJlAlQNk35NplsW9rWlvTDdA0f+JLfQTuj
eqgdCm44NbwTsxqJe2p8D+vyBjmdg57PbO5QXNeV97Q8SXpUPuCOdEp59vtJSSXCJfruACyUsyRy
I4TZxhHVXdK8e1dnzfLst4P5aiE82qITFdNOodg65DgrM4x/AjgY5JfHJ6OEbRjn5e+2eJ4s+2Uh
SKmi17Hmjyz3TzjwFH7QildzGL61V72J3kvN+iofxS4VBTFGJR+oqiqWh43m4Qadph2SSC9Qpapa
KJjXBljCSvT9McmHIzapGxL9X81APDru+pd8eIokm2QsES+VaVosEhOOrvRjqW+1XGhrGazixn4t
6mr4ZxpnGAwDbBtnoxla/6gg/z/R+P+W9msYSsL3fyAax3+jOPzM/4No/M9/9N9EY8/8Fxxc0q6F
79ieqVto5v6baOzr/xK6h6AfqwGp7sJBTfjfSGPh/cvwfITnDpotEofJ+P0f8b/C+Jfj2zqkX0FI
Panq9v8T0lj9I/+uDzM9yyCL2qLYA4At9EUA+2+J9xXzpbbKGuOkBcZzW1fFJZh7+6GwbPpo/89o
jPUDqp1o42atvi1MpZyspuhExsd1+R2Jb96DzPzHCa38I67n3xUBpqfldzZjZVJ/I6IXyvCvQPqN
vOmx0DRxjvKaLtMo8TnnQfxgDg64y0iewtSxQT8UVDayw4FhS+NgVXn1NI79O4Rbh2UDIAfWzDez
zq3XgNDXlTbqzYPpeuOxGOSN9/retECActeJd44TsOXx9Tpa1Z0McJKOBzsym5swWwf4xV6aYfho
2F2/maacmx9+AHX2EH2iOjjIsR92VtTrm2k08mc6ioj9kcfiSU2Z2ygIWDVZ4nHWu5iiy7n3gak9
y8T+tGAhP469qE+xrfGiq79OEQ7PrhTDfkbISxBosVLwng+YUeUam7HyU9k9oGaoosJE2WFGGuMB
YFBTovfPMixBXnn+GU8v8WhRKjF004rx8bFBQ8h79Sa4C0bQ0NgaSXT2RH9T1XmNwe5oEE9KGgDL
ABwe35PRMWEfGv/Zm1EjmKgCe8q+VZMm+q0wA2ezjDLjPk23Ydz0Z6d1nh0mjHsTFwrWByO/5QUq
XMRA57GdDoSIgG1qxodc9dWdjaS34MuvaAp6LazvMTO82dBiALxssEw0smt+uqPuhc4dv3dwiuzw
0Rv09CJdVPMBA1OWwPvJMdsrmLZxq1kQ1bTBth/9DE+lnSSXqNU+smkmJ6L1qxNgScqz6lco2+Jk
EACBLrYE2eoP7EuYyk196p1G5jCYA1zz2Hthc/BMA7aEma4RKBv3xh+HNY43ZCEQY1aTdUPkM/xD
h/+P4PR/R2Qb1v98wwnuM3j6SDGZ4yAV/k9Fudd0QxbUc30aoP1ukeQ57Ff7M+LBYkWzeGn0Ljra
VvzcArw4ojp4F1ADNhHbGBaj1KH/dmD975DdlEr/yysSOvh0YdtwCHxOgv98RVqcWaXWFeHJD6Ph
mKUSW5FdEv5QDk9dKsVR78EDNhU0P69zPqSha49BaZ9qJP6Vb9VvzP6ddVAZ2zaT3h0LBPF4Mgg/
BjGcHbbiPPKHd5fPjX1VEr74f0vfnjaCufdpYZWhv6HSxUqzx3UQYDa0V/QF2rpX8rqiiC5Ohj2z
YLTXdvyHoQMbi3gv+MPYEFgv2R0tOd1Pa3fzzZ3AaXTyUE6TC6MKeXle3oxMOIiRrHirGxC5kzoc
r0I/tnBL/2j9zBA20Ny9A+amFnPyEnZgLI3IJewAX52n9y2DJsM6CsO5pJoRXhyD9tFUrSpEi/Yi
6/zZnDQa/nB68mrMeTzOUzMRZ2ioDw5Za/e5DsgZNiLswgMQDr/ftElpvpBVUABIFpQzeIeGp7E0
k0MEnRE9MnYzEY1HQ3NZJw8/EpLfHkviq1E73NwxCzvsbP2m8aMrHnpuY1cvTmGYnJlf+VtLvkvZ
htt4yLGUZX67aaXx6XsNcrR8dvZp1725+Kc2FEfpMRkqyJJ+dmStGEKObcN11EaYnZoZF7I8YXPU
mFAWaGZTq3/MMSc3Zn7kJZHZOBX11kuBGCUNhvpqGM8jqJ8ty/IYdm/VHRKXPHOj/2J3hmUyKTQ4
56SDGqHYmtKdSFh3UfUnxalHVOq5TXOKUm/T9Db7c5smCpfiO6EAOgnH1IdZ6Dh7EXXQn9sZ5qjG
lr7s+KaJukdqWzvMOsVqE0xviIVp3KcEO7HQ4lU7+cWpEr7cjI2JIRZFTuaX/rZtWHuJSIiTOU8v
/Ey32Q2ehQNqJxFxf2Fli20WNGbGPvi6bKxUk+D6nn5ooxadlS+g0CwOP/NXX01gNbk70DAE7s6t
aYfrNlmbhd9CsNEPhWf5ZztwH7GuprtksEh1ywChV4HvnZFB3LABaqvWe61sroHMnxLmL8Gn7dNl
hn7I+sqI9qBhVIjts9ZpKo/drS5C1drST59QT0ROW2COKvy9P/blJrcUdKJDUzeKaluUNJCtMT55
zFVdQgNYhLH5nELMvmLMj5rSb4+l/WyNhrjRSZfGbB0by/yrVSYYrhknYxrDZhXuL9ogudKsHBu4
iLdVUhTnqd6UyPhozcc73OdmPQGQLZNa2wSm7m8DOLm0HNa6d6DB8CgGbpqw9XDBnK6aqbcwb5e7
ojWw5TWyg5sd53tBFTyxT0GQwuBZ5ggEUDxtqrG2n1EiA6jRGoSH2SM1SbPNDV1smCqEeI1Gf+s1
xWvYT3+APtQHYYX3pPaB5lY0b3jTnsY4Vyi97MPXlNFXnTyYuT9gDaE0iTRzbdv1rz73XxsmuoCn
Z7kfc7b7g3ofito+6Yk2MsfGNpDNmA/B43W/a78HDWDcWx1gjEb+1irsIHmMFqhWGv4tlq5DN+jx
uYjQp0QZ7A22Hn/RBECb/Stnk6QVYoU66nthGz9DLLkWG3b/TfQFhgufuroZ8yC4R059AIQSY45T
q884Wi9nXJmyOKjRzSByIN9r7NvT1MbkwFZ0DwZ9vRhqlF9DcmDW5ZBHtq/19qOURbWpPTjxszLO
onnep1OikZvE9DlRd64ppocJRsuWANFwFQz5zpZPdmC5YCCwuc6jfW2H3GVczhdLK2bETRKX69YP
JWCmQ9249aGvuytytvIRb886FHN9LidGqhUq0S0PDof9RPvNQLy5yo7cNbeDto9OKqgN7+7rIflk
3oTJNByUXIOJTm9154nMJF4bw09pPTiV88HmCqAH+qsnZ9JOopyaUxZSwhZxdGz9clq7EtMvI3eW
7Y7/QiKsc8hLubOy2T1XBVrI2ERopyWbPMzNC/IgAeU/0jZDpEUw7JKj9GadNLjB3k2d+zMM3H8R
qqSN8GL91OfWN5PK5IDVgQmwwcDZQfq/swe+gqokoDGEEgdmHLFHF36lfpqTO4nJEa/sOxzH5KG2
ukdMFu0p5zC51pltnmJW22CQCWykezhmYiRFTocO3rT+lhVxudMGMsvyKxr45NhAzLUk7vPMDBRr
GVOsEGKHa+ZTmzuW+I4FKWt2w7sb+hcysijIMqc5s0kZQO+2PIxueTSCREFGvpmwT+2rTsDIUDy/
XE7FtjDK66BH1cVDtcoybvjsWlZJVctNuFjy0U5MIHhbfBCGv2MGnKxs3rG1DvR+1wRtAzgl4gEh
aIsrC7evpnEzCq2yj25ds8ZOKiRDtOdnLRkeFzP68rsh1UildkvGbjPao5ZH7HNmRgcbW8OhspVv
Guhkr7iZXGP40HrOcgPqFpLe4DFEpanre8vzgjfsIxgmQEPv2lG/6TrQrBnEwHa2CQgDZbntJ6VA
nGhL+oaEcqg3r1P9UQZ+uyXI0t/H6qjtQjQKzoxuxOdWOhrd9NuSc3Q2vaBnNmzgfDFJxUwajKDw
3A5RHSnI9VPbet84fItTamrGS9Ojj/GpmjJKWuqW+stIENt5rnEtLeOFl5McCK/7HtkF3nvHPlok
IjBoceQeK8YrUDxnH4tWjb6Cdj9UYHJ69bHHAwuGeRh/pUMHrZa8tnjYMqX2r22lHYupugkr/Yl1
qzxE0bTXuVaFptePLM+vzER5GMzG31D5dFOCb63I3GrcZNyEG17ouJ3UmzslyS5zc+2JR5dwJmhk
tX7XOXYPYm4ydL1sBeoIOBJWn3f8zvWJ2efjHFX5U1kjMPXGTmwL5ezISiBMtj8+xbrZbI2Ew8LK
2DulmmMy4a53ph9ar41rgijFK+EX7V0y+gdbjIs8KpRHSf3S5fpXkSR8uRbRgJE/e4paHLG9PCUd
8TwT32Ftzv2xazFpIG0KOIf5SQ5jNSJYb3IW346Ng2dpIOvYnZ/YicaxDTmGedSxjOFUYaPpNjHV
4EbPA0S+4Ai2QSTHQzQHWA08Mzz0QXvLamRe5dDCwCnVkLBkbSwnpz2QOPEdBI6PuZvQlx4FHm7j
SBxjF2HziDbYj7vyfbkqZRhO9x6uMFqKm19W5T1i7wmCknwI0x7/RHRIODzw9yGtMXeDT+Vdiqnc
lW71ZtLdKTkSSurGLhGUF8a6zx3xySvj5bWMg0NqetS3Kckt/WSShTBFu9kaiK7n6Gfdl2/DrsTe
YKbHwh8c2tCSbOoh4LllFacit+Dv5SVs2ahQV/p88DX5J4AFdU24RtH8XGtQUTpxGFZKad70zpOl
xcnW07JTqPl/CbPRHyBDfIu4+EOLK04Qw9wDcy1wFp63TUoseGOdYEFKB2fnMzL/GGZUV1ih1iHL
Nx5y3Mr8ubOvW6TkTtAZzNQV1sTu/G1oHq2+N859Z/4xJqqcUPhra2Jk3ZV4odDggsyLfWtDPCqQ
koh0EhQKPHE9dqQFuiK21GYGNdJ7DATzTTEwIibYPjjbH2qReR1y48liEKEx2Gfjloc7MheOmV0U
v+wiHtdBDoBlrl3rNo4fZpttrceC7d1hQsu7JzvqipKckG3tgHSwXk2GrHaIbaHNDIH18Je5tX6F
AYaq06+cTe5wtpvdfIxZgUIYhQwpPUS7rfncerDOu0qtDAf3bPFmbWnwTfT7IeKbJK8JIEmMfSPE
D58KbOsyNTZSTd7D+ihmBC44/0mdb5riaEfysauSX4GKoTT7FrORo+4CFV5EePG08WX1J8ACcLY7
Ns2NcE9GmkzX9tCzx79kA3t8NDaErZOgAibDvBTgHU+8sM8AJPCjHZgSuRbEOGna+kWn5gb4Sm0d
intboHaKmzra2hW3tyVj8Ysq9xmGcO+a9XHMyUMMh/Tsge3kC2+TYYGJxGh01xnkGC5KpDJmzBTl
CakjeUn/n4H9q8vTYCNXlv54sithXwwyBv+p5ghodddREl6ywNV3tkPnoNUMD1pq963ULWRGU+Of
9ZTNfuIZp+UXuIY1joRbEBk6tCRz3nagOT230A/AXp09/qkvIkEH0mcpGE1qK9xH2tOQd8VpqBuM
HGrshuWdwRfTZWoFhjd+7cJ2rY2jVkz9qS6EB64/LTinnOgUj0l8Wv5fZchNANf8wRctWKMCAkvk
FRV8Wi4si2zNONaTJ+aT+c3uJB0aBwHwPCBRCK/zjTt2n1aQpHfulRTMQ1SjIqd5LM1054ZmeavS
ITgHsGzMVW+M1KKYA0+U+ukp93jY1UQ6rw19Dh5Qbvj4szAlU6InfxF9CbaouXxiAGocjKkztmar
hZh71nEl3Z3Ig/ega6ENRurOymHLiQ4WKzKCeNu71bgWxJm+DGn+RqXb7VH/BgiTqmPBJbnOsDxu
qzKeboaca1hLQQy/Ef9RyuwhZHv2BMSMnAhLZWEgjUJ1bJw8ID23QQ29tNG69iPTdpgr4T7uwvgl
xMz/kLe8Fo3A8BdO6Zkki/AL0kzsPuuV6z5HFVhXzcidYzTZYHPc1tzzGE8eC/hVMda0k15kdCo1
Z+OUkMpgVB/FbEUKPMnk3+mLvRZL8955wXNPx76zbB8DVdRpYEkK7Yjs4rj80MhidkWIHHyqzYsF
L/CyXCutYcDxk48DtfC9LLOZcF+GkCWr0dPMKGMjApNcxx4ojuFlWMH62xxsJ+jl2BUZlsxpA0tu
rFcxXivqZZeYTYFdWjas/KrX2a3nc8004FJrzlPgUqVViJZEoemsL3xxrghA/U7mCA/AwLHEAqVl
uGfy4K1lsq8pvYDyxe6psIN6PfnHzvbDC2tExE8yPbtmMq5TD+3KCEaR1V8LiizkRzJiDLp+wSfV
eM1LTkFxQMTcHpqa8GO3add4OoeLnIldFWYVX7Vmboh8soaLpSflRic+Z5PPgxSrOMaq0wdPWMm9
cyoEqSEc6DxtlZdvNr5z6ZenZsiwWsW0SRka7X2A3CNPfJxrYxswdp2iFRRkF0Qxv4jCbPfzMDzb
vemeeqURxzvcHZYCBFvnwxzWYJIbUkAtA2XEPBvHAuMZkCOdBCX2+HuqFEsmBn7T4bv086fRrU4D
iGbELMVnaDUF1UMZbk2eUKDGPIRh4aFh6MF2yPKOhGLIg56MYJHnPt4JC3hVkFy7Jm1++dD16lK/
dIBmX3N5MZ2oB8GQhFeZG8bF1uKdjmTywCPDhNvLCVqljXdHy5lQ73qPnevPG9+d07M/ownxYutU
1eWtjuziNFbNb6tke+r5A/g+ZD7BGIoj/uUHYRcvgUT8pRrJopH0jZ383XoMdJYoFE0WB0+0OdgR
fvxGhZoXTvEZN/N3EXn1zm/eNPZ6s+O4R8uKL0GoQ64kOBe50zivk8SZ93OB3m0iUhrS1QNAAX/L
hwyZeuyPJTTPc6H1j6AL44sd5r+jWBuoPH3AmbR4kpQ6VUqPeW/zHmNfZqpRO8EG6ef8kJ8ae2Cm
kNCri8pk3hRw0UqlvhOMsztWNTsOmgZpm8ntJdrwJGLUtOBgqz19nLnzSNbaoLbadlTKr0kNrscg
pt4pLB0fE0r6pswbJjRg7ZfPn9Jt2gQaLiFHlG9a3+Z7z5xphbI+2RlOTd1s/QL/2t4mmV17pqBn
HwYWIgHzPGesF1ipim2ZNdZlyr0dpiwAjX4uaCoYZNYp3MzGaMozOpt1yrPyFv0XZWe2GzeSRdsv
IkAyOL4qZ2amlBo86YWwy+XgPASD49ffxSzg3m65UcZFA4Ls7rYoJhkR55y91553Y45SgfuIzF2Z
062reNEN1RxIXdRbRua/Rttrrx0rU9cH0CTodB4GachtYo5uVE4V3tAyO9JLQuc8shAqCHMcCXDw
qUptDZekOWhAHmgjGpVNKt4IYCAmj4CcbWYgf5M9aEwZAHmykwNlwojsmjRhN8/UMZ25uJkIHIRj
URdX3AVJF5OTThph44SHMQ7ia5CbyyNW1RfMZ4p+nvzsJghICtQfD8Kgu6eJnT86XfwzzwZwfjSL
GrNURxy/pES67QSwkzYX1OECkVfms+96tJdgOJa//MpqoSlL4xVEzt7DwvNPMwUA1FfGHi/NlJMo
OxQD2cgLdmFlb2avyqLys5fQDUf6Nz4IxdHK8eqfQqURycID0mqqi8pAo+y2Gjli0hzDxaQa8CuT
MIY444hl3WZoNVuvxPjPaeZQrKn1vkfbxnPo79B/73dlCzACI1y1M7z3fOwE8DjWnZFMiWckVHvZ
uBEnL2ePH3bAvFOOBDvSCspIitphF0bt9j3Rw/geavetZuVYIIg9Z/EVYUH1TKjPFt8jbjD8e5SZ
VvMtsEdSy8JqhK9qpdthQBqb2m+6scKTdHRKYnEH3niEactz+nWinZXSBb137gXPte+07aPQ6Uvn
UWiHS3mrNWVuWNvA6NM4/Ixl51HlC7VD3LCAqtE49zUqintHohes4fiVTVyFC6KRAlTFyPyL4XqW
dt7RN7OV0jvR8V6ahVyhMD0OjsC8PXDwY/mix+Ulr5jg0CG3QElljITWE33y2s1Ip8YRv5hrNZiU
1i9u6l9JQdGH+6ElsadnPGDGPix8ebZ5dBDlLANdI10Sz9NlXHfQnrMm3a09gRpJk5efXP5ohHZ5
IdCkRBBofPZqoPpaJXCYwpHQ7TbcQ7Rtj1pbz7mFe6gTvwJDC4hzw7uQKqCb4VA9tf6yGzV4mqKT
/pk26S0enSqa8KRfOhtkyNzIaMm8d9OQ7aGum4zuwRQ/d2P6hf3/B1Ee4SuqA2wLuvW3DidKIpzw
oNK1Kd4ID8IllEELyKq1fRTah4a5Ke4aLlT5g/iSLPqvHKgskXi4ee3MkyTIlNNhyvsRf1gFXrXH
vaatjn3cK3eOIqEgm+rybTHLqLWD8qSN1Yk59cx/Y0as6CTdTxyBjgOiid04DOimCjO+Zr2iP2On
UK5A7PdhsLx1q+0sCxkbhP6AG9sPbjor3xVc1CQw7bfW+dkFprf1pW/elqy9hGNa7Fs7Lfc5dKKN
M9IFE4v+5LlVvBeqodlhjeJs2fUnM+BxDsXCRLNHliKn5WuB0mYn3K+CXEe21LFhXFsiERxBuZYz
B5RwKA8lw8DIhMef0dcUtrn1as04kintZQmdm/S41VhIpy9jG/8iVYJykK7bJRiAp7GUfq0a+0Vm
9G7yqsFCN7Kx8BEZh7RJuxv6TI4o7oW3w7pmqUF+ZKyR61ScapcU3UmBTUOihnyZZLhmOZpyj9Ya
x8I0Y/vMkq+GnuXBH1q5tYoCZmpHwsVQ+CDX11Uy1JwwvQpl1RS3zbeGDKpzGJNLc/9v2TOZi5ob
2pjVxTNqFEoMHzfNQj3hrG52MT/1JUVa1teH1p1vcQ8zSRqJfR1INM28ebzxHsKHZd7BWMzcOIHb
f4qT73j8NCKi2DnFAU0TaiK1ZYTVXB13pk8dcpaHU4tILO6yL279c05kxqytpgmO6ZQ1ok3OknhY
9v5yOk/ovmqjDZ4p32jCMgJc1NzvvHJxrpWn4bvFGZTcjPRT0tX87aTQ9qOiZmQzs3AtGQeSVnVP
Y1mKi2n9ws76z1g7zzjhh3n/FutUvQbjF9Ozb16fMtpkGcHpEPw1FJrud4pZOVFCv04epl+aOTdj
Xn6OfaVfJPEROgi3rtMCT17uOI7s18RCtVWt+F7Z5psnvRApUZjvt5MD53UODZTNcpYbPYknp0sJ
+YNxmGbyKXP7V8dGBETxsRt6/Ckhj7nnGT9j2TnbxLByRsKUEq1LTW50V01ty73s9pZxNE0CTKaO
1ycxrTP1DZ4zA/5mjRkvqMruAOFcxcOzn2caCQA4pHkof1qmJZk9bNZRimctMI+rYNpapfmuDY7m
DN+DzZTNvPTpwPjAKEp64j2xR/s6JeDXaFIAJszI9w5svMYNH7yxvZhlHl+TxAuv9+/gpV1yxEwn
7U0w+EQhhiP6jq+jRKeOBxA4/KoQbRPJaJ8v9+/uXwySSqLBNo7VpOSjrMoEoXnysxUiRxhZtMkj
WawnQKozApX17/r178YOrap22CeYtmY4wDxrh0EOZ/uqpH28fzFtZGk9epx//i5eZmuvNBMS35my
R1MG2SNH/+UkZXnLpyp7/H9/f/+OTBuPM4FCQ+zvzdSgnUJuTRYRj3TBGUqFRpoCGzlLbOvP6xky
32hYGOT2kfTGv+9v5NAXR0FDeNsS0kGPJTejMHTeyZfh7bFAQplmcRyMfEVzkKhqL63aWSGHX4ya
y84IamsHN3N8zWlNXkBswJwMXzxvkeiv0+xosyLEmn4fvfhbyZ3dGCyCXVA8phUdMhF77yOVFwS9
9FNtNr+qMf0sxuRI5R/RT9YMJWaK55ZWjp7FQYmU9rtyztbEaKUUILJrHfl1yXh6/FlV3zxv+G4x
/Oulso4jQbUW0auF/6WwXMZqJE0q6V3CmWYxtR2nNq8HrFTJl445au6i8pchrPeFztkDcvbOJ8Ws
9tBpGOHwkJAKXOfm92oKu4fkvbd++MyLqKScqB4n4BMtvk1rkOUuzHJUfThcnMGDANcXAEMzt0Rn
YhNnSravU09PjsLd7HjfFqsgrT0oSQ4okVQE/jNRX4x4G/XoLuRKAG8nVkyZ9NacuGQcDSQgjpuE
wyqd6MTtn2Na4rhWyedJiv7RwJg9JV+E2/joVjgfZBwaDe3Qx9PFBSOaWjUM3yrkyYSLdiy7YP4X
gmJTsniDjn/TLNaqsDvmBl67qv5RDC4oAFfU22HB8mTE3ibzd1yHuxVWDmV9vk3hD2iNJZxm4k7n
GjNYaHnWhjwq2jZ7plach0t0p3YPqoh5HkWO+LmMIKJGZyUTua9h42/TJf2Jt9nz1/dCmQkEVsIL
nMb/a0lbB6JEXhySYHwpmvwRENIzs2PChjReHTOf2r2n4rMtfN4CSXHmBPMG+c28a1v3LWBMFPqa
Fk9CLoqfuH+H+c+895madrgn005UwCeaFIKHdyQMft6KuDrgVtabeezqHRD9iP/16zi0HWSN9mxn
0Bm6qlPUXc5rYoMJwElt7hp06+zRayqg+mLX+WFyxxQiUvu365tAN+29nWNcJkvkxApPMz7Z21XF
JwB8ZVcu7YutYEqXi7sPIAkfhOE/h/7IREH6Df3f1YQDdZA686c1iVuv6D6C7tyKKtE709UIr9K/
fUxNQZf2W4aVEDWnjJzVTm51DJ8z9tXBdqunjgaP8CaPKX0Z7HVuvjOU/MZ9TZsnMRk84B4PVa0D
jvOaAX1v7Jhas8fUtFGaDteHJM6zNvh8YiQR5OOg1wUjeEp0d6TmhNUkXYYwDU170GfAY0A1GXWx
H+fs1q1hyViBLFxSYbilg8aGY9cjsaKdevVsjs3dsCceUe+GlPAe0+m2FRLo7VIiTCrYDkepGNCj
AW8mtgrptxepUlK+sSvnNs0ms9iUrWdt0dTtUuRNuywAiWfkz3WQOYShFstmMUhZTRnrzL3hsBDi
WPcq+luhJR4Zh+JjtxYs+B485zE0f+gC3gigGMgxCtBbbMK+bX7OWS02ZUPTfgE7jwL2Uw1DpCjp
pShLSZCY2WtvtQRX7PEv/lXKgunK/B1l0/ecFe3Bh8uEg386FZ3y9mNsvrczLR86GLjhxOd+hILt
v5W9pfdLtSc3HhSgr691yag29mjEOTOpTTiXiUymUzS6+pR6A0Y3DvFmQDQ0zG2F5GUz6iTg9nSv
MKJxqlQoKWHvRW7Kh+qZ3t7p8hOF3Zcsy39YyVg/uCzGlZp3YTomBzh+b/N0xqr5zWYl2mrGUftg
cl5M2vVJQHPZCah80/wrGJVkJxvQsLX83PPWEb+ERJxAAajyyzvZPn/7Q9eAXTjH5BLJRn0rPdBI
ixgYNSyXWglap4lNM0KBny41uGZjuFkd5IjMiNOryWdRxpneFph4KD7qC/3Sn6gD3mU9jCdPB7+G
JfybjEBSNwoDIXJgPvy7PG1Vuv63PtXxfcF/rNCHuB0GH/iFbV0KhNQNbjqyL9I5+NJ4jd6gGYV7
OaJ0tgXadoyGuCf6eJcXE4wg45pT6G97XAk7J0dWDmYoOUhOR3+4OP9/XJzrouv1EPn6TviBDuvE
S+InzBKirAvESXVoO7wwxR6bODta9PTzi/AaCngYdLSg2kEXATC1AV26bA2Lc9m4xJQopXVBRm8e
7PnlDxf4gchpB9w9MK4efSubpdD8IO0bktrru1DGkUOZR+6A4jRBYGK+pMah5cJxM4zTA9QZRH4r
CAdOEnTT+vHfL+M3jTFX4ZumxedoiSB0PnyGloPzWyI9jFDTMKRYcoKycEWW7nvtcegs1g+zSRCT
1MQ5/fuPXv/p/8BfcgMCfD98MoEwLcTSH9SWrQz9BnWwF4l1JN0xLszSNNi5Iyr+Zf2NJbYBFDKY
bf/9B9vrZ//hJ1su6ydPruk5bmDy3/+HsNoi67XGqOAygkrbJ2RfkR4NKGAkKWiZHuYRcJLVTW/V
EvwiR1ZBGLnN99PemoS6sm7LqcCKFw7036oJJ/vSn4tMDVfXrb+XHod4tA5/kqcK9/fLFmZgBr4t
HB6Zj/LUuaTlE3IyjkSv6K8YSzSuCoKaocM2F85wE9aGSYE6ItBzFtGCHF+KCwJccq/bAaNDR+0M
EV/mzNwNUitU383H3FbPjW70uTcbANTo93xhHJgbIyJffpZj0B/GLmPgwGjioURwcWnsBK2c721o
RWeoJ7DDM5rGNGhbb//+Sf3+dAb433hKTN+3GTJ++KDqymlN7jShkvSNIbPALjJFuyOE/msnOAmm
igaw5WdflJeb+3//2b+vbvxs3wIW7DH7/I3OWsT2iPq98yLLxBm/TN0ekSbJJaRw+mvb9N9/2u/L
FVze0Apc1wtDlq0P76Gnhd2ilvSi1Db+HuvmExgXUkLo7udW+Wtq4r///efZ6/Ly4R1wQ0eYIkBa
jGXhw63N27Kl81G7a4KND0Up23AkPlgdyRE1brV/RgQpXu6NNF6aRlXIvAS7bR3QBFzHo63yHWI1
mpe7aLRsyNCrBFXVGBMo6eK4YcFatHSfZAdA3aCT+4ff4PcFNPDcdRGlEhN89+GWVekQzxh3HRJQ
yaakZ1Edsk7drD6Q0eSH09GyjK+CQZgXcrkIqnqQJRM9tlWOOAYoRJrq0MXAAAtnDhlneFcQTZ/t
tJFvS/UpdtvlD8jy//E4h3bIaJfbzn7/8Z6TqJFiYHXtiFYDDX5ylZntYPVCAXiy4hor/2p0oBUu
S/P873frTkP/8HnzJPueoAHtO6Sm/Pea59O85WeXdnTnwrXVMj9YAcqdQeVnSzDNJ8Zkvlo6wLOe
aWZdq6YWcMX0gMZv+MPTbq1P129XwwZgOabrea74cDUkG1ciCT0rApPAerWqh5ZV83Pj+UsOS/OJ
qpwXjvOh4Rv1H97sj+Bldp4Ql46LoM5nYPP7ssKsKzCrxIwa0/xGTxAwQSLmr25wKEXxsqSMoIWL
jauEFYh5NYPCU0iGJIn37qf2MS4M64ey/OPS1+7TICI695vUUs1WLagZpJeRK8Lg8mlyrNuyIreI
r41k2FvnfGiHyHUXskIG86DdynvQCSO3Bk3to0wlNryle1jJ73sSwtn9Zi/cpXURbjOnfBmEPvZt
WJ0ZSqxLgztD+YlZwQA6oZq1ZpkA8rCRfnUc00NlsZdZ1Xtmyhd7Cbp9FjIoJJT+KPUm4EHZpr4k
pjWzvcM44VyUjXGxxDC/T6M4GhmqJKPMXwiRGjG74sUexoW5WMiws6OiynoTv30wBLCXilct81vf
JRbVWWX94XH5Hxt2aGKEskO2PQqI+2L2Hxt2lVI9zlDaIzk6wXnJXdBq5Y8s6YJnkqrOkL7PKp/R
DGQWhUznEhWRVW9kErgnc1EMl2nByhZdsd0XByJB6ROgZWRYssKGWveTi5f5AYeC/YcLd39/40PT
Z5XleBySUXB/Ev/jwgmaQrbCGTC6y0RdNCaLMf/qpXR/lKV6D4w5AhfkX/OFOF+yK5lJV/2NBGe4
PA3bKRKakvMXa1ZqXuIi3dB9FqgH1bRh2ClOuST2yss+S6ZVu4Ep38GJFZajhllDx1jLCr8KIpyI
PjRK5ywKJvkeMvUILuvtfrLS1P0XMB4VKYZNONm7wk7pITNbPjuleJ6gM28L9ZeKET0Tl54yKWTJ
PLZ08NQ4h3vjPRANppQSo+2d77Rwuhfc4acynsoHhRvsWGt0Xq49fvvDkva7XYcoWxd3HAsqL7H9
YQsz2y5ZhoAtrAiOIc2ex87X7Q45G/6isBAPUpczjThGgnnt1FHRAqSYEkQRedjIg8r/sLpbv22p
nuDuOxYWIi8ALPfhetq0Y3Cp5iXi4x1PPnGige/vptpUj6lDJ0E/55r4Wr9B9ziZzT5ZUKpXPoO3
NKm7S59ayR9Our+v+lxSgHUQI3jIbvnxABUsNppsmoeRnaQCman3QI+egSHzhjyxaM/AQWbKac7k
cjkzQF+9Kc3BPgvLF39IYLB+O++v14LW2DLFenh1P6z5Je6cpgOyEbnSwheIO+HU6faQMgaE7MGH
Fts20lfmnlvtGdbW77k2Y2yeZF5UD3Nb3pjrx/x/emfbUu1STKbZmZCP9z88V7/vTh4HirUowdxE
gfCxNCtEkk5e44+RoQCU4500T6U0L6hjcdgzdjzSgB1ZYrr4KY7DoxEe2ppXO0zL5GKkL2KBHjP6
7qdEKnUiWaEHYRSUF1j/12Q/IfR9adqp3LDcPepQAyK2vZK0ZhvD0Uh+S88yXOdds52dXO2WOvwW
VyBzFuSf9SzivWHqEp1VU4XbpEIQ7mYOzcVVWJ20cbkfAhdlodcdBEp9p/Pdk9sKciZncrW13QJ/
wix0dhNa2yjT9k4f+Ie+Iwl1sPwKuz7LSs8pdb/UVbrtiVt44p2u6EqOEb3RGHkjzunacavzJBgL
3780etZ7GMHO4V6A1Az0UL8KfVlwS+IOqbynBQrrdtiVvW9/smaO81kuP5V2842wXSb3abEzHG2d
cHD+UiZ6kEEssJEqdZWJqzde34dP90U0o2l4NoPhdW77b+TZ4Y0wdiNKq0tqGS+dDXxbAiIufUde
ZfOFgX+G5wDEjafm472STmP1a6pQsGfhwN1gJ9gQyQpTuEjZ48r42Dnu9Iczx+8Pv2tR6eM3Dl0B
umitNv5jI0grHDKouboozcGI52pzP0M3I4x8IfZGywBhnP//337X4rV3fIchhS8+nje1NG09TLBJ
CXbXe9g216IfwjOUrQKghEc8YSAOWhPdvKqySsw8/+gV3N4LLv/+UtkfChyHY7of2OyEmMFc87d3
qsL6YbXKdRhNG2+tD7GRl4gt2KVhi+z3gH3DOXlJfAXPN0MZyx4WnyfRrf3wc5Yb+0SNjMqC8UrS
9A8OIjSObbLiETpOpO4+ypBR/pI8C8Z/8OZTEvtqtXdzsuymyf7TSk9QwX8fYB1+F094nuB3sSE3
uOve9B+fp1MwqXQQbUfJ1BJBZiRWtJSuGZVdRl/7/mcsi+DB1y95VawRpOlpBBIZZRon9MP92yBG
8gSUriz2szA+T1O+RPcvKad4JO6EeRfK3d7/CuY/zUNaFxAe9BLZYEjaFla6QAjHEKQVsKEwUDz1
80m1C8OUjGzs1M2M8iFppv/7rYkyBZIZUw9on1GWBPPO9bpfZTgbUVovE/s7cYeq7MjEAagOZT4e
kC0VogQLmh8zsCvRkDlxVCDXjoOGX3sKCElYv50xCzGQiKr1y/27sEspKM3K5CvuZA6rwnyuXI1Z
RmWvOnZwS8etPFKLFsfJcw52YCKzmZLXtmfTYhVDMde+lbpEaAyqgpHVAk7wU1JK9+C32NmYJaAX
N7z0wVYJCZSo//+xX6EXxHIn+4074QfqZ8YypAS2NyP9bmkVxaJsHxcHNJxW6bQXa1612dXyWBJv
v5nQktgMN14ya7DeqqTfdmhZdlOcMyooGLBas6POIZ4gKCn8cS6D4OKXYkvvOd43REnfj2fz2Nyc
TBYPjcwDyHs6OWqMYverZAZ+rZi9n/oUYLjpg8zSuQ2MPudpoHxhMo9EaOsVhr4You4vGeIniosG
yb3tkPmm6TXparjFcWu+ZdIMDzAPkdyE8Sue/w1IcX4joxXsS11jbBP/rvZzrrKSxVObIZitcxRY
3uh5p7tdh23LeIBoncP9GBBTaFIP5xm7PG4tojppUk5VgnhVGNUhmRT1Qkc5Hbqy3nfdX3hnj1qM
1hv5j+IBih+Z55qW/Fy7kNcqa1U7uRc3R3km8VEcNCLXA84t6yHV1E9hS2ZSHntvCMbsXYa65lCX
+CHzvsZumRrMf+RnekRPWK1oQwGxDYrEOtmlc5QU+2jUYZqCqo3mlLz49CGvWutrVbqfnar8GgCr
2iZ9skb3lt7J7tXeGIh/EtLCyifrk0d2J6m1uPrUYH9BOMvZuSqc3agADXfJbuSHZr2ablzmg/aw
x//ToTRzZIeBeqlbVOoYyV7uxtR5leVObfhmo+9iCEMv0+Xod6mm/qm2ln5TGVm1C0bkVUORfkEJ
2wK14zG6u4tjFLY3ONcYX1Iv/Usl3025eIeQTIEDcXqr26sg4TtLamytlOu4DHheF/t5QRnzNqIR
f8jTIkGcxB+Ltr9i5LFYbU0P3QjdBb8fEbUkYroROMEQZMi6fZkG2bFrzUvoGtVRDPieswLz4oTh
b+cAqcGFHYsX9AL8+EW9gjf1t6Zr7jID9pOzcs4ydt5NQOZiWJ+c2WteITPITaPanuGJQzzUwoS1
Klb9EdbbrebNN7GcIiAojo6sQ0RDwH47Z5aIbU0kkCq50CxJTk7GKtSZvBBAmIy9Enm3JazM3A4M
sK6eDXKX4JNzOAZs+D4TamhaKPRwFpzHw5z/3eRIRdH2NRczTVdlCoaTAmHlJayeqVT0hVZvsaMB
GW5aPxP7oCYkojBqeQoGsqFyT7ZvnGs3dVA5z5yYsKyE3bXSvfUYCiPDE/GCcQfkk+pZY7puKbaD
DmmoONN45vdPIq+yN6kZTLfMreYbCqqEJ2B5GEa/3cPzDm6G7KynhpeppZzdSMSYUYoPfm3gjtHQ
GpcMTGUsGZL15teaAESJfuCNRK+YnXKet7qRTwiIg9c8/4uNgQlrJ4JIl1Q9VJKttLFtIuZ1DhqT
xRAPCKFu4WR1b7Tlrb3ZzuRzJ1URTYU8E8A05yTV963+XsyVOqSkEG9kk/fEVQ/xua6Dl86cXG7p
96SXpxCfTJSHiOBmxO/7lLE2iEjCSF01lJ/K/FPfCYibtjynqMmPw9BETBmzs+GyxanQhXReNega
fYdjJRk+04uRSzBx6D+smsBDbfr7SZnqEOfZs1PR6tMNL37dVM7WMPGk9SjMT2lZmSc5l5/Y8lmo
0Khyt00afWHXY0hC37bhTEwCYAKnrGAYfJA9qFYJ02+dpmYNKiIn6M4N0un0oSdBsm14m033MczE
r5xc6lkkzGNtpjSxO7m7FNVUJZl3I5ytz3PJcbmNt17lvJNyZ0Mtdu29DlzOzUX+hOqejyFrzG0H
6YEJ8IjzyzjIAqMAbrHlkZEkjTZzCbcWbuJ9gm15hysGztXS4pUIrfyszKvdm+KRsgWtGnyap1ER
BxEja0WbZItdQM/+MBGyU/t2cEFA1+9qt06gWpbmgfsK976AwNoSue2KFs/5+k8zFE431kprQbpD
1Io/vY6sQjvibVHk1uq1tSVJWLKfEE/cHFe4ry1LZel31W2Za8JdBz1uljUdTA05Fp+4h5UZm9aO
O5ntyHXFSzl3q2Ukveh0RJW3TNl3M/zs5Y9O2vvfPHgbndsW+LWAqmXTOLyiUtvctb91njJmSdzv
pe+hKsyInQoNDcfccK5l5czkZqkbJSWQrfYYDOFyssytw1GKwmj6iZwD92HZPfs+SCyzttyj0/uP
RS4fbXrcT3Y3f5udJt4WsrjYnRkebUXU0SKQ2sIMzza9HK0DR7Rdny7escM8AczeTOnFUXUkZGGS
7UJCWzckVM3eqcxba1u3zut9LNNrkZ88CFpcd/Uu1uArPXgXXbVnZxVbTxLdTpFf6sxRJzvvGSfH
EqP1oOH/h+QFCX4KlEQisKv6kMrEuriDd4Yi/rPVWfgYIwsSNHgOelG3dgLXCiwdon+89FFqxdtk
OVeAZx/RlyEpdhrjxOQZyIupwh1h9GYKpIFWEASBOXupwyC5utgnwMMHl1Z522ARALPi8fvdWa7B
ewbEFkDB7C5tAOjWDSHIhFpv7sMQIp2Mh36ADQaFGRq0znZTSo+ophG9Y56PptUcT3lGYFdQWs8N
3ZGs/8t09y1iBEfF4SlFU/KQxA3ZZCaGe6fCeu81WN/H1cKIQxSfsBIM6pIfSIunY6PFDUVrtZ0z
1SAC6OOIIg+dPNbojdUG6hJjzzyktvs9jYW4uku3GpWyk20WX+NpdPbMQ6Evl5gXfLw+qVnpM+DN
17BoNrmTGVG8cr5ImF7jNMdXYpHMc+9IGK3OvNGzU9Es7o4Wtl9gpfULvb23crbNc7GgVxmJlyjS
wmW8PQy72RfJI3KS/bhgbwZQ4l+sXmM8GQcig3Hy7DBlFBFtwZKC2SVbLv3MMq6ikebR08JmLJC3
nkSQsIDonNQCN3yideKlCChTJoIILBn7td3wTvevefae74ATmfvT7X4ORTS9L0KRXDjvC5ZxJN2k
8amdwZsPBG8Bqe9LNIU9D+fibB1H9ydEHt1WimB4NsLxZOJrvoJi71DCu1CGgNkdqsR/ykxHHYyS
VO54QXgHswChSpf+8Id8OU3ER6N8KF+UlbOhESpoSqc5AJgOWe4zxCfuiBk8jU/h1DYv1QIowTK8
deeUpLrys6Yh/zKI7rUtp8+eNcYvdIvQQzW5/TRgsqY9BGBmzkhYyfKgPHY5VQveJqx5w3IGJLo8
rUC5B1WOxvssiiecSL1n+L/iJOO3VeZ36mES1G1NdgrT0XahC6pz66TyivONw7NRrKYqHGBdg+kI
oOZ4EfhDj14b/IAOYOMcO7eaKdkSz2WU1xBhHTcUGDegO/0jAu6AEyAeZZyKuejBa+cxguPzqXXt
XRI21TNq7PqUJgEB00n/HIjS/z7ygoULtqC+6CqCpBzzpQFuq1hNTqkMsB9PfYZBnVzW1eDXTCQL
Z85XrzU4D1YdkuSma6ytRrIWdU2bnpJyvsl2qfeOs8RfvQS1zURUHHjRmxwc3rmsE4/+wq6skH7P
aWLfYuE8he6EB2QUxWXGSx2mRfgWCDyOyPuufeucm3FWz27XdM/DgCJygIi6WeuH+3M7ognfjAqG
S9ej/O19Mb1MxMY/Zr0IP7P7hDt3Rg+P0Wc/N0T1DehjyZbr1TYc59NiUOdRYX92wtE5G6WJwdK0
qwOfzJdJVUQtVqy2cWZuGqjJJyjY8nlFyjQKcfycTw6AJjG9lhpowZgPR6/A2E3bMHgtgm/x4gJA
scLXEfzKP1wRXmu1Bn+zra/jgt7G9sTThnmxjhkjVoBbOgcw9hoDQ+MMzVU1nUqTLIdAOSBqhmEC
BzDs6p7zQNEKABdFvhzCYoRuAC/0wlYzw4ewESA11S9aGeGOqYq96VTZbwx7mk+mhSsiBnu6zxDp
XUUt9oh58nPJsOmkfX2xp6SNyDvbBq668c8h/s1mJMx53hx0iFRjMrVxUDPBY3VsvpK5m51nGtL3
9tbSJX9VAzPcEOfrQ9nH2QWLNUszAE9G8G9jNT8qA1eXwwlurroMx6OLUbRL1JEw2C+hdTAKs9vo
lWXUZe7nNMWD05IMuYtXVxNW/e6paYfuAJYXn5UVnFlIhgP+6mBv0/zapn33HfSoAEk2LEwTUO6A
hV3XsIpAGEi0pAtRGXiEyRSB/ciwbPpWQEHO5n1ZFB5H22nnxSPydtlU1FtV9zhqnUeWjqNSF/U5
aCH86tY4FHLC0eEwBasF87A7Ikmjn90h20qAbhMMRQvqESbOvnI79SwyDpJxpn7MSUgoQ4wuK0gH
OMukTeQ2cxcvnYotgBR9HqQWUZm6NMxqt484DqcXtyTKbpHXqU2IIBgIhVSMSpCAgznxGLK6Cfew
QkW1oW+B3WwaT72vvGMaT48SweVxsu1fvprda2kGlzuus3PwpLRzNh4TZJlb0xDvDorjnUdFQdE0
LJuB+3f01ecxYGmwBdt6P44vdxAUZyOTF59sSshsd8wEUnPrMSZicWgTdTXc/q1FtbjptCp3TQA5
OW/TfjdIq7jSQo7HerqM7hQF1BBRAwKsR1m3Q/GbQ9Xy1JkYrydrDLoX6nMez9UgW6aPgNmjIA+d
J3y557qHk0w7Rt7o32+HLGx3vpTmVvvIKmcjaS+qbfpNodqn/8PeefXGza1Z+q8M+p4fmAMwPRdV
RVaQVMqy5BtClmzmHDY3f30/pM535CO4u6eBuRzYKJCVVUx7v+9az9LqQX4bAjTlG7J/2+sOIbqJ
a80Z5+7sDNYF+YtsefAQYFqr76Lliav1kIAoor6H8jrDKrTTItSXBBnS73H7p2YwHkZsyNiMpO5b
BJ+mIZgwGERbzvw/CiXGg5brzZXgM4+esJ6UyvvOWGXTmG6+x1bLMJeixp7IFAw0eXrVkI64zjLb
Un4USvPaNo6lowWdRut1trh2qUvV0hvzc6PHDHiH/D40fmrAuLCHN5JhlXVQm0r/5oavUBR/RBOe
GdMRoR/rpCnmGtP+STdcH5ultgu7Pgpwth0i3DHZbHS+OcKOib34CufguzkwkHMoDGxsrSGNtccR
hGAat5r+kBmUxDRtsN/nrV1+V2aDuC3I7HPhag9eTs5RZL8YozVe60l+bFUnv0ib4i5qmXiZhgn3
JZxuhTQBrTtKRjq47UK2r91j0usX3RBJvxOG9TpqieUr0jraWWlcMxe9ZJev7G46ogfQd2vY9jqC
qzi7agndiwTVMX+Sh6ANCKMzlmhK+mg/q86vWKMehSsTo/eALEBIjtUOxWrsMH+tBKcdrzOeO/b1
TRzJ/mjM44SzSil9T5U+p4kkSHpxoUtaoKPWnD9AkIuADPjTtEsJI8PgQFViSs18B7TfCELJvjkO
6IzLCjtLRrGySO89e7FXdggHUfvu3cZUdujf6i2kfiIBk9DGMJNe4Roj/yGcS9A7WITmefrp2MD5
ZjX1qAiSVohXcDmhd+81gXEHWCJYz8f5h7KHy4PjxzsLfRAnW+hiOxnxuFvxXVAFYCdNyPYjva9P
QqdYu4omaRRnJ5vi5SazALpYEYEgTksVlmmdW9bd3hQMu72c6RSXIHtEz1tiLN/0Y+brUVWexj57
HXo7uWIo32xaG1Kuy7jpGFf9reg942h0DpcUSQYGRVMqect9aisvNWDDO8MqxyAS44sw2z4QfU5W
R2ZT+3QcONquYKI3LRaVXiC0iTv1sF7xhx6SRFWNQctsqzHwhbFPYkMFajflhXi2O/2YmLieHfWM
iVa1pvpYTrTMJMAhoCtb4KbTDRJPZ+O0dErV1p8G3TiGnGQH1+4uZlW9nd1MO5Mqb+yGVsGxLQTH
DhNRd5ns5H34oxVQE1yyCjddA2TDtTpY455IT0QYElrj2vt8aSaqePOYRkHD16tmT/9kiXUgs2GG
mHEIZ4xVWth85zHML/rg90miXXaiOetiso+KxABOLf3GO1XXW4gtNtWimuoUTpdjmqndrtPIwIJL
f1/neneXt6l5LMyeUqJS3LRnW1jmrZVFl61bvalu7vr1aDZ7F3EChQp3CKj4ag8Nl6pjSdejaqsb
UOJbYHO4+UIuCBjMj0ia5V2Sg7fIpLvoN5Kr9C5vXIsA1Fzbcfq4If8BXIBooq2ecoqeY2lfMhId
5TU15J1BLMUmhXZ6i2aVJl1jk5Zsi46jMZPXBi43jMM1WPO6MW6VJZ7Y1Dv3QFisAQ4cRyNzZYtW
xLLnNlBhsPoOe+CnALqsMqIR3pkLHh5GQy1iIPy6E2TawHVN0SlXe4n9IuS7G+POUuqQKaY+5We1
LV5Dr/w+WBRNZP7QFbr+qI8zblP0j2A96gvdGt+Z88c7TFMFPYs5vuZqtTNtnexqQCWBgWt7Q1kb
pkJk3rWW5c+cOO8rTkYydk8Wg6YgnswfdSOTJ/QGzy6ZKWB+258W9c4oe3RL17gcBjW+Mjkha2jK
LvWB9oFLueUAcPynSKoYa0NO58oYzacwfGFG9FBQMbqriILaJXF23RMARicjkcEcxxhMRZIdGNBf
ipJyugKO+r6tVQ6fXlp4vBtCOUJhgbyjJhXbUXeLx+tJZwh0ZdSEHSbqnujDcjjJOBvoBjVPmTV0
uyZrmxd3sSKEop6um6ZSb4VWPuOnq29k1f0qB2hkukjzfSYU59tMxgVl4Fk5VxLvRyZmM9CZeh26
wUsZQCndOZpuBihI1d7Jw53hpIiCKbFtIZBwrrIXUIEFAJsEzm4+hclMAXBJZcYig58HmewRJSeF
Li9XN7Fe3ot0+hZWxLPFIHQvSY65MJbSiC3JOBzx/O6KqpVndHTyrHMq2ynTRFV3kI/ZEJk3o+SN
NyZfrWkEo13SAhd4+ngfY9k82KPKwbGsyjoc7lWPxPtcvc6reF85lfYYxcJ3dLV4aemu7HMwFUFb
af2j0xRLmuputHG7b/wQrzL7I4QaUJFEhdTyRQA9eYo9bOCu55KFTu58TybBjIzMK6yj00OfYhbv
2v1FFRPx4PHZOECyzdKSTvE7gK8bbH9/x7+fP2/GzbjB/84/rtc+uMM9vJAL66zfuA/5N/udarBO
gqLYCAODPyQX2ka7nhFEsku2JhYd8psCAR1AHsAbt5fCvU7EPTp2UlHSdodqdm/ufP/sn1/OOMs2
r4R3bsPN5E++Hlin5pjcJDfjk/ts/AJ7w6gXJD2u5AWqygSMc8Bd0/uDReuD0KvA/THRrjqox/xC
3ogb/aF7IaKYZmSGJwp4fbulcB12JNb7Sh8MYk8tH/cqShAcJOo5lkTVWHX8EA910AFEwy1Fo3Ko
3foACHHch+lgYsVvvW1qSOXoivKM7a46u0P8Iqpi4kC1ffrWxo+MgQCZKBRIMes6h6isLvNsFK9V
DQxgmJTqakm5vBmE+rRkMneCyFYW0v08VhFjzCT/RiV5a7VIEDIrbvCWm+Y3Y7SpmKUMN9PywsDw
UfIl7r+1vr3BYyODGxJBcGSebjLAVeH9jXOLr7Kphb2zOtmc1pvGrJtTA+7zY9WJU+qINa6fVE/b
kwO17RQ2HSG7y+q6lHXsGgMJWBrttBOdL9LXLwsqt0GjT9XJq+2KfjlLX1ZbuiOH2Rp3qWuUp6pw
IHnEUcOtRr8smHL3bn1kDkl+TKyWCrFWlKcwNS4dGoTB+mBYjeWpGaPqtHwDIXTlt/vr0qEIhwen
FFpxWm+ilEj0MOHm8751CazNctrnmp3jWtaWz+xKrtfhHDbzdv3qVlIzr6Snu420GhvOUJ/CLqr2
ss/b7kKt9WFP7Ct/EhlC63t2XVJ+LH25L20AOGlt3m7pkz7OZRMHraNjZOripN9xQYMIpTTliZlP
eeqwdeZlOu/RMeqcevQYhxCNaj1Xf79Z74ucNqekV10oy6++3tCPpXaaeBm3kz2BuyEOeGuonPVH
K4GyRbjKKVs+SNDe/9AO/n+y/39L9mfa/5u4ZPfav/6vnyUVZnl+LX7++79dJWX5s6v6139F+6+v
+hvt7/2FqB2VrGUit0bBhdzmb7S/8xfTJ3wfrq2CecIG8on29/4yXDg94Lb1RZ/tIOLpqqGP//3f
TOMvInGAPiHddqnf/c/Q/nzMv8pHVE9DcQ/1nqYi3BR9VaD9Jh8xCIsserMEUaoqVUx+Vu1Q3b6o
TPgZvuxwsV7gpTJ+4mmdIcS4Tu4amxbbv/PQpHoR/XI0Q1jv7ImV8miGVCOfRN323a9Imnn1OjvG
qLyPELtbckk45czGDM5kIusq2zSuy3Rxw+UPfmpV23l331qO1Onndt1TopdMF9Kujgdoi1zUl7Oy
VgUeVJzwzYqHKdoSExfpF3U85teZ4hr1LiQB2QnGSumLjakCCLwcYAtQGS0ZIRNBEktUfAPe6r2d
u5a+1/Hy0upIyffYqUNeflddFwsY0SQZbv0c5zbJO9gXNiAcTEY5aCC0n7qc6DV34JAnZJxRUW/i
ZuoX0g0mJgo0Q2dfAibKxvh6KJGdoQrrc6/r+LRUEssdE10NpizNrUR7LUCgxsdYy2jMqV2uQngW
WZYeyfMWtBpj884UGExSY26Yz1aO1i88wpr2M7lnP2CbE4CgmF4eX/XRWAAqyJ2Q1rZqmjmoijmG
m4VsyAtfsPvDFVDDbuZibhkFQNNEkycaPEa6I8nGWtzPjvRuBgxr4tEQbmPcTzOZrG+piVcy8kT+
pqJy7PZd1gBvSdu2BlRg0YsjHMnov5ONh73OAEV4LjxOjroeGg+lhk070RhyA37GbEflE+IhvMJJ
P2Wmbt6Wdm5gAaAW0WxrrSJYuWtC53FwsPEH5Vj30603wHfknEe++E7XwfCf2pY/lSa0gdRop3U6
9VBz7u36BnuMlfiJLbnct01XL+1SfYAq08GzC1BezJ3cJMpIsmlOkfqX5Qij2ygeiWD1ZqIeB8+k
wp2xcZLWYew/JlGiXAB/woJc6DZTdrOuZxdatj2SAo6RVzjIYBzT3aeuoPZR52Ca/VDtCuAElJP0
A4iaQg9splvqua4J2MZLrqeUgi3RXOXonqMrZYom56m0IMYcoP+47inkjGKYNP7sYc78RK3ZKmJD
mUUwPRsYOUmamjbW2hNJScpzbRbyfnQM406D3uJjzOTSB9z5RnVkdMkRQKektywKXColq6nPk/fc
1LMHpe3EXpQQmJBFJz+aEdTdpOjWBeW/muqoGTKhLsq9Xk+976DBJuHKrurNrJatH+e9cWG2WnOV
oGlHVUPhRclmDGyJMj3kra3vReJWF4XTOCT0qdneCwWpw5pjM+owi2NL1te93UThjhml3IJASw/R
YOhHNYysJ1U2YbyJvcTCk2f8NAshX5GHtmdTGc3bahDhrRhnhrqaVt7W5Rjxe3QxZf+xu3WraPgx
5lp9HNTEuI+Z9KLEGZz4ys0nngjoZd9NQnsuiLsiOySlQyo5VMCJZYHhJSBy3LQg6JqMxkOXRBna
WsZiQO+iy6gKE3eDUJL5LGfIa7wW5fdyMlO/GbzoxrZbZKxtGvqO5fT4L7ASznJqYdXpHX1fGi0e
CgAsD317ZbAr7kdodUukqXUzmqHyqieAzpuhqp/gN/Q37pAy4y4VCb8shdaHiutop2rOuYG8YstK
zBuM5jp0ttgszhl+gl2cpuqvQk3L+3YourM2uYQ121hgbGQbhX40u1n5hrQVWMjoLEnRUmJSVuMM
XKyR43AfKb1CRY92Ok0gem8ectmR/klaIfiiGkL9zyDwAIoChzlm6OlutpshsEOMfzZTMQwOsLoP
YURepU7fYZ8VLrqAzgKNXlA42NBvx9RBQeFt0PSUPQQTc0uoxT2dfvvcTlYHICmu/JDtc8AIZR3B
yU1HvSbjm6a1Qly5YZyaRJsOWU4+rlvo05WS6jlXKwk9rQfHHBaesytDy3lrBeGa+IiSS9VYSvht
jahBN+q9cEnWMBKP4CUqe2e37ekcyjp+DLtcXsUDmkRdV9MAqcBEbpuS+h5e45PlFssQLKeUO6EP
J/WYAlhiQo0qpPuEkiGFA5daFzhqKHBkGGyQz0y3YYEAn9/A4ZRcEh+aiarae+rSxwfKTF0D4ZhH
bsxettSUKn2uA2qACbmqZhwokVYeG73CSGCH/dmRNZ6tXA4nMl5C2PDQX3rOm/4UORTpq1E7zGSk
Af6LRiSdOJq4ILjQFUxs6dEc7pu6piJoEqbSQ5B8p9YE3yLtaGI50CVKtyr2yIOSbZ2lyFsKcIqu
K6ajkkGaS+eBDlaKAdJwBra4lOMxpgN6KIsBJJJhMH1QHbTqSMC+OQjdHrPW1a+V0Bl2XDCdvfDS
PCh6HKShgmWbw5uTaC9DSmRcLdBayaAxDfdXbKrRhZaoBN3NSnsHJY66tgUmNBWwb1BEohwoZgSn
sxstrGS6SfDoTsOMVTYdB3ENN7j2laEYzxpnjv0MxtQnPSvcztMY7VMyHckadiA9qCQYWApUV8oM
yUQphMS/pIzSE+b47qr28gQPizEsUMh8N3mhsTMqUmW8AdvaBgnefBFVNsP2OYbphwwQhN64MMXs
+TikFNXtmbQDB6zijh4/lUONI6MwSxmAjiPKu/TYh5O2Dfo0BbpTCsBNqTrsY1EsFxCBsIfrHY0F
IrKnWmMvLdJol0/Ex2Up2YgbSAOpn44q19BWJeBLDsOdogDlt4qZsGqtso+9xHWuWBObvZnRfrac
ZjrDUw4U7i0fGcXkJ6U97OfMHglmlFn3WrU1LC91NPdlNRlAJqZB4HBs6vh2tPP6mLtujIvD7dpv
oPznwBBzfTbzVOQBaE3d2aUR07mgy7ouvJoSZPU7NYnyIYg127UOBEeJ+dLlR6Jh2Mx2/zCZc808
KhzaHspYLa64qOfV1tCWMrVtSkqCwCkGguZNT2tIL8UraIX1po0GRaqXA4lYP6J5NHXaMevQ/v/1
LGj/s1omB93/Xt74rapliyCm/z//utp9rEc/q2VO8S8r/jq/uB1+tvLuJ7NCXvoRG7Q88//2wX/M
Uv7b+Y3jYhP7L5LLqrJ/Lb/MbtbX/GN2Q0LGX6jObcdUNQ1JvYk4/R+zG02z/1ItxP6qwZZgXsEn
/R1c5v1F64TzGuYkRjH2YjH+e3Zj/mXggycNS1ct/Jim9j8JLtMxA32Z3hCaZmsG/w0ADNg8F6fU
b9Obeq6Q+YYyvrZldxtq1O3VJYOj5IRORKl6nMvKCdLcuMBPn/r5mHx3mfOcjMnWECWTPAJ2bFBp
N2gzRa+h/OWiZc4ZSr3obn9HiyvdOiMsPTmistPANzi9R7Jk4zx1VnVbCOvai4lyz6qTqz5ksv8x
g4OrnHT2tYRYwaw1XuJseiuRE0B3BLJOz+M2RglSgnTJlMylkkEvzbLnA/FEE3kJJphHFBVGdgNW
/kmxim+UqYgY+RWJCudGu29d8LTaYJY4FWj7Nxyz2yjM9xEvW+KyoX8k0XOejwOtZ/k+mShQ+PUo
tpnRARvbRjW7HCKZRB35Os1qdktYlj94VNm6uU1h9DoXCuTzwzCT6pgPEliIoHCXeMk77aeLcsyZ
pFmYD8adhphtT0TKvppoOSdLyRKwCQ3jamJIGSJgxWiuEo6zjwHTbXC07SyXv9ycBmTmBANFlh3Y
Sp6AMCnc3SDoH6Ek3KU66tU8KPPJum7KYqfXmbXrzcjdJgbkZpwZAOHUG1h3UOUVoEFzFtMAr+87
9gHERvhedTN/ZqzMSEvPX+kEAZ9K4ihIPK5+MRoXrIduYKTdC5cqfQMntfLLQT3pXiUua2o90DX9
VAPxXuTQ9BO7HfYRv0COZlP4k/Ndy8c7eyZJQ0f1uMXVKJEx6uCL5hmOjyuvGxET++bmvzCVKJup
cJE7SXA9nnmQXLr8OWufnHqZKDr0KONcf40qCzGeNYINgbqXI5TdqXkVHnKrWTbsdFaMhph1YH5T
QgXOKJG1lbTP9olTwClX4SN7P7QoHaAkON/LGf5uxVx0M0o6eZRGGwSWwqhfKQikO6VHuqxCt2y0
ljwKEIDBZCA5sk+YNgSe3lSgK2kIIdZ/eWpco+wZntUkn/12Qh7sWgaGQwYvBpomhOrRRb8IF98y
ZuanlHwAktQRbVIEkZeq6jBFjPVbAM8MXtuxvIvjpxDr5IXZdNq2x3XL9yFpKi20zdBp0wZ2azol
dxNxv3bMwNt8sxpkYP2wU9trRwHMSHnP3fTMGguOb0fbUWShRkw2adya2VG61TfPWNr8pLCioQgR
AJfZTjGd16IN33tOYFt11pRtK/VgCc/t5IRuUlo/nXK6QoTDe6fwkeiMEHyBZJDBCOq4sdNKwF0M
2DWsv6NX1wccVTgPYNWXRCBrBsHk6XNjkUKI3XK+aQWzTqCBqP0JIjIL128Tj7puTFrWzGhqR92Q
rYZjZHKivYqwZeO66veECmPloC5yjYAzMBQp651fnAzvXsfbLW76vjqie2Hb9s7I2BGkIxTwiX22
jQ5Q3rhyqpV+kSXilRpKUHXIaq0hoWNkdyT9qIiGaNJk4K8rcUz1+Blp05l5O9BGlwDzsWKXSzJk
xGYOG9stgURXJrTstPIlM9oAm820pxsBm4tZvKd4BIrlzxFzJvxmk0GfOrzGBs2U3h/oxx6hjBm5
adJcGPtAN5VX1Gd3WR6/WmVyXRaGda04DLQEOoRdE8nbdGB4/pgkfp5rjIhT5J+TCtANaGsDHyxQ
7cTd6zFxb3IIKewjvqinnTJgKMzb63ghePZ2T0z9AHCPRAe52Exm0eI8stpTTtf4JCzKsF6kXnze
tT6j24Sq3pw+XvPx2PLC39Z1RDaYE2r2UVcZmaBX4rQuIWC7Ia/13cjCfRob2n4t/64l9y/V4KyF
pEouzq9+nAWla6eb9oQKXDOHw1SdVZAOJ7jrgyui627ujrZOKMgYCpwDsXlJia0lxptBv6s7yjkG
U6bOKgNait/wtCjAu71OEuK6uN50xKtsZ34GtCNUvr+Uuj/vY6oHHALeMyKS2bnVuIwKJwKTt5wJ
07m9M5LqVJNVGET6/IBRAYZw5Z5naz7EXZIfpDlcoyDSTutNbUU6je/4OHQFuX6LOLOxLtivslNs
kfkI37cPi1vMPWSyEKxMUvEVkl/vaCDiJVG7jopDm+G20ZYtZ2kNnenofkIqqwLp5b6uWbZmK8VR
9I+gw6OTW+7cDNhMVCQHWrJRME3ua5/wozKduWAq+avCaQRI0U73qdNdW3NYIZ9ayuuRXp1U51yW
9Xw0sR5VB0hx9cnR37zRDg+OrILIjuZd08fWJtK89rTeeEu7hWk4X3hd1HpOj20E2bQxpHNQoJc1
PVhCZwJCjMveIZAF8KodKWyhYek+rG0EKl3Zybx1rOneVIvxVFSn2GYmmdiY9UNNBaZjj0cOzu8q
HEomVwg0BYFFaq4dipL8qkJ0TFVNPGCIGYi0XPcAgxrptjdHpPdL92D9pM+bL/fpEYrIDqXIphB9
ofrJ8ovgM5y2c02Baf2V2qSu/SJpfq6/zefN7GC3+Fz9WGLuEziWekcA6nBab+ZedjuZtCM7U6XI
rdmQh5a2Gr+JsKd6X3hE9S1bI7EYU603BrUu39H05zKb8nV3mBUO38g0oGmo+i8d8DZsVdhZJTE0
LpLSH3EevykTjsNts/y+07LLu0s/6XO1yMayOKyPTM7Uzv76EAw7m+ne2GJhc2QG53J9xvpYq8Bb
H7s43cKURgL99xuPJR1aW8f4vD7XWA6/denjbT4+YvkGn2/18THr+lAMj9QV2U//+ZR1aX2bj+d9
ftTnc9b7qpBQR6m4Echi5/uXB//T1fWBL+/58VV/+1ofd6y/2W9/xm+L67uE7jAzApmy6TJvFax7
y9/w+da/Pf2Pf8mfH//jU7+887rqFCCLHeQqZs7AvDG6+IIiXXxRSW2KgkbFUdHOiNWXB0Kp1WCY
l8UiSjIq7cvium4VjxwkHPKxde/Alw2ieepPqGIA+/55sasZ4ik0FShNItPSUN7ujKkHqO5Udn9S
sKzRQ1/eZV1fbzQM9KB4sSxQ1WgPde72u7qbCC1tLkqx/BHMjBFTg5tWuYwivxs9AoTsIrCXjqZE
cZJvTC5EuwhipFM0wIjYoaulaeouu9y6OmHRg+rzz/X1TmXZ89elLy+pyLfAq8OwaGnQrjft0qVd
l/QsRfKWMg6gWl6c1jepKJ1LzIK83xjGiwdk+fhivXdd/O1eWNLPIGdN317a1pKel08mzQu8YU7G
MQTyIVXyYz/WqPNTGGP+lOmPyRi/4iFjHrQcXutNvyylDIY3Vuil1MXzHyWSD8xSnPvm6SKj2L7p
vOFA5k910ug69KO3rd2638VV5IfLb2H07+jyi+P6hkxM+frLu6Ii6IHnHe1EwEb1bpoCTPj6d+C+
vQ/p0wTlekJY71t/Bs69zpHXfX4/fbliAiSoAE38/SuCXmV8ni0t88ItrF1oFRBK1ka74j2PcCv8
evaUfzzFXDZwa+TP9aRZvtrmYPHlcg5UEXLupeuAKjDuppaio6VNuz6xqaTn02GSc3mi90EOX6JF
FY0hXSOKiY3lZf0Z96IRrF9h/V4huuJjr18T29czejNuP574z027rpbD8IYqItlMVbVgZdNs3q6f
MiyNbuQw7CVdzJ+2rmfzkuuhkbJbZYs9qROqrxU2iTVWX4qrAV7NIQfOfHKXTrjABnRiX/hVx0Xx
sX3XLdGtb71sjs8Nk7jGz3yUjMe9dmfRwuQoAROSqhUHgTuSzBVzLa35ydYts+7WkToaW1xwcYi5
a/1r1sfWG7ls8s/V9dGPHXrZf/+0uj55fcp//VbYoifGHlfrIbfua+uXWVeLKucK/7m+Ln3cOWMQ
2qgRgN717SNlAEcPDnh9yvqxzDU5ktdFyIwcah+L6/G9fjlGfn8fgNn6QZ9fGc066kjGiYo3PFAV
5vhZjo1YIYIEgDGLlE0qeGvS/I7evt578ZjRDIqpba5P/1ikRVWcQPRYA2MKEoHRVSx76rr0efN5
n5wLM5B4qmsNf+6/noPWP6wfNS7566K3jk7WxY9vX8/TtZVeTVWfByPLXSXnwAZxzOA4J4PMNnHB
LF/EbE+6q6vH9cf2lkNuXfr87T/vc6qBmXlEU+LzyetHfq5+vnZd+tyMnw98vt+X1ybl40ACJecw
fpr1xEn/CXzdur4eefziBHeu6x9ffqYBSndSqLRwOImu2/S3/XJ+hU9aHtfdNdFp7XEosQ1iQnvR
gS/H6p8X17f4OFVNaHoPbr2ISxm8pcvNei5ZV9el9b7P1fU+exkF/4+etz5ZhG8CY9dx/fz1+43r
Dvp5zITusht/7MzrvR7Yqdn/fMG69PGsdfHr+m/v+tuzvn7A11dhN0ugWjxoKKS363llvYysS+tr
/3Tf51PWR/V1FLguft6s2+NzdV1aX/efvmsNJS+jqcF2XG/WJ375qD/d9+Vdv3xStJzwJ9VvB4gR
6zGL4BM7PSTB9Vj/vJmRTRCzslxPPu9clz7vmwtAyZt1vekNFj+euZ5u1zf/fOpvj6yLoRmNGw2m
5Mcebc8lbobPA+W39Y/F9bj67d51fX3+epz945UeoAE8XUM2a5T0GBw3byrKXV01b3LaF0ye+sAq
ayypDcU3TzyC6yfkrRvUR04nJIlNtXNLXbjaOPPQPNZwss2GELJZs+VLaZa46gzlkbgK72ZEZL3T
w/Eez2gSVC1R0WqaxUfgZCBjrbtySkGNGyFFvS6vL2eZkJgX9QT/mngoURH4CnWSxXocbd2xaPZ4
7TfaONmBsp7jvv7BH6eTuYQZskyqgJrQ3ITbTpWOy+t6Yf288T6vtr9dctfFPz39y33rpXu97+MT
/vS6j08QmXcJx0lVY6Z+y5BuHVaux+7nureM+yZK55TF1uvmsi6WHfvjzj8+/uXltoWwFFoxGmQ8
JFRtlpcXrlOm1+szR5QnMMua2/UBuR6Cf16kzRRtrbx60xKczxreL2p4YpuLnrTwhEi7VMRvTnk5
KDUbunoSqekckvIZMZ8ZoNNGz9k5J6EaOU5m6zS6vfnU1cmNtiT3Td7ZKMdXWBU16DzD17vCerEG
6y6c1Ldax/u5nJ79hKH/QUD5xc7nxKALS3KD8cLtBg0DrRIpSKQ7JEONVRB+m/bUNakz7ntluGi/
gyaxAj1iZIhOpecjbiJCiQ4h1Ck/lxUJfTPGaxHTdkvy7gA0GFOABUOT6+yBS/xzZuvzLqkca6co
4RPcqpconpRtlBf6DhDmbqLORpWPXl9JIXyDmZoKfIjjyXNsDoxpIocplOeRhu1BscmfL9WiCsIM
lgbmXl/WLFmoj8xIzNj6O+LoupB+qlm9K5p3bZIQz1S53+NE+VUok/QLhOJ+HfPNc+sJXiq4dQpz
TV05N2OcvsZyjA7ObGwpDvhdFX4b7OaWjLGdmyYE/tr8qkBKtvoPwyPUc5DkLHsNAZypFThtaPt5
Ub4DtzpayliTJzotLJ1i8JfEJITnAByk9uZ4sXJSK8c9OFW1nYkKxLYAqScfY7J+cuq8ZU3rmfIa
4ZRQTcqCiLK8o3KT+0zbqJx3MdKP0j4AYzspsKuCYlLbQFREnag0EVCnFYFWx/UOXVA5uso+iyhb
aCahmT0VT6U07okBcS8s2Zhk4ZZkwnSP3kxD2XGISTBd7z6derldFCu3qTU8xzFKAZKRHyoPG/iM
G0apShK1sH5uOEGlF4MWXpVzWwaIhShoG2IrY7LFS8IW/XLU8CETB+d6zassrGoha+u7eiK4VtpF
dwmQQJCzU74M7rmUnUSu0ZP/mykUyjXnEb7NK7NPZpVmrgVlNx6mEJcsrjyKziVlpkGpSIoff9iC
YGHPrIgaUuzLxhCBQYox/khyOgAcUXhBWjGVcLwHarI50K0h2semNhx70dcbHD8qGg2iY16wXE+g
TE5lM7SH4pp4PcE8l16Fp7UvOM/eC8/q/FyzHwhaANZavju1Fv+QhvojrSckLyPQktKqwO0CsmWX
0849xDdkdTE6WXHhEaN0L4BG4XXLcHjXQSWiS4y8OEssrisVHbZBr6K9HH5GTlLeZCJ7dzVxSHCA
+TA2aM719lm28Va3xT0ojB8zXJUrzhQZFYSBfDLVfMkIREE2z+m/bZrnPLVMP1niWpWW9DQcrZZk
Z8uG+HVRrW08g3DWKieEMDSfoelUAmaj3X23Ba2EVD5HwpGbudcvcWh9V1y4MZWCgBJZjtrdyfqt
bKz4Ft5Xu6kxAwdR11JsipXtaLTtpYOshfR68aI7NjsJNWKZJOCSFOdNQ0MEz7/Irm0oB4kN69+p
NOxlqvMgI5OEuk4nwD2cSHkh7tnrOGPoKvtsiiNnXHqJeV0gOai994JSWzEJCLNyvsxj3OQNqJA+
mgDaHDObuaaWf/MSroZEp5Uwn6TSKvduxGd42Hp16p6lhdLbyG51F1dgm5y5/NkWJme7cY4R29GX
zT0MS/0tKjf1WH0TZUyeKSyCQOThtsv5IRUtJ28XA3TLx+0i+YQd55snCiXIpfTJymajwDUt8MkK
1H4L5RYQT02GkGv29kZrOGoH0zD40tbTaFXqqQm/kdiJxcIhWaZ7WlQ0uK4dgahcv3BbJaMIEt7q
YeJXbZgG7kBcPSqIizZfiuSqwo9QaVfukBzQM0xnc1LCHd4jrhCS61KBF35LA0BeMp4BudFigTDt
QzPiDUZ8M4e1ux8N0KuJZlKnnctj37YJ19cBMZDJjNDWzYGGJkd5VGkgInX5H+ydx5LjTJalX6Vt
9iiDdsdiNiSoRZAhM3IDSwmt4VBP3x+Y01ZVf013LWY7G1pGpGKAgPv1e8/5zrDr+FCnehguQdXV
EGgaC8gL3X+vavYxmlgAUot2MkYBE6mBeTaNXeSkCauLsBnKjnYHXOKz6piZmg2joFAPf2th9wNl
xbzuLCIGLXI5yz7ngTK3o50CjIKxWjhReLFm883RKzLApzQ9Kc06WtM3hJjaNSMtM6ui7DJomloD
YesPDOVWJTCRxQe5Q4+5o1FQrETeB+seMeuqQ5MvQ+EgWxuyD9bHk+vlMIB0btRiwgxssViZhlYh
REqf6cb7XU6gqM4VA0TvJTsrjb4mRnlNCEZaIZ7EHN6U84pe/sUkxmLukpOHCddXgfudE/OurWnW
ejHOKrp3ToLljLEeg9AgvJiuWa1VLa+BrsVrqyEPVfXkgNCOujuxE+2AuvFjlfPeKgrvdDQqZsEj
j+NJ194yg6sb0qZfeYFrr634Q28Hucm+BSAmNtqssu244NniUBF++d7rbrXutXudpfHRxL83ErbE
YC6NQmtL88haSXMi645HvJZgDaZlejOqr0y3eUAD/qHSJiM8QDXr5MZbOkXdPQzAOBDxvZMRpu+M
K1SwuDTemJD4ht5MCzZNdR7G1nuG/zwcGgJ+4nzemKTFUQ30qyEvSz/whn0COhUnjpMVOEpC5za5
cc8yDviFHepoov1dD/jzN0sOTWHG5Md1+bgJ4iU4co5fFNrV1ZS7VNMPkl6Bx8fQUK2amkuRVtdv
gXETc3ZNyRBbi6+WRxjEZOGw7UwUZ9E8bnR3XBo/jsMsKqlWTjwtty1pbypWJ3J4UbGlJ1v7Mg2p
2IUWPlAz08hZitvPGdNO3Vjz6zhpt7ituQzFYh0ygIawd+0Ks4KJKJ3PCaXGmBMDrmXGJhvxiltj
nu2JPEPhF+1BlNaHLoF/7Ip0ZpM7BAJKRykjdfDcyXe8kII5jrAkabdIASakbqrgwlhGNT9D96Iz
nEWavZpD/So0/PcBwZ1eyvDJTCj3m+kbnbYAf0f0syrm82gJoktAyk1WbGyjQynCmQ8IQWiu+5X1
gkoCKlTsaP7YsaHCTFuFKdKyGoIpuxKTYFXzCMbTKsjbLz3qC59YoE/p9AdPCbTxUO88L/qdT+kn
ShNocfQlCJXons3J8khM79FrhfJ7lKevIMnTDYIYZJ5Cdts2gyEbGs5LJD5yzj9L8l+Jer5yN3hs
zrlzEdpXEUYgdhXV/KSdtGEezsMyq5o0d9uW1C0h0DYCgXwE4NFz3LcnwrzEQSzmt5QspXhiUa7N
OvMnQzD1Hfq1oVZplt9My0ItP6h3OQFsJWRoXeWuRTJizQ41XXpkANgQ4ZHLbto1DvpgrKJE/FWH
WLt5pgu1wmUvloTFm4IUuyhRwAex0eKXdM4cLjgz5IQmB8eRj2qfQWXbal+KwaRQL73yZILeKnK8
y65jv8SsDkIeWNHf8pmgF9pUJ70hLU73tpiMf8zK/h0UAdwsJEAxycCIAC9k/SX+XPUwLXtvCwrC
dxWg6tLxpsOA9VRvsW6F9UEss0JAHZs5xtdWJHXj64SlrMJYjze5taxALH5WO9zUOC7Zp7hw0Qmj
eO98LiT3vTdQhKf6Thsh6Vudvh+T3L7nxBvjXEQlvPe06LOYFpVq2Fy7YkJKEjXaUxaShFcVEACq
6tpxgDbA1l9TcJV2txxN8CmTB/g1z00GhFbarStX1tz98i1yax9f9mEMqudETLvSsHd232W+sgj4
jpDlY78fzlkxb0LGkn7imu9TbfwUM6DEyiGSPBZBtq0wLKwzEsQ5NnypS1gnwNb8TIfuq6VIEiWI
lxX5UHsPTtyoUBJ4SGF5/0dzVm8DooVjkdyUvkQvSFzfhB9+K3JxFjENIAd85tpbuJzKcPoTfXhs
VeEBRG17GqCvXL0sfxmV/OFIZ/hSSu+jxva1aq3sZ5wQVhMoMhgpd/ejxf2V2QTCOuZ71oiPFmUP
A1Jj04VudpwLExyYRVBV1w7kbqNLWpCjAD/fq87OX9oOJXOe5esRNoKfxNpbsZAEWr0j9WbKCZCi
i14Y84cbgd7Qx2zJQN1prpNw54CdQNE5b4JRRVuCRFCulJUvEaatS3p3EL17zboOFkk2tZUR+ITH
dVWgSSXycz3gr9iBLJz2Lold8DIwT7gqJ9yaQgfYyQAKUJe+aDA79uEdrgGKXDEwh8nYclM0X4YD
x1VgO56BF8xmuIVRptjOIAMRzkK6attTcoD+3Ax0QzN2/2MzTHtcF0SodWR6TR3N50yeU72GqaE6
5yPnuJSEjPJLVGnYJOEkB0jY5h7ypdS7fG/FeFYaxmJjM8TA59vez0PUY9TBTx0puGPG4YOVLCPT
Hl+Rs43yDIlxPuE3mIcMw/nsrly0on4v210es2rm+bSf2uSeu6LEij4eeKhLIkhj3konnoogD8jZ
soCVwpkTVdPfExg1ToB4KxIwrPUGdZruOQmU6o4Hjjtwa8Ss/mHhGMcI8tUCenjXE4tlnk1riFyN
ILyI6QhK2mNTAiZq32X8HNndO+L6AgdIWsJv30IqdA98Gk0ICjJI1poHlhHbyeynEPs6V9U80MJa
WSVZa+j936GKRBvm3nfDDN0dirJiJ8AD4c1PgRPAuzVmw3gyzCXIC5f6ymhMZMUhjLDod8a1XBPZ
6u2qOP0VD+535ve75S0eEld9dehyrQI3e2vGgW7Y1O0dwBleTn6oDAj/HtQXk3z0Xnjn2NuGDrrp
tO6c0+8aytoxCEJ+AiGfTY4gKyvE+GzjtMHnDBRj5iOtnH7LuWIVhm10VeQerZyxT3waw2jwGsU2
oN5mU32BBWFeS67eE+S5qz7Gy0SgFHRBinaT4ubaeo31gveMGawrUE93Sw+CBNsaInOLwc6P6xFM
lUXcqVBJdpJG9/+9k38ckP9OW4zZkZic/15bfP01/McniPp/sk7++Uv/R1wsjL9JMOUSyTZ0A1fi
dPwvcbHw/kYUwELE95CE6q7Jb/2XuNj5m26wDi/JtnDzyDX7u7hY/3+xThp/Sf2xpeNa9oJmcXSH
PcP9S8iC0bt1rzOLP0w6GONez7pnsik4W0WrQbGlzkbAnNZbPFzBbyh1iGsX/u4/XLTbn6Ca/yhU
fivjomv/9//6a9TD411Iz9C5TFwL469xTX2ra3MtsYYUmVezTQYvWPkuc0+QmTMzAp/y5tK4Yt1H
iFhDQ9uETvd7GqtoFzks9aRwN39u+T8q9P/LW/oXwDoXxtZt0yRY2cZVKv9yYRrNMkVFfXAwp6qn
RNM6rJWzAa5a/My7RL+hSN7XZdvtLCv8bjsCCxFacN+QFFKO9hxg2d6oYlA7ywF0SY2XwBbiDFDo
prMWukaTwQIbKqD1bGQVOEghm722kEHo2CNPHd/+zUVemPj/EBK0XGRHF9xtGFKhxv814KlGBzuW
LYMs3Zv1kyVG5FOLQrOKg7VVIdg1A1IX2nQ0wTDadOsUxQHg0K6iVVy80oM1nwpTfgSm/u/Cp/5q
4H28N250i9io5SFZ7vd/VLh3LWeQBTt8oE/2HIABGKj5DqXuTjsoKtCVvKjkzFB/Oh6ZqTCr85UJ
djlzo5G433R+yjVwK/82FOtfb0xqDLIEeUZcMo4Q8//z+0oQJ1Rm23h71LZ1Vwh6Sgo9vUZ/uTKK
c4c+llOpt5kpf3ZmOLxX+VBS/aPsRS1oXHJaIP/zx+j8JfrAZgnRLVeajufxWWIH+Oe3NLUwCsMA
nIiVGAN940A7uVDHdFNqFww+hM8Hl5QM6Hs9ZAnGVXczOSM0LZujat7040oP6ODQ3xarsieZvQcc
d5ys8FCUs/5BBupK9EFzmS1gupmED+yk9iu2QuMMC+RoK3tbGElzMcanRDrOgfOqs5qrpUmPRXii
rNjQb/9eKvLRpeaNnIvIjW5Fj9CxhZRbfkZdZ65G6s5Vlhj7BYdiDY1GciiQEviZcpp+x0ltbnBj
Y7QSVe8Lu6A44DiwcT06jzM+19VQIFeeTPn6P19e0zb+5TkB0mzwfZ57/B2m/ZcLXOSeDJO8U3uT
E7dr5uXVCgO81553MhOrOSQozOG7yf42ct4dC3smQqkobklU3LSlMeUSMO4XhhaevL751eSkZE81
F2hSPxl08LNjCT2l4BxOUSB+VDU0xziemE31jDRce/BdoVWf0FfWUSS9dTaaLfxBkzmOad9Sab4S
NY1VrRX6VWt4efwKZHSIGljdeo/DoAWFaNNqRvT0eMki72oEsjwMpRFslFueAA4/8zGqKziocd8u
KKQeI9c9Cp5wDatb0eXGTmcy+Tq3pJe1TfTkJfTDhol4EG6e2Sf71zVLUrM6DjSV7sAjMypmKWVb
byPwWIeqSA7ovbDmeVV6MZ3vkzLBy40GXShy4bcz/aIDbACfiUOCu48phm42GOSn1qZFHPrJOTXK
7uxSB167OosvBrC53AzDe558TFqr9mxtZAob88ScoDeutHhMbZqurtBvkoADv68aiX2j8M5DVDcH
m/iLY6aPYmWUFczrJgUBgwx1NSzgI0OqCT1/3BIdBDelm6ejFtnjmYEop14wi2kbfCv6/k1WpTw+
PiM3ixq0yhbpOgyP8Qzqn07kGcew5iw+cuo+U/0erFzDRI0TQWiZOLOrHrxaxHfRyRNJDNYZ23x8
D7Q+vkM6i1alXl+tBmCWptXGiypEwMos8dONQHZNrLsOXLhrLYvpOmjcLaa9RHVl09kUibBXoV3f
PTdODqXV6DtVdV/jLoTaNBrAfT3mdEpwrkyhEU5CDtjw2eUTjXxxieGM/yRLzvby0k66xZwuuqaz
CLae0UXk6Rgss3J8BoWPSMox4qdRx26S9Ha1nvEorwq3yQ59hCeAtBv9FtDMjuMkPtST+jY29XRT
zNBufZe/e/RVZwWUEUuh9WzrtQZvx6be4CvL1gkLHbnIC7J8mgpML613dDJsiKEnnh4vnO3jA4Mq
GpjL92avkH9+I3X4ObqexuTje2BjaIejY9/lZjmfH3/Y8rCrOrIADQ2qn14ksnJY6eGdc0l4z2h6
HHhIouWYEt6nmsW0saLxYjfu7vEtm7i7cD0Yx9bKhzW0z2hnmmn4ksLw3YWpzQyTseTz40VPnGOU
TfNVX/4EZ11F94UDpVVdBKmbt8dLx7TwONnTj8dXeSPnKz+eP1I4oljpKxz8UfbyeBn74FPOosDa
bGFmUt0YgLpikiEgXTec/Y4z9F/AAEPHicPrXsKCoKK2m89ahUZqgcXiRRV039vhhfa3b5CpjENH
oC0U0145SbcQB8GxqSXxwmu1q2pTtSLOrVyPQU23DX9O7P4EthW/dRM3sd4TWsA01HBab43nVhwM
mwhvkLbCh1fzIyuVd2NYgnbvq8ytHliTTXbCu4LtZOPVFBE8TxcqTFGE/X7qDPD6WEkThXcmC5LD
yHOx0TgTO2rIDg5OoU07dEDjc+esoF3TXWmaXcpwbxOKmeaibEAw1cO0y/J03oaDPq76BA6xXsW/
TZa2rVcNNisX8bPZwDrRmJLp+p/o4sgqSEEZg3uU5V87iz6EzeK7z5MCnybzRagceHgCwgT1Pt/p
FcnfTJXeEjirK5au+uYyNor14TUYNZc+gYdKzeFU7EGF8DNMGZtAhpcsIlPncTUzeyb+AoqeAUbl
UIE7oK324SjV3fQOlH4Nr/CxPs1AS14n7uWm/SJ1rbqzU11zMqNOXkzCuCHHF+EOAJCc00gRsZsz
vkvp7m4aulTHYRi/2q2NRz9ur8ocQiaqLBIYG317xtfWVuT0QpHeR1LWe8OKmFN7xWeYzS9YGOzz
gxAKHKEEGQzvfIS3C19OO9Y1M1YAdF5k5Cc+v5sM4+HUheImkLutUh07dz2lGsd5sUfK0DDekiAn
ZojXQUGOjYT/yI8Gwy2XUAxjND+kTTD8IhZS14qGepWcWLD7f0Kekh7Sxxh3Ec1kA3O6HM52uLGM
Yr4aqj8VZaIx69rTCLP9wYymvSQygC5LdZ2VLFCF0kwUkFS2tkaoxwBOI+0/4hLTiByDV4YuZLXq
zksKIt1WkU5Lx9DewRpKPxoxuqte+JMTzjdZ3xsnMdDXxuFWVGPFf89sSO8kGyu4bDk26SGaxmUj
MLInPZfu0cvmSwwJPwyYXqT1EpkscyrwkJ11qkrvHC11AHO+scPy4Ya2c5zbXqz1sEgWiCGOCn0A
kW6p6lJnZnnVvV/RYPV0I6wvFDXOIXWaX48E2VqHpap1mG2UJY4OKSObws2dTYiv+Q9K0rVn41QI
cr1wgTI1M5ky6N3Y3BoVYHssXPtbybD4MxbRe58OztFqGxiINkw7RRb9evGrHmwV4guh5+M21U62
INpl3KcHvXavdb8RFSPagvYx2ON8Dyf5ZtBp2mmeX2HcP9QemKduAYoKoCgrKYLm8HjzWhcC51Pe
pSRD86jXcbxyphI7jIr1i5enuznMGR94rw9OdkzU1sHqsLZRLUd7J04+62jSYBYA/uQnY0bbPaGZ
b1etHeenMRoZEiQq2JbUqLXqrb1n1U9Z0zd7Yokh4lSHsqeR3Y+/GqcoL0MpibUg5QxkCr5VvPqH
xKnW+VwfGIhpWxmWzT4rQTmwqRUbmw+PMT+oDjcsgPCnQvhty1KogvHD7CsLGRU/QhrnjPe0UjuY
CXfT8m90QVCQ0WbUO+6gg6UsB2x5gjbFDLuNhU6A/EoHNgJDGNYVj4GxeybPaRMERNxlSz96bnAC
qlZsuE1MHz9ZnLi/Mjueb0wfzJgWttl5cgcqc0nplUdVKUBeKIBwV+Le6d2Eo1afvarBV1otMaw2
9WkYfFFG1msDq02GzSofVfkBF7jadjGhPAoqUjwH+FprVBRFba1YN5qtdGXypib9N3wUOmWTSJ7h
ePDmJutb32sg3kljwG0MeyPSemZXqORPWcz/kzk8uh3kIXpdydVtBbWplSd7LRpxFC1fKtWPZ3YW
LnEvT1HHHsWYbnxReX5INW/T14N7kTi8TpXr9KtscoMLZarpCzPNvxhRcNOYr/+yRItaXr9IZtpr
0/bSdZMX7smUngMaV6mN3pvMSwweEL4TD4N7wi8BaWm2YDplccUocvmd6vG3FOPyHjmLnWMEJYRo
WNQhla/0tFoXOSBduEQh2ZQckxg486UW/MR0nm0HkMnb2Mm/EgijAcSOmVgtv3q8iKiP/EEXMGQJ
J21WNQqTk0ePsjZ7m1Yrf66N0yNsKW03zt5v0RF61evTVXMS6+gSBfznpcj49OqeUJW4pxcpOH5N
LUQm39HL7EnO8adeQxXRdEArWnm369uYue5Nc9h9SsYehCQ5+5oODuCUqXp+fE85YwOBoZe7lsAK
SmnN2MxTRH4TpnPZdfXt8VWAs/7oSqIVH1+G4D1RNnIbF37t5vEGg3214Zax7oi9rPuUMmxNM7St
0Yz8pKHbcsBkFq2xs49XnYQhRQgnDFGusrSehSHDY0me5d62eTsNJB/S3NM3IxjIhejkQdqD8G29
ws9J6sczeQT6c8SAzW55gwFOZaQzOicwM9zQmmJSoJbHRxYbsxJ7jhvlWbL+Ml9x6JFr2pPRevpx
gpN7HOaS2OvH16KyMb9BLPSBsaxATc0nbSLlyMyzad3SRDvaWvhsKQm+wxoltK+RKCIKOzWM8/Hx
gr6dYcXfv44mLPAyHBlec53ZMif3V2y008Y19q6oAVPWzj2rVA8LsStP1OU9xGW0jYSH+/yN5CRg
je3GFqAuNPWtGTtfNH3mcRCIX6gbDmPhJpBDZLZRRGWYKvvSlO73oAFXomXQt7xkQZHEMKgZzc1T
eNeH5Iry6No0HEc685UKb58Y6jrGvNXJsPm34YuA2MzOUJIPDJq0VTKNX+ssQlVkJh+ajtxrxuub
JPGrW3D0ahBNUaP1i6AA+W7MI+j9cGb7m5jFfpD9m0Zc3LqfP4mEmQkEIgs0fI2qAPR6l5S7Yhlp
RzLkLkX2hQxsn9jdneLkgyFfechsMqvIU8Pr6lf13gTpC3iIaLtbWrjBrguocE1sOkZB7x5MO95j
SFOazchSABgmXVpv9W+leqbODzZEEbUr2GFMDhthHBIrQF7Rj/vettNd1mvGPnN5pmojPsU65HFd
ql+2JkAKOek3wgirFWPVDxP71KFg3oMIks83cw+02mAvZAtApziKZbl8vOCpcZvI3RuJ9wvWEYI2
1e5qyz0YssPDYDt37C4eWpAUvjJJzVpRAUCwERJBjl+llqb5VQJ4xdWeNStqESr0S35u9n30FEX8
0t7JSRdK5bvOEGMTuDJGujl6vjvNQPabEAFijHKJrXMd9xyHytz4HXCpqyGAfK6xb2sGhUCX1t/S
Tyup8htgrnodksZKnHW0wmPa/WTheGIZWjR9pgfKBqt+gXp4b+Xlb5j4NjkBC3Vi9Jx3+GRXr3YO
Zdx5dEBd41hkkc35KrLeXK/60qg4O8YVR2BS+fJ1BHH6bNbtqa0RQqdiqb6K5msMI/mDj+SiZcF7
U5O8FDf1N1d1aIRcpOPt4BBA0CO2AiGsExlvPXNoR2khsOQznKRhtgTMaKSEd7HJADnNxLbttPee
5aeIObUnUw9NumL7kkHV+KZB6AWCwmjfZYTXzvqzN19VFZe7VlTVPY7pGDaQOhQ5EbYr4GpVQMV6
A0ZsGeRnpo8Ag9WbbnT6WQddQCASgqCiqLmIZgM9oGtOVQNiHdd3jbxAR+zgdF8LGkdoPNpjSY7F
lnWP9cvRn6zMELeIBnWhuTeiGnt70r9VOsPtORT2KcmYjyZ68bWmltqlvbzrs3sBghGvU8dwdtLA
b571nrNFuNJtsteBpvIemnfv06Wun8o6fhEEi2hzIOGseqAa4AueApJKN2DDNzIpc5+sYZdYJp7+
gxjTemv0ovMf+0aomW8enL0DhQKpvOGwDP4ishyTu4S59VYmxRYezbvwrMEvQnNY6ZOqaVQ3CF3j
pPCNIb0bGh65YmQEazBVQ4mCUHkgE7QNgrXinmYcVz9BPr6mWg7uHu8dTiRq2pjUPY5F9X5oaxPl
J0Y4ehNIkUdsbQAnwiXY01AEebq5QCQs5reHq8uhdT2vH79sDaI1CbIAnd6hmlYZk2H9FSnrlgm+
jeamlQbW8cw8RhVnykrYflZ/l3P2PaFBcZypAYtVbzry+Pi6MPvVGMUR7jxMRxVD++PDQff48vFi
P6yE/+1vBwtd9e9/eoCCtJ2G6EXCYjGqYQ0L71OkEDFbOzPdjYu9N5+KdN/XubcHTbSu6UzhlAIr
UTsk+3hN5neRqI+Plz6ZjO30M+IMboGBplgjNV3FBwjrlF5PqmJagwLvXgTVOfUSeQRyQOpClaPS
BbisWczMc6W042w+tbmHiWPW5Eak6LsMl2yPMEzm56DOUcsFM4rjIbyLXUNMyEss+rdGl9bu727G
MfSYkTfmaTJm39pV3iBeVMNYxevlhz7m5auHF+J1RnZfhFjK++GglW56HCw5QUyOa98RaNVTwH+E
pBhcmuwY6JG+Dzut4oOD+sKlOczQ6+hod7m50kYN36lFKJ0X2i8jC1eFqd8r558PucbUa87BHqBo
SBByflxNX8yhI4Ugmq1d5rkkTjvrJCaFzmnakhPgZPt9KWnrZnRWVBaWmMHaiyzL4kQC987jTvY1
nRzqvkQzZZFMg9tjY8o5/eKSb38KCpoNQdwWfsu87EyON1TvUnuviAvY4u+Whwx85h1QxbyMH7of
YxrtxNzt+rmzX4SICD7TA9D7UVS8l0VwKopE+6ZQD69Jhe+vYx5lV7ZoDkqIclH+4VOt6PGQaVeK
0f7sw+juBrH4lUeD33cNGnfNfcoCqz8DGSMCQZ/2td263/PCIjqjc/hcdRrp8AifvZGBDuqteM2B
Wvhl2KYHUxsQjOf2vFeBN+/AGOWALjOLvaUjrYrGZFkNCcCQcUeLoz22pOgsqU7uNazDjH7gIo1G
ZQSFWQt9yBI2+LHst1W3ew6U7gH/C/G+gjwT7MivNNuOIQ0FahRvOjmc4CarjF6aLlCb5StB2Npa
5Z24djCaYNnMGswN1eE+L14jzgjrRHEKDoF2rhPC/Ha2TpA2kau+ojK/j+FlShxxQVvNPqS5PxoJ
EsSBqdih8yc8ZBy1FVoPSK9WxYXxDPsAuR0EatWLy9DkF5kU8dnIPPhL+nhiOlmSu4X2y0jU3czd
bykReRFAVL+k43tLdOIYzYhNyhgBObrqGf6Etm5DJC6jnH8iCuz3dkCykkZzFV1LhPJJZ4DbNIQY
NmGEHDJuL5ZMBz8ZFKeEWV8N6URWk5o+oW1Qog8NMd5LW8pzrB1jI/fZ0L/VFmrzokSD2Xfyi1ul
KKAAGR4zkgroYlRbZZrcY2PD1DOc3+OpLvYIel/4tKaDW3icgdIeRz1RYishJ2RsQpkYDPR5S+zL
nSUiW7tEfswp3eG25M9HVvPhdSJb94yRavI0Tn3WnWlzOufR+BQqf3qkDkUzsvwC19RFy4Fekk2z
bgaQIw65hN5w9Qpv4Ut0G4fLe0Th9yWb5UAImXtKzMTFODB8hIVW3iDrnsWCnLcG8jj0kZFNOrlP
XkWcSmoSYUrs3NNMazsUTGzsAZAbaZXRiXia59lN6aQ7P2tr3BSOmaBFAWVpJYQrtsSoclLv6Exq
kvo43ygUyDvXdUJ/HLof+jBFp1lzYr/tx3Lf78sGpFRejuoS1aAvyCMUiGwvQy2dnTU1ABKrKto8
OgdtTupm0CE68sJi34ihOPTpwsaStbGfUi6HbdvXGA/SZ/M2sSg7QfcEUqI5Tn36Eo5mfCUjGJQO
bDu3tvXNOHkOksWqvATa2vA4RXqm6e41O97icLHhNWrrQSkdXR7Hf1rF1QerPVU4nMnZAiXazQcE
+kdl2fHV1Zg1UySh+dGbQH+CREqJuwSRRC3LodV0RLI2Gv+oGd4Gh2YArIqLtANjr1qVbg0OIZuQ
qcTanbl+FLbuKSqlOqnSextGr97VZhOAMS+sN8w4PgsPfwm+GdI85fVMVBLzNAbJr97K3G2VJdqx
UM/kaKkv/aR/UQs5RRQEzzwSc2yCoHYVyuhDqCKcvMznp5zRmEECOKEHfbUedL2/It7Fp0Dhl3T2
eQ4rQepe+W4bSXR2WhM9ZmESllLBNpzyNuQmJJpR8k/4sRyXgKkkILZmp8hq7kc8W5z/T20XIW3y
JvdUUjMGHY2jtDe7HSfc+uJouiKsjK6pgxQ/jtx3HTTEnrXqnVEFSsuC1OTtuJQWRsPA15Qt/SWT
u8+UFVChabBB5g54FzyWV4YmKY2TwNj1bL14ns35WNlpDwGUfBoKijOBR9U5NlmRwRKegPI420qX
C4lMq4+xy7C5io3XIc860ga02NfqE53U/BRahbFuB+03SeQ184mgerVs2cPUTXeO/NSdyXltSd57
nWn6d0P6Get9dxGZ0ZwdKEdiQF5uzEkAF4UNwOOc2E2Vc61J7UDhBschoHF2wt+Wn6IQu07RhPa6
NuriBPKXA2K+IFQp+SL8/z7sazX6cLF/uUmdbVXk2EdXzyQxu+95WDI5MJJg0T6TReWysdNuxQVH
3Fg4HyH4VJuAlsXKbVkweIPjsWiZCqxIOtlC3qTpR0iSvTa1sD8k9IWaoQ6gXqi29oPeGWHvjSay
bvaXGTm7yY5YDdfIkQYwLwbxfdG9mVY87IshSCYm2oyYssIaLmG8mj2W5LQVTw20LMIpeXksOxlP
MDqUdC/GJ4aW1Op1R/KaWMbU9mi0pI4+maGDEyRhhU+WbPJpMtKnaPmViLVf4F5QTHaDux8IsDFM
r/f7JuN7QXFxy749Ewu7k5Sxp8YllxejVXaIkpyTQhQxZRWcQD3rrWgytklb1zeaHZAFUYTuZejG
ZD/k+iWFCeK1xZIhjcW01rN+z7o3w9Q2XJqxebvLyvlbJMhB1mXuvSgjvhRdo38GFsDLCFD4BmrZ
TbUc/PNcVWhQ0pG0rBrSGsalY6VnXweD8IF08E5VAQ6Bqbl494psRb1/FLoVvjadQcNunE6ho9Cr
JgLJrCV/TJHdEKxcDgRam6eIudHnqIP+c7HNNJSkV6MKg4uNi4FyuN/YNFCOPcpcQ5TG9xRpO6Hu
TA8oQgtJ9w/jWMNs06Szg8HFdCCptd5rUnjABrAPULueyYA+a31uHg2DaLZaL59o0W/S1Ky+jb3+
ywnVD6eEwhR47fRa0Z6mtfAaV1a8HzqaS4/74XFnBHq1syk5NhXRfL6Z58Ehwyq35ubmjm/TN7sB
Xy1pZ+zawm7uBSfTKSIeXremDryAJDba+dpH0OQM9g3cYUVzDhPjlQE4AYEF85yes9uWzhbHPsad
ZFC0z32a24e6pFORjDP2XWJe3sG8/gL2zLeyTN9RZ5pvs6JqLWaTiN1lEbZKpkr/yd55LDmOpNn6
Va71HmVwaCx6Q00GGZEhU2xgGZlZ0Frj6edzj6pkVkx19x2zu7lms4FBESSh3P38R8QefTp76r6N
0FIuGMTqBBdJH7mCyiYpQ9q+11z7srTuS1SW3VOh+9YlMo2XtL53qP8/OqkdP/mNAKEuYrGPEh+a
gI8PlTVWiJEhb9B8yYkJreltbsFL420xmkkMdePYp61DjdvFCYZblu8uaziV9UlNimL8iC8gVrhQ
MCw/rk69i/P5Spd5Fm+zKWXt4zhfAJv/iA1R2RsqSkTN6SR1wHLvAMB55BPM0vBD8QhSICtRGaS8
zRcx+XFhYyY2FIXs+C73w1ciZKe+Eagrj63Zf0+7vMahWHqP4Kj8h6eVmhNpSXSL73xMXBujkEFp
3tWssq5Sdla1y9soam08JaW5l5C2VX/nXWW7UbytU2q1yoRKHUAd8O1Q0kRDzRFyslncsDzkDMCW
dZbCQLan8UVtTNU6dYBUienVT3h3wLSCnEUOxItKdSmdkQuhJREBL2Cmp1JOwogQ9xFSxoZYTYya
MzJC4VuXJ2p35UnNXReDSKOjiqPau/Xq9L9bd128ft6kzAPd/eeRs9BGie8VPV17LmB0vYpqWSM9
K13FbXji5tcpXMaYPluIZzO4z+a6s3MIGX66H0d83RiXqh0069U32uo4uVPV3iiHOnVc980+QH6F
Co1RW9SciLwWKnL37bpKrfeUA4ictD4k79ktj9fDqT3ejllOAH+WjNHBSbw7geB1p6TFrUnNqYna
0MeMwLO0t9Zx9YhP/HwkBB4EFzvkrbJ3y+q8PdEvWhmhmR3VZY7UPXa9rFm6G+RDpZ6kSfreqMkg
5yxnJhhjiaOtFo7TqUY/djKA5wH1WLxO1Lo8WhgZogBJ0g4T5C7LEWvKP6ISctRkdptwixCIFNLF
K579ZIDqBF8gsykgw3MhzhBeU4QjeYoXm1NVZO4C98kYQy939yZUdoyKntCcElYXOPskLyaaaGTP
df09j6NnURQPZgoEixpgppS/AjrXEDUJaAfzng4aKkmbIb5IxXpmhLeidPicxcZdbiSksc5oa33G
OxTCn52SL8w7WVmU3jZF+dGbzeOAFe66CKJw35rmxeJ2W8ECu6RhDfvInl6M2r7rjARffivcoe0B
bI6DMw5N0cnlB67GlTu3r2Bx1MopjK4ggKVVwJXhgHAyVm0LLbwjaSBHkQ262ZFrgAajoqd9DBzz
ElhWszL7y5SU2ronV6R1kjvd9W+sucVH3LkZupoaaY/kq+0/WhlqnznY98Gz0EOxiWbvW2V/7Jzc
WZedf2zD9Btv6w1FQP5PSB4X/mxQFeZvC0pUzcq53AQYe7OPZqKyn43R/arhodvmGOy53TfsD0fM
eV1kfoJ6QdBiwZTPVHAig8ECzXhsYZ9lk9MV96mFqE/f9niDXMIg/lLHNTnIpO+thDEdyeC8T6jc
DDljyyD4EHvUE0PM86MCEahbudWaED6paaSaAyDjecZuBEC1Oo2cBCBjhm6EkQwZOcbodYXJmWsZ
iZ0CYzhqYZ8ADM0RRv0Z9XNffC6dveEzzDJzuvgVIvJ2CO7j7rYoZ3Nb4jVq+aivPPo1m85cD4xp
s9Yj/LIIKQQ6FAdNDNsg26AnqXsqVqCShhFfJMV/7gyf5PWuX8ONeACiuvDf21U1S2kWCp+dG3P2
GoxVE3sxyBcrXng6fxfdplvASZOWAjcd/KMVcnMJYZCwaFHDQFG1DHG9dZB4M4BoeWQN0Wy4t5MN
/UO09ABcE0K+6uPcYb5alfFrXI3zCk70BoZksF1sF1lGLh5mDFoDJ9jY46lKtWLddJzjviFpODBy
5I9FHuybyTqg2pzWOsydna7V6a4jRP7ZyHpEtppG/MRYG/siKnRMA0rkYuHkr62os9AyVrCS9OJm
8XFz9gjukqHU7T1V9d0ihw1qVYhRVtOP4kEn5ZhWyEY5Wi+fjcAg7nfpUNslKI3xwcgAvA001/bk
Pml9hOgyCPQddUUInXbwRBa8c/QZJK7KuuABNWO0244toPtYxibgH7RWVdxbTrE8RjghlE1CZPYc
0OPRuW18OH7wWuArmZTRQCba4Wma5uQWr7dnGorhSU266TRNrf6YlOc44EhJbX6vPdNnjBWMTy5q
apzpQ5rC5UcWx/3JiEeC5EzNQ6i6M6vA4F2V+QcXRwkeEy1+CCP3FFnmuaQw6w0IverFpkbQIffL
3QezM92HScS7OVuGD3pvPJLP+S3Sc59NKHVQ4BZ3jtU1DNTFePREavLWQP7ZlJiuCTIltrnf7Eur
NW8FI7sBc/UbiN9fgZnTXQKMCO43xXQXrfHsJi95lXj0/sdmG2BCHRjjE0QPEjUGBFqC2KjjSMbM
kumX2vGsi23M1qUgeGg1wWvAEnt2eJITG0WUkwH7u2ts6MXZEtZ9PQxUlxyE98BV2O5qH81pcC5m
550neFeHhRyMTZ5HExJVUW2aGE08ZLyILIPux5wZjzAroscOeJ4Yw/zZGW/mpfUfbbLG8Ab7mIt5
PAf+XF0STTwo1k3dgErGaOVD7BQHh6//98xiIRUDf+Hfe7CuXNNGzSEcnZSdvxK3l8FIsDszq0Mq
vPQwDhS9uzzQVnAGnz1Ii49T3jZouuadLckdk9PF/+EnGP9N7eF5Hi9UXdhCpxBovqOz+wHe0gmE
/kOOM4YX9MYdGdIEQo5RvKEh+0x+cykJAdUOA5/o1vLDtW/kYq1V5UCgkZnDjAvxkodsqg8ivxu8
8KmjuHxkuKrfShaoQqP+/YkzJOH63YnzXF1HPQEP34L1/tcTh5ohM5Ny4sT5HQYptvCO4RDcCnOB
9l5m1t4eUOpOgzgOhI/uGTalWGwchJW+xuN8DlrL/zrh1+ZFr46hv5SAOYA/JJWSboL6vqELDBrz
oS1tPAlIYT/9h9//Lp3M4qR7PnYZjuc7/A1FOP/Fvh8lHpoZ4ZS86gq67pZWbuKu5U/YDUW2WT/C
yijWUJ6G3ZK5nwYn5vVgXZLO77alUVpbuP3kUb7aaUJMoeN98iUCUifVZ568D8lUVfupKsd1m0c2
+S7WrdVl/Vr9if/XwRGX+FtTtuXv3V+jIlT8w7efORL/P8VLEItKHMO/l4CdfjTtj/mdCEx+7E8R
mPkbQgLH9S1MN97i7n6KwOzfbJLXLM+wDDzSfpGACUIkhOtKoQdpzNz4PyVgpvcbim75RMi7Sujc
UH/ma3x4e26I5viXSieynd8/YL5ODRfYCWUQG1E9//UBo6tG3a63m0M70RJI6tzSwWMIfWDEpGm4
s8LYgv1q4vacR8Rt0QfQuAdPvOs3fRrUT6HfPfTEZ22SLknPRYtrSDx2HZp1bIcmD1pwkpXJrp2Q
vnq984UeYnCDHvUWPMHeYfZkkhUGsUGnKlRTOdubn5KRipcvuYNlTjejzPsYPhiZ9Vbv5xvTmOnf
x+b8WH8NRPJKyHNy31pGukVrclvkKPMZSb4YJZy0UfMxxaajBg3Pr7B317RdBHV+32fVB6+gPONB
efOq5TLbQ0sPJmxhiVD+0/UX3za0bZT6VF4mdCnIQgeIs3Uv02SJ7qOeeuqstl5hBd/uw4lXYuwH
T31hfYNh9qU2fVIjdKQiZHNBQEEM0GWEU5CVuvRzenJJeYeAQr/u0qDALQ0zoX4EmNrqmB54rTT5
mCQmU4YaVhbFU7IId1db1BhsE5K0VYOQhqBzTTg+zxRDgRL3XoBI1hg5Mq0qieo5Xm6zNEUvadwG
LfwUVgBLiJqeGscAW3GfSphf9Lzicx61AYReRi1RjONVgzOS5a4JqMJrtlw6onmCJ1ugudDGutoW
PeVNwjFWWgNkFM1iPfg+qzmJJAFQrMrCYtjUrfEFzzCINmjG+zkB87WYqRmftR2dXYyp1mUywgOF
NUKHvSUsJL2BhvG58ymKmib+u135AAWJ85Zjf9o29NGHMIVop88oA/jEiBoDfTNjSC+BCOPjeQ5L
ETF5Z7cfum4+6Aano/EraM4TvieDBebXvKDu4qJExxmD040JaEUmknVY+uWlkJncNt4ZXoIaeWH8
+djROoxxcBGL65y9tCPilRxHazZGyrxBuDIFjrxpilY/xQtlcgvQLk7vkD8b7vTgN42DB1IFbyA9
zZ6frcxBdNtl5NGouOliYZ6BC2M6qQcyvkgJsU9ltLwYE7ca3A84s/W0MzIjIHRY7xbvBJ+x24Zw
UM1oXCcTrM6QiumOzOG5EDiIuhiVGBB4IWM0a2c0tbs5Tj8Vy12JxOyGzAuV5ERXeJnWduuuRtBj
Ct01RIAx5p4fxlfH+VQlYnjstY82kLy8qJQKeo2LiuAb3wc6Yx0nKV2iT31LVYXkpAXPj9DBWr5M
tgguQO2M8qV20x0G+85+isfiMJVcAqcuIPqI5jHkVjh7oJtrqNM7ESQNPkT6Om/EsHfy7r5sqA4G
eBeuJovyr5t3yyXLyJSJHEYQjVZhgK0B7hLdHlNiKIPS3Ps1HcuKmyeXFtPTWjPEcmjy6qxRrIJQ
6a0zk1EHstIYmYOzgXp9MJdsg+zui+hs1B68SOIme5zHJTzzU9x1+GHOMfypvKJ99BBeuDPhygBr
2RYlQ7mjB5Bt9Lb/4ZSBv0k8tDCjzW6dMcKk0Rx/HzAUXabxKQuRrMQTvgVBFrVrCtu8FlsTBGMo
9pVV3U/uiOsleOx6yLPXGIMqxsbJd0LPE5zI6idkSNkqsDPyYKTdCcJJHEyWrN+4bWqvGhhxO7Is
YaMxvvw99Mp4F4zZLSGukOInAQ6IEb0d+9l57tB3Vi5ZgZ47MPwV4SrDRnM7NLJyUnovmjNyi3pi
uYfWPI4UD/T0OVxmNFUa/OSc7LyobfVtgeilLn94ZBJVQWHfGGjEvCh+1SaYHTj7H7q0Mo5Oiy2s
UaavTatt4zGEphZTw8S6gRuaSBO74gFqjPSu7GAJWFHAcwqrY2P33g6TjhusKPKtI3fCwSXnDBWH
cMkxEaozovlsQYCHdKzBAnGbHAYIVF8M02jXYdSbUnIH4znMnzwcN3ajie2Qya1QEK99LAKsfuoY
L7nGrftLKvxbLyfdYKQqs7HKKtihwYqhwo3JOitbjLHi8EeiVbJOzks1/h5GwyWsEMVoULOgxJXb
1ps7Iq/zeTMSpErKhbXvBpneF/a8trQiWBdleJvqJtHu+IXhfu79HrsazmilMTCecj63lY4BHcZl
SM/g4U1moMOyrPemlbfbJsfHEL8XcSYcPlr35kAOnQGb1ZhjsqIz7RA2FYQ4Cw/1QYvPRYZHVptj
DWqQPOITeTH1YCBY12hnSounHBD8vmkrd4W+ESqUVu+tUAvuBzKEfTOpb2w3xiU89r5POGFB4Qou
cxdN5J8Yvy9GYp+DnD9RGFmyMuK6vdRtQUZuyqsJZg1eRFbBDRfjfEPJti2nz3roz7t0seVtcMgj
os6nJFjlA6mp0GkwrkOn4SftLTSHDtcq9psJTw/dk6ZFPPelc4s0lLynSdcJmXmltZeBQew25cPj
1Hwd9AYBA/UyRsg4Zyw6IETfTFJsHcPN69JT2F+IfGr2dM34wwCAbQ0rAjUeKVO6Nq7Vw7hAYRwq
HP8a4LgJL0YkY+EWhc5ysIYplRWRtQMBAecxnyRe/9YNphm3hhejRTY7+nq7msN8XTa8anQOy11M
7EI83RIeSxKWE3zzKOhgMebhxDV6AbxIao8CB0+f88lwPtEP5hA/dBoePGb/6E7u3nIyxG1j3AE0
2V8X9K80QwNefiaAmjcizZAyWU8JZtNhwLECiW+Nz8/Wa8XvNMzI7+dbcD54J05/S1jpYZZS3FiK
chn/fzbNjhuDt20Kp6sV6byzvIZAlVm84pf0sUSSfMYmVjVlZlR0IBaw5yo6SPZYu5uJ1twVWbZx
dUAe0wlOIiJWa4TrHcw+yFis7eLkcxvr9bZIJrHr+ujJt9pbbKKi3ehTqrI4uetU2toupTZvssr6
WGmQx0epNI6V5ljGlXbNpRT2jhLXSY+idctLjr4J7lm8GLaRb/QU349kDDpWowFg6je0hRB3nJBo
EtCMM+ADF7QfQargCUnLyvFIo9issB8q75qWyllGOelh9sArF+vRqYLhg7CTXdMm3kNePJbdrKEP
jtubVKB4Gqmp+b19Lmmbc9rGh2IxMTJJO3h2embuobwD4lGOit34Q0V4+ylMF96oGOpKFMiQeFAj
kaEUiCiRWFFanmeJHfUTID6Akpog/3meJc4EQXl4siT2RINLhVXiUcAOyN0WMCoy3Ur4rRWlUY7U
SSRLA9KyJbZVSpRrlHhXJZEvKCmA0RINs4DFaBKpJEukLBzAzCKJnukSR0slouZJbI3MLYzzJN7W
AbxRJfa3QmJxrUTl6CtjTA90pwr9AdCdrjA8tUrieoVE+GagPltifqlE/1qJA4Lk6uSygA3OEiU0
JV7YS+RQSAxRSDTRlrhiNBGTNUcphWIurtFp/ItvbYVe0JiM4lLoJLKFlRPf+hRdG3LikDuc8c6J
CUfmcU1j6BtoZEK8C4da2sESN1MuWwig3upcexHyLYG+3HIA+DF7kOWFGX8EKv7EPM9ueueS2bvW
FurQI85XBSbVh9Z25vUydk9UGrBzbdsXZ4pd7Bsl32nYjtDb6PBjVhYU8UsWwrGyDFz8cq2ODjRx
MRIQ8Oy4FB9HHb51NNb7zGAEEPTlJyfFjlYjuJlIYAO6xx6EKEJ1QS5TX+9L/6bAmHSi1ToKv3ge
IS3uUyfkFKCE6p19jhodh1U7OxSN0d8y4Lgvwn6XC3Kfa5/Kb09jR9FlpUPS2CZV7+7QA1lEU6Jc
I1j3KZ8KJCrkSK+XDlGynYc70r3mU22IV1K6cSuyOrHKzZZsBse66XluusKb8Aoi+RWXKAtH1Ron
JyLjkk9xn9BBLHvID7g6bvH8IjTO8dbz1Hew0Kga6dPwPfnSOkt+T1+EQFVuZswfz7b55Ng+hmou
tkSd7KEMWnVuDPcJGSSFddg7WOnh8ONA2Ft8nUsNgcIfX9u0MtFj1je4qkXwt0Y8LbyuIDYqbM6M
pibAOvo9hnkYNJLtciRQvpv+DsWxRXHCI+DU6SMEor1hz0ePvskKyQ+DY9P7AdT3pOuMJvN2Mjaw
0A+e5u20fLwnooRUHYNHF7ovmiZSHj6FtnWhVtLuYZyVm65tjiKcFwA/vd3YRQI2KT55FVckT1OH
ggauQl5orYIhxBgXbUcwZI/U+s5aE3whvpoC+9Q+DkWAWdncfQ9pd5fR9dZdXuC66BqfvJoBagpb
frtM6OwIPkjx/XO/4GfCKHYyMK0dwmVrW+EHRyNzDn+wEdVO6iDuZRQBS0Y/G3Qk+HchxspG0p/j
ZdiEo+YeW2+XhaH5AHtYNoPGaoaITnBZ/HsV4vzaLsO+jinm1VAVqui7644gUxlmxQTOTCgSrOHg
8otJAabpDlJCwfOu0FfrCW8wXJ0Y3pbYp4x4nq59ilBp6GH+kjbHiVoEIyh4H82UsAkRjEEj8TQs
3j7AuxbHT1ccAuwvx8qvbvywOjuCRMqxtD57hrlyYipMFgH0h7QM73Cv1Y5Uzi6B3g+YYc3ohCz8
MTvfze/GxbmrJwZ9CHe/0j34hsCAIBDGD74D+waHTBeDVN1tn8IUQ0O6cFhGWTCJqat2OI3hY7pY
2ouNGcx+5OGi4sPrIjaQlBY5ycuIyem11KQAp4KXZJsZeGkTK1lgVrUXSELQ+UQUMtzOvSyGcWmJ
0zjbzavj9qimo/5i1t4pRsa4KgyIK9Apxy29w/roI8ZhfC017CPkJ6Clce0GdKm9WsOill5e2l0c
rb7grwyvO4RqHEcCnh+Ry65wjjgxexi0jQNcnYpntPefhWXWGzpYP4qkel20iejBiPvE4IndRPgH
0b7HBlnK5M/lvv5k19+8BuJpAC3kQIl14yx2TieBH6cXxb5snWY/9D3kWZn2AyM3XPTPRiH8E+lh
iKxG09ilEU152NNrhMNq3hQWzuEGMc2Y1n3GH7CaHaoxTVnuHPK9vYe5b52DpeN3ljVev0JetYqI
Al/1JVT9YWlJb7ToZy/weSaozTW23XN7k6W8yumFCf1pruBLYfwHbZxwPosBXtai5fCjkH5KQaBy
Ky5pnYn7W2luzsD1hZbr92HmL/ipf48sh0ABvacMx8MdhCgdzRGcavIKyWGlygIzCidd65FkxhDL
M7rkiw7B25g+YoaBUUM37YUAQWs6CJz68sOCXM2TGH8J6IAXGpwiuiNfh65s17ZJw36flMEXe0jR
EEnxErRptBAt+jxzsb4NjMP7pG+2plORLhm9WoLQScObtA2mjJAryinbmi3E1Y6uIUM/apdhvhv6
O9vtH3GXvXEy2FwYzpebBKHcNhf2B7KeeNpTXOejOnmJYWauUOIZmBimwclOcxgv7pfF1ZvP6V1h
kfEclE2EMWLf7RbtW9QBS7XhF2FyAJ9+/h6uLXKOKtz6+EW4BRUXinA44zF6dQyHwQHqgJ1XFwxL
gLO2DQySYrIt/Bv5B2Kh02TiFj9SVJSq5tclYshs6EAxZPrcFE7nr3OpZAZfA0argqcZWRmu0flH
NYpLiHndYCYY0JihJ577DQX+zOI8q6GE1wYclR5jVD/DTZt2eLL5yPmnU7TcjwawjVb20K3xK53x
7ctb4jXhwBdksJfN3oJCUMl+P8FP3EX4vTA8symy8vgikDUlhqYvBPnmQDW5W1QHDO8gCNH0U80c
xYpK+3BsO+s10QaG9yPOOxFj5MIocafLj272qAn7UzNji6S7DImLGsaPY2yojsKwH7D1hteGWVfu
PPpdqkGVG3DfzGAD4w/yRNxSeNMn+Ydgrmm2oxoGU5tXSBiCu4yB02UoKaHjZfdthLuPxD17tPo5
w/8mue8wuuwx4jo3bdij/bJxtJawTzEBuvhpND/kGAP38BqA1ufbrK0QqKJ4LB2ck+ayHne96BGs
VxmppoI8gWp6jBdvO3KPUJwuzlTvV40n7Jv/rWComG1eTT/++Y+v8FSKTdx2Tfyte1eKMLHT+vcV
jMuPKf5W/s3HfmZkm8RdW45t+qbuOLjV/bSxEzpJ2LbpWj4lRcs1HDb9YWNnuvJDuuXyKVcWF64Z
2SblDQO+p2cKn6GgwI3sXc3i39UwPJ8g7l9rhLrvUwnBMc+yqa/5tvWuhFEnFrGmuCScWxq6sHaC
EoOVftmn2XROPNR+K8VriiBv0DX0wdsil7qmllMgxj95W0f2NyuPtK3JCG6E6dtGzvg2gcE+QQch
5A1A50suiE01KzjQflG3wLhytvD8QWzVbI915Nt2tZjS8mLu6gcrxT1DqofMy6w/1Hk/7hS1TE2E
oqOp2cp3i2Ocf1ecL8XyUhNXRk1dF/vchJYutGilqISLTcJIMRJqUlJlYlQjZ7vFQgqF/dSmk/Fj
vYpekRlk10U154txTfjWclDkrlCy/kyZp3Wd2L0FVd2yb1R8qKKDqYli+o2arcGLbc9qFU52E0GV
vDjrQaYDDAVEpJWjDSnzZfmQ4RWyCwYTsq5Fwfj0NosCBEOM6cGuGoB3U4bp1ZITqCZqMUH8txWx
9nsDi2u8CXEaJDbBxQPM1pLpRno1ZxEdFzsIpAvx9y6fceNCREgMT4GeKb8gHLrD8j/cYaiz9+BF
rlwt5VXTx90+m4angIgKgfj5ILz8qY94NVVRczuK1IZwh1NtlYQfMGCWasylSP/QZeJBXyLlFF8Z
6W5dU4uht1jDjpxTbaWlFKjLccliGDaJzPdSZDZ1bRKnfs6Wrg4WCBHWi7p+4bLEu7QFb+k+WCUk
PuF0ZKvBkAgo9UA0Z4z+AzdVMoICqCIksqLakXNwYP+Yu64zqxEO1XVZ7XNdvH5OrYPmAwhUZwOt
bE/c888D/ofDvN+sDhsaETkMavZtO+kBS4Kfyc/faqsfd12+ft//fF3D0H+dFkvw9o3qAHmDVkLN
XSdq3ZAly16z/V3p7t591dspeHea3i1OBYUqvQdEVR+ORlFJueIpk49LLJ8vNSl+LqYq2ui6rDY3
hYwcVJ9RW952un4Su4793GEiEdFpWP3dYd+tu349zmCSp/o3v+S6z/XXFF3drTSYopvrl//dftfj
wYjzdw05StdV149e113/23Vd2hp3DWMs7nAZrkiB+5lYPsiOUsGKUJP3Yls2EP0Er8jG0Ppl/X7W
8KBoa3N4l/RC7Aynpvagi1CsHS2EQyWPcT3au0V1rNRNYY2qLT4PGxxD+eVzkFh4r8D/lV/9d59T
694+rPZRP+TtCNfl66ffrSvzyTimjY79HhjOqQq+WNuRUTocVnjZVGKIOFPLceYAKb+ftdErcIfJ
1+j7TVV/oLO1VylqMX5yVAVk3SiOC2t1jZxsVJPwy06h2vWqrL3uCskyP/WOheo3tYGJYcpfwy09
m4TLNwG00Jp+t8ztvVqn9lNzNhajjIN+5mGqD18X1T5qMkqasJqLoDms/AJT1EWeHXThA7ZMzKmJ
Xfowab2lkM4yf27oWnsTpwDEWJZ3J97Qv07+bl2XEuLVYN0t28Fr1qchn1O17i3lU20JxXSorEHs
py6lTBs7Vk/B1qM0WcS373d++5xa+5YZSmV2l2BveEhy+g9q0g+we/IqHNZKU62SYtUkNuRLUbZ1
aoNINfrhVflRb6bhqMv4ZzUxVEx4kRjeljiGT5M8VWZL3adqTQ1Faz1uYVjEK0sAM0kfQlBtXn+j
jKO+TtS6qLRf9QIxntJ7TVL5peRflOzFvhhaiL0wxtMWxriaS/CpGyiBHefes0+jnAhinfZO75wg
FY76OhiMZhday0MjE0lnyS5W11xd31le5CxYaNLVSoQ+sqwuQyGzmyUD/VsHptHw9iYoJOjGBsRR
as/ViQks72AJSovBolsnv/dh3Mu5yIZ2r+Zmpy9xyC4ZfUHpWtamVHAYi0VPgx4gybJTw3JEzPxo
6QRwzeiCjQmwbbKW8ZETVZ5sE613U7m4nNrEaWz9JgmxlQOSSCM4DZPWl4Roxf4JA0gGpB6locmT
tOViWTGYHrcqEdNSvTcVhqmWwdWIEVUr1bLaoiaFCsStqOOvzRLjvrfl6/ZfdlIHUcugVM7OMLrL
2yEXeoYbP0iwItHMRzKdcni13bLIgWB1IrbljwnlQoiVI0S4/OCI0CYYgu1qYsqel5prTfilcBFY
Vp+87tNpOlve7X7dp3GoqBqLjnpOiijUZFFaGDXLXYY4RRka/O322SHJocR2YPNuH7X3/8U6tcvb
t6iPBMQbh37YbK9fp+auf3WYRntlzTkggTwR6mxd/+67RfVHUw110z36avJgf06EbISui5QaSmQc
TEQX7MxmcrhhZdMCTY7W7LqjmpvcjHbt+pnr5rfDxplJtOpfv8uFFkIsxF+/Vu3zL9fhN1OuQYR2
DtbeoFrc6WrShQ2Hej+rlgvq1m87vd/c2lJn9K+3/3LQ97v+svw2+8uxJ2PiqSMT+O3Q/2272nWJ
y/LYiu+/fMffz/79N11/dDqLJ+qPpOHJk/HLMa67/HIItdP7ZbXyl4+/bf/lUGa2t1rGXYmWGr9M
sp+LOZwYq9bwX5GrruuvH3AtPUBzmX25rgqszjgZdpaTVSdn1ZY+w2ZEzRGpQf52vFdCODVBuk31
XU7SxOoJiJCzaqXanHUVo+HrnmouyiKxIbWqxobt52anl4Nltf2XwxkF0iBDKfDUrNr+9k1qOWmW
p6Xysx0Gaj7YEF3ot1+j5n455vUnqaOrzVzuB00Q3i3ICoSIYryoZ+X6RKhFC2ug4vD2XDhDUun4
1PEAqr30vHKRCNMLoTktTqMK14xUDwg/3j+iPNUczL9o7Rc9ERgTkvd14AvUUmX3x0QbFoOujFzO
l9TW12rW/9H0dgxOLcezmXxmLNk9g+hScUH/XMynXZKcbM+DBKb1GFd40Rc6OyAIswk1BprQ3Fvf
qaBCKJHFuzLc2OIxzMvmVPbDJ1I285u4xXulE9YXlIz+Vo2tUw5Dwc/v4DU18t+p4ft1okb4S9xE
W+gbaI/6IrlBA7Bp0pAObpSaJ8ekMXc6d53WhNKgKN+PlvOMnm9l29NNK7M/dLpe3DCiyWG/Of0a
RwI4RunddeyqoAg1is0ne9zWDmi5Pw7ijTf9v5Tj/wjYOTKm4d8Adhg/RP9n/bUps7j4+lfQTn30
T9qx/ZtlM46yPMd2cWeQ7vXjj7b75z80zwJ+E+B4urAcy7NMkLk/QTvnN25MHI1sTzcNPsan2rLv
on/+wzR/Y1d0GwZ1bF1g+vE/Ae1MYUhb/1+Z/XicEGzlu7ZjeEI3XfOvxGM3neochnByiHXb2jtT
9Wx7yM70ZNgWldHfJ6Yb3YfJiK+QyPZ6hxTNrHTzgayJapXmS3+yMXhKx8J5AIbDhr81il1MRek8
ztAxxsWyPwwBJmvV8MHpQ/yGqLPioogVcTzm51baVpjNxRfpOo315UvQE2Va+COOeV1R3aTgPID6
LSalsXDva3+BM2jjTuSmZMGETrieRWA+eJiO7zpDGDd2Gfs3iO/6nQCC3BgRmH81YVFEXvn0rfO1
S+QJjV/uZDdW4WSHZQpy4KN5/KQ3zQYr2elz7OHkRs7MtmoQ4DCCKD/Os0GobuTCucvkuybsnyc6
UKtIQ8DSd0v33OYUvUrpeFF5FXFAuoieUfxvcjvDA3nBWmIqb+flfg4i6zh49Vff9YtNAl9S1CQw
5bHtnRNnifZNr0FG2FZlJ25NcHyfStrWdaJNveTD2cetzEvnmzZAIcXJetG7BoKOYx4Tf3kqndzc
ajbVZRDkHxoG3GXJ1+ktWcFwWqk7ZhO5TbCV8Is5FMv4gMenv3WNx9E1kP5Y+a7QRbvTrBaP2PKc
tL3/ot8k90QRFR/CfvoUjPm4yydgqjlP8Hlu+vIA928Mh107wlj3aRYmhCAfrGl4UJbweZ9MFFOy
aO/zFwznrHl41FZpve1KFGxUdnIMpz3j1LpIxXurSV4C6kJAMJj5ew3liVqUjAe/8xzVhzTJrYM7
O1iY+EG2gWr61KZwSrduyxgsau88IzfWrh1UKMuIJG5s8tUqo5t2Nhdn1/nR3tLnYUfYRHPMJpL2
QkJqV0U+ZxuNgtShS7HZ0yo7uhE4aJSt/lppmCrNYW3e6wz2hsCE04Sfvd37CIs56DoLqJF2uhOe
TAObIQ95pKyjaTstSPx95+Acnwy++QHTIQ+rrLxlzJV9aUw9PVdygj/UTZAO8SEqeurZacZ9HyGu
b80ThK/y5PoPqFKMixdPxgV5Q75pM/zfYit5TOOKkGl6x14AJ3RM5hOeLYmUrwGTes79ZM6oAiPq
mI6E5Zu86cHLCzTGekx1rW7HVaWsjEKscHPNheA36Fx+WHhaGbub6L8YO4/mtpVw2/4iVCE0gMaU
ADMpSlTWBGVbNnJODfz6t6BTde/kDt7gqOxjyVYAu7+w99oL4rW+mt/K2QT+wbccR//S7NNw/ZmS
zpCGjPPMgnBPa3bGnTvUZPWlw+ZlUuVwVm382wr7/Ng2uFJtp/dLmeYB4atgEonpRAnbHubljpru
3IAQfHT1gk7dWL/82QRfaMHkVRoa+17Ift+vD2sd4soiOVkEnVFnW+g5Es5E9q7Hon30KhNWdnZK
Qjy+ZiTfYi2szljEMR6s8AQnqj6Kyti7bQfnlxP4ymvn3e4j6JodUhQjX54WZc5H3Bo83AlbzLCO
dxb0xm1cVgAASfhkUwxxKU1jMl71EdTUnMsgzDNeaIJjoq1q0lPIjHiwkqS5ptg/07b8EoI1fIVJ
ApoyGvhXzcu3vUiGa2WmxmZuYYd5Q7rVdKvH/J6go/VQwasSBamoUPQBX+4mBQ5z8T6kB5doKd0C
I2rxaTBwrxwR7hqpVZ8JuOJZd3dDY9XXCFHHg+MpdQcVQ/KdW8cXdyauDJkVAgiJrBr5q+MLrRhu
vduaTyLTbyZBKzc5uU/LAmQImhYyzsgZHxqWKBDC3d/TGG+byj5GdfoWTUhYZFHLbRlUY5oesTMT
tEqiwnF0V4RnwdYWzycRG/GKOTA1YuZq7bedVtNzGpq3Krd3IsYZ7ejO6lJpqy33UHVxwNGW8/Cu
k9T4ZPzV3di81Tz921jHttJ5OMrLdRIQqXFAeb+YfjSQXpKMAhh2Z/qicX8hrfDerHAOH0RrnNqM
bYSqQ/DbKQCeKS3UxSFNfDczAUOakO7IIVCPSyyrr9SexI11wishDOcCpeZr5W6RJJLqbLgS4mQ6
7iCr/UsTb9hpukmIZFcBHiqxgsN4TQ5FJuZzI7OPPKGwJJrlLEPC87I8e2nnP/UY3obYlK9YYT4K
dzjXtUt44+o2RyBFGG08mL4J5XxbFOD0OLzbBzMuTtGMLnSZ5q8FgOTs8J4jHky0tY2Hm4087yia
cXMkfXLweOKDPvRacHRHS1jfUUWcWxM19mHRI3zaOTm0FLTP6ZyZ/jQnd6Vnzb5s+Q8q3bWIraBA
9hwYtTeeRWfGBwAwH2FsN/6UFUyLs3j0R7kUYI+1dD+GNZxVsCJ7JzYP3WJXL0M+WH7ZFWr/kyMh
rfGg47giZx3tmz3a+sVrwEkB9Jd7uTjTFgfKciSrbwpkLAyMDGVExIYnriA3vkxDD4jLMl+xfSiE
N8YjLJjIb1ma3pGWiGiadg664RNQJTCUtmnvuakRdsIEDZA1/jPn+RcMUONtNs76WHpvcz7dKYx+
LZihfdCy3lZk3Ws0eqiaerYMl6XRkBvLX7EgArLSpo+6O2mGBaCVuHkfLxOxKsI4/3eRuHN6jCWJ
HnPqMuBrWGS1HXciQQImNQBgLwJE620suoJwCJIfF/OX2ej2U4YV+JjrjXUxMyvZpQ03dSwQwIuu
lIe2H4gnNOLqpVrTPiENyu1grsqFChljjuzv3GJbOqIfMTZDNp/0MJcHXu6bMpz+OPmd+R/pOdC3
9r0BZbJtMuOe5VHg9qN3thq2Z1PrnTp7ak+udYsGod9xZKmujs7CSE4EQFbHGhQcUh7g2CqEEhc7
HVKXunvqvBCuRhheUPkMfowEZd+1nXNh6XhyGvB8aY2Mzs3zv83SUBXga/KH6akpeLLJ+1D3SEft
0mn2S0toXt4Thwh9Xd9JggA1krkuRfqVW4SAkbr63eo2yX1eiNUJhs4KTb8qMkw3KPlqPp8sotnT
q2EzyhxyQka0eBYVX/RXACL0xa+nSPpOZuoPSc6zX9VtSdSN0nf8pC0obp+SrF2Oxmrotujmo+O0
pIa/yJUGKYfb6ICBkymu5RkRRzghc+laWwRCNhgXRjO+OHb1F5U7WHtk1U6MpLMTojx2k2wfQaa9
T1W8Li2fe1ernll1rmVEplcOIPY7QAxjpzdNFkzZUH6MzRaJZqS0BcVz9sdNKTuESQyvqN2rpC4M
iCxo9/ECCcH1Pkv7TlLOdEOp9ctGmrYvlgOoMIRHRto9kVkDl6B3zzLPd+ikjIuOL0bk5Tkf538W
YqZLH6LKLqOFS8FNSL0lsQZ2VZGde7zdQxLO29KoY6q1tH/E/6CUIOIxSodHatbiUvBdhOEFVU2I
KD/ELF99JuekXlskvuau81aYHS61bNEPRWUvzP8wyqhR788Z1JfRgjot8io6zHJ+Fd1A+qwZvpBT
mxzA8SR7O51uhHxRELQL4OYBXkbPax5kCjol7SXFtR/K9sNF/0kZVI9pc6tFubWi6cnDDwGo42Rg
uz7omQgDz5j1k22eIB4ZD03qGAGFDCpQgmkJoxzVvRD1Wyy8TTbY9VGOBXcnUcuZUW7IYZ6vVdJu
VKTUYwWTfCBF+Yi7xDpqytuSrIaNTaMIb6eK4Oou03dxXn6XJVduqFnJJStnNhpzXW3i3hUPvRxR
GSpn2dN1oSvSLIyMsQbtWC6Vn643Skc4RkFcwPGnGOLzZUGh5Hbs6+cuGeq1CzBv0O/8cFq8i5vh
+8dVmexbs8avgNKNvOx018T5EyCp9Mqfn3JHAhnMiI5iCkYmvE00BWpDQmHFDKR4Lcomd0K2ETO7
DB2z2dR96p31qfhiBAOcTSvzSzOkDVAVQOautuoi0YeV9ERbz51rxhbNvPVI9TsMilwJZ4TW3+DE
SFRuP7cWKSNOhZhM57bcsl3bmr5RTXfLI26wdeme1j9MRhnzadWbpahngD+YSzy7AMuh8drlOMZ9
1h+ryCOWbqyHTUOxvRts1gIJ8c5Uld5Rsyh8h4SaWmstXyZFhdabp7IBoriHc3VgC3ctPey1/M1I
YfURYArY+Wr4AvrHY0cfsHFsfYsU+58raxl0gEGCvM/+CFPnBWkRTAhgmpcKYkm/FMQIR521BNNC
jp/noUflul8TUFm3eOPRjGb0p11P2mhtIMMGWRkSv4ZRghuzCfIo/UgzDC5hJwGsrMcAP7ptl7+l
ULNv3WLagEZke+zJGV7iKKWDmqaD0xoiMM3owSMT6sWoyw+vpQKuRu8QUTAiyuesD2cVn4VSz0Dc
x33V63K/UmNprrjpFA2Lnq+s/SEhbSyboTW31c52HWCDHlkd7nPtEEJm1uw46mzAJdqSCz46Ybt3
NW3c5+n87qGkfYCYCH0YJwjrER7LliBLY01HQVB9ref6PUG6y+MHJVSWVgI6bv7sinHxxzX+Czml
s5MdCK9pCfmBYpYcPCk25KklQTYsJMFK54oduDzZU8ULJURDkDtpdBKK7GBTNEejsb8N2Y5bBVva
ryKHyKAEN5aKQsQ+TWcF81iRL9MFPw13IueMtVfxPM8Z3/HR+AdjxITCFqfbOBr/zHbNjzsHxd4I
gKE0n37cEfjlFY08DCslgJQPCtsC2ek0a+jyG5cU9QyvbQbYO6jiwtoRkdf5cSsPXVeXB2F4cZC4
EL1x5FHYGQ5+t6S6aoLZoEu1IhKcH4YYEMN29p8EV2WoN9WWuCB8GWFPTBOYYqBDccZ133Nu7zAh
/3Ls+U+3oCcHW7d0yrvWIz6Lqiy9axNqx1pl3QHBthUMrqWIxVIOP8MZJgexXgGzjpxdJisGcwmv
Khy/6Fx5h3wMT4vs3zEnOsfatPvHtnokVmPPLd7fQu6jvWCUQzY83xeGVvvBItUg9y7LRGROj++F
oWaf7/SWRG4dtS7queWvxEIdqEaRIVTThKWzvOSmZrw4wOcvCaBuklDqhsS7CYq4Ud7jsD1attnf
0DRUm7GP4r0js8CTRXdsywfgsOJiTm5+TMqwa3y3BF+EupMU+3nptgZG/lVaCcc1hDGnCVLHYU3i
1bJL40Hv6x0RiUFfxOEb7Kj9oNfZLkoBZRsW1Q5SH+wky2Xxij00yuyBjqDfk4oF/SeP9K1MFsTq
s8Tfa5lkjq1XoGpNHbJJ+uq0vbpgt1fjnB2WucW/2s9wMycfuGb3QlpV0Vm978aefaXv2Ke4Nh57
pd/B3K7znDcwjpjTHYkiPApxuKKo2hLylMPkzJr3KtzURggVZECt0oT2sK06DJJJayLtp80sSF85
aot8MorOeKzk19iRIaZP1WNtQPruCM0kPMMONK6DI0lCfjuIs1hK7TAD4vUL01G7rGZI5QrN42Wc
HGfjCkw0viL//8h7rXtDFsDAoPzda1ryLPLkI0xX/mgYf/3cWCmkzrAj/AxZNVD5RXsdGcQshtM+
xxnni9Va14wN5iYe+nHPIYdFFaRjVD9ZUZ+/xZYVE/pOEinxU2RTon2Oin2RjOYNOT8WwS6M9hUP
eQ9QCpCdU3UHMm4JTMTFQiOiE0PPQ81d/YDrkgm+ZkHLLQWhdelEaiyL7mMy711FvRdNBiniIT4s
DL7AnFOTWZMR/XMWd36ES3XQicm8K0pAE3mtPdSfKdpp2afMjqws2kmVM5sS1Rkfyb9UtPoVL8zW
LsDJCka8x9RAEOIpULJ9p8cPzhZKlTw2CleIk2Kda/bYXbBCJEt2ThQ+fWTE/S5SjXsF9KwdMG4+
VyBe9kubgSsp2gNQ6HI/xl7IEDGtAjHHyTWfbHNfr8uECIea7ykhfg8EpjfiWNtT92F0HiIFppob
TvIbCIj4kBNKTrvskpqieVe9+paq3yvVzH7b9SRu6d5nrPHdksxn8O4xCoi43R67AvzTkiUQzehm
qGymx+ZLiqXC1tY2QQtZDwtbdSkKzb7HMdngnf4ej731FWkfYagN58SyUVM64dExkUKnMj/xxUw3
pxPQsUwE3Fi4D3nCOc8trgWapjGMKfQnLbXRBUKnRxi4Ql8nprkgtJ9LvFgeAHNOzVqRgMozW63D
Wmvq7nbSMsyEMUFNG7vbJTVLvxIlh4VevnXZkyJvg1GK88e0YkJhNIDlQsCmHaYXSMnuTUxHEg7t
i8e9bBpTeEBlU/gddhWKb7y1i6Nhdy0Uhnspwz2D81Ut4/KPpDnErxDRAsFRuOCjSDskZGttSsyv
O1T70q/HKdyYfRftsF8bm5+JxYhtAxyEW+y1BFEHA/2Vt6AVu6Ztsx25Ft7e5aW+kGfHECh+xIBz
ryy6cfxfD4Maxjc2jgs4NtSTQv4Z0fA8Z6nhPdeCCYFiNiHF4wT9yTcM8jIYOUMGKZyjhpvA12TY
PMfk6moUd9cpyt7J3+xOHJcJTIDGe2I+4leqyhCMq+KoqPUY6+PPAMBGwtgUaCwITrNB1JIGD2qT
NAU4W/PTZGqOMMnZDnmfvDsuXq2sfWvsP+OI2+8HuYCR5Z9DjAEjS8YfMqJyjpV3dJ0MQmXdPAAl
pbDFX/2UqurZwQW5p/pSx3wWD5Q60THSs/jgxZgc47HqiErQUMNUeNDDxnRAHMJ3GwbjRJBTyyy4
Xb1dEH3wv7fSLamPuCtSk11EV3a/xzpZGQaYYEjBflQFKdhSK39JDWLHkkX7xKxO3DhAhzWO5B8l
U6/Ib8xbk/Ak7iPHYagQudM+jdwHV2+609j6+L6tTZcyNs7yuwZTzMo8dTLWN/r3Khjpimw+/Kgi
+sR+1hmh7Pow/NIa1rGi4pgcMPFT3ON8xr+003gnrUz1kxziw1xI3W+bCbDHqN+oQKzdj/7I7UTj
S1C5PpKYClcinrqe68vtMFgjyzY3SepR+TsDAZ5U1SqWOzv1ZsZGyVZZ1XQaomg6KXCUkm8bs9s2
27hk+NBWwJDDX2UV4gFTub3T4bh3gwOIc2meRLimp+SsgjVUutufzzMbnYWv16bHzvvc1y2+/171
6g7VNRUoCTExBBBa1IGSmsO1YkVrJHYVRDqBiH9+1Ek/iq10Bn1YzNBqmqU7/bwBdLjJKlc/zg3D
wWnKum0BmLBGFoJN571q8++6qhLOIpASq8SqxL11suz8n1sNCxFMQ0dbLGF+t2UfxH3WgJ1395Nq
/hA9wS2qMarKAKV7n0v4Ea8qKnNxxaGCjmNrbndy1zfRqouL4tkMfiQsuiZJcyCxLRCr2O3nDSNf
IPTsXwLNm8cTqbjZPhzGS7bq0WZlTtsqnn73sYeyy8ye4TQbPuUebnYA9cZELIHQpR+VxUTTMNIR
ghzbTWV2L2cYmE5S2gH+7s0qEmM6WO1QQyEBKIrLmg6NIt+31uiWct5mNFkbZWbTlvy4aofH6Tcu
5u9KLPu+dl+WNP8bYpvXqzFiecMig1vS4Vk5zqs4zrCieIed7i1EuwNeFCrnPM5fNnz6DQlYVIH5
HtrLY6ekcZzrabNIaJOYTrTTrKthE0aqY+zGD6IpX0ExiGDQ9e4/wZ9Uj8jnuAIr+/qj7nNECnmo
C8/VhI3FSOtlz3yChyeK3kYxmq/gcYw16+9gcwgc3YbUp4h4n91Sz69eblnBz45kQRR0tsr133q4
GMlMgrMcsk9spUGqUX3Yboev2LBfYk2Z0BNd6wTm8M2clLPVE5y8CgsEa4xon2kQNOwhEh+zAwrb
gFtnhCKwVpgvE6tZ92vWJ/QyuGtF7PU8BDitDFsRO1BF1gYX0o887z+hXgfrh1bz/t9ziSKYE9Ty
IHk6ryIZr+2MD9j7tvu3Nonv2hyH2JmbX2RYTEwuPFIXSucmCyxfy5D9UzrRmR7QZUfTOIU9mKWm
kGuqk7ZySjHKZSHQykpYh7p0zZPGB8cmHjvRrTHHZe+ul7FvwaU9TDyUOAWYIe6cgb79D2WK51hb
r+uMINHEZcrFnYnjf6pDDdKbNOsvPRl58ZbnMaMAdp5V97hEpJ96mK00l7A9xg0fWlm/d39k/FAY
zgBl4qJ3UL/HYW2qTbJnumfhOidtYiwzj/daDgHoXECegLFDZkHOMAS6AU+WIJ3XDMlFqMlXXBSk
scXGdrLS7GCvekSFBO8wLZpfKFJLGmuNkR9OBdLu0+yUSPS7gY3QQMW7MCFrGsClTLRZMvtOn3Qb
wG897WBjzCQDzNWTzMBYmGySisA2Cw9GFICLIgMZG0XM7ohZq5LonpkN04jSgJ/eZQ8CvSLwpnFO
niPGT5QvEPM9rp0IXk8QWyOrYxzT60hDP7l4mzFXFrj51Xe6ekGAusR9IAE/c/6QywrENqhnqzi2
izjEre3tIxoivArTwZoRUceITeDpooeJuKP0VJyGhvRlG+L3wdUsPyLykHyP8jBOa5ZY09AmWd43
5huybqKFmrkw0TS6jL6YD/iak9JUet41cdwPCmLCMoihkhwYp6Em7mWjbExtbUSEn2F1yE1J+3D4
eCPFg2LPEa+NUE+h2Q/Rtqv0hkppQk9aNwUCZv0yhsQiUE8ywyPNIrKq07Km9RYNZbVyUbY4SoGL
9PB0yPmtXj8sjDouvIafTqc9USEMTJjDm875879y23o928XqWUlt+djo8VmZMV9fWHUYnHG2AN14
bhCd7qLQoiCG5B9ApYJnODb0KiZ9YT6eKjbU62cLHxDwQbTw0i4LYpdoUCFHFptqiB50SA2hF51q
MdzqnlRdJ+OFnlXzLznVOOzZo/VlS9O83tLrZ/7zqyn/NSahuXFxrvsAmT5YYGIlLIs39YQ3B1En
6s2aKPeZwremnGE8K0PfLIH3N62PQHqTwhvlvkID2zd3r0oFyRrEJtj6wBLAMHByFu7VU4byx3R8
N93i1xA5yk9wC/oaUjN6PFPQIVu/vbU6sbGBcjxbJUs1CW9cozw9ZdiZTqE7lscWXbsgaW0/GNOb
bXNncJyDCAkJdIk9UupaEiE2Rd2IbS5l6tt5GgW5F3J15WB6iBhFxGuY/xpBZpPNHFMR0vRzbzPA
Go5a98vStResXjfYMtFWWuE5ipxDY4h7hw5n73Zu6Nd9tjAtY4vgjvNt6HJF9sVO6Q7LydrZ45J+
m8c04vFuH7JenS0mQgT5xNvZasXdagnHS8FTUOyqCz/JHiHA9BKN043K9oluTQbSblsQrI7mw0z7
ZxscEPTKAe43aPZL/i55JTUDdv6QZCCyeA/9e4bE67h0s+uXBC/6TjSSQav/BaVB9VQlnc9JF+6T
kWHeFIbPLS0gMOyuvTERbVHKcSbLQ4h2b+PltULlrfZ5jn0TVVweWG4V7bKXJoV9VcbxE+dEyFiR
MYbNZhs/gFEbnIwGyLxhxeR04JrT3oXSE1XFY1XomJ4dbd9aTbi3sy4/RAZgDCZ2a2yGthsKWz/q
stuVUce4oJCfSS6JDzYoYtz5NrISObcJQJUSxc2QTLc+QgRAYZK3w68wLX/r/Ig3jpxn3zYG6DYt
++dpbL5Kx/zS4DVZvX3Wa4v8o/R3aSBhqeYetQBC7qOycX/RsHd+SWftEzXoa+O9wohGx2NwS25S
Tx93AvfWlvuxDLyMBCeCbGE8LdabRyj3wRi+dUM7dIYZHi0CF3LY1GCi7ceUuJGgJ+lsb8Dx2URN
+uKysD1083DIxtA4TfbfsIL+GovoaNNL+q0D0cur/rVVmH94JeOVrjiaXZx9efvGyyP0h21+gJ0n
CNix/3p152zTDnBbj5U9LMJzQtL9xlmU9MekPlrQtrZ8AaSeOgzIhI03RJZmwAI0WwEHBG8rYtFD
4bzxEPhiWePLu9qkP0IYEJELu27mQ6+4JVMeHcz+ro9IdzSSPwlopcBbbeBMnfXoF9D1cl2n/HFw
wgc6v5lSF9BRRP56T2LMGILEznQAeJDfeYEXxEk5ExsiA1/bPEVMmp5bhPdHJFgz4QLQgEAJPEZu
t6szE6KA8c343n6Ug1vQSl37Beb1GNVwFRLGdUPH0D3PbwYNtl04TtBFESC1MT3IqrZ9WumPYjjW
uf4dthOzCUuRdux5aJL0CnicXe5DBkOcVlQp2ASI6JZ4/0LPJb96mc9KYUsQLhHWbQsRBADTgQCs
d8sUVVC1BGHa0ln83nb7g2m5f8frslUJ87+2AKI0C2H4lZOyLF8CtdVZoO3CVHyZ7YvlWi2EBjQK
iSLWjf0Vyh/UH1u9c6BAMeSqLGQuWfmEuELuXBJxWSgjYSjkIRMa11EGHVbQQdkLXLpK0cYT8Quz
a2LfCAcmK8VZ6Wu3hkIHZELq5tHZ0asPV5EPgBB3wynoNpCVqKkJU2GNy8yCQ0PDdrHpsuK3N7Uz
kaV8YnbtkTg8zxezDMUh6Qh9h6TxLZkHN/pZs1W5jeLsJa8b4zxX+FMajf5uJIC7IadB45pzkcwg
B2vhlkGPStuBdMfmTpfHJa3nsNSTZWuQ3ZQnw3wUOTqgtjO2tjZt4mKCAw8PBgtGGljJ+Ntt7eel
h0rFmD+o6/QY3jAaFwxNWRsxd/RzbzjqAL0kicCnqjO3zqxnh34gpCTMzV0aTmwPbVAdwiIyKeN7
FxnTXWsjD7xQuq8z+8RiNPebsN6nQgPZbpRHW8EoRGeZBZFrzpuoM/6w+oVVUAPO6FJQd4upHnWC
6gN1p8NpT3ay+GhMkp2QC9x6kH9V2PQMvdSHU10jr2vZ34jf+QRdQ06uTpYir/OiGj8R/xTrji7E
N+qdWQRr+7wttpIP2eVS3aH8DVR6ChnS+rdMji52DcGGjUDl1Fe5yyiIfFqtfnKK8jHNyVNlf+ME
Ipz/VXqsDlYJTFt6gNkG1hH0qhBVYy7erBI7M4pvZN1swrAXhwF5XpGPl6iUxsYSY7NZQwjrpp4C
XatYNLO3CEBms4NGjFRPxTbSos/WfCr7cnmtC+AHyVZMlNaTaRo74t1rv4Nkz3RSZ9brTjoBmt4F
3ZgVsBNX2wKaDOHzH2U+AwftBoQuCml0SnNvm2ANSLv29WJ9GjqXLTxOGhu6UktazlbX05fBMd4l
6yOoRMxXkIlKo4p5zb3m6BB3SDRo03k+EJFZ3ZMVy/jMmuo6ITzE/uokO880ztIJ32OvCoOhd3fw
6ZOzI1DTF8QqrVP8HjrRthgiUoyp/xcNmL7BxqiYp4rzIc626LIemzq/hS558obBYyNFGyLuIyy+
KZJT0U7xQ1vPn+mDGsQfK+flOtfla903bHlH7yuBsraLvWZDICOElcVYx5DFOV9oLcqx5zWBGmwE
C4H5N7JSeCbnnlV8YnIve6zCqOeTN4C6KYWHGcFhZc6p27jkyvWVqKihOfswdfz4txvgN/25dl6l
6/YroIUIpbW6/nnz328hum2cWTiBneD10eYGAAxetakoIsxD62Dh543xP7/6//1/BVOMTU/juXi5
CH7SUX7iTMZUd0neo8/E5GXsZCufdVrCrApn1EYkjrWAVtO0n04/v4r/51c/v/2//t/Pu/zvR/xf
7yKEollI7CHohJFx0jTYtrs2vsVEm24jA1CqXvUo8+aQnE6gv1m8kEMbt69iEt/RELW3JE0mgpQz
dyMaSUYUuPna0cudQI4MhFV8C/jAmx7MCbUSGqL6JM2RgeDM2nXomRZOY3rhydtzxBKXMFOTDF6s
bpMGoysuRFDas46tqmdTyZgD3gt305CcI/58Bu6+Q8fiD+RprpCoL9JKPLJG/nFmKszjHHNDN9sA
rfq9LTySzo1fUWoNwRx2UVBOTJGMlFPSAgZLT8jw3ThVofkpOToIEQlKZX3VZvg4E0S4d2nh1yW2
Nky/zdoxoDn38JlZgjouc6GZAIksvrVeajEzBFc5jiiKTEfiKKOidELtbSj+6fjynyfjszfmvwxX
4wA/2WvUAE/JrHlvdX19qrKMrFSFrmZpTeG3cp/VgwBpSmc/qep7mdMrtQvXoN69oYdmLr1wFMwy
f6Bc2Eo6ok1suOBcjeFehL4ctTsqIjJGTft1ah0QkEnCe+ikmZrJn44BBZHlCbwXj5gBs5UvpRZb
vNRAHRmgAnz65Zu1FJ9ymJ5VQeGg2wkVT0FsZ1UDOyN+4yxhju6TZbFPltXYp3E1TopKvuAQGah5
6ehUoYCnZi58JjXLnWrbh3wgKLchDNMPB2diMfzd2Lxw+4a/sFqtnpVKGWQ9RUxgGxcKQUXUG7vq
DYcmpJ+ciyZICgLg58qDgKiKp2UenmMCg1ivmyP0XnfZaIZySTeG+iJnEqY6uxTHlHVLljBOJahr
D+PI4bNjll4U895rdQ4UzzzK2MvPs1dt+6yYAC3R441VnbE/6ENgdGglvIrvhREV5lm4yzuN4mbp
8f9E3hQf6rA91XWG5lsR6bh+/UZ7syBZBbqCaxqWTDJnh867eHez7NFW1mM6oXuL3whIyc5Sx+IT
sl5Eh2/fQcghBmD89PMXefbFcviatImRc+xou56ZwRi3zgHdxgzCkVksTDAgyrMMMcyY+0J506GJ
x/EwzgRp2vrM0spkq16ds8TmOHtIy/QEb5x/d2Smj6k2ch1fs8OT22g8ONTDaFzp/jNvR5H3CTH9
NgiIPoWcRn+uKd9yIqXT5Cpt471XdulbXvirq42LlTpw0NzPpcw/VDuiaSTp053CTyuMQ7bY6fA8
WvFGBw11GuKCroaVmbAEkuf8J0zxw2gGfeeSsOk3yfyZ1fXMxp951IgbbBumcE8kmcbPld381Yk+
auMsvWPEkhsdPE865fuJGNl7GbPZGpb8zZWuR1A69Trtw9ZlI8VqWqa3IksPuhbGO60SMVEEjndU
hNDsPezhwBsulfK0AzFSbBzhIIcYHdB4xzdjMGhnfjlmDgV++VWiL5ob964Y5URsHGtEHTvydJ7y
tYuaXGBf5oJuQbJ5YO9IIE0+vcicOUc+pC5cSLYOVe39TnEfoOYaIIDIfD6Z6+PX24zqvY5vO6TB
zme9fI5N7MURZidfpyL1Q+oMwna6hzhy2FvV6XtaA+D2JmLEcVM0oJB7brFijhZOPyJ0QMsAXIvQ
AQ8OW4dZkYPnwT2cPY+WxiauEM0Mu53pc/RgwliDmv5749ULE3+TuUGdtNfSGMc9aaEP0kIUlDfH
Ml/SU9ibOmuE+mk07GO/LjR+3gw1AhVb13R0g+GbypSzwXcAm8ROhq01qu9Cr1xfekidm2E5UzJV
EDZ7uKKBMCPghxSKOCcmfNorBGR1fov1zVIBwSP5Dg7YinwxzORtIV6QPQIgqNQxh7NZrk1P+20m
GcnA68egAKCxWs80Rzf/AfQhwzARbwLWZMKjcfAai53n2F4l+qbPumaDVyM0K0P13q4bbLKts0Cf
sm/kUvFxlLV+GzvU7+5AUFqUAMMTQbGEySMi495XmgCm4WZiN3VOx62p2APoYEthbA8B47g1Dfff
zLyeTkKcnS5xbt6akFouRvtXApr3cxsav5gMbhXrYxpYFOs6Yix7ksktE82F+XkOZiwvqcuGa8Fn
33pldQ9d+zfI7WdwW8unVlVnz53U38Iih4n42SX+JFW8IoTaTtjg1KiTZYprPKreTPJg08WedmPK
BH/GMrDAnCEjpU4+zMH7tCa7/Z67d5K2/bzUH6NeOHRLkx2I0voXuohRU1D+m7SV6RbrPL3h/2Pv
PJYb17Yt+ysvqo8KuI0NNKpDgk4UJcqnsoNQGsEDG958fQ0gT1Wek/fFvVH9aiQDNEqJILHNWnOO
WSDYsvCi+EYURtS8g5/pbKOjbkkwxfi3Ccu5uEwSiWhtzN6TXCTgXlm7X42B0Lbm2uri0ali6GV1
mMJldPduXr1Qo6JxlS1uAZjwKOM+RHK1xzh6LmqDMnoMQIGmPlcGI5uskg8zq8OzIIT9tm2tbs8q
W51EiKgkLcunEo2cCvQGfXGjs52tHgdko7Zn9b+SvFz6vc8qUvAOaq6i4tGZOpLijXlXTUZxk8RG
gFYAYddUqRAHjIEpis/RiaQ6hVAme3P66VnZEiJ+KNPB/jSB8rs1km82784+HjhRXmeJ+841jBND
YQcHuU6e8Hyxz8XT9FOER2MGyT2zwvVlOHfnMBI4ZjrjWguk2mNNW1E6zq3ZlYepHKpLHwGd62CS
HVIzogRMue3iOvpDi1wa+XJTXMIqpbuaUEztax3geNYZ740JoidOTXkjlzbFepOzJ7xJ34aoVZci
TRRRl7Gzc8lu2vy6SyH/AMoNiixrlQn2wNVtoy/RhMeLQGaLAdV8TNxA+JbXo6eqYrXLtGqxiXgE
TkftNtCEZLwb0x1xmuASCAk7tbL5QipUehuK5ZwrKjd2ati3Vaq9iI7oYeoAxa6NPg3pLFPk9Eo7
qGePCnK8t1FLC9rBhFZofDyoHBuVInLNZpBXIrjr0QNY2XATR1N6dZ8GJ0VCRNbe1i07BBLemG3r
wtg1A3JMzBssiU2bWpLCNFMyGB+1vHB3bkCQ9998jn9ll/wX5r1rCb6p+V//Q/yZoYRhUOBnNLEN
mhLzILZF9bconS4KsliR5Xl0zAYTz9yYl77VAUa03gOna0+oRnyT2hZwKOo2O4d0O2ZxOv9zgSmF
pRRi9myKMxQtyWvfYKIu88wk6jfWjshX8nzrOnAMB2X9ZYWyssjclrXM/FA1R6i+CYnZMWvnNHOe
28wj9MPrjLOVosMvDVOnkKBD0G/RtpgqeF/jWxuvSk5mZ92rYA4vv2/cvGiOWdg9h0ZFX8tmndSj
gNMn6cz01xq1U7rx2Ekv+A+n0f4zkYjT6FoG/S5bupBt18Slv51GMisNegxtSBaH/KH60Hjv6qTf
plbibjDdOFQ4+vjL/EVNhLbOxC/5lPGtR9SOpKVlWXnq7Mx6pP/a3Et73qNZwMBi59hfKHY/ceFi
xulg406Ndko98sEpyV3HNHEIIsmaXek434lThslsxNGDiQ0RyUX0NaszNEXjnL8a8Vj4dglClCFa
bpF/BnfS6E4uHP8zktBra+LTs5vqBFQSLQC1mFfXpn/+779u1p95WZwgUoFZApoONlkpF//q385T
YXVBGaELOEI19sci7yFvNQc1lLzdxJxYSoqE+PKqPfc6Utao35OHoh8Gq4tPlIfvgiVyPqJDIaes
Pq4GtkS01VGEMLNz+o3bH0Ll4b27q8Z5esnH+G7Uc6IpU7SMWpC/k2TdP2mDfUbD8+/fG7/3X823
vDln+Ydc2LD/QOYVsKy7op+RvTtZdkJeSvl0P5RW/DVS5ErYYUlMLoBxn+6VvbeqZtwoLda+uTBr
g75kEVxn6mgnItsV4NTO9E9Jlp46/aX2xODLOqfUzdcKgAoRNpSumvvQktnfjlIRkVxttXdTlxSA
qNL2e88Q6ehT8eYQS7d3D4h/xhtcucbdXDaFH4a6fA9UfsptunHFqL/qbfIem338wuqmO2Q4YI42
NLnHDCH4Bi0SQsxhcpCoa29UfZwnrBJgS5PY3tXsOcjE8WDK0jc5TplzIp2dK8c4m9G1ds15U4WG
+8SkBz6BDsFQZdGt8oDtspllQAjwUtYJQUZNVbz1jdP/7Gl2AWn4WnbThMYdKagpHtseHUMqRbUx
RGs/gUagPA1V+8ZlQ01cBEbSvELOJ7ve+VKN5b1Rz+InQ+uR6mdwdpwRQ20cgNXuiFtLAjuDkSWc
O2x2OC60/IjpMmaeoAYZ7Zm3a2irWFSGfTOr5h3bG8Lx5sS1i3938NpbM8HlYvdMR0OtvhTSAb+E
SAEtln2TRCI/tlY9HUSLFLNPTADoZWvtMpYZUVAa7//+W2j960gkpDSEtDxT16Xx5xVGgyfWSDvM
jh4F06OOdNmitHmR/VvWm9dYQgqzw9rZUUw0zxnZx5T80vCIhJ4dv0s8ya+odt38lgvqvDa9u4PU
6ZPrk6DTO03+7GHvMBucAt2iqp9bdyPbJl8yVXaiqd2dVXrU74PoHWEbog2qo1s7ny96yyszdxBH
yFP/4eJb7PV/GN9RU+B6cyzgmIZu/DGwaKLS5s6U0XGW5T0oK/Oe6A7ipDItviOx/JwXJllOYfFc
EtAOKFHvntnR3GsDnOqpbrprY+OxhPJN90eEFy3InKVYaSGTwbOsetTfYd6jHFyEkPP4YeD+21ga
DsAwSV64iJTv0RNL6+bOsaIbsxRHytHpPhsD+tOyEn5m5mJfiUND/8ufaWf9h1NgOP/60UMksIXn
4Peg+vhnLJ7sdYUjGAJ+b6oeFnfoXrraol9mfnFk2z7MpJvfVGH8XdpoN+xYvRG/5NcyHPeEo1GQ
yz31nqX3bW88ZeDKLjI3redcwkyvoEu6TCJnUdX9mxe/B8gUrv3Qf6tGXT+a1YTPTbP1VyuRPooU
rrQmwa8ylfetRdYHXCwRldlrQePtHqDGmxa28TYO0uSmgXz25EkAtoV67qgI+VU+Llkw5TVT+nBf
00K+HcPpq6s3PTLTfN+oCXW4cF6bKRH3rWnb94yXXzI71skvMPiatnH7iH7IIo69uTMrop/aMMce
MmiXDlcROaa2ICplVvcNrRq/nczLqi1hzD41GVv+Xh8hX07V/KiE8eh2qjx3Vf1oWS0JTQiiHnM2
g8qbURyjlzzQaz1rpcJz0hbxwe0EbgoA6t3snVu9olUw6CBOJvdBGF160BwCWqI2BFqnIUjFphgq
GwW6VO6tKRoN0RLylxFp2Z76xw8JyGWHmxqUP+zmLUm9wTXLjXsqDtkBQni9Uy5K4qaA1RSzfYfg
l1dwsiXiO0NL97GZFlc97o5ITpHvxezLg5litzCI/ILxnJzRdDcQRSmai8gNdkZlmACXU4aCVxZX
rP9IUt1oEcbn5pswFJWveULKNffvurSawxwhQsEZydqvw+CoCkgKfcK+oZ6jzyozr+g2LwaSrfuB
VDzfxmHqIszZVGy7rnXWeTtHCms3ThRc4slIaa2TupZL1BZTDPzcacuHLBrJmXD4yShwWKvP7itK
sY0l2fehMHVu826iwaMC7eXfD6iG+QcJl0UdAaPSdgzXNmzHA6z7jzVLRFwGYW9SO9BNHbeLifCe
mIZgi6IbTP9s/+jZRD8WKgn8yWiynZI2mJzI+NoXMoSeQOFOI93lUnreeG00MzqB8Rm3eeQ9C3Lq
jzXIgn0vB+NoWc4b1P4t6QL5RZSiuScRBele1TcbK8raOy/Qtp5wSzZ41zFKo+vS7ntgQYq3wjDl
Li5Q/QY0513dTA5uT2Agwdn8XEg5hQS1jFnISi9OifihF0PnE5YpLoJ4YUKADEInvPKDtjmVare8
dIT0ou7n+xgLQ96ZWVttLSduiPqrk81kYN3Op/YtH0x5HVKC1nCbLT69fR7dkOzVfJdTc4o91LeG
djXNb5Qv+qNW0i0nuHBmEXEnWeEykwzDEXgI+hMn8QcG5B05Vg1KSUfQlwrmo+WE17ZIkNywBaM1
N53gXgh/9cELebYcynpZoOZjTsWGzIzBe8VGe0mnCjqF/VDMaK5YeFuQ7jzsgK2sjtjnQQKFYORt
bNibmdiW+7RgaY4w6RYd5tbQFIsNjF41SHtkHqU8O0Wo75GxL6K2RQmBuBq9i3hOcN5Q+SKgug/Q
YiYpSQaem1Z3MXqQGWwF8CDMeKgkkzDJv3spwgAvIRyoDsyzKfEqrt/Y/4/5+U+YHxsD4t8ubv+j
/fivnyvR++4jh+h9n2YfUZn/E/Dz64f+Avx49v8Ex2NIzBbIpEgWJdjzL8APNB3Y2w4jkTRXvDZP
/R/Az0LldlhrMe+6LiLGfwB+HEMIFAvssJef/X+icuOA/2Mw4gHA36aH4kWizeLX/XMwqvuURa5j
VDdaLM9ZOZkY1WgvSnQiWRC9DjWOvhFxpEoJUOm0pxQw0baEn+pHKQ7yvMUjhn50W+Cc2o4ToM+K
kgOaQvvE4KLd6Gz6bmz7pqjD2tqhg4qGIj7TfFG6SLcW4r7tULffxgrLMdpbYkZoyVvu7NuTgVLf
S/cMoe7NbOVY0N2w95MIPaVZOvJGOeJVCRLd68ZLN7WuOTd9Q6NhPfp9o9nbkQgsJMWxLyRF8fUp
E7k0aOnlh6qhlPSOw2aPevvVyyaTqzv86yZEcUMLM8j9lDUymgLupnmOi5HSxvb3i9cn1pt4ecl6
tP4v69FUYG/2BNXxEeFOXn9GzaKxc8ETzHqWn9cbxKo5HOaAxQ4mQ2eiaOUxvN/8OmpLYmdADk8z
jtHQoBEcACpM5jk7u0R6lHSBtIeuiuW+DG6RM6BWbBziNq2wOP++ISySZEcnJdAnDRLsV3EvfHgG
JIILU51Js7itgn7eNXe5I4Yt0aDJoUgBeCZ1fjUH97ujcA/11TwQZZV9yeY886NYfXVdVCreJB+C
Ial9PXKw4iVuQZhc4WzqEPuQq713bsQalyi8vtLSreGN8xEi0S2YFbqtdUe2y1iZl7A1jcs4TASA
pC2LXS909D1xXUedWtdJcy3Uv03IVrczIjLCPq3CKC69l+HEnPMLkCEUEfYZmVmHE7/bJa35DUtS
T/uC4KBC180LS/t+a9Rt4FuitC6qFrTd+sFFpNQ/TaXyx9Sbbokn8nb1snwKNRFdzL7m20mM436g
qITMyzri18zvkG6TOJPX/cGCcmSjCyJ0kYrfdAAkeBhtysT0e+is5sNtQXGYSh9Ei2Gk7DWW4pZQ
CecgXVAuy3OeGjh7KHPywOzhl/ICJ8F+Z9baweCtXzDAWxdj+avbJnrFsDLtEXzv1+fm5QVOnN9P
pgDNo88vTsgk19otxgD427coNKdb8g45HyI7eKb2HbRQiMi2Qu1GfOhBTFBWOnTE28Zmjkuge+2p
/P/jsaGmnZbeAQCAkJ1G+RnTjH6ctHqPQLy9qekyUqLUCdtYD9cHf98s9irKkYRZ6ehg1jWyYfOb
E5yP6z1zQcKmyOORf8JRcfBEE/8X7Kr6YRbhyxjjMOO7YZ5LFiCrhGfkYgFacM0W9tjSdwJhS5Jf
2N+t1plOzOTNtjUe6Ar5BXGOtkGZ6pouAm+VuNh53fzratYYzImUM4+QjNaE1FwOoCJ/HbIE82v2
tkedVIx5+z1z0f7aS3fJXG7Q6tqCT871UAoXizh/lenXfes3LC2O60NeTXKrYdgQ3C2j3jEkgP7Q
BmcTqz4ihpIOqF6GcAOrFDKEVzUIWha/B3WB7ylppDua+dVNstysvoD1aH1sdLH9pBlbQQPJcRO4
Ar0L7dXWiSlYevPOVmghZOB9WPWCfVwQwuufNOfhhxHXxu7XmewGvGRAc7erHwTpu4+9eDhOnqx8
U8zE0xh2vSNVgQg/vthbqi0mmbBwAqywhKq1Rghg9fiLVMtOhYJNgD7TpGqtF/pNm1j5ES/gXqcd
EBdkqKGd2OcazPE+aV+spcVcuS4xumXx7AScdBLgWHJqJH3pASEI2qQXaMRhZjotlJUhxpFhTpa3
lQ1t9rC4bfoq2otY+1FYvceebmt0hUDepm36pckGk4qpYj1cTSMrV3s9GnB1Wm6Mm6vUdFhk+UhS
w/IFmBYm5XrUgL6E+oI+cEl6iF08jA6pmTOa0L64IQmOyYu93i/yby6xV8SL6kVblDCIQiFrZfXo
h61Ff7Q3v5Mpru/gRVG5m5uH1UxdDY3FRpXgo3fR/AwXtTwkFIgQM8vfGwnwhyu1IPyMjVhkbSPX
+QRyUqN84ZUZdg0s0x6S6+XVqYMwCYtlswmSbifzBD/dYMZHYbX7ejpVhFoSYoEvGgEggKZpwkM5
229m9jhU0K3/eO/r3T6mGYgTL7xMDQ6w9TRQUlwifebjem+90ZbTIUYH2/b0bVg8DnPiWDc2kRI7
oUxYe4uXwSRmcZNU0TbT+Xakyxc0xcY1T7NEEImjN6jYY6yq8PlulFZ5dDRj3yzeDLeob4fFE4Uv
PNp0DklJnZcYfsDO6pc7CJK4jOkfJwZBIejv1QgSdFpawnofPektAwSAQnKNkqHeqFF2R12Qmfx/
nWLzWDOAlYVu0+bNkE5s8UOoU9QDGuTiID4SP2gaB8eMpJKjIuhopR3/QTZeH2vm7kEP63a/Dm/r
zYrB/n13pWDnsdZtwlDWflSGzK1kPKxXf6gbjAbr4XrjeoLUJPqjG2G3t2wA3A09CEJ8x2C4WW9a
ZNYHk8yDdQwCwXhxohY0SuHFm8bs7zWFOK619a+/6NvLeLv+LX/cJaNSOxROjusIEbkkSjlo3VOQ
KocLqJpszFrZWyNwtyJ3I7Z8uWk0NGJNzhkp9dAmuw+3jNmKz5z1126MtOhs2po/F2o8msWzhgyL
QufyzURjjVS251par01vDSCgg0i3h9ILYoGFCxtUgArEJukjogWG8D2roIbwg7FLZFEjTQbmykrP
Xdmkh3EJWFg9l/m8BC6sh6u3bn3m99NGfmy6DlbHooz7/fB6RCVXnWT/FfkfZwB9AQ5wxrrl3grG
X7H5v+/+OrKc9GThSeoqJyRxZnlxmYZYHNfzqIRT9ucEqJJdSLQtvOOCNv+NnWT6bbIEYYrOO/VK
IyxcYueP6+JnnENuNTTLuAEqBVzJ8x6mBY2+unfWo2Tx8RRxjSVkPVwf/P2a/+4xbCU45LUw3f5+
8XqEL7k+GgjJfz/+x8+vTziLAHE96kYoiZpm2b8uPaVyXAArlL+qncLYuiNNN1Kxki1uHR+h2L4K
9Oy42kZ/T6G/765H/WyzjV6fXu+v0+zvuzl6XLggaEzGOiYKTx93fwOf9xNJDOv9YbmOhE1uWd6g
LI8MuLnrjauT28qXq3OPfTVsB6KIbtebUcrSn5iR8UrHja8MRdvUlKj4PIbom2nqetj2ZdAc4z4N
DlPY7LrquCKGHazG83Y9/JM+/Len/nZI1uagE4mMnnP9qQJdKvTfWTL67FZ8b7NMWuvRetPlSGR/
PaNSZ67P66PsWipq0ctktabUQN8qc7rBXDOTNXK5/v5fzEaQSiDHPjtDe0v9smIvsDFWBPOv//zv
j/z+L/+IMBob0z11crs+/Meroilyp1/P/Dpcf/uvP2R96Xo/riSvWu//+o2//ys9oZpvek5bECWK
S/KP/399X+tjv/7s30+vR7/f6+8X/nePlfk5kZVe9+RoBKc5mKaG/ejiuzMdH9mdsuajPkzPY2GP
2xmBAw3W6s5OdFiTcHQoxxavSQzOqfTUKwGmpKN7MxHbtW6TUSSvTTqqL2yFP1mifxAVU+3myEyo
/muQLkxebpT4M3JTAD1qohckaAS9JsT0OR6UrKgD/hEIVOtABHZZDOuhLdtnOFjMNC6cDmISW2QC
/fM8uIPfVfobNbh50+LPkr08Q9E9axEgKkgGiHKXt2mP7AKGrtlnGhOfQ6+dMNddxfp0O7YJnu22
bXA+45zqa5UdVNH+DJyITMqRBMZI79/Ndox3jvPFxT2EKj6BrSn7rV3X+2k0vloa8rd+35cYmc0K
Yx/MA+skF4cxl8sxbdKbSOO8ZY19pl/VMfTF7xExr3dR9GOYvuESQvCNqQaZXL8Pi+it7ZG6SSs6
2RUb0gKkX2hZB6tV94YKWz6qCrNq2P0go9JXAGgPZkBFInGKfVizc0OE/KZJ54fQ/NpZChj5xNzK
jy4MvMcUCpuV7gXwOpQVOWauzNlFmfWNLN8Hj9LEa59/Q3a961hy3U9d9pFj29fxtftWrF+rSU7k
zZMaxVGNKLhgx2F3ahs6X2fP1VETec2pTKmK6xn+ocTCycwu+zDWFZ8sOAga+Eg0Mts7eG77oc9N
5I91+AqaJzmnOEO2FE5aX7F93KFWg0uTYojLxW6s7WwfK3iEAKI/Er7zNwkzNSaaft7rEXym0XgJ
JN1wZWroblmAkr1xg1XIIC8luCHbGSyxGq3jEBpP7lDbBygYpyiv7MfYdp9cld0NBKoykdD0b40Q
Ex1gwGoc0ONqO49yhh9wyg+x4x20AT5XmHe3GOWDH1rf3PKvIlWZDOpmqJdWIAMcWu0GHhXDZMwC
C36en5RQYYWd3YhZv/fiWj+lYVsT+JDc6v003XtU7k+5lt0pIixGQIMQYoJya+Pg66GkGiUSBXvA
mOJ2s7UfTWiRnTdcTXwPdmhj3Wzbb+bi7XXxxpwG9UbGMcNqj+bLwgOWIAIWOV2oomjFBZKaucmI
0t6YXpqcbbPHdtjLRzShyQTsNkMbVYj0S2WJb6IRj7ar63AeyzfFEAVbLNU3LpLP7TDO9cHE1H7R
9UvcoCaSI7tI2yxrXkVSB8m5QVCPd1A56IKi3EuNB6fsmutUfEIERcTVOGdG1g2yesa+Z3lb6V76
WKvyVIWjTQFL+zEbxmsRB/ssgmOhFpdzAj0qD50W2z74hSlt4i05MT+CKBN+YHtPQhKqUp27pLEP
iLVQJpPKtIm7kbQyLRs2eJe43MTNTFWLZR4xj5pKNnkf3BJ4i2E26H6yyE0wowFHDRicyrxvdm2G
RauTOvZl7yZ3o3FfiuSuCox2B1/3a5nqzAGAk5ooqwlSYeSTFYvQlrqPqYqa8NjgDWVugqkuSbGC
HqNBf1JSI6mrxSstUV+0lX1OdVk9aODzNokxpFismh9Di6QnYIwCAUwE70IyVTaazLht7opkuFIa
d/bEag+ouYcOabqHX913Tf1H7Jhngd1iaw7xxzxk8G0jQgUw02wavl97gsAvAClerVrg9kDisAcE
zRb3te+zTxUT4ON6tTyWaCgEuSO2+qBMwXvqdc6Okb57wXicnfLZiPDuNWX6oytluC3niK6avYjJ
bSt/yoFNotf20cl110zeNlbuHPCvPvYI8fwQkQsRpi0OPygue2+yfAULZBcZs9rFI/7c4evoViCn
hpc2zGBTsLAcm+zJi/sXDb0IzuyUKILoPGnjPbHD3/pij5w528YyufF6fPkVcpxSDq4/6p9DpHQf
a+OnC5YbWiuEKk/2+2Lm6xcrFMeNmu+M5QRhlKD3TIotbmrybOEk7jSDoJYuVYWvLGyLHusjf+zi
b2rYuYQm7JKuR8rctayEayTAbD1dpipo5153Adnp7iykBVjdQY8QQP8DlCvZtfEXOMg49kos8WXT
f+saSJ46QdGNiW4+jgyAwbAmzK+9rEzCc8A5UIdSJZgrp7PvwibeBSSq8N2YiH2FXtzWZNnmDkA8
LXq3xWXOg7tRuZSvBxx3dtC921aKjRuJfz2Ic+c4zp1RRJdaL0k99kgKTDP3jnozqVGL7jYMIV4B
5wGJMqkH4oaPzMLVzmsJZJdwvs1kfkORhNELSfaud8zCj1g04tfA/AWH+sGJSwF6jBpJNH7YGBr9
hE+kabLXOprHTaaZP83yGtKV39pgDP3RnhgKX+GSnpsPFSUv5DF/tF5cAS7o6q0x9+mJ7erdFBQm
y4Lo3uqNC1G0pK2r+7wwru5ctyDzk2rfa+Nu9tpyG8LpP6FzbDZRUKFSsF4wJxHWFTEvU0B4tDXr
RQYMkPDD9QcVFt2hLhKLMo/2aJeoRvPOwy+iwm3X5gTwlpjNRzDuZuTR8mqba4og2ZTx8oWYb2M9
v44lgNWEjyyX8jSFuIFRyeAtl/KsFWF0KjGCHu06wweGZxDNACs/MrqlfFEEOXZFdJVx1ZzL3v5m
F9HGULgG7ZiOP6121ADUAiMcQE6HNDAw9OIYt8F3Ixqf6ZhjDEhwQ2YB9n/msYi6ZJP7XsUKtjcf
DWHh7knuZqwXpma1Oz2S3U6h/PINPJc29LKsHICRVWAgI7RSFH8JzhUu5uYeiKO5ED295l6f6nwz
KgtYqTyAktqFogx/suegio+y3nsDivnokTG2Mex4oiSsaKFj9yoPQyGzGzOJWT7purdLTWuvuuGR
XS4TNVddjX1Z2cKl7IkhbLRDHcbU9Mxm7wlyUXo7xNAsiCYmEwtZuO1domUbMueP6KEzbGS9b7gE
Bk+WejBi3ThrLfSVQjs3SQu2rVbdVl9y0+e5Ug9eX1Nrdo3dHFpg6EI1buuqPFMSj6ogZXUr2fNp
XzRJBa5h77UFYg1hLXX3VJtIAIg9eY9yY2xL7yvDEaY4FvN71RogvrvRuOtrkiZ1/cbzmMFjI8Qq
3xeYY7KYDgx450lYpxKCmlqg89LS852uGYirEideQJ0g0hYRku0kyd7ojiYCBSA35Xlq0k8pMCV0
zEm+3hXfgR38iDXWWpkkLyFkabUZMh2bFhL2dEBjDVLVBMS+c7LupAY9Qudt0BlmaGBA9PSHATZf
lFagU11xwlzou9ng7Vgmaehy0xrjKXOfaO5SO6rZexGbUPYUKD0JulXTm/iAZsRHxFafBqNODpZT
Z9t24a5iKHIyy962ZuzsSzo3zB3fOienNZ4xKsfIZn3RBLcJOQMstKLPuLkksH9z5leWkbDFcvVo
OU+gXYznoDb8IRyavedKtbVSX1TVe9NTOEck/WqbLO49aT3koXhTVuNTwHsw0M+y7yvITjNmUB0Q
mn29nLHVa/0WWxGiI874FGktFZ9Q3yREGGbjue9SZPsS6aw9PuJ+ghpQDjneqBvZRQl6LPPa0ujc
tvr4XRTu5PfuENPT5iEt0IKNXs+vrlz2BYEJfKUgDS8AhDNozVeQUrFvqLn1pdJZwtAXizGVd2O0
LSZmm6HNnqe8HreS0F2rkAB5c+mwH8M3Rd4sKWWVeVNVP2m8twiiAnCNaUfOp3csawfRiKTkm0al
OhoB5v9EKtTbXrJjlwMJoUM6YOWXzOE3Z6VQW69JmBusex2xKquuFMPInPjp0t9P4u5rx9i/RT06
A9h03us26Rjw3B3ZepKLqftwxvY57bwHUil2YzVTYzCI+g7mHWZp4CDT+DEVOe/O9N76HByALvXN
rCoHr49iuxZNcFG6YUchjcRcjEa0mCjpUwDKXe+U1tryLskJF8k9zmfZI2VtcjAk5z6Ov4kYNm5f
4w4U5uuQDJ/wX/aJGAWe2v6nPc13ebp8gI468ZmxbbMxaOT1tB8AbCEFQn2Se2/pbByU7H92+fhi
RiEIXfvAsp783GgCc8diufCcRx39PQik55ToW0RxLer37lCUYvKLeS9SPd8IlwuyRLbv99Z4KbHT
lAFRy6P8gCKaY0QOiYNRZojHlUYzARPNhjqZcdvppqJFWY3n1r6jNRQSEAwHIprzFz0NOE8oUfnI
QLVm0z17FypBQju3rEkZhT3KNXrbvc7QkO/YpZgpHv9m5pSpKRjgQ9t7XJjf6dt+Rt28PEXhMTT5
ajv2C6PEj4rm2V7lqNz6sOLCiBDweYzagQB2OI/hba/1TKKh6yd01jdhS2vBE/3O06pXEvP6PZio
0H3k6hmAw7JLCTDUuzT0sviHPkfzRubivZy2wEfBRKWAFb14sctT9OM72UhtpLdiAhHoJfWROUZ+
SjGxqctPWN7pNoqmYxRP30jgMreQAU5BsPwB0OqPRoRYBfgDHuYvXQg+i8kV5173ZrUWiu/+Cifx
Ac3dvZfwKeVJSCk1H75bHnTQlvmJjXzVgZON4+gllIEB8sbbW2Hq3mCEAEGgReyQo/DqmaVxiHIU
5OxCWQHgutj1Hub6uLWpMDOqTQbEmsKlUuqRLmKyeu/GghMSMEXaeusPpcBcFNK7iSYcvPqEdzRG
LHWbUmGIBcFYmRw+0DNj4QTLNDu4m1QTbbIheZ2Mj8g03rGb4zUE5Yiemdm5tbdxbzR3+IxkptEo
GZ0LrAdxXgxVOIsgKNqohWv9TC0IzgaqwWPW6NVdn6El7bqXmNSgSw36GvXdpkdchI2ihvDdE97A
Np6j4XFSBIC0ur7r0/QTOCCNyUqHfUNEbmNF4S4C37D1rAEiw4S8EaA/lUT4pBkGpn0nHoH4vHTD
pxdR9XaMl0FU3RYSzldNvEjpMMtZPRiQUh6DjN0ifaKN7BgBZMjvr7Mk3tL8OkVK3gmlA+MrQ+O2
wGIMGa9gtWmzcgDpO5Yq3hoNI4hOiFjuNteIDPVNldoMD8nVi5SPxeKbEcJmnvgTtspg5ONvjiy3
3FX0zA2Wo7WnX5Y9KsK+YGMERsUFyVuCR/LWdbW2xBchzzSJ1AihtSsHVplyr3Grw6YYMr/zQnJe
ZrBbTf3Z5uXnoikReXzfFyUAjBdmBJa8VfwaDR5ZGbGLuzVjda59seIIrGYjpouMv9tZfhX5LE5o
Zu1Nzrqzn0lQNSvrojfaC/FrdIkdAqH6QN8Yr3nQoXQrewbjuUA5GX3X+jDeV+lxZHcPp0k9M2le
LDU/SGAJ23xnLZ+TkSYebGeL95hxAvvKBBkQ8m3BpQmMLDYBZyjWZt6jhREaYqe3R27nWyCPE9is
kSWfMCePIJEuqUBikGGWjcPoSj0O/eOQXqWgfYrMomoGoL7Jc9zPj+MYP4TxdIpbdYfWeY+7WKTm
e8lbCHDMyeq7ithsDMDxxMzXS7sdY4XeZpb7ZWM6w77hwmVBGxr38GU/zMB6mU3oItbcHbqk+iR9
pt7Y7BJwCwJr1F5cbzoqoV96xIKb+hfqgreLR/OrPfcPJp+WFdj/m73zWK4b27bsFyEDwIatqKjG
8Z6elNRBkJQEsze8x9e/AejeVF41XlX1XyMROIdJ6hiYtdeac8wt1ArMBE/eND2X1pAcDHg/DC4p
EFmVrt2kS3dNyhFTWVm+hoUEcRwUu159m1z3G7ZlWgjGFcHoz7b2v4m2/ciyj74OCA9gwJFiHmeM
9FBqsKWc7KfJi1VT8RMyyZMiDyTrBOz/zIeukrkfPsfzvpbt14wCG1oNlySM0HKFGe9dJdWxqtyn
LGZEZCkaBcPRGjNE0cWTbQMTAyfrGvVT76a7aGBUnHvBgzdMdJa76qf05IMfvvYAucxau0RNcmx1
9Yk6GDCGq52V1u6QjAA4CDFWVF2Zrm3CPDamUb5p8X0xxV9lU/9Iw5uAL7IvCqzuIaz43BwgfkV3
5ItsMSIjkrchRGFCCK25WWUKfAlmvmaGRheJSjsqto0bYzx9E1Z9iMIv1RBqx7QZHzQClJSLYVrF
j1O8/x9B3yLL+78K+uhy/reCvupHmGf/kddnLb/yLzmfYTh/WQ7ZXwKoNpo+6x9yPtP6y3ZsG2G7
4XD5m6P8/iXns5y/TIT0NgJA00R47PMa0CjMeX2W8RfNHnxLWHwsJMHI8/7P//4c/lf4I/+X2a7+
4/E/zXeG7/AC/mlb0G1L8BJsE0MUa1B9sRT9ww8l63aSfevH91mAvh1oWzbPtB2F0BiBLBYa7It5
Czq7BN1O55n+vXzxhvh7qEc1EQhUhP6sbvi98RZxQyIug2MbGzWI+3hmDi6binFrU+b0t9w5gdae
Z4IDYNCdMWhXfHNEqM6b3G0TjMyJCVIS/UhXlUfHAH7VROiME+U4BAtOHvLZCLmR7Ai3A3J7aEV3
DoT1mSgtuC+BAu+QfLzOAWGryV6T3ufeO/6mCvvxvi3L+EF66REezs0YPGTvNYLnVlZHLikfMTYF
dOfaObSQ25QQI3el4dEsW0ZES07nsrf4sB1zeC36mWeaO/RSsmJvK/smO10yUcHU39U0V4fgU48E
GAbljfjfcwn0yUHl4Q0wL7rYAdvW7jKDhlIxb/xuEABY3vs0rM4lq6pNZVGphbwbjRTSGdki5g2t
LRKv/96D0fg8SPqhC3ElCx3t0LjDCk5HSPIh0LkJh/MqA+/zewiGmcM5UFuuGpIipvXy5nT+NeBY
hdp2fRNvaQs89yIhvkOHGDGa4EVyzyR0WLonr43sDRX4HSvXDX6jnZwVFIaGLlQPTXxQNHQx+utd
zdTQgUukkSk0y7DixjmGgVfTKs/AcRkNPQO7dczV0LvVOZiEuXFlSX8yJGwnDd297nbGUfjZr5nl
8tH/8U38/nbyWJLMWrU/hZXtdSr5A4NcxFTeUMA2RBGybNAkVVsvt4kCy9HMtD2sXTh/+7a0q5Mz
nwzL3u/NMENqTQXMxRrtneCfPy2b5Q398ZBZT3lCnAngxDR8dCmoKNayVSVjrXkXLth9D1mdOBXz
qzXPHmjKMded934/NObnJreyDh4S0uWb5p7xr+98efj7YFj2pnFg3mHTclrOyOVkdKeMFe2C4lme
XI4O1AlfREoDchl2Lh/d783v54DaM2xJTv2sjwjnE1kt+ogFB7TQgZafqKkPNl4Bz2MBEMlZX7Bs
lpTb5TxPF7lBPdNsbTeKt2ZnFadKzGHlxiwB+8djJXfO2DwQjt6jNIrBIkeM8lkSq/cQNuKp6XKU
Xpo3wEltppPwDNw982Z5uGxMP6nxmRXaiuVTgmiDhv2+6DJ5QMwGundgsEEvDtHOokGeWagIm7Ix
22dDc4Z7+Obl9JlyCA9uDMXFE+J5JJps1y9Sv+VFWdsmjhVcMeRLyxPGfCVcNuLvveWhX7MEgryy
N1xEYOP8C2ZQAy6BKMINAshgZhxlE+ZnJ2WUpulauNVEPvG+2eiaNp78so93kzV8iVPCtWLMMCdr
euGTlQbVAkoDMiC7mbLbYmcuuWpHNkOnJjxXrvXsJTNsfP4gy1kgEKWUn4NjgjWbh/7LD7o4Scsv
ru6Xx7EvHeNm9MnzODYTZ7Q+p30+YHqGT9pbxbbt6lsyDR9NhVZaaCQE6d0lDqtqNd/poO4E32PI
vEc6hAZ4rAb0Q/WkPD0+hLJ91a0Se0Iv5sLtPQWNvJn69AGnt1+pE9Enlz6N1S7DwgkQpaFdn0+b
tk98muDqWnhutveG4esA6NYY5NfQyv0jAEBG36lHWEYxUdPNh8Iw3ImKuajR6l+DkQIrx4cGLr29
AVoPd3niyZOZEVYORxPPN++O4rjAREoO6yZD9ySj7KKKCeJQ3sUXC5omSrPUDtNrCw+PpsN0Zu2J
9pcAiLExr+SuPpEYarCQD9CrElMIYqQ1t2PL/c32hkNp94Df+vZUeIhRqyGqz74cXwm1ZCyYAB3z
ouy7xGMIE7r91FBEnabCcLfCU0C1CZxkAf8QeFq0xUL4ErO83xfJeKclXnMMx77b4bFmFQ6pac3i
+06IRJzd2k6PmfRAICFGBzeGfip1tnZArprN3C4xLbDFhOVolQ8sMCvRJQx1ua9bRrKiJhoNaom5
Cfu7PEQ3a1tlsxYWesIqhrw0TAk2npgBh2DhrRJioOw2J/nDEmInBGF9Xip/jMYEh9cfie8b71Tl
9M9Q+sztJED75MIFadoIVikTZDCaz75h0qlNgmJXFvzRsVb3DaSCFV/8AOFEardhjPjl8HuEwffm
KU1toPrRTArSl6Fohq10E2OHXOJbDuqBulw7geQoVxGI+vuRMFQ8dPpuYs6jaZV2gy2Px79nKtqm
HdY9G3YlmvR6Z1vtiOcSrajXGlevsAuoqHXIXUQvPxSynNVk8Lpi0aqdGfXkC3jirffWUXvOfZ2Y
qcw85lG30fX4uwwjRjooG1aRiwWwI59qhNHUcT8/NAMnEPl2c3JRsdGn3t10UBePWsYqm5bI1pSO
duXFfHetMaHZYGjglVFcT9+NTNy7afCQFe5VKj5TYJDfmHd+ReG2Cgb/2ufpyXI5b+FHo2RKSD+E
kHcwlUtTnFMVTwbQr4jkUTtoL0CT7ZfJDbTdSBgMaZHa0cmKF0kOYWtrJ6LooANaJLgqPdmZOEg3
PWhGOh/Ra+74n8pMuJ3oyKo93dZuAKrbNE/27kzKVEYK/qTX1dbGjYvqur0nYZNAeN92qAz6z3Am
Z0sVJIdJIaxpjhAN3vpaNzeFZn1l1X7q8aUgW3xpYgV5U7N+ysq1H7LquRpnE3dIqnHYyGOFvQlq
QWaespxcXisJDjX5djTkZIpR8VBp5nBvSv+JF3ofx2G7rpElXBPSAOIxPELy/ZGM4stUhCaZt/pF
6IEHfRe2RiiKTRwRiGFQWzKpA9oDwBIsqE64ZdCD9lbxWRflzwJszqrq9GiXKwc2jKFlK7JnKGnN
cssq9AMa+F2i+eVu0MtrHMCcy7vIWQ/SuDTtcBMjQ/k2kw/E2j1WusLB1jXPVrsRAJmY2lfnCCJV
NcNnmBohWJAEfUgDqRcrYHtdeeBpuPSHq2B29pcFbbRuqN96OQHXvItzuC20Z8CKzZ4Zp1Z7IVsN
tJV4t+1vYoyDcxXALbQjWCw6Zz0QQ8ZFUt73LqWMbqGmIdt2ybRopdq5DBinDFtem32JwphKfKKJ
qxAcG67/FnnIv9sYfelEWF4R9e2hLSCMDpJWpuW7W6mV3zPGjEc+CBLkkrvCJsyg0Kr7aWa0aOvI
TcjVZaLjTAW3I4xHoFDLYdXnw7gRKvRP3RDDCyqABnHHPo8GBOs4aOHA5+G6aHH+0zkzgljbmJnJ
BztOODkNkoH0GFYX7JFREdUmURoGCbk/dPNp89hzfbI8XvZCyU+Wh31NwM6oUZLNy5dlQ22KduTv
h9wSMxBI2etg0V7u0izZsrFX+sypWgjsy6afRZl/PMzbgRjcAbk99Z7gboICbHwSooImlRAoWPV1
fHZbBjZFyQRwkU6D+yCAuaPnzUybDEcL20OmXkSuj0DH63Fb0i1blcxAd62KPhfx90JWX3TfyyYZ
BipgjzLokPEtpWWKfByo9sas59HKbH3ICF4+qXljMNDax1F8WbDntBTfZaiNW2Gmx7gHlLU8XZHu
ErpERxEQtxJ5OZ6cEP0lawwMF7rdbGwB4krTEVh6nvl9xB619RC9Uw3GhX3s9FNr9NU/Ns1clZth
ihBN+NhWWP4sm0U0nRKFvfYd34bL7LA4mqvoxoKsSCY1j30Y8juZuneLDDdd5LXL7iK3XWS5y0Nj
juDAgDBX9r1sYian8y7XLoQfOoVh2+/VkE83KCrgES3jyRb5K+Pn7sBdhE7loIfXsCuvk5Vaz1YY
rBPh3WtpzsGdG9odE//vLWmW+9lCxhSyJYSrQLUWNMlw8+ZNEDU/JuWonbLdEQReqm+NivURcigf
MUQHNjYK9G9xRvlkOJ9xSDiiNXbFGnW8vbbnQyQi44hWberATx4PAbBDiJbOe4vn9lKSwKaiOLxl
PllpXYogTQLTom5jJlhX5vvAksvt6/yRYWZaPGllvk616s1okvDZ8TTY1AWkKVbj2sqCJ/3Sock+
Ocwf8Kn8HHEzXBsDVzKQD4j183pRh1WztWw8TjD7qrtoZmr2jk39SbLqvkrsM0ceY8yIS6YTGxln
ZT45m9ixw42lRcPV9MeHQdXXwslvfBEM6dRMvjJ+0EojCaE8JtkEITwiJFvg0aU1rRBTTAjR09rN
d7U/YvQu4vEuwWq+IyBq3UkA53U+DBBnBVLjAXYU4FNsyPZIA5ZRTFGa5bp1wTvrE4alMK2OA7l0
QWZVNwzP0KxzOLAFjVn0LXFyrR3sDXpf/bBHmgZ+GOyJqyunBtMVstBhtO7r2MvPQvUIDjVWMukc
4mALUGdEVAJq4Fimvl8XtT6duSoc687Tn0cXQ4OtSPsiiex7aWIlS0w8RTBEdloXWVvYdTH8HUJ7
CIG47333i+tZ9xGD8+OINETrbZtgoyjakTHxXvnhNy0bxX0zlt0ts4o1gVLaFahFsPdbpt9Y1fa5
hYNhZI31IPQZ7G8PzE6DCaIWow8jU+fM7qjnPCjhTY6ekzzEXvREWEuuVOQikAANIf8uRdfoxndI
8S9YxKxbYmpnHRnlwRrSzwaX+Xb0FWYNL0lupscUJGvV8CDLkAgJbtI9G1bN48UdzJNORbHtgEut
p8owjpX6MnoJy5Oc71XZpP5FrQX5sA/MTVRDdYM9K1bg3SAlJkW3B5bir9KSV4M3nabyVO/raRRr
RoO8UyxnjEHyk0nT4dCWyVvusJCdZHMB80pewQPqiceSLs2BP5ttoU2V3OXR42mVy/SSQB++t60h
B3lnxvU2Aupy8YJBbMfUOtFPfqDP3F+qzO0vyx5LFMKctAROhFNle8WKmkiipGDdA9S3ZwTNqu+q
RaFiWvlI+jmqkoCsC6gq+kbLwQtxMwJzgNDMyuP2ikoHcYvjEkY5worsO4DkTMBNxz9ZKWwcKdvo
EdnE6q2U9h4pz+xE0/dyXuNoYXLX+ncDRgwa8N1LNAT6o559bRvOL8Deu7JL9Vvn5KDiMk+us+rD
QHe6xmbRoH3T8ZaapGszT/ZXZoeLfOgNdVcj+rrzChx/qv7o9XBWC4vqCPk6fC6m8ITs1zuWFX9C
Jfn33riQzeQQPQQUKq0a9HNhld90y94nCNxW0Uxiypvm3VWGuJBnj3mqxZqXGDbfKp77Lb2O9mDn
2ve2cCEJW0jX9Mx5lVXeIeRPnlrypW5GZM+EK/QP8zW2nurHEGnCUQvt/mYkKcv7EQuICySkySqY
kOl4snTFgdBGyLc9496K+/Da2uZOEP14Hwn9xt3oax0Y1SnzhgeXmMBrnHMENmCj24JEOZuYj+1o
0YWoXKmtRjUUO9f1X7jQqKMxmkeWwJ+FXanrGM6BkY477AJFANlxwjC3RXVA3GdvnkzIszvl1QXV
iufyzcYGR8wXiWOXErNBOGoa8GZ8A0dfJzZ0jYmnTHE+aY5EtRThMizM6m6Y+vZx7qYOhxnE+dk4
/R7q9ZZzCmeCM6Of83g+hvN9mH1YPUyVtuwOiP6N02B8UGL0B7KGMTTaJFclUXacHC/eZC2BIplk
Sq/Fwx6j38FX7o+Esv3ForpvS1aRzBMdLKinqEjLOQryHWy9vQ4I/0GQPjJOZbDHbcUMXuQ19e1j
Ejvq1sncfqC87nB7ywRUClBaTR8YIZn+z3oCgZA5TUOpi+IcHJ67DrXAWwU5BXZrZM+lAOg6jdra
i3rkooPpMYVCKjnEpGfUJgXs5FDNLxabsq8Iu6rM21KKMQWd0GsCrsAX9Now391EVW6cfFu8wAs5
WTDnkRu2Lq2GsF+VbShRRgLECOOQ0OIB4iyJQQHFetPQt7YDL0ePgI7QtOdEGg1lCPiRsFWfQzX6
m3TsHl2kN8oxm7PQrLOftM0pUiak8AmYvKuIjLaT4Bma56xBfLf6KTr3CgFIMZIxoUv8u91UbAy0
h1c/JTnCMj1qzghfsCEnxmvnTM+rK8PuooM72jtBt7O9bnwC3bWXddIfaEVZKxMh55YETNR5sYpu
yqb2hgQndz7L15LwLxLjCT8u0p+VjosMaWv/blfFYyyLdGuXssPNE6D0HIJn4jIFbU2N0Foria4+
w+qtDTYNEUyw1V1AohPlD7oBn1Wr+cRK6mc36cPFrREks2KsYXiZP/3GpG1iClLTs60+avEmJHCa
e0aOS6qh0dGaMFsK4DznFsmWXyHZgleQvaAXG+5aQYKA9d4kSftmtQl3tklBrfPIh5IqggzvNzcN
9OjBz2z7nNXjTuhW91BW6JA19EhcYaw536TSNlZR0f6sjUfCWCgvU/8SdtHbCHvs1JezEx2qKGbZ
vDynOsrgztJwGKlpnpxK7oeDyrcRuhgGfUqD7aiTs+PX1SE1+kNBGswumw9YUZkb0GzbzCmGq+XX
2l5mxRe99KpL3ifR2eXVDwTYr1F+mbiTCuOgpuAdmGnxMnIikrvGRXbGi0DQ3E+FFj4lQXboa5tj
LGP+YSQIkqbay/e2h+nRb2CvpL21USxtt6ke2gCzdFKKEZwzsiAlSTLiPvR+1p2jCp8Et3ltEzTC
vMbzv8IYE3O8MXEjRZyx8RizyzTBqtzYxrNgnL1xhrpfewxrWD6UyKuSx9zJ/C1sEwtkd20iS6FC
lWV+88LboCr7XEnC5uD3zug69WBo+H79ni/A9Rsb1doM1G19bgAssdfeqLXHGHw4jFV1pTGx7y1Q
DQzj6zNuumZn1YSHdGQ/MApyjWPj5J9YkuFZdx6wedDPN8enJaFKIzxQFe0w4/OJTOiB48mjdWx2
4FJzj/VaXhEHkE/dxu1hRUeZlu2XD9ogmksYxnjTSiRNItDPbkEdzPIMKc5uygiJSIh1biAWBLFb
PRg63NkC5mTc27S6vhFtVhL8lj/rKpkACIqZz4JMdjSba55CJFaTwVUWzXMwWHQU05YQKWplGqS1
/GLBF9wjdhCXIE3JkxnTj4b4OqQkvnvwO13Rj8yYnIjsEjsUFwHtVXgJVULeXb77RZcZmFgeJSK6
o60zdMqTO+7J4dlrAnV1UguNksxvjd7sBO9sXwwxC0M7fAzobV4zpBtx/yUmvvniSaJ0nUCUW8tr
yON2fRZpufZoJ4l7XjZe1SX8uSpZw1BL72zQ4TurT7mch5SQZepV+7h33Ssax+zK2/baWLuzEuer
bWNvDOZHjZt8hfNdnVnUdzTwuRb04IpSV8tu2ClyxI7mI4666pzEDUw11qxbVw7bwhz7x2zeDH69
VVn76HesVLMhqe5K67Vw/fZMYGK5YfFgwhdGtTCVSK6lSsrzFBvJMfcJIc2UcW8iYHtClMWxPqLx
i4cJ2Zdl4AbhiyPJu3BJPE28dayTnGUzsOzm3PbYo3b1uXatyzZIgIFMd1hUjEOeDx+kb8QHky/1
RnbKWktHgMVgtcn3A4akkvazH2zrATDGhqxe/akLQFIqIgbRvd1Y8x4nnRTZErU6bh6Kc3W0ZmiT
D1N7VxUoBbO6vaNBWJ57xCP0ty0JRYiy0aZxq0aE9UTKIzzgZsDSdKVIJ8+kXR2LlItwikqPtC9W
LHScANxyEAn0uJSZl7bKyqtL6zC2MbqpQjz3tnkuqtLba0kYgwBGsGeWDcOT0pd3cuzuiHnrsJwn
+1rCWrVA+B3xGdGnwSJNACViSeartYFPmAGmT+5jS5M5ZcQDGDTeGlCVt7MVluuHz3ndYWRPqh+E
gxLSm3kf0eie+rpLb3mDraxPCJcvg7Ld2tV0q0QegUFCnxzRnF4VzIf34zA0e0txq09YNu3Ags0N
t7LYxVpBNDGS0cgM29fUri6t5oijgPe1mka32I8pskxd9dHZVs2j7rWw6fOG1zpQphde+1wEvneh
gQsDlnsJ4h5mvTF6Zqd1jwSh5XVZHJ1Zt8yam4ODNBRtRAqZ2vR2jamsuK9hL2tK7wH/XH7obXwM
hBVb+GvtOeeXjlJp1D9EOOTnrHS3oW7nhzmWTszUkLqt3zIn/4pGDsrw2L+38N4Gb0i2y/toPQCA
YnJhG2ccwHFI/pTRvkQeWHcI14AVmrspeHUGK0T9X05cAh0axD6TW8S0aOgb67mQZ9Cjwxck5vGm
r6x0p9nt6dcsf+5o/TH3WyaAy3Nh0D5HZZbt6ObS7E3nXlIxT2PbOt+24PBPeWStJw8vLcOnjCzT
VnElwCyzgCKMTE/Xyp01CMtjorLWDK3CI81DHbM+skdQKcHG6CPKd8saTgjW1Ta2YsgoevgQojIj
ciOJN8vwuNHKDG4Pd2EEt2jAY6QJevqeCg9YNkE2fnWXVEgVwtkD3M+EBJLJXDJGCx/viNGfQjNL
N6WYVUYJrrllE6nkFjRAKTVaNad6BN5hDRzcKVOscyArVsq2+cDJAp/PKV/tqTdZs8ToxVjL5OdE
GeGaoX+60YmG5ppqFMWZCNSVC2v7qEQ70ISe8nUycz5cTa9O/iJwm7BZ0Qd9MRKNTPMEZSwkb7UK
ZiZIHOFRZQkC7mJ+J8vGn39VzU2+389pwkx2RM2+/DGHDgRVkmQ1Ys/EgOWdL3t5gQ3998Nlzy3G
ZFMJJkksD6mCZ5LFsuf9vbc8jOYPLDfN56kpb1GZinVaDPATwk5txzmssZ83fpaxxBcawCG4aqdl
Y3P3Ok44M7zZXT0Bw8IoP+8W2IR+bZaHk0kxmiRkbpNKfuk8OZ7rcNKpA/gw5teGu5ajj3gNZBhy
ESlIrs501RkaM62g4E1ExbrPi/Z1oX8xRgGCdcZmaDobufRLqUHqk+/ar9Akol3FZPmUzjCXZU/O
e1GmbBgUyd3yFIPE4Ri5r838dvKYPMll0yw8lw67XzefP4tSJnS8U5qPxH5rhU8eeAm9jqYZZEMc
JXhYsL39e9OJ/NKaRjUD2VGN2B2ZcUtHmOGgQQQjuaVa59BGpJNJvtS95Ulj9z8Csf8ngZjtmP8t
8e3+R8baQXXvWfyf1Ldfv/gvmZhr/eX4JlYbNMsY2f5JffP0v2wDZwY/pmljCwOu7L9lYiYyMd/B
PfpvWNzfMjHh/+VyIXFcA7oaoi/P+v+SiZm6+58yMTKqLUa2LiWq5SJq4+/9B4JSpQJNfKGPh0EV
TEeRZQRp8mQxOCYphLal4+9CzbhDswk7XHf6FcD3ejenh9ecAcRMuOqxYJBQz1r8prf2/tQAcydy
cJs6wNzdAYmoo7rhkrv1Q++bJG1rDWCtCFSyx10huqSdQwQfxS6FMP+JMNwS/Pc49IxtfOMtCwCl
BfHEHRbtJH9L0vYUGtTIqDlZt1LZwX3+kVRdzIQQS6bNmnfqffJayBLZ4uaO1sTrJZu6lMXGkq23
H8FormsZvhFkQDE23+RaH99U1TvJGZ/hSxI9UoRQEvi0GZuEbonpfo0w2e0NKr6xDn8Sg7GvBdoD
dOvUW4V/sXKDZbE5aCtNKbQ0xE+4cx2QdkpHo0Z4XQ2yaqVnQbkKY6ZVKrH0VdAaYI8xkKx15mZH
16w+GNP9JKmi3ORCe3FcLIVTwtKyHUmj6pR3TGkQ00U3r26gAnCPXnKMLZiU4toP+PElJvMsgu0m
Mp9kIkImN/TOvOMgSWSjJC6Pk6kzRvNlfBujkdQ63z/lTneFeNCcDeejjmp5EZ11FZpwEbGodD1Q
dm0rSvt9pei66E7JSnVw5U7UM8c56NbuiHxgJLgRwBZe3k63vJU1m2NFEr9ZJj29aBibNVIDlqhF
VG/yCRTm5NbPjP7OXdUDtmSEG3Ur6dE51bXmMzAghkLrAf/l0M50WVxY+EFcByG9hiF/3dTNdVJK
O6o8vLNz5PJuHJk330RmkVtfXSNt7ripXyAhFWcNqi7GVOPAVV6xHPT2ItfGZ5JLCFQYknUie/88
TjZ5WmgFARzDtGiDF9YlpDvnrrutwZBsRy7lO9LykINLZqimAz7OC0tUNI7FQMwzh0OrchY/bm/v
y+h7pfINA0tafGS5oBFKd3am/UCCX6/lQHgeNw8qiFA8osyOes09JqxGKzPBR1+H8Jp6eou6owyi
IjDH+g3HCZaAfu1qrPIdK7xvu3Da9oPZHqeiw8/eud8arIIHHdArVb9DjnLZgBZs9C8Do7M1hgbW
IMxFsFN/77OAXxnqJ9/JgVDXwTf4WkizsyfC6zjisvhqeXg/e8bRmZTEmpu6vjE68QVBz1M9oR4C
yoaGp0aCHYBFr1RR7/PRuebv8eSMqw5E7Wo0n2Dtpocw6x98jWmKUR6QA5qbekzDvYqDZ8TtP7yY
gEM5EGUo7PFoJObeLeUTAZTlNm30GnNC9jOtEGrWWPyjKRAcL2j9SYrwjLC62PAjVl6FeiKruW6B
VDvzYsUDn/JHnFCSZLGx5h7bbpXpfpRuvsdwV94J33+ujOpSo2vZoKZNQL+mzbmRL76sLn2g760C
bVDjEGkpvxlD913CylhNA0SGkbT2KNbJbScLcEaRESNFGxv75JR8CUrDXoe2t4Z8kE3FDnox82Iz
gPhgnQOPjGYsxMZqkCxAx9L6EAhzTwbEsmzoyn1Po2FNpKPa2ab/nMFXREkXwxSRTOd1WtYoa4BX
ADqOSwNayKx1gLu8o2PzUAl4d8UQpQfT5mJErMS+n+JDzTiBkFfMuH72oszaP+ZpicX3LFtyzDHp
ajrXB9vfW55pHuDtb2KKJkJPyi+21yPvVKLc5xnQBl285QqZezO2MY7hMTr0guA227AZtAzytYu7
YMMwm9YJLvxtV5M/mLkMC+z6dbK40PXNc2M7pPP03hwFw+ViSqNzVxrB2hEzs9B6cDuTeIOezKIQ
83mejC+FQiEcu433+GVSwiOWvp2IlT6OXYOUlAnpoEs8iPgYRqFLXLUnMYOUMh86ljj1vcTYOzaY
xpB0XqUTO4yTPsv5ck1azcYfU0mqmPup+TZAqjTYayYdV8JkyBNurGBFVAtx9yDcHGYHrv3dSo1H
HaDCitJS21YsKx1nGiFaxB9TI2A+xdlbg4rQBNDsZhsUKcSh4qZsAhiOwcHFeKN3cbltRLQHtgZe
iL5BmHv4WoP2qNGsW9nJxBWm2YhQ/Cyd7FXaXDCYa+HsqDBPMrjdgYqnW2rruLd9dQ0m+WjmJHFO
jUnOVyWehBkz+2TFPpZle9AyzmMKkX2nOyCasnBT1OR4IR3e2SM+eVJZ85J+TwFINc9HATDz1nQB
rVMG5whc1sLnIIK8QQ7D1xKcw3YgH2yHACohEKI7NlByTpEJ+MGmN9gr70nPiThMXRMfYDPb2cho
m9AE7ARA8g2ubywuaEvxq8ZoE1ahk+/J8cnXThA+kKB0zMxoa0UFQ+LpyCjNWI1ME9dREH/rGFZc
6RuCFiDEOrbbDILKDLCjqQF6+ZYSWa/VEn6sYYjV5LM89xuvJ0+s//S6EtiEt0eJ9h6O7os/krgm
SgzEdjqcdKw0shw/peaFm0aELPimfm/41qYJ5ScthSN9Wmdd2m/x6H3aUWps2uq19gg4ls29YfVv
ITSqTVLWyPcuXBSCWStzbhxsmrzAJksgtLRXzZqF2I64lqF0jkQip9B6mm3GtYCkH1ASdTNum4Cg
EqqNvSqCY9wd7aokZGoGRXpj/YHPKI3pIEg07Ti1L0ZRUo6wvG/NJLykjbjLu+5VjikN/MEDpsrB
xYT2mgdRuE+gGa1RAB3DPH+rWjo0FVe3tZu7+9ioX3yfhq0Y5XdG6CQeauKuyLqXiWUzmid0qT6d
4X5wzXPYjHsO7q0XEZVVFgXfe0u9QuRGodRjhoEwK0t4MA4ijWwAiOigFySJVXnPlj/H/ZF7F+jj
1gEWD4ico8+SFXLHVUFtVQiEpylZRqvWQeuPzf6kMwYIPb0XB+7sGDZn1NWy6Rs7XbUqZeoLK7ag
d4+RFpfvMQj74VTNS9rfm+W5BZG3PMcBQMnpdJILOL0K9fdmkY5UOqesFu7GeQm3TJLixeOwPObk
VEcM3gyiWXMH8+p76hwohAWAWwLbx2NSPKWytQj6xi23sDYX6uaykbXTnH5DOO2idzbLG9EWLXKw
+C9mTfECJR2b7DgTdEg4Ro3szZtlb9ks/0fdlp8Qgwlom3+4PLXs+fPf+PU3l93lJ0ZB3t65GGVx
TMqPBcyYd09hrPtHqPUoUDVJ5lhms4RHEHNa/gd3GnXansHRJZRU/hIpeYsI/dc/Mf87QZvgvuOe
tZYzGLOanQxVOqeDLLvLk783fzy3yJ7+eC6AvpbWojr88fzvh14QZwRVM8LOcy7kUaQRb2wVyPTn
zSLwKpzexQQxP7ZY16ti9LeLTOv317rA7dQStrt8zYqkz4lqn6+dvLvXFA3jNlue090wP9SW/4uM
t/zPy//2xx+sZkm8M0viFwTd782iKjP/xqPGSHkxp6tx9ZuvRwgNPprlD/7aDQPnDY2Is12AhO3c
41r25KLa/y/2zmPLcWTLsr/SP4BsgwamBDVdu0eER0ywQkJrja+vbcbIZL6s11XV85pgAaCT7k4o
s3vP2SfvSQjtzeHHlZpIIwzt9cTV6pS4hxcpBneq/BTpHbFQbopq8nrYogiaw+919d2nDndzGj+g
AMqZv0BBLpUSS63d1FlTf0+DUJyM1cKVekVGqlWly8q96EBwSsa/1X9Sl5FauG7KUajlFUUndtl6
tApBePg2ZVwuHYKTOzTLFLPUplqj7dFCDE0bQZgvq/5IpoEh+l1IHM7RrKvPmu8hzE3GaENs3BHu
UfvEbsSfdftGa5YUvXBn9MuXrgnRR6zzi97dWUubvXiJfbDb8L0N0ae72pTsGobS+6xv2n3thjSn
ZQyzVb+VlWnvcRU9lyakExum2iGuFh6XA4ov7pdM5pwE+88qRx4GjlbLhjsYY0baNF6eHrvV+W7o
BPaOA1ommFjUg11oIylqgyHXt35iekHX+ulJJ1uKWEzt5HVDQjWyyy6TtP7qY1g8GEbFE9JBRIXm
YtjUACYxHeN8taP6UaDoIcjGuAzz+Hk0ZJOqzqnwRm23S3ODuJloQdA1lb+4wt9Qe9en1mdepmlJ
fByEyPcFRINtPtEIg9vSd7Q8Q8eJTou20H/2wgD/Gj7taEweDJMRIeo1WqSKMJgZfbNZMQ4wosCF
UMi7MhIlqIOKJ6hWbzv/8TPqVV9aGG4/V3UQFVpER5Qc79Vr9MXhE6rVdaSQW+GyCSsUgKuHIlCX
C7V5XTAtgcie8Zwf0HqiD9NpCK5AiGNxoA+LhdUf/G3jIO7URv9pFuu4Vx/UTdKWIz+tzeB1Zu06
n5wZvSp71GshpcvtqGUT1FP2NXKKLxZoXfKNg1zcPuK2WXYI0IgNKraoLnmUZUC5jpIYCVKIWnUu
s7nV6m2Ro3Q6TM50SnNktkjyQPqq89+jNLnkFFCZgurXfbcX1JpaOK0/4RaHpXQYSpd7BdeOWkTZ
8tXoUnCTf+2qu9oKdMZ5oNT5vtT3ktZucoB7inFesn4tx7ojEtnbu/JIqeOATIQX1HGNispfArVq
yEePMO1PuglCAKy+cVaLBfvA2YjjCKrg6gWj75LZLsONW7Irz1NaG8hul2tqOePy304oH3Hg1Qd3
22cZyNSMyfDzbYWkVRW6S/n4JTJL/stgghrXIbY+XJ+rIklO2oqmAm35aVruDZmZrhxJam0sSE7O
tekYSVcXPAzStEbjyMQ12rVcGhsmOUhsrw4sdUNULi31x7STZUgycLxVv32m97OvavNB+cXoRXUn
b/yySFvINJBbXAvjoAxaKH3aveV5zzenX5uCvbuo7VnKUIMuhAGRzlGSdwGYF6z/qGstqNEnL/up
GhxqQR/EKo6DtHAJ1JzdJUqX6uCL/KzMW2rRET2EVImvW7m61PvUC4NNDjGpy5KKm6olNkki7MnQ
As/G8+X6U/LDb79R/S71wv9zn6eYvbdPUGvqfbd9t83bx9z+vNu+tOFiDSNqZp1LjODtk9UPuwri
ff3bb++Jc4+wLh11u/wn1OL6IxqRKNwjpQKoJsmXyG26C2Pk7OsWlZ/i8y5usht49DLF51LGz4eC
0Pbj6nhz7lXr/GHq+xgRQOqQYopHX+rDq6hKthZA9w0dJ04Zdeaq8+S2mF3voQ0TY9+uKTHZ03Nq
0u5RDY+EsOTNRMQYUOQCkXpZobLp5XO4RlXF/P8vD6Fox9fJAG7p4TiNEjjqjuYi6sYqQrYCaACP
RiaZWJuq7fuzWTTJKbba1A1Ql6Yn1cYgCukJq4NP2Jr0h+pkdajP4CmOWW5a7f7Q6jn3pXg8JJBL
W/Q017zG/42S+W+c54Q36iSr/N8/zdz/KUrmVfrB/8/2a1b1/9JY+P3G340FH/s56YbI2HzTti1H
prX8FSdj/cEE3jMt2g2u9JvfGgv2H75loSb0PQPmi2tS7f/Tf278YXmyseDgSscgxLv+/BP/J/5z
0/1HZKXw+QzKgfQUaHEIYpz+tbHggwXqofxol5TQBtwhKDpLzxuCwXC6YO7IP47icKN13btnh7L8
EJ4pRb6vhfaUL6ELIo4mu4SyWyOIWmNcGQQxuKMEa0lxyfSEqid3kxW0JY/+1oOEK8LNYpbrlgCa
fF9JDoueeofZ59lLugAUm+IFH8U7kP1DhBtr0w4wZ+fy0DTek25mFakLIEbMVpcaxjDIdf+zaN1X
HyYS6SoPkzV/92qgqRQugMYvF6vE9gDq0c/KOxvpOXoodG+gGgNhZC9Vn3wz05Xi67GsmY02onvJ
bAmXI5plVw/0Pnq7Cto0pyY523dUXBkZJVuvoN89auWvOM8Pwpov4B/LGtRQNzyhOUMpmnencUbf
EYJTIUSHsJKk3vSWBVPG2kK6/Ki5kbmBlYFYFd5GNnXPMGKoa0AiD/zI+L7q1m7pqbVmjfHS5NkZ
xsErauF5Y1LLZBbsb71W+9Lb41vdlF8JGh97hi64xfS0bQPD5IlBFtVOm9sPukBHICboH8gn7IFq
npNMwRA595rr9ty3Pop0vB+rZkC2jhS/4N/N+BYYnpfAPcYnMjrIETfCMqgZiWbi5KT1S1/ODAeo
VetDdrdCrgo8iOuUmZKvzUKXQFvopaxe9qPKn7LIfrSj4dUaor3DZ+yzoaYwlyTtdsLli32IbNox
4iGnaQ+hJNIm9vytLbI7DRDxBllasvfXF/gatfNdwAuaavKUe76Epa7ml2Uujylw153/zcuSC7MK
gfUofLPn9SnmWBtM8w+TLM8IOLne3LgnnXjnQEPd2uo0K+I8/jCYE92NVs6ZjPpSu+MbtT5k5flA
BdSWIW3UEOyOJhEHk24xeKsl1T8VUBagARGJEHnZnVM11PzaoLbm544G9NHu4gdz1GvC6kIniMfy
vfDq9wxJAfE2Hy03+1RnNfPwESqj4eofs7L8vkCl9ct7o8gwD3iUzCzKirrjkjUxw+cjQXxyXtbC
w+EIxGmpJ5reYts5xQD0MXxyIN0Z5YOrRZDaEvuFJ9YcoA62V+oBttkOO9Gv2ILQXKAaD8yeULjb
gkxEa1uVklHooYjrsqzkgp6Wd98jFkknrNbrfw6ZOdMGQgi65g313Kb4UNccIoNeN943QJfW54b8
bSQfwAdKV/KncLrAd3jO+9E6RkKj5CXMH83YpltcTFu/jU+h3Zf7VmaPmDKFZJKacLV220eQNwrr
TS7H5GoxyOwbtaZScOTNmPBE7/33i3L41Kix+2Dd1rW1trfFgDXv+trfPq5ATGvVcK9qwxrO89RT
84UvobaQkJDdqicpzjejQuk/h8TlNVAypWjZR0wdj0AZiNgUDtq3QTTtEeHDHo1ZfCyAdTMw949x
WumMPdD2nMF39udoRaug1iazfloWBAK3XWo/2riHZCYs6vbziXyT+rGFZ8l2JWubUo8cCskpDzz0
Q7G6xqFVUxm1T8gX1I+oRRmFeN3E4bbn9lPMGZgAURmD34DhQb3z+klUy3lF7RgRlUb+SKpwy9lt
j9VrN9jhPisT620qNFgVJDtn6VeMgS7NDG43nvl5qj6E66ATmJN4h6Zymye9Y+AIv9G6FLjXhqZP
L9BX36Zlae8HIzaOjl4+qPyCgbzxDcXA5IQ+rhxhYMTR+nWOR2TQW99YM/i0Wr1nNLWx54ZeQkFG
07yMb6R1VLtyrJxNiFtyi5XHO7eu0RyNqPpAWZhenSnutLoedj1Tql3OvKSP8Zut77NOy4tKbkiM
wHtrwkaztc+r6YEB1Nr1MM/U36usO2WGIGVw7b42ne5SxTe7Y7FU36yZKk5vE8oaYyr6kBA9Xjhu
duwTzdkRG1GQkBV9bpbhZxkP3YsjwurJoK9kgiSV/cO3tRyS81qVT0NIGwRcYfXJIbe+WOIXfAA4
kTqHANDYkTA68T72MW6hqPHOmc8Dt8NpFWPNgDdrxM8tZxdaO8RKmHe6s16iFqJY32xDjLsIzDZc
xjVe6AhRF93H+OAY4UUFbajiWdwSy3xU294YpDKwZ548eoaqmqUWQJ8exxE7DKOJ4jyrOWnfK4yE
NcAcG+2QS6TjinQlTiRPqdlJGbCqNK4D/R57Rl/YypmlWoRybJ/C+f69U20vcpJWM1uL58oAQCUH
3WrRcwOmWMAZCkCkW0DuQqFzNK08qTqjKjH+rdj4r7VHd60/gmTVkMjzGaoMuJQ83elnTLuEscJR
J/Zzk2jQ8tSrVl2lQWIwfy76BBCWo3ebulyS0600bQN9p6YhS9XX8hozbscZPXJNh+ZsMyowINae
9Cbqz6tcKF/obVOPaWyHEdz+wnNQlM1S8XRdjaWaTG1rEzK3NKu/W9HaIcdiSpJS0+WM5GtAAImy
IV/c5Ug7PehjF5nfQnaan452oI7rWsjCRizhImSnO9Su/L06ynGKqagy6uMoZ5e3o6zKmrcoJvUC
ecG470S1uyUxqYq/OhFuDQC1tjbDEvR0P6/HXVU01UJlNKlzoVal6LB1on3hNB/UuWDpKzM2tUpK
MKuR1r1THbd3JDPVJ5F8U0X6UITWNotKcpXU1yq/MmWyJc052w0lfZub8VZ934QE6wd77o+qM3Bb
KHfsbVOtqX2r87mp0v7k9RPeUPWdqtNNrWVF61A68rxAnW+3xe0cvJ2Ibm6dBBfWYdSEhAjmHjGk
hMbczMwqNcZWiku1c0okDzVpfqqq8/XYXa9RVRNXq0nZc2vLgLr+deDcSMPh+e+OoTn4jOCJVFLH
5poZdb1yr+t2Wn93ZbtCHZjbIVJH7B/7XJjsxIyVZDzKS1hdrdditDp2alu9QhAUyLVYfNTlhP56
8badZNHI7U5NpkFqFieGfTRBcwxS6pJRl1Isq0Bq7bZPj/SD2xnWQUWjdaHJOLoMbGJzDp00MitP
sXrt+gNyXxURfTnaIIh9wf1QSLyQ+9faP/ZpbYNnT0auURRi/p0wc9i7eUI9OybZxYcwe+0VSN+6
Wiv9GDCz335RhxA41G+PutosrJB7mjqidVI6xy4lgldeguqSrLo4xjsd6dwp7czbDdkYHVvFwLre
Zx/8qUmvl6TpuPhv1zSklk4lxUECsyGGOEZxLDdvCWq1qT+XadHu1YEur6VamZumLtlQ1QnbJuTk
HVCwqFaRf2sg/W278xxsOTmSsUUV227tBtWCuLYkirHHREP7+9p0kPfoW2yVWlMLdejVj4SI/kPy
wTHI/Xm7zMO15kvC18p9TK7y+Z9LPwJgnHXWXtU3VTnTWTIidDz1L8wqQ+f6GsRpzL6y0D0TV1wc
1ap6SRVIb5sRmryFKBnt21jTFPwW9hkuMWlyH3VOZLV2W/y7faWmcRe9/UxUyMbMv/uImbnKDkv7
L/UxuXofjLGLbZvJ4W9v+3fv/ce+LKbNsHYmp6P8W9WrIne/ImyaqDqxq5r7wOmAe+lt/0Of5OOo
1GURNeIBpBZjx9d92zdRyYaCLrS9aA33ME/5hTDnAiK2PADqHdFCZCPuIz5GvfnffYx64W/vIWt0
Z0OlK+U/H7fmJz02PGQn/O7rx11/dqxnEhI8vg3dhHKgXlcLREH8NvXqSDVMFJwoGr0TuOaynA8V
FWA9BbDp1FEe3o1AVtvj+FfNDH87w4KyPJAqQiNCLmb1cK8VAauv9Oy8vlZyRKBJBkUj1yLaJhzC
sHgnJcgGU0rfFBpxCDRgwspPxzSsDSTLRRKWd4uGGgSN7+9apipoqk1P3XmvBU6/QE0kJfA3Jl+i
bttqu0bJwD8v0Vserp+JRmFh1e1O1cCFvH+oGqba/K3BLz94rolyRJYkLXnnGUVU8rWF4PZlE1Xu
Uv+QWkSpTiJLkR96357rYycHA6QcIVKXj0bPr+ONkqarYr3Gg4GpniREiBQGCkzgJYi9hHufEmIr
9bVa63oSv+mZEdnQne1cfLan1cJ8CjCikwu1BrViayWYhXt561UoN7XWogin97cer1g6eWvPJoNT
8CqYltuTRWzDApncwgWO2ULeH1x5UyCOyeIuGb734zqRzysHi7eS8EpqJbQ3hHHmqu+UZt+Tiny1
Bg/e36eE7aWNHRs74z6UzLSbHN8Z4mFbhjYNPKUrL2VCqpADioq5PFpR2b32BnKGUykPmGJtH1MB
PACFj4iJlJfeokVPjV3hK5YnjkK/2dcuvBIFKPGAFd41hLOfFPtNUM9aArWqLBKlIZZDOaRHRXtT
5Xy1xjHiuXDbSUaihr6FuFLl87gtCi91D2jxSFf9EwinfCJ9BAi670Di15bdohzRntWnKf27Wrst
IvlQ6vXu0wAKcKc+KFfPLrXqzAVfvEUmjNmO9rG3mIxdIOIOx5jIN1uOwdWiUaeaHW/Re81HAXOG
do18VatMGHN981WZJdTZ5vkFGBK1bSsiSUzLnINrfjVG41KqgE118qlFQo0QtH8Z/aLY14DmMgQf
DRxoLampN1JS4ktxiRAWHd3bdhE1WKrxVSiXhHKPVFhfaPpCdSBoWTomkiThj7PL77QTsVP4OIuj
kIXa/E/7COXSfJJPCQ6ms1s94t+fHoYQFDL6W8Y1FIrwBvhkseyR1SZB72ivo7em8FhCdx8bjhN4
flUeXJRtO8BnzX4hZmjXCm990osXaNJQo6Da5nXzWnerd0nn6m21QgBLCdak3nQ+A22I7yZCOlu6
3E/DoFd3eXSsQ++e4XZ6PyzCvJCLttFTlwsiineTvvQEO1hB7plP0AzER5ii2SkbiYnpCFVKYeJT
hYFtPQosXhmFyjkdw2NL1y4Ll+TYoPS8QIy4I8YnPE7gS8gZsPdJJObtCjdrcJl+LF3aHJFYgPya
IH74c0eAY5c/lCSA7kDklAAdOaOdxhlO/TAcCZoBYdHY9kNEwiIYf41S8PJpwtkSTO4EaN3FC6xr
SM8hq+IuNaZHKlvNpU1NTINyDd3lT7J68Fo3XX1nxmqQi9El0+Z4G1HnDGC7LVgC2zEoyQw7lxHy
RC0EGGnnVvKA1ovCJ7PxPUGIK7lfG5yT1THNY/yq0J/X0X3kdja9kS3g7RcDaRgKMrxSpZgOEaAR
XHcQt+DXUAaJui0qAoK2gAwsZjTcGV4pgrEeyCKxjJQ8nKTaap53b5ZtuXcbndweajMWJkFKhc92
rb3lRBUfPPpeek8htTCH73YC0cQ3ph2l1sMAWGNjDSzCPi625uzvrHD8UUlYwUKm4zrVUNrMN7ss
5vuwhrkEbOXDjJp016Rlv5kHzz7X8eqh1Ru+VBhVERbrJJ5RWV9S8Q2Jw4+qHH/UEVrGGgUFBJHj
ilQ+MJ3hvuws+DImZqoWWefdmqcvDYCng9nE/T7sTKCn9iyeO4uH5VTm21UQQFQssAs8nhSBhEmN
PRE9uW/j2QQaNTcLog8N2boG7tRFObGBpmQiT6vWu2hBVuEw9N+bSzGd6tWgqT2Dg5uSH2N+7GHd
ANTiz9DSn0InDGlgnBcQuupuOqkjd4vq3jS1lFITv7i2idDIFz1+mDXU2A6yMYrRKK37gWYGWaU/
e1uON5G9bTImmDifqu2AfIWZaMTTHH8uFYjikJg9sMRSP4Q2cVFmlRvYIbDKN52/nTlBkTx7j1h3
Lz5kiLvG648ir4tTljXf6plmSaWb/fZ/bUH/E1uQaQrD/q+6d2/Ygn523c+ff0dH/37X79adp/8B
tgIrmqGDaObJ7f/VuvPFH6Zum65jePBCPZZ/te5M5w/Ho5fiWQZlUdWf+7N1Z1p/+J7p4F7wmbCY
eI3+f1p3hjD4A/6Ojkbh7ft07Syhm3CofdlbrP+GjnaX1tTiySZiQHc1eLaMglX7ebLMHpXvRzXq
qkyjFsEqPLK4AT8Ht/GYehnHM1UlNQ5T22pYptbU4jZUK4cRj+2AlUW2i9TwRsGPRYT//7p9XfWA
zRi53x9KJ3SOjBQ2inWMzeNfglFVZXAYUghpjfkoy1VnXdUF1eoUVqSgq1U1zIZjQZFQN7EwVTbJ
9U6TDGDitFNjORFXX0Rwh5d9tKXepsHKuLEdxLnrZWJUOxeY/XSBR3GzhpAeZ6PUd65TXpKVB2HR
NdAKYY+mlo+mLCZffcajsMz1B2wKE1Rm1OaPpiU+F7gcHhYD/HM8y/DINTzGTECCYsBpVdf5Yy/G
p8mKsx0A0CqAeEqvBqhoInW0Q0T698jAcCBbSBgRsd4Wo+5oTi5974JZGKSSL36vW/OyzFGK8ASJ
AvDZezcCashQXDK4DgkD4IASR7PSUZg+kABHGjuZGsM0MyWaangD1iecKG/dRA6lE/pMC3MyvMrZ
DfSieIZrCMvQxWtlabW99/xXL9JHhsEGj0Pdey9pMtV1O8MnBei6CP9uIeNqoxdgMnE0I7Xruhrg
pK8DbCmijdZQJu8PKWFhH7T4ZerTzznTuzJZ142V40IIhb7NGC/TuRsmQBJWkMagQCdPQxEPlMmI
7NfC1a2jIPuU7sMjhgFr7+q5xsy5xweaY17xKMCnsXdvdeRQW5b+Sys1Z1smhn9u8vrJzNrm2cjO
Nio22lTgwxYHF65wrT1N2hY/hWFtS+L7glpbX1zYH/u4K3fagho8yX3E0VR14akiTDbnz0aCdjCr
En1PXhFQgtD5BqcDsu5yn6XzO76w/gh4jEgxb/2ShEaCvJ+Jp5zTrK9dXhXbBb6lKGmbMiiztnEC
R9eKre9RL602ppvRD+e0CdP6VGIww9DeHjrc1wRMOWdakoe2yH1YO9MLWkvU+E3Y7afG4xEaLXDL
iM+Me3/rEIlAV8pk6OwwPxuTvd1O0CqmoG6d+Q44c7ENn0lkOMGa2ZbeOAZOa78ayfgtHzTK/mv1
3PcCPK8ElUHJRcZA7HprLKfYhOybwb0La8wE9HLpWXUvZTvBHZ+ToJqhXGi2vU21jguxP5YOfhMk
2eQnweXN6obIsih7awXx8RTLL2I9NhZ8M2MgRCIr7KNTiTtGMeASLdSLsyQQeGb1jbODBL8BfadI
HHOzwD5CsoUrX4NvZS7+hrMYy3z7TsUuoi1xUNM9HdlViHPwootpM/QLiLme7hJwB+pG60BaN+Uw
w8t2nRYdEvB1Of0YreraA9pnf88J9Fy1CzCf5b2bCLJoLRNksPzDmrJC5W9GYNvjqDsBFCx050vm
QsbV94lNEGNTfHE6H8cSZXocISMGhf3E0ML9OdhufySTABVtG4IrMyxsV1n3Kec0O7rmSMLERPrv
yjxHK0EZwonadQXdK/8ebz+Hp9j4I+mFvl0eUlHVh9j3u61mzCkYa9Rz7qSTfHQCjPeeRQN0GcoY
R24gh9zi0oiZxTRx+ejIX1I1xWEdJ7iFLhKAULLGNNDCc2s/DcL6kdvcUyOUEsn8NI9J/4ByAzAu
NJ9T57/CsI0+dq6N5HBJSMvUyxP8YMmPdYg/A2YfG1pDZRbP0pi6m7WFWupn/nYaxXcjYwuyzddI
C1qcpuBVEyZbJUzifNyG8csShdrBiLlzYnUJattNtgRpEljL2RgDtGmAIfmW89GckTzMCSKAOZI8
M4/BY0Td3YuGItBKN9q7pVvt1omYAibVwRLKmnEzhZfYAOw7YaeZFrIdJ++nNXN7GZ0FWSfZfgG5
WkgGvuQODaKQJ5XXFu+29UsrsEnqmo15MU9OYZWQClr/8iqYtsRTHbVWH47RlL/NhQwy1Nr2UGZj
vmVu4DzhNQnSktRLHP+nlShAMfyom2g9gtT/SBFsBFgNvDHrppIWu2+gVSfBEx4B7Gt9F+XLyWXW
5TGD08iW8XSieCcbtKhBk/JULj2WNL0YEVt8W2sGrpnZ2xcyGAuHiM2x+WIyAyKgbui2ZEOh18mo
f/hp+Q2H5Nd5ISiLidVA1CioY3C2wj9T7ILY4z8KF/D5UmY57tbwc1uJ6STJZ8YU66ewiA+2DezH
6rGI5eaaHzXUP9hMcZXZlkCtshZPGt3MDYEXm1AY4a5wq+4ULw79R5KC/fnS6VySlGbDbRunzwuz
yKD72BZjBH+DL484uRGgDN43f57PoQ0zubPB8aVFxSkcZKvZPpbxRHhcFr81Bc+i1ZjCQy5Ia8lK
bhpT9suORgqrk5kz4SRLNBWDceo+UQIDyLPc1wPDe4+etLPmnzxh2WAmESdJggEI7V+EpGk4ZtoW
WmfjbUseKlG3PC7Z+tY6Xb/PnHQhTCyEOk06JX0j6yXSk12qrfaFMiwxEd1D4gC8ts3mY4uu8LAI
50FL95Qv54PWicckJVmuH5t1Z1ZcE/B7k4NjOS+ahkMbhBdTNQNcez3ToAu3TkTiuS4e3NJ+5cp5
F0gPz3h35gOGBagHMBfUImMgAUbM27ngdwg9I3mawks8MXwYIRaQE0pMOKldBczTE/xOca7kwoyN
L/Sn061g2jmjPd7ZGTf1FfJTTBsccJv/hWoINEiIl3NkmwdK1DP3OqvxNklhv4kRx08cLp+FB1sI
+hMT2NimRC8KEpi88iuTTBzbihyRaVSo+6J4EVk6YtFJgyhFsw5o9shECK571exD/0fIjHBn6yFx
xz74WprL3obxxHHStG/c87s9oW2PUT/ae+VecDTLxO3n00Z0LJ5ZhMRtQOCQO72go8wXRGzJckjt
7rlEHhCST33qN62wxzUQ8v6dTlV9bSca5djsKQ2+KHDtROMUPApqKrxBrrmdTIbWmfnipDBRNdlt
UT1kEYd4uPmdnZSrFD3xihuNK+/g2NNjguvWxbd+VA0yardvJrXXgPv//eQn89k1jfEwdymJF7G9
n+b4cTar6Qw8jojYpW+ILs2NY9XU144tXN5mb+TeS9n168lMXhcS+FrqyGIgJFv9OY5PRluWxCfX
L5J9PqKpgIi/hSqZnVGPYKs1jDP5xwlICzrYhW/ke62v367N9YWR9H4gBYbiiX0qBmPivmcRN0Dr
JJIuKcKbsx0Qs5+NrfW7rHDiE3bHoHEb3LiYQgGoQP/tk5EQvoSUPHz4uOJkl1t164rwi9WFCPQY
LFMGiLZcJML0XjDAtceJPqBpON2+j0CGUamcOuCPwwJnIHOt/pjquNVQNuz71nn3ok6cOwpAYHEQ
TLV5tJ4rIZyd6xVfCLnoKMESUiK7vi7jKOm4wQrypRlfi9T7OSXcL2JoVSVU8ENl5AQ7mB9mpvWE
nbwljWZQlkF1PHQmFdbU+eon1HlXhUOh0s7XEDbbZMIAJ0EoepR/XP1B5w+3AlD174wDYyRQWApL
J9lnldjnxvhzzEJtRwc9jLKJULj4Vz/nF10q7WvxVhMzdYp6E+G4nERYFYVkp7MpyNVtMEAaZTQq
3KD0q2bDaQQVP9qVQpLGaqTE5Zw9a43dgCIbdwQMNTjnKdiHeUU60AiXuIaPcSr8F2IVXHA7LKbo
OxSf5bSGxGkYTfnRNHVaCGLVfTIyo2NC8kWgRXEbACvqDiYTN2uKTXqd9WdGFFh1C242LlZLOCoU
VAUgzGLFmT6XHxputnsHSlu9jJckaV7HiTRtaI3jhbiQYFk90LjD0V1z7dwl/VdGDx8xTpCa6HQX
uHbQRVNrj+hNSIgQ+A2xQcfSbEm5sc4DNaGkoXzc2QOkPhcLVF3kxhlKGmin6hOKmnmXcy+/XtTw
zZ6NxiAgSUpKoJM1GDBhsDhWBZIpx5ETgvHau+MXN6VtFBIiGYCShzM/5Hf5jGUydTSf2wqp6nTl
uLq9tNSYEUbHkHrOBhAxNHs/QkVWJAdmVvdJOCXn5amw8yGYej7ONaO3akG63qd9fBlIRjxB+WXI
l4pz6KTF3odGE7kmQQDuyg1PduvtBkQYReGmDFDg8bsHYnT7AVVnFGLkqDr/Y5MAT1cYcXWaL7Gg
VDl0aB+dz+TffYkzjFXjUt+lhn5xyIHYme16AXbLQMjWITusAAXW1cbywZDatSn2yYZWlo9o0L8U
JeltRlWM28b7hdtIO6uFEFKGGdrm81SsnKNy7mqhpr8u8nr4OFbdvJc0xuuuxhEFZtGx3qlF6Lgt
XEaKn0JAlmSQToiE/nwTvFCz03canQDbXH08RKQyzdo8cmJiY8XtMJ4TBz0ezA70kJkDmouSBJi8
fh/nzRzkWjPu+0+wVHWUWsI6J01hX9eyCcItdONTyXMIfoHdyRxi2telJnP5ZronfTQNuO+JlJla
ppVW8+QTc30QTuMecSRJjpp/HuVrt4Xal6e0ICONYCNf/khTFeHZSdOXErHmfl6qDPnis2EVmADK
cPluUVcJFllsTSt0nhtyGx4aLYoOsSN4Mku7Td/QUyylK8BqPaIPsup9kn3MxaK8PFVQD6Ej/ayp
6puf64FaQZERXLLJ25iTGb+Kcsde1UayRxbKp6QeM9pNG8J61EKkI3JnckVMFKPcNohDUfRdtdDW
58bUnJN6rN12G2C5ba6hpbAFNhYW64DnrreIwPbQkC2J9TUE17LXQ4OcFZeTKqWHsVs5R484j07r
mk2X0hkLwjVLeGkQpxqm6vkexuUp0rQgNPw99wDB0yWGWR8X1pNaFJr4Jobq1e7dLuh9/UPjmwMP
znCXtJDqsjS5VC2+4tHo60PbGUg2bevQAR11Qajdx5x5gaVH5dbMdOtOpG4H2g/LtRl9nssX1FLl
0ONaK6toG7t68tUaBwFB3e6IwQqfY0K0X2sinH3hBXUMiLGjLfgU+qRBFnH+gxCeQ+iPtJdr8GDo
dOHNztCgnSyryLAcxzeI8xfbjUKgL0wMZtJvLq3xZRUFLiGftMSOlHKIOFWdmp+6OjWAX8LMQDdY
EZNI3HsZZQFIPeTaHqmJUNJ/9kP+FovCP9oDGQMzINl4YnoWxgihV6xUa1l+hdSjf4cIfKYo8Gkx
CvOlzaFO22lpwQMx4vPkjchyo/mhTpof8M5gSaxMLUHMYUJp0vEykexj94Z7P4oexk+xkPfkTf5d
Un/TAU1c6sc5L6wXZiDGtoWYuW8Tf2vF3BGrZcWujFh8G9V6QS75QL56xHhicUp6BIiNiNuet21T
gjYLW8nwmMO7yEpf7OnrMsfZF8OCPCh6B3eV+QaF6av3KY90/4GnYrRte1t/i22ypXrfOM3oQTdE
2y53PU2Q/QocgsyTzr+LK6gDadfrQUv6sE90AYiu+VyDhiThJVsOrvmL7J/15NgpzFaGI0xAPG2X
d+FbtZJTH4Gk3aSuNd83HTEOZu+M29ibvuVa0j3aZfcpRh4eKCGe0oYBuHO3VC0ZB8qHsCabzUuS
AVUR3T40BxwLvswcl7f/bHTWs9cO/R4L0ZvaxVhoOT81EqSmFot0PqWTCYTNWOGHyBrTKPvpKopB
o0Xho33LPL+jEbJCg9A5AXNdVPuUCIpM3rnb0ZemuZhQXNmCVgIGo31iVo9EU24ZquhaG86Hfia1
SumW1EKJIAnX3VcQYWEF88Rp4qdOeuXV66CH0Gkp8UQZM1Yg0ooUaKNjcK2kukrkpBbG3G2XkNNX
CITggxOjubapIJzVoIfu0O+1XE9ztMP6RzXTqZjWuEWsI7DVy+PMiULowQ+9gQdHRjB4JQf9hwMZ
xYikn3ykYOhTVgl1g3LLUqbHOuLgjXPuMMr1UR3MzCib4T/YO7PlxpUou34ROpCYEnjlTJEUKVHz
C0JSqTDPSExf7wWW3XX7uiNsv/tFQVISNZDIPHnO3mtvuWCIW/BD1g/tMghIyZ3fYsOmX7CwBucH
IrY4jJZ7cKHc0/6bRS/AEtLiMQziu1D03R3PrhaxnwBFAsI7SbrHkZEBRvBFsiqL6hxX/Kyusgik
qOxLYAT+mpwGLIJj7594tzLCJfGJUw/A8rWWMOJ1p/Dstuuyz7ttwQgzcFPsM2gIaB/1K6+cl5rg
okx5iTsizlUSrNLKMPYYtR+TIP5NUyvZ8nrDxduUoV6v0ymCr1N2z0mcESlSBevRVQn0Q3oGNS/B
otZw6URjbqzdRoybOn5OI/NHjXnO4QiTTR+En5zjzyRTbxMvodNDGNUG8/PSoLnI8ththootGoEd
icNbmhqwfkirWdBd7NYmqe6MIwfwg8JgLXeJei0j/tlyqgihh0HKuHoe4NkLq3ePiaU7KzXJrzzx
9kAjj1lFiNbEtVp706vdy7s4WWPQS84EQdOjcwgtKxvcbnqxKmnyrvjJFDeJw3ereQ2bpoMaRbKV
aroOAh8MxStOzYjudQOaPK3M8mgkGa1NLRZnJqSrzNB4g7oRo2KavcJiKXeMHoQZlVbiVSeHXmnK
QHHQ6en2XoWsnDa6WWcfUT/TaDKfGOmU0WY73YuGoa/pmouq1a40+q/rymf+Uoq3rqHtO5exef+p
c7om/wu/UTZFbwFV0WNT8mc3FXgiq81oOFMORmlw5SAQm6eWYSdd8RCkUwmdxGfHQyqyzMvsyTGC
k6QmRr8Rnob5ha5GqzrKmHjpwMEVbHzLyp02sn3JvdRZpJl8ZvTzYluNWJPfYG3B7p56aOcLz/ET
Cr/yvgIiy2BBy9gywOKEvtw3oTB2zOxP8HbplpHPsFQ64v/hVcUR7F0xPrmQb4UDWL1kzWJXq9FJ
2difFVoLcyCJzhVglkS4DDWCoVLbeTQMBgJR54EmD/r1JJyTQyuuaXTGJllZ32VNv8iJGkBugH5B
w0Bm1AL7Coglv+/gO1n5aiSf2Ol7e63ZCUx2cDZWwKgn8wgSNswfzWt/mUaII6YoAdUXKYXxexCS
1BH4+xGiI13DgPl+IubMJRpY8MXcmX3Ezz4KQlqWgoBubKwRUJ+p4p+ls6j4d65Wf9i19Xv4zpkS
QgDNT9qo20eCUV/z+JuTakjzrk3WqOvV1KYr3TE4suHwiPARTB5dK0vbDFlTPjUWbxA5XStbdzkv
mSsrsPKDij7wIXKlQY2HmP8Wi76nPWBu2mY0F7iR65VKnbsycVZ6WYybrqclYIUiZ+syxcqnzVIT
mGFnUEGNtyKOu1WcmM9Wa3xFZl4CUkArE07FS57RKkdUDStXhIda1US0z1SwhG5iPoonJuFVPW4C
n2sO8/mTH3n1zpfdMSuSp8QCnOLFZHg7HcVP5kFJi0fSKaL8MxCM9ksbXX8IpcNkcoKD/ZE0iV1P
1dO0Zr8hqLwgtvI5sRgPReVuIjds5UrtUdf99hpaxmsxeu95UhKIIkJv27KkN6Fzj6PrdxCjkRj7
gMSRkngR8kyYGREhkRHSA6YDNXzjQtaRKbUHFKQ7ZLGrnJQuba96+sYe7q21YxbRUitsomsEhFo2
NjLBI+2r0Zqt7WOKFE2wiWfVtRxw5Lk1hisJcdDWvrnYSSeAxG3lA84u3eBwDaVfGmczO3SCK62K
n5Fn6AunLoGZ6QwrmkC8SELEcOe4cJbKI/CWPRT9uYGXIOIr6mMCnXHbpxtqmnODSrImtA9wd9jw
NCcwhJCYRHKtSvO3UU87Jmv8/rJ/7yVgQZ8Eyn1WpafwCZ8bq+HBsXMmQJXDv8HjKbqwrE6+1i8a
Lf3AC0exErWvDBHI6DUNUno8fR8X2qGy8bpZUBzIG6QCSdszSTbFgg0+WyLDkJtpXSJBgeBiaKuZ
d12HzrKVcKKH3GQyWBWbLvW+W1APkOBK5xTE076bL6iGHpGv1eUCUIWsSo4DNrnaCftEg3eOiQ2L
iz1rK5qBM+ioGs5Auly7jruChafWHMt5F+ZLlcoPupvfFVLPjYW5cuj3Unj6U1RIxkF4MM25SAzM
72hsDyCrZgxKtZqGbO/oswNJBmv3l9yKPMMhkWPhggJGy2jGvsE5CnX9TKTeJxO2ahO17bige2+v
LC2+1kXikKKaPHbEIy70gYFdziWNu3LM12kJcjrJE0zszfBkyeIuy+p441bDAE+TCWRY6pBy2pqr
K2RRlW4B2WsRte5yYm50F9Ryg9EES+1II0enXIeXtaP6fQOiyVvTILO+6sg7YcDZp/knict2at4b
ZfeuKWAftV1YewxHy6kn+AFJgrMIcwjP9uACW3Kb36wxclnpkhShoTsAzGKwwpqxhV4ComxSazfz
vgpaVHJiFIy5l26Pe88s19mIuXVYdFaRutu2s8KtP9e4fz/cmMg3feW/Hvt7V4OJhrhzViBWOWmd
N+VrflO+3m7+0cPSRaiWjHDK5Xhzp7CzESs2W/7+8fW1bzD/ztLn8vbtt6/5x80/TzfLF4u5meAY
XB43IIFrqrOYxMQUj0/ePty+9+/dP7/E35/3j6f+15f/+XljDygggJK3GUgBWt6+8abXvKkn+xvC
4fajhROKXTbpuJAD41mfUHzLQM83ZPp90xQbd6qF31kVbrHLqa7XZex8I27fdd1rVBHbPIPSwzEs
7qXE21Pl7+Dnxo8Q4GUeSnl0DWXvNAM6Goclxi431Ma/b944GJXLAQet3cdNcnlT/d4+xDef0e3m
HwHw7WZoeJB9bjcbXcZ3mU2/t7OgEyJn0km2/Pv52/PJm27z9qkb5vp26/bBMRAZ/nmmPw9aE7Wl
U1A5swf//bq/v9af5/p7/7/7mv/uMUtr3b1sAHyicrZnrSmxLQWhKqP5R5h6Uz7fNNC3z/5VQ/+9
e3vs9gS3W3+/+F/f+6+7t6/LVNFTt/Fa1PNw5F+q8r+i7H9IzW8PmiXJ3yxFqNBvH4pZyB3dpOh/
799uORWnH+Xu+3l0UCve0syruekXEs3f7ebtU7cPNpGQWqXtb0/399n/9ZQm0Lb/z5D4+b9ToQnr
/6BCGz6b/6pAu33H/4JHmP9Bsee6OqcZgkBMyZP9JzwCnZlpGFJ3hYHyy0D79T+p1CjQLG9GWSNp
8v6rAs2w/8OdpWyuxUGGSCz9/wkeQV8Jnds/FWhCIK9HfSMNpG4OQtVZofYPBZrealpXFWyrVlx3
O6fprlVHQG8bUOYUkkLeM4mx9cvHLGA786bxmGPXjyZEniNfYqQIc31w+jYVo+0yfbOzz7pBGKLp
clfiggv17smzBJMYL3xguHnFi32sC5sRMpE6fkeobz5Zz4nmFMtEN5oj1vbPXFcMQRGCjdVqiIyz
IygEInEnYiYoqkS7TLUiVfM6kbWxsEiZRgUeoze36Xs293Y9wIPNe842HrGmyNMuqXKadd5M295N
NvgED4Zqg1UwQarTvmPPA2iQGCCJa/KpkRzg4TdWxHlRNIlsPcl9HVEBykiUazeZtkoQbEHzeRLg
qUwv3wIwemo8TpO9hOKrYvyJVd8u6OgZUBuhqyrCw/3mo3LFhvC1o5KyQMYWAgDk/7E04dDeCdxs
xN5wXKwyEmY0fgEDEz7cHOMEPIlsHHJRbvcw9hqn2y1Rk6yR6voJ+riAu8r/OS8ib1skYJYwpjZH
gCEM7jXTQfkziRXzGO2c20Vw8c0puBSVRgZfPx2nkZ2qTunoMcbWL8Fko5pn+ftzVxV+dZlzRfTI
25gG4dGRjUFcdnRqC9lZzJO6EPSE/xoQlnnWvYATYsBBQWquf759qIkbOpdGce3Mr8wbJGIKQrsW
pBtN91lQKEwBGIKtjMf0ulprPq9yHGmxtTQzYJdT0hQr0y5M6niD802ZSzoRvL2XrZa4x57S71iP
9oJ4mfJgg8w+en1Rs1z6BBSkXXgZahndR326zEZFFngbKgUzyxi2aZ9fPEfXTk4yqmszRuF2DAAh
Aidqr3ltWw9M8PFJh5aon3Wt4IP+QYSEf73dMTBfWH3RXWaWkehj57nL3AVTJsb9gFIPpk47LXGa
+G0q9RJBnk1DtDHfhqIBim22Lx3Wkq+4zyrw25b10Dk+4YRVPqw5//ToNXVFI6KZORDwrB3op+5Q
3sPwtWZGebHWMQsR86DsJ8Mx7z0HK7uj98TK1cZ10Irxl1tl+6BnygBBizaP5oTvRc8lnnqoEBjj
AtJwHol4iz8EUn4OUIWLXJxyHvlduGl6x1u4eTdh9G6DXcXr/DD5ebeMwId/uFOwLxmNftG3X/po
UjyiEJ/JDJ124SyxdBuzeUumYp36jnGmoaSQONbmdiA8ChRwH7wkiUvQT1ZwKJt1Slli4iizA51z
HZ/1emMrYEMsY0u6OD3U+Cob8TomWnFpLLpAQw3fxvVtWIFN0/3KPjVgm48Jdjo0RtUhzTrvvhlQ
ZQXC8cidjdwjDZBoSRe/fAodtbVjfnTa4GGgZdM9uX7d3Dmd8ewZ1olhbvCZaVG1qANruhRCH09h
EqIVz9BqulxsBw5wEN9cYubS1BuuhdYP19wwdsr20iXxxQgz58f7sJtgFJMlcfsK2dQejE1gI8gz
llhkx4cEX8GDbbX9KY+iu78P8VomGCeiQ+Q4TDSGvHzVSxM5mFto69vdEbEivXOf3ypjKtF36ast
krMP0OAB9VzyPBZI4pP+w6F9dMJYkj8RKHAfwT0/3+4NQR+s0HAFO/rNDDAH94kViBo1G4MjvW/9
FQUYmBrbfhqHXl1q23uxEYWCx0gfC2GkDy2Ol7xvEBdBZlvjNMtOVj2kJ41OTmEqDk6BwXSmZB5y
8I0nC6oh9bwrN4X07WtpOTXhjn71Q2dAMbU4dpU0Vo5GSsyUJvkp54By5vXjHNh1IYMBUtl0r3gJ
LK25arnIDortcgU8lXxIACa70jHPAYLKX64rzoR1at8DDStnn8pgfNWg5d+RQsB5cb67IjbcWtWq
MvZ1Y8m3dO4thiJ5taAwcnxCQcbxxX3rPaCnOm+vBdIBE/VxULypNVt+/YZ7yT9g567Q8LW/O43r
yXDEueyz7sXRTFyYkcj2defbGySA+EsIWnzIhV0svIY5vd9KeGJdZV3qsSFRWOcSrgg1A6WU5atO
1f7OAc78IkHsLTPwNYchyu/9ovTO/YR8LgxkcMevHD9Lm8CbMB3fDN+rN8IKomtGRPCD22WLCD3k
teot1mrfKYn7pIVmxO0xqdzuYiUlCk03Vq+1rdEoKTAdayp6Hpq6X1oyb/ZlFUXPRl3RcNb5i26f
ZWYjE42KgAjTINAVHHJZTxfbUQ8imNThz2Pz3byLi3WZ6S8+GrGTO3+43YL5yXbZ2eG6HZLuAOeY
w+x8K0kHJLzYe1a0gYa1GbD7DjnLk143zgwzxdZhGCWtsDnMwsuqS0oKkUya35hIxdbryJRKLbMA
hFGwDTrpXUS6xUagW8RjYiFW9tydidxjyRufqJ3q3SSPaJ9EwY5wMLovRbQZtZiNvUebbdTSP5ZQ
kUTekrZLs66+kK2RPWissgviK+eo0B9BvMfCYlPYZjps0cRoqkM3U4GcSL/2fhQTIOiL3WT6zKLd
2tsUAIFNs3oPvGwrgs5YD13S7+y+/mIRnkCJa945GC1aRoV6rWQSnzpr+LQqEDUKeZe02R+wectl
OV6jLq1hdxHIi4eFH4vsmDwSqHTyW47x0xRXrKjMILWQnkw9PAh7Iumqrn5jcFkqVeswOvWWbp64
0BZlom50v8yBwKR6aKC+i2jTana1KCxcYDgScVhZIMQQ2+ox2tVaT42NdIZq00elvwjDeEUUxHfQ
AKzlan3RWhtOsLkmnQVhfpCtvch7MSvjW2TaqZWksen+sFTWO6m32164D6rAXBin/Y9Ukr5lBROJ
8/9zoJoXIL3bBmPCtlIJ5sfxJyE7hYxnkjXb4dX2y28YMd3Sm4IDpYY0e7HSR33VMszuw/CBFCm1
sDd6T2aj3/kfhaeBNvoFt4Q3c6uWXk2yQqBI2tBrsW0NazP2NEJtZsmQpYNZEhtjXbYfyBRirPaN
IvBtslDdpd02H2tFzUdYIUy/qocQONnitWj1K7KPRzT3HiQMrif9N2Txvh9ffNjvpcG5ObB3vqHd
BR1BGhMzP2BWvJvWE/Xf1F2Gxl2ia8XcHmqPnal9zqAxPdD3DR2qWAPFK4tdwkpMZszwhBgJsatW
NkAACvR9agaoTCSCwHrqQIXL/skgQHWFkGf2clZEtWC38Fy6FD1ML2JnKIPjfWXYDfIpHQ1fNocz
OqhLzFVgVc8F9pHWY683GZhX52qe0tVhc6R+SrasahJJ4WIQA8363kOdCcIWhx5uOINMK58QBE+e
Gw+WVk2IhMz9g1Fxay67I50FJgvebOXn96nXvcusOhQT5s1WL7cNMSI61+OqrfuYf6O5y4zp2ENj
X9gVF6KniyUHsVloNV7EiNDUjJN82bp+vyh5eepQXcckO2R6jGDA1WsSDND4+7XY8FbHY+Y64WoK
9Be9MO9pV9JT80xQxXb8PlUmzrOUv7txg6UHWmjyDBprTffSZOY79jjkO8J+R9N8byomRaMLyGgM
fyqLa8TUqu+ujOjXKnSTzrPMvA/piq/Y/cUOcGF6zq9KKPyCASYWs99uNn4x8DkawOmXep7VxF+o
S9LYPfskwe7a+NmZ7ssorJ/O6X/GqDpaJWYpZLxZkR2tPNzbDS+5nYbfoR09tD195MIuPwVsqaMM
R7YvhN86e1EXlR9g4Dy0c+7WtYddEYYnCuY3pqRzRxmOn3Pvlt5DaowkWjMXH7PhXXfVqQC3YUEd
pDRCfl6Hv/CRM6jgDZhZhN2gXtt0Kq4X9I3PdeLAYUI/Y4O2ocsmAcq6zYVgPy7KOudNMuHSNhnU
9Vp/0UR8iUvrw9ajS8D+62g5jM1hohvdqGPQWLuqM8M1CD/A+qu4zi4dqY5bho/IFCB61ll2Dhwy
M5Ab1ihtMUeEwarqQ/pTH1aCkgzzzY8ibGNRYzNtkPhmxLbGvr+kaHDJFXGSndlHBHEb7dYR3cUd
1aJI6w+fxnyhSbw9nSCNCIpcPkQnVXUDHhohtk5E2LhV6buxsnErFJ9oCNXeYugAJk6z7znv0yYs
a+qNwqBa4nwsXP4H3jSEJysGRec14UXWPv3v+ncyNqCqOhPKW7rxoVR+B4/x1VXm1fHy6CkpzFff
Z2tHbq+tNJLlOrvJNlRZzd72eEvlnkLvb+Rnq2phNVjpkYjmDkHsmGwSkk3qVcVRjpFvf2JgqT9q
6VOEJWZh2CWhtibYRNWdOflZq2BkNQm6YVxVXnRnjaHHhBBQddXF9lYbkLorRP5hG9GidvOzTEY0
0x4KdlzRh4RX7aDxlzLZ3I9mF6xLPT1rGrGXle2e+95tUFdkGyf2gO5ZNYNHyHaMjxQILW34cGqp
9pwT93YIcIZYi2xX28l7FBcAjzNO8Xmj/xItCQYADpkveJDlSpOhEsEim1S01VsDMKWtITZx8L8y
Mp5tZM6nYZJnGRSsfR/YVEnUDa1p17qcmx1e/EVlooosIvlAdBNTs9xdVrX7CIuFw0RtvuiGw3ZZ
p+SOwAoKWvfc2PnD6LPAY5c+NUojaDP2XZqrh57tlYZ8i1jE4oBejtpzAyUAIHa0qr3oDYY5wxe7
P/W5/hvSYcpWFuW7MsmCtagsDtaBt2lmYHQ9g7QxKczMjP+8f3uQDLPXxJiIT5of7zNIEw6xav/b
190+Hetwa/2h2t6+tU55d0c0I/71lLdP6j4VoTWQmDs/5e2hvsIBUUGWnGg0L30zyA+QVzAQIelf
Wj1xXfa+r0mTHWkk5f1PmFHMtiPBSAZry77RiFExtHZfNO3Zauu9S9uH2QlSJuW82dibknL6kfH4
U5lYRBRC+sYz92bf/0zgvPEFhU9sYocsXBJBPSDQmkEEBhlfk2X8jOOSM2W4qktxKsYIEeWvaWLU
labsAp1NwFPpALFAI8GIVl/KFu1545aClRO5HqzY9q4bkerdbk0piehdX8mloaTaqV4Hx8Qnbx/C
ts02U28/VwnEsQ5gJloy505v013XW3Pgo0T6jp5nMFpvQY5iv9AtCI/Mqpq7yoAwugDTOjPcuF9y
xr8r1S5p04fCFjraN4R3zHx60jhC1oUwvEuclIhSm+psMrLX1JrCzSRxXVZ4epgdxB+Ti8G5MwPj
oHcmrq35g/Gftxz6f5RSARfxkCUHt8NZxtBjkRvxNZ354I15r0n7l+HQg9OvrRG8pH1waJJs1UaC
wNv6GwHJs0SlRtqCbQz3GSEaSXaEB7A2NCTGAk1YPJ1MQR6CYxnHQCPOmPGdofRVVEA4HiC649cg
JtXnvcEhZYakHvyCQdJsGcosjvoyerjJt0c4fo5ct572QcA0O4PMwSd6v8rR3UcNugZKBNumnK19
XInpgxL2QeazsuphCBQanepei5gPE48kdBCriHDo/VHiIyZHqlep8ENM+smsGGU1U9DNqFG6KXVL
s0G/uLlXrcLHPDH8nan6ew/P6UKzKKTSzdRYh27jOkW4SLTyiNlrmw0oolQl2PeNs+HH5yQYquUQ
KwcwfL/tOFAzo034MyXv4LxKnwpF47JI72xOUW76NI6MrBENvgqtI1s75nwB9MI4W7LuN3rafvku
dIU69u0V4J6LEe9NvcUfYpa/k3JG8Gt37ug2B6MlR9ahI+ACT+sGr7gvWfgXA1ULGtG9kQ9zWllX
7hs7Ww9uiVpXHavMfy5KR1/B10D5RER6UZ5HK3e3tfU++v5VS0M02E14V8QXZaNUbZtSkgUc2tSN
AhVpuyUhnfqyiUmTyl595a4HYaKAj0I6rGH0VFpblclZUsUpgIKDt34Dl6W+TpT7C9drjWXtoAFo
rPEZoTjrSFfj1KjeQ9oOLlmJnJgWWd18W4W8a/HHoASKv+Mic/FRUrEmY78y+hMJGR8D8YF3ZsOb
Mw/qtdWXu9YJQ+JRMTITyfNrHE11H1lUj0ANhoRtLHW915jQZkIC1VMcdRxlFESUvGdcGy3jNv3p
neZVWMjJk+m7RSWMRCph5GtIVga/x5NzTQ3i5z1dIesZxqWta1B9cNFZYXEXjooAOmUf9GgLC+0x
k/oZufEib8eHLii1vWjfLKvZae2rkhG2nnLdkx6op9ZjnJPSpEtxT8RwtATSOlsC7N+1Zp40wjbA
1J6LCpx55p9SSJGLyRxNeij3aLt+qil6D+KLKapXtBMlopUso5p0MDg6rGi23SI2CY9e5wfvqiy+
hZPszUY7DpYize8FUMWD2VGFuGTFl67/IBDhr0jh2QBJvFaN/mrZ8cEe8mtggCxOMZulyWFCadjU
EqNGvbfa4pOEJ0IGI4gThYkmvU3Ue2h5CAAn68uPnWyBjWFaZnbxRJjeNZvK3yELhTFVv0sEQahH
HlKdNUeK49AALinyrykavnwWBSGy364nTq0q70Yp4f+XH2ryOGPWq8bKIR0X9P47UWQbtNfE9xKd
FkUL4722hnjnTdNT44or+mXLt6Dhas/45R5S1/0ofbLNmtkf3OOS5hecTu4Ae3p8VhnpgcFY3OVz
qeqX+e9Wa/GCI0QwfRPCYfSpAnG2PAaGqJ0XYsw3xSQ3sLaQiU3Bia1vQ7ftIUVSo9nfBltYiUWQ
d/C7Ke4V1Zsz5vfF1O/bIXhA4f3oWBRl0xyfSNvDrlZOn1zwrZDQFmnnoc3uGhsBo2edIoHDMjLl
tYod0jjGvW32uBN9l+60eO917zEEnBG4kbGW1IZ6gLarrzAtypQ/tyCzA6dhTD9kpIJO105AwTMV
w8P8L1ZZ+eSlHuJQVgRSsDZGG35rnMtmbjNlDn9CyBSbhE84MKt2FBiqYu/ZGMSpd7iTi2ldT0B0
nAzst51mFzf67kjqOJHbjBnF1t7SKH03I3c+WoHEnpKXOsDA1T/3eSH4tuh8u5DalLd++Zvi4zmL
8IsGA5bNFvEOXPHKqWDojR7dds0wllIXnD9qbTHqwyusAHhoPjW7NnFYdBTbZDKdDMG5CJIH4zGe
i1Rgk3cMO3q1RL9Sb0Olf/kh2LUkvES9+MJywyLvVZdAtFz36MnGouSqNPgH1jEd7Pm4jdsHSWMg
jk4JLUYk3j2v/h6jXbR0A9oh2oAvOSDPQs1A1MC1dyN7xxJcPJhx+9munI/BBm0jxbMf0uDo+t/U
uC8qvdr4xDZkoa383ilWvLcALJn9iNwPKE8TufCjhjCgjhyhtFssCgl2yt7RkYi5m2QYH4OSn5+q
Tm3Qf7GhGsYXHFICH0jeHm3/ZCv13KegUBu9up+Qae5aLDF44w5GCg0gdThoz7kfGS4eWq7UpQ3N
J91dhJ1g6DYtUeAWODkMRod5ENOhE++T+ESI80K+LwneCYpSb14hq+YdW8inY8KzdPtw7WSdOLop
dWjqZgYeZH69gWwk1tF2Nfjsrd2Q03c3LDR3E0qbtkH+IoHiIKBxFDz0GlE8AxHsJzS4IVfHmOfL
Fu0x2bQXqYUOQtl2br0m7l0buqhuJKHjUfhcK+CvTV1v6tZ7nYB1mX37rSoi3AaLlBTXDs4y9R4a
gy5pa17bangtTe++C5hlpJX2RsfW1nOF/KbId9jy4PuGEfssG1oUjV9ROO6iqSKtKKl/T86Esanj
zMqcbzkOBlhhyUbQE0FCf93b+9EXbXvJJQRSx2qXuWm8k8TBlp1GvwZXX1uZ5IULk2Q9ETEaCPm4
cBrUhTjuXkJLrYuWX6ALdUmiIl1ljG1rkRXBUcNVirS9W4hinm52QbWqMnNb4S/dtML7prx5Dojp
oBLSVoGaiHtPx99D2H5ntbVpI0nt6kXGwhdo0Hx/o+dmcY8B6EV4nJ9Ucx5IsEz8gyR2djUW/Vkr
QnNFZiqEAOVhbEme5YRIiZR4mD3WvXSq4dDppMymGLiOyGg5PiBNfNFLI6ANEnhrJmw46JtPa3Kq
ZdCpO+l3p3ywUEe6E/+4cKC91mxYnsmy6TmnM4O6cxt4GdrwpCcl2A3WPK/ggJaEWLK98tMyGCeF
wb7NBppY3Y9bkrHmcG4SsbHAJvk89Mm4iSp0wl0Yb2wHvkOiT+tCjPdj0fzk2PSANZsbiz6/KF9E
y1zaiSTNvCj6Kg9Dk0EO78Bx4/a347OTJQaVifujGpf+P3O9fAZ8a/MKkFmMoPs1v1q2yaqMMPsu
A9tJ4G1cBtiaDA9GNP/xOiAZWxHH7LdrT8zuY1PpqOX1ddPIBw60T6HffxqJKxdj65J/5rbbVjff
CYIbt36rSAEa6o8mpb8lIoUIeEB8jtOMzUmcbQaFtq+XMAFZ+UwtOWnw37shtGiqx+uEacraINtv
SckOa1BCnodNQQmaujs42XejIgsr62aKhPOrt3ROMBLWiDIbKAXCWcUI/lcIpn9VjMyWfR4/yZRj
s0EnYFnnGis7TUB+ssFEYAVbJVoNWvNh+yFZxCaFse4ba0+60VLU0wv+IlJdFQzB3kUu6eTuuFL6
8K0kD9mZcXEVkCd3wOzaZysaYzw6PLY28aUyRGYQFofOa3azHp28LRc8ADGhY4aavjQ0NK3F9Ijl
xF+NYoIUX+Xt2nCdbNVH+iwqoJi0X31pPlgDAAM/okvoCuwbMn8vAiAH6kXFKl+FxDPtcO6Kg0mG
dS6rjWUoatsnWaIb7lhg7rIJalprbCLG+s69n3IlM3kyd7HU7IUWWDo+k87EycsmUzrkBJED+RNx
+FuGAxutZ2/qAoUQUI0+S/fJOB7Dvul3WToR+GA5+95ji4vzmgjD8aFQDHviPjxpJtOGKB32UQKh
S0/1fZAKlKcuZYhjWQhep+XgNeSxqgS5uBlt8oYSwaqHjQuJkw2mRcLucCCfGu2tqCXmPD+BmrNq
quKgB0h79YCGilm7Yo1727jr0g73dUKqb1fgbxnb8QuIx3RK9Q5nfIGUOnsEnzMtK02efJUMDGm5
MCDsFEWcHHM/uvqqp/AAzkJ7dg5QsHEtwGOIwmQTM51ctLV65By7Ubru4WxmUtvlMr3r8mI7RXeN
kV/snMFCyTl7obnpY98F3qsP6jHCqmVrv+jOrafW2aYd+vCRbcbymrNvgFvBARFt+XmfmB9ZNTvF
Sk0c9AAwfGN2+Zceh6uiiQPAIpI1VjPb9UhHxAriexvGBFvoYymdfQcIcGW3CkaKVcwhgdSbPsCA
Jd9Fs01+o//JsYBlCas6AADBHuUUsAYLg3Ble+7kMI8MpPjKtaA5qFI7V6RuoRN8dkeoZb6fJmct
Xtp1uin5k3ZBEYS4e+SBaBaL+QHtEKQRe+JHlkiOJoAK2WVU09GUUbpiuLPQ2+ZC3DOjDrIgBL4g
dgeyIGRHmLUiHINXmvjfJLyabm4uqyBXJEmX+oPrB4wSNfO58orHLmyx5cApYBUznyO/2kzWDLNj
6LgnNQN7+/8g7Lx2Gwe2KPtFBJjDq7JsS87xhXDb3cysIlkshq+fRTVwfadxB/Ni2LKSZbJ46py9
147wBdDz35ldBcGknu9K44y6D1KiTcOgMM6IClB+LJD7WdOXYA+HeCdD9Tcbn02aP4dvNPSvS+Nl
cKejA/58MySev7YjLj3mb2fQmM26kuANaMv0gpg49NgzCJSUKISQN9xrDSogKvhPzs5I5RpWZNb7
BuNBZ3jVdsj4rXZ2uN4axC3zIZ/kvZ4A2qVJVG+KCpKLI/yQPlJ4Xlzru86k2rPr9FS1ZXA2ioBI
MA8RlAPGKO7fM9RD+0mGI4d5TKPiBJr6ne4gOxHVJihZ14Xdhyt2FPXabdMtkw/3XGpcxyT3QGc+
BFWFxZ/hsoGNRXcbZdPJ5nJ7jZDVWstO//KFa6w8t8EVqd9Y2yXzSfxVXdis8yAn+cMxw20V9adq
H8Z6M7QpdHRAP2NB/Vv0eh+VoqE63BK9xpaKpnzjwGVhZonpz2Y2unAut1bBiu1BuWk1jW/PR1/f
xPF0dmrU2TmEi1HCnyp6JKFITQ5u0P1JrJw2V/EHIXy4WaTUofadrd9kV+i90UXAR0zdX1M23Eae
cWVbBMhN+KLDTD8rkT/mpArxL8tx/g7PE3+NrdXHlH0qT4FNR4eyRaa/Sf0AzW1dl1sxmRzqGhpL
UeUPyqn8fYX+B1wUFs9oU/NfY7tfPRbuqAAf4mbXIgCeKkjdTZnymL54ikkXQjbx3jN+Jy2FhShq
us85Tw9U0mYwB6i3IX8GQvxhUPWypBjiQtu5dG3xoPcvgTWeuimMd/FEu27QyNFrAaclKz/9CfdJ
7tvXYE2/Y7+moqX2p74Nn7S/T4Fu7kQ+EBnSnKNI+RAXUhJ5CFCP6biuB2F3+7DovgtrKNh8UgGX
ZtDc9417Decw2laq2DWBEV+Vlv2o1EEzVWFQaAKeTONXBlPtjmYF/xuV0nCy803RYUaquHi6dDTW
2QgBKQwUmZpclsJ0ZN0HKcN1HHF+vpeV7rYGV0xvZD8pfYTroup+M4oT7D4QXiU1QyT6dPUUlbB3
nSUNAjo5wy46mu7a1xxwPDUrQ965+/baDxo6HW70aKSlh/ii+0baxSYKO8XK9ie1nxwHm10H/c2z
wTtkFJuW9TKbxnebjO5VJ8WxNaPiIbwJn6wxra+7BNOnyH36ncmj7/z2y7y7E/l8n5BDsgZMEI/p
eB7nFacIO66uaNHbeQVG1hm6DkaKudInocBJhQ6gvQxy9arxFWCMTrzCYzDfYDk8tI73S3jFW1JZ
8d7NJ3PHqqaDB48G694h3YLkE5w1bP2XqELlnfyKBbJwwzVtpnZjBkA+Ei/E6vpadGRdXjj6ptf8
EngprirpkEbd3ynpKBYGSkzR0/CRrdFuWyU3SeLtU4VEcuoIY24ad1Ub5TmGuHq09DTdWkEOJRZK
T5y15DrN5i2NA3rY+bxvxSZvWIzNtG+A+wIjyrLBXEzyXNSXjKZk6Ciwh+5GZHn8nVaM2MZGYtGI
9oSwl0BjOrkxbWPbN+OwoTmyH734DPKca5bDYRDq/DxN/qMlYufBLcUxGloXhr/1mDGLOowmQV4E
wl8Jz7f2RO5daQb7V1YYkVtlw8wbrWeLDqHn6nlXxKaxsICsK9sJP3MsweupdcsdjnWGhzg2hKXZ
tUDGs9xecb7jIUHfVVxHZvZizV26Idfos4P1CiurBJiC921q6ZDFqdrjXuvWVumiWYOTsPKAJBzR
gZgsJR8kjcEBHGpjx+yd4KeMMRDfTVzDzLuuIes4BkA69+Wn9hrr1sINPVS/YtMrXsq4vM9K55dX
kpokKwhEJfaTNt4WTbTr0+Gh5FBAUavajXHZ/RqbOPAxnatXo+mjbUbCYBzA+yqF7e0brsumbL9h
B1GYRtjlXSVvB2VzpdRXg5DzVoNBYJ1iN1Wnr0NusPo6SPuqKN6Py47zOwtVfXaz7F0KrssV7WrI
W+AFuuKq4qA+OKF7ZaJMOjoNtfUgxn6DQcShfJqS+cNhMwzQau1LHJumYIqRqbfYbrNtVKj3zm7j
dUwLD+uH+j20stwXHaFIERkxG0grWD5qCuR+wJsaBLvK4Hidh75DdItn32x5s3YdrRMocLz/nDFE
cC1ZbALhznSHzVeT6n4T4Lk3k1aR6kub2BX4bXuhyACKFMY5f6Ln5GEBSPsJRxSPy4v4avJqgEAd
Qei2V61tAa5M2o5et7NR70zk/Ug602abONNnS9SiKkaJUCq4E5Dh9340e7tScneEKy9FRgk4zPVL
P/C5uU4/Q/wTZ2029HjtmYw0OTyZGgJDsyGXfiodboEe5RVrRlRH/PMjf6ibXkdLNoPpEdB7+Y5+
CmLN//9tNrt3Mnj/c8dLrPTP00hKobUPmLe+tvK6WV/ueLmPbC7hvcsD6eOHRLT85xXjQqLBu/yc
TSm/ujzgv779ef6/vwFygXPt+P98F3/f5N9X5HrXzdv/viUBML4JGqhH137rcHws7+ny6n/fyOXV
bCwR1eHnhaVRUEJc7toU/hLJsTzq75Nfvv15lst3ZkCO5lZzkB4j/ZEsbJGw6sQRQrJ9VEvqwyWv
+PIdJrYFgv5/3RbOSxzNz31yRFZ01f5zz8t3yYKk/7mtg/OIQ4j0s+X2v89w+e3fB/+81s/j/nka
D1gIrM7EWls+ffRt1lsWdUNy+/NGGttgAnF5rv/6VnQcq2QY8LqXJ4c0jd9/9J6LamBrrgtIEmEP
pWyJMLh8yRccTbp8+ee2nx8v39UquAmKOtr9c/vl8ZfbLk/y8+NMFcreB+z05bc/v/h5sZ/bLncp
L5Gy/+u5Lrf98zSXHyPVQMDqvHRNB2T/83x//9zLz5eXq3uZz+t/nubvnf7X014eU8zRVdT1cu8v
EW5dTVlmucTZXX4MYuC03vLlnx/NUYFB++fXgwl+Ndzl0dJxMUHVXh708+Wf20yhY4g1wOt+XuGf
l/l57D8v9b/uZ0Ux7+nnudAXNldLsPty8+UBriR+4e+3P0/wX7//50UuP/77ayOq5GHK++3//Ah+
nvbnffzPp7nc8Z/7XG5LUZBthwB+QYYVGZ0vMsJLWE49KEYfWLhbdZeoIdv9XS4G58XwYIwBh7Hl
82U1EAvpjFw+cXSdIoBZtnQfKqzChUFLkS2b7xjLRQz4gmV9KlwHe6a/7fWEDOnaW76jW9e6bLF9
uSV3xNvzN5/tgtaZGVZPZtyahyjN98Won5o+o+Vo0NIMCPVYjR3qv56kKxnr284SJ1IiUJb11Mxd
Nd1NUn8D+d8UKXoCJ1fsPZjD0gNsFrnuBMCP4AeiIuJ9ZZnfUTk+WTIqdmmDKKIaBeKi1luBI862
dkWVlBSnSjTpqsXjiHtGpjc+KqhTssxhhNMxBanOlYUWgCG2t4kAtlyblMJM0SU+XBXfy6Y/juYU
ACGdTZJKfJt4Zd6Zz3Z1DF4pTdjaKKI1h45Cxw5xT2cweVvoroau2OrzmW4EexV2erekhPuwkidj
G2PXoxxECor3xRzmZ8ctj7WUJ1S6GJ470iQHosvEBGCg19nW49pOhXKTJkykoAonG3bsYtPVxynt
b+hKsMfIaQMaJgDEJLfw9zMFiJWb7YaGz85TziEO0/QpYYY4Sxv/fRx2G8nGvAun20KPf7qADybU
0TszdcajOgI9T1p9VvI8C8PFktAYmZ3d2Jp48dLJ2be06Wuj/+QxBaRpUhGMsxfu43kVGFIdlM34
22hDQM4+n7RLO112g7ulNn6hlhx3XWOKdam67yC7qxKG9ugCeaxPK3nvGNP0YC8hQ1AZqMzLeR3E
xUeno3TL+L46EF9bIERIyWOcrWHvqnIXotHY2i5/eIKuERjh/bg490F+mDfjjOYzwQpwZdb8o4lN
THE/M4PETJ+EJmMDziVls7NPjT8qruZNO56WI8jOfXUq0/k3I2zK5I7xQON+KCOIz8LuvxrCq9c2
p98aGaBejRNSuTQN5No1c5f9VHDDmGLYtHhDiAIcNyA8d45bGPu5MNE7q4mhSMVsEeXLa5wViPlJ
2ESzplEPWrxhXstHSbap1awJpdET1kcPHZ2xq5Iuvp8sgJJN+IuwURcKdPI5aWOnQvhSg0VdZjkn
+gnpdVpj5YrSbwzN8EJADm2tcX6LmgmvvnuwjN9BBOzNzpzs6FhmBd/AvJ9VjBt+KoHX6qfJAnMA
IbsPqb6FQee10DByjOKraKx+NzcUxjQe5c4IXyCnAcbNifVoy7onqKemF2KIm5lTej2ogaa4Zd0m
REluK6avvfnpNS5lD4ZziOGPXdE8I6Yv1xGdSj+S75bSZ2Zo1Tp01I401RdhxlCmu5zOOBEDNGk0
+w1rJGojETHyKcYdeZAePNcwqZMtUJbuC+CrxsW2VpbskbqqMTd1Tu5haCVbE8Ct5SC4LMvpFa7O
Z5w0LVNj8Z3Pb7MNxTBAHWpmKbN7+zls0meM8PV1nSnA4NfQwU1fR59q7MMN7SroH8BYyTmHu2P/
qUv01Kb/ng/eGV3mK5CAG6iXybqyYCeb6O/U7ObbhcKgZHdDVijxxPW0L9LUX2VznR6mX77e67h8
Kur+w+pr5kJqunNzg1RlPIM+nURMEqzdLoOwBsiRVfc0WNthk3BMEI3So47LPzUfEmGiCGGwWRzl
iAULm1azVuwRU5OaPcDv05GxIXdt5cX3qFHUdogh4CwjZH8kZaPuWQgMOg5l+TaADdxYUbko42lH
dF31Kol/XHtq2pSAOTfAH+eN35o0ZEYmYqjstyAYXvzcvtfj0px+1T5T3yYrsFIiiMjsb2EU31Vm
f3UNtm8aruveJOilDyocMz3lWhUXoCAQ0oTwflbplLxZqBTGCl3nMIlHM2/OTQfGBDaW7Gl0djSs
7IE3nNq7qMN6Zyq73Y6Gv8Ryy1vmVsTa+e7GCRL2rcl4FJAJ+Y/UhS936EVojyqA+7l1JPPqNugC
zEOlOFcFjS0nODaN/9llcitG9w5IX7VxzfKQWgG5yLFSm55s6J0fDlcg01aJv4ANuOpueydH1w7M
b+MbzG4Q903oG+pxEzvGV9gw4Iv1uHcyh8nAgEYpgKw7tk+kQQJiqdy9cO29Nw+nIq2f69HcuVaJ
ED1FHjI15XtGiIwwxFtkCvLy1kkarjzZPKABfoLT+DItWBa37Z7Ak3yJ0X+1BboaWsOkTu78ZDwB
tgwKGq5Wh5TV8v2TkMhoRMckVTCU8V2SX2MUKpm/HzJAGBlKtXem9h9RUj75sr8ZfW+VmwMC1/LQ
ueV7MXJM5Krb2T21gaNv0hkRETz2rdnS1CJ5+i4jNsBpOT8L5LTlgV036sOSWV82+EjsxUTGs/cx
qfEj6ZgJBiWS0FDQJsiY+FbF1xBkz04zvoMa/p0zpNWJAwI8O/Zu9cR8lYmcKR4krtI+M5iOFxZf
nPTRnRGkiDnTW2BOPYiKee9GyWcXdsekx5ZDd5Nw+Arphwp+d243bxRXWKDrSBhql/GTidzCcAfI
6WZN7DkeIVXfFwmMGQthxBZT1H4E0fRedfnSICO8emRMj0ktWRuTK1ZpxrXZsK+bsme/HC9ErsA+
LDrqRsb1SgbEVXtfZoXxyBzeet7U0ZSvmSwAQU3lS0TWDivfY9bGRCL0AR99crYkZYJn71U+HEYR
77oD5O0dyD2PRQKpRIblajUwJvxIJwaDfSDPWbioF1S3NbvJ34zRTSHEY9kDhGUohEmFs3cI499l
Cai5GCAwje0rqpAbO1J3fViug364lyr58AilYg5BGyofyvcgitAfYPZcdzNNLcelNzxzbCzsK7J2
KBtaa6CiGUF2mDecknu3n+YjzMdYVGe8AahtMAPhmeF06V99RVuOGOMRoIy4LXMaJLh8+DRd9JxO
BXfUL3/LxbhSqXJAet0/ZzTiD23KVAVBT4BrAY8BuvM60ddIt1LAPvEHNpgNS66984mfCjp9ctro
pISECRWjpS8zPF+M1h0DXQEW6qpAnRomgbFyZo8mv8OHHPAxBgEOggqV1aa3AxLE8bDTZ2GyWj2i
p5Ycc4iZ0FCvvK7NHpTeqthXT1zgqCTvo29z7PsbMMhrqB/eIYzVk+FO7Oai/gPN72qajAy7bP/R
dtEu0SFTjWzit0jmSpo0LVORUgjCG0yDk4cirEET2CSMz5j1IUitChAcOjwS4/lKohKxd0hztEQH
Tm0MgQtfJ8ScPLtx8WPpZLgdo5zDpckeLJafTddzrsVxwZiwuUky8SfoMtrjFuPywnmOu/CM4OSX
NaJKmduO0huTUExIFOPeU5+Ad6VYTGiy6Sg5U4Ks8tY72VnxQq39EvqOXHuQRJDpjl90pRi2hHo8
hxGXGn/agNr8TGTG1dy/N8itBSDaIN1uODsGEh7o3Xq6Ytrkl8WSUxqs/dLd5Un2R+8iV117wiLY
ySNI2hqHZ08MW8sGEj5VBtfWgH2w399hQ2XYaxR3Dr1xZq6/aInVe8Zst00zM8WcU71Hl+uADt1Y
Yf2MgugXO+Vm7RUNsleLiX/AQWP8sWP7MxPFMfaZDmYpMWHuuZImrKgUMXFZUYjOHgirrgjXEaac
fPZObR89ETf5m9GOE7k32RhvkbyTqYHAEqvRVulkQeC5iEia97HNr/p6fpgdmjNafjSugVo1QjRG
puKzdJGMjjJ+DglqWDVmQt2JKR+tLAbwEC2HCUIAcQrjlflAJgAxs95n3lfpSpMw5ia+vXOd6ck2
MS/lnIEpn3DhZskiOfvtISjZlABl2COmhCpm/vgBr465z3MZcJZW1dBsK4vPyR3cczJWJ0DyOOP8
0KYc605d4b0aMAYI6eKL1m92d21YO98cGQN4xqMryClw2Y6xSAmMgSE+0OklXLy7A+FwRcHCZjjX
MKHeder8Irh02sW2foRPvZ2UBRQrKcE2tlSEXsTRL4wp2lKYwA1MCwoqh4sFkj5ROH8cxhUrf+x/
M9S+rJtkJ3j2mrzF+wx1/Sptgk0RMbs3SK5aBZ796YXh74z5ElZBcXTsgXxoO2LyYD00XoR0yooQ
FcMfMwsiXXnANstA+CLAOoxhwWCcvC4LUWRg6ZA6IJdrK0LCg7gDwFlzbGN1bSBQBHcDtKuUz3lZ
n1LTv9It8CZB/TyoiBm8ZTcrv1wsf/lmJbr5TCvgTbrfE5IkWc05KC3EZE7X3wf18B50w1dWqcPM
UNu3rQ/0nTAEnaFY1/Dn4rHF1jcPDAQ4eKT7qIvgvmcYupry6qRxLBnMKFcij95zD/0J+qenWD30
rskglK07vF6gxCb0XoZKp9Jzb1yLyWeRqK1PStqmNYNbya5DA5YgEsa8i9zh2dbGsxn19S5Jpwcc
bnoD2uC+IrVH6zwGcTm/hdEDWbsEp9tVAAVvMSyonAKbAnOJ09vktthMg3eFbGyl236vghT9EK7n
8rnBAUpwZ3zgmFy3MnW2Y05AOXI77gqabWvYPp3nKyLNELl3+PwSwg6jHu8pYQBDY74ZZXkFodTe
x+O0F2O8E7rE9NIEPZIq9ZU2cD0950h9gSecAmMJ2qCqZPc13JrFkUraOxqL8kRnEQoZ7fMyxHCU
EahfJ3qrGwcNXph/T0H6lqp0C++UPA/dO+s8shFdTa/CzcptbJNqYoerWkN463C1+DmjPbd/K2om
7DHTzk2c81+L/BYtTDTgdrSwcAYH7pYv4iu/eB5Hrt6eQNAqAfKtta/WUdhJcH99jUgounLFt4yD
ZFWk8qySdOcUXobpdbyWhQ3vNYatm/ds2tAjN+orG6bnAhUbDNUoWjWc8dvIgKflRJxKw9Cd62kX
QZqeSEZB66ngnRUJo1ARA72Kt26pJWBan8FATC8ky75FXN6YAZomtmAe23pPruasO6SjUOTNdcGq
Ffb34GDqKJ8BS9d7hG8fAWqWYAY8N0XkyDnyWzAD2gWi/CZj85OKetg1UA/nBKFqw5clcWI1mvNt
m0aHAAhs/8GpSERF/ZnZ8c729B+QLOc4wueVsUZZQbutdPASWeP11BooORp28YIgDt266MqY/gVM
r4rI3htLKzyV003pmYp08rrfZQgYfYbNBEoNL5yjqEEsichlcP1tS14Mj1tBHUw2UNCOpGM+40E1
NhnTvxfXRjsyNPG9Sr+j8bUJnVf0M09B1VNtQl3x0FmsuzjOVog6UCShpQzYLVDwcm6i2RXNvmn9
nfNukorSWM7LWPUGH2j7IPjwVvXg3BtlMW2U67xpuB9WAkiS9EAkkmWU3GAheEpm/2Atujc3STtK
YUJUEIyE7GExKeLv6p2KPhyuR23fRWlyL3+z8MawNofGuSED9b502an5Lfz2fAAf55pvKWjq1WSL
s1cOTyM6hR1hDHc5EEViLY1VyEzWZQy7YRMID5nCc3IerU+k1J8BzuXO5MAsvJcg9R9tH8Ztkp3S
aN4XCgsKySBdy9mSYJ0O4eM75luvvF9GgCSEv+uIqWqHG5dmTM71H9Q8QQa2Pjb9uWj8U8cCELkE
w7TKeo+XzWtoJDdzi1aD/NDC9mcad92XbMZFK/BS9g1ahhS51gBQxzQ9xCIxRwtVTF8LUiFN3FQe
E2QRq1+1q+9l2hOVm3vsafpHAu+vEVl0a4YU1FRI7UMmlrwxg0jxKv9NAWAxlLHVys3FV1qlh9wr
rlq8xWbhfadhS5+qbSXx41ayG7O9Pclz4Rfjum3Ko9QjfhITsKXwPguru2ptJrGRR0xLgf82V86v
NK7v28zb8hau+/Q2gIbQzcNNbUC/KXykGxn4i8F5iJWBOyP+M9fGk7141nDsPBnFh0bj4M02AQmm
pOay0XZWcuMo6yvo1dGOskeIOMlR1MW3ipcPOy0/Jku/AjZmCXNwGneCvzkbzlMxnESePWKh+KSE
+DQXmXMgSCyV00cvk2EVmlzIjSoqACiSRTXbAfLm/tKpHPcjS+bGmWjNmpl9hWqdbkL6QWBUtsxU
b6oyuUYF/QCx210FpvE+J8ON2URXaVSfbJZwoCh7JQQSg8FGVUMK7JC9ZWXrrv80nvzynPJXLCUx
HLa4r4xmhYSNxcXHHRNj/gA9NtfDNsb26tPRKwtLXjtl9YgYclUHaEhq1C/TgIUpteLXPEcV6/WQ
X2ASErznOoypEdMbItn7TQ0aeq3mMV8FQVbs5iS4LkX96bvNB9LxW13F4TbjOOUMecXtEGyNfhPV
4pT1YbK323wdDGRiBEa9dvL5bMQEDZZ63jees/V6SD9c8oytV65Dm7MLFaU+eBqF+aKnHkMsdssf
JZ3oYQxo3oBpYldORcdRXJ+c8gWCzCYtxV2bqrdUo31dDsF5auxVTXm0S3wOFHr5Z+x+ezrib3Gg
znRub2PildklEBRRNtbWy+V16VaPKrXfq9EnWUWllLWD3IckHaYupHNdZ4+oF7gOmzRlaB7LA7ux
R7C/b1LlX+x+n4ZQqWOAH8Sp5yUooHzz5E0r43fKg/6YppQoMY36GyN0ty06qjVie3K9K/vQGi5t
vRz0XW43yU01GTcikMaZvebrWNHbnftg18qMUCrPX4LUEOJgqKEz7pYFgbenWhgMCHgCGFbGF/ve
1dTrJzeLw8M4G2fJrpw4soImZphc6Wxg00hQozN1xlrmiO4l1OOpq6wro0TL3MzAxpMiYKMWpua+
iq39NEXN0TNC5PhTFK5xgFUPxtShqYHMsb/8+Pe2uDrknJdLRExQkmfY1tLmWqU8tvGV2JcpUST1
+Ba62YnBT7/zAzxVTTQdRVAVOA6CD58+soWBehU4vXHg79nNFoVqTzBzW8GrZ2vzMpdtt9dU6O3A
NUy3NCAz9Uj+/GevQEBlPlefmUgu19LRPoj/BAFJLVPJaKihbzx3jUYuiYqgw5ti9JPCwkRp7w/W
b9zAnDRU2FUc/3JyF2yOTwsdqpIbYZEnzIO/yWdZCsH+DUvJlhqINsNDEAdfaWRjfgFrP7EIx318
dObsBkw96NXIfo2Kc48UAY/wqVleLlsmMI5PzuWQfgxR+BK6EDHC+kCyJDL1Kb+ZTf+hkrcyB8OA
suaxTnC4Y2Q6ttKlpRnc4mFctUH43Y5Akd0EkpdX3hMYSUveqGgbju21C7gZF4TDGRHV07Y31VWv
0T02CfG6YkKyhtCN09o51tr9HRERtjPhp6ATb4qUTqgf9ysrkB1HlhOs7AnjHQip2zbXb7CRKYfG
HFujU/0Zsrk7qULtE9rbpsdO2UkiLrCwkCNcVdsoNd+yKThFyR9UUPm12S5eBDacMgtrlsf8sRpe
Ygdbig7Zo6UJ8liB9XtUApWwQJkR5eydA2R5MGT2eWZar0XEal0oIHUFLRZoUN7eIuBkSVr2tXtm
j/3km9VrV4Xl1gANvNEWCIrEgBUW2vtskcLlKDL5JyZs2s2DS+eQJhU6TdqeGH/nklkJlmZJMs1s
+OfRK4o9yiAeZV87zMJ2Zuh/zhgSq4FWZawZruiER3UL402N7OEMB8JSXYbrwvetbTzrJ6sUFKpO
g7MY0s/KoWHlye8ib+7aqB4O5bS4i0o8I7Z7VJUiqDRhMNXNNJ+CoPjsafJxtREGZlM6ZqVIj0mu
lwLafvd8/K90K5M9927vzArN0mAjb1tGT/FHQ4cF45JB7apuMA5gGsRQmZTQ9ChG7mMwL0DmaHb2
phHt9VmTp7WWVU98Su211PyMPXw9hMe+oeOXzf3AvIwDJnISkjFTcmso71ZjW/T3TcUQqPM6/jWD
IEIxPyUeXAVQ5DdjiRx5oK1JLUUQhcZCw25qnzYu2IE+M0+KsTuOUhaxwA7w2GSn2jVvI+k6e9fs
m52eyCtpcgwaRb1NbSIk54SLQ5K43fVAv70IsTTkxfji1/hATfXM1Iz/fz0Dm6MjG2cke5WCtjr7
1grjq3/dOnpXm067Hpo6u1EB89OmpWkvndG4bjmKYYABC1TIPdlAvEURMareUn8K5V3P+ugVrKRl
Bqqb1IEDnrOcJUxMV263zIRa01j1VoVvKyha6trSWy3gcHIUOSyMwbWvmTdWihONbZbvvVQltrHA
quM1ARa1DSXCGyS+WU7RTpLi58e35chLFBOnsFO2pM66roOKrrnBX/uqfD7b2FI+lL0CDQ2n/aYa
X1qfv7jxeEm7wGA2JhCbO0Yyfqhfvcgj8AfDd0hT8joR9yYtFI4oBt38V7Zp0UF5BImwjXltS047
p2EJtZYqK2DWs/VJQ1jniT64bNxXplEZW7t36z3DYijP9S5ChpmmmtdrPk3fVQ8VIYQ6n17BMdxI
HWioCblAT4m1ghQ0bPAABMZs5k7GH7ci5Mvzkl/SIbAwCEmXYYZK4zCyoxaABW1zX37bquQjmvI7
vTh1wzh8KVMdHvApkW5CMt9KoUHd2E1z6OvrtuZI9mJcU5xIkFnkyZ2INxNjTWqDjbOTssLjmHOl
9U283qdp/9Hj/N3XzX1EVIHnNXdz55N0lmEs7+JPtHs82rV9DN1PMWSpzShZMksqHt8Y9Hlgxuzj
n8pTve1S4z1q3RCpQmuuWe+QFLhGQChE+JUWLjMdxl5g8ql02OeQykLFyr52bwvWymqcig2X7WPu
xNOVjxVnlbH1ceueYjYR446cx30ps0dllOauDe9s16AwNKcXPQKo6ky6wmP7rDQTEX/Ad5fUHRgg
YlL9sZx598kp7dQ7bPSuA2Cus7uQ3T6bYK6KWo+vrs12oMevtkojg5r90AovvU1AehvCYWxArTJ0
6HmFfgcegaY7PhV9oUmb+B5CGvoypwWvE+NJ0RQg4C1aJXbt0/xwnkn6oNtaqmqLFuTTYOvepsEE
OSxzj1We3xPnvNDyodsEsyR2MqJ/bWn2fFDjaP7L+rfpDL+UNqlY/OFgsfbsi1rA+ix/4SiPeSzm
EiNkZ2wH7QN/Uc5Rha+olV65Tx0wnvDHCyM/VCZsoTZ27pouyq8EuuS108BHwgs4STJNcPLCycdr
k6phOEusWW6LkGUEnZX2n9MkbrnC5lTBhH1KkcFErdGByN2Ui45sXfYdWLDknTnL77xDC6LS/NE2
o3idNrReU+FB6GtonGCg629rf51Vxhe99uHDSA5MX5GxG+5Zd4zZ5rH+CgL4oIHL1qjtzs3izCGY
ct4nUO1us+WLR/etMiLY5ctP+FS+tEfnYckl4FIQPgEuGA8VAvFVgQSCBlGxC40IsmCrp41sWIdj
aT3lfZZzHJivnUyHjWXbwTpxDqGPZ8ydo1eiL4DKtPS0RVcN2zZmI1MNM7XQqh1Fc2zG7kkHct7b
GJC2GpjSWLgJs2Omc7BAmj0nDy7iEIuSCvH+WkziKOFYY31U9uy8CrF12q4/axk+lDUfaD3jV5VW
e1aRIiAwA0nJ4xHAG4rxRjPkt2080eSnzYij8NfQWzBJA8byeW+9OH4ToO74kE0d79MRg7UAXdYG
txUTMeJOXeTEKOdjaew0I1arNLqNAFqWY9qKfY01XFwVbT8COG+Ah8VnoGSnxGevwrYMHayEF2sQ
BSAs9NCRJOkvG3+z5AJjC8I7y2nvm76gDeND4piYf7pcl5JSsRPAmxnruzzGNZ79H/bObLlVNNvW
r1KR14fc9M2JXXUhQL0syb19o7CXbfq+5+nPB86dXunKyqp9f3JlKJCEEEbwA3OO8Q1NaZ06TQhh
jcG/FZL5YWgt3sP6vq9RmqkllxvGgMK2GhiflfFN7Qm9U6Czhh+Gzg46JvGPAnw8xc+aaz8B1X86
eCSv53dlhJiiZueSq9s+qnZWicIHn6aLzvxOiuAaEPn8Q21LfPKKBFrOkhVCwAxSwfNFTP/FbT19
YyH52eZhfyeNWPg8ok+0OGMDGOob3IBVQ94CTpEY8LoZOl0Y30KIoG9q4ORHRo6cbji2Ct0DTb08
+ScUKIwq9qUb3UauHaEtD4DH4hWyjM3QXo55RYPYoBYRScRfUNMLGf6HhyTV3suxP6jgDbhKJQ3F
32FIThfsnQKCoGoZqfi0ounqjD7KUQ99LN1RhWGzVdaFVm8kiElN0t8IwygdGrRAcq5xGgjWcCk0
Lt6VdzlSwBnDihCyeqTOFXEyYLvJpGYXiJ5K09/V9NKoub3Ial3v0X8y2pvDUqhry6ngKFvqhMMP
zjHx5bbHWJ8RLa5KG72NOZUDSHZjKSftOMBa12NXkoV3T2teIjV6rSEqs/fLq67gd1GDzsYHFS31
sQJXSxEyDBNXEEI6aAp+PjkDCaLiYqPCQMdWYzO3aJYRPjHCbsM6vOP3vzZeS/ySjke9gDItRf/K
EvEdclulee991V9XsvGex/WDOVQ3dCGgkIYCofJGTd8Zd1lx4XZAlSb1Dn1UAc+1roI3En3LXJCl
WHDLT+oPsiNllxfSq3TpwCyl6MSmblZakyLBnRqwsDTftL2+awnjIl/Y4AhKUe8lDNwXXXhUmuCj
lHFiw7LuiehA1nbBPV++p0b1QEg01eg0OxYquXacORnTSbK11onaHnqAEnhnO5onbmMGSOpE0i89
LlSL3IhdbbK5MPi8GfI7DU3T9Ufr0CNJc1JJ/REn3hmzsL+FIbTttXE2lB9yAGFcuCd7HVBglBLd
XQ+a6CKbI1uVwk+T6iup6719VefF0quKa3xgrqiRa5NH6rbkptSrCyKfG9ADiVXUjPAYycJ3H+Ia
poV6o6QCfzc4RVWnisPlLTdhuucKQ4cFwrd2VDbsvkqn82BAoruR3vp5eVJIpOmBOrAagdPho3VM
quV2Sc1PB5i7KGiX28EAQ89Qon2oF2cP1u1C7nM6Vj1NjJ4IGpRTKxKRAJTkx3oUJajN7RLXBHi1
iIuyvFpnKaiPhppwkELeqfvUNf3xEMCvtkmeSV0xr7eeGW6IIkbhjuJIAsDowq95CLhZjHv8Lm3F
JUDtwYHjoh8AxJtHQ68IAStYnhA4wiC/6HVxVMV6nRAY7NYS17txjTuE62qByM0M1nZ3qj3lNVd3
nsKo2QedQTvsw0LjkKkaxMrWejeG+oXil1qY93RQVn3q0SuJdgo3pb7HZUTvyUcj7I9EVh+DjiDt
RtrkXpwsJcoDeqKfehkzHOWpcpUX4hauDGizUn6oeng3BQVTLQGzUrehbaX6VToqNxclvFYZU5Ym
8XlROa6snKRLzuSqGdpNRoOMXBQ3DKlGYoELsUjIRa84yCh5Znpc7OToYqaUebFONkEGqrolMbKu
uSqh2GilPRIAId6rffl2Cdu3qKJXQRSVVFzHRdNw0AxYYbJHdPdvQa+9N23mErfmKGKcr0Shp19G
tJpUcNeu+6+UZGnYYyCjeCYclWwksM+4D41+LZJ3iymzcIRa3gcETIGXRaPTcELUKry2+w+01G4h
5pwwqtJuLXWpFZxhxe4Vyfopjl5VZQIcRBuKumcsYTK/X/YwXiynBH2A1Um6s7ISNZL15DdI2+l0
7gUwCQuEdg3C2X6vJeYNXisK3Il5J5btvrlkx1/+9l//+O//+tH/X+89O2Xx4GVp9Y//5vmPLB/K
wPPrb0//cZsl/D9/5vd5/viJfxyCHyXK+4/6L+davWdXL8l79X2maW1+XzLf/tvaOS/1yx+euHNe
wbl5L4fr96qJ63kt+DumOf/TN//2/h+lHsCW1OdN9bmlpm/47ZPTn/D3X+7qF/8PoQefH/gt9EAS
rV9FTfyKPVC/Qg8k9VdRF2VuFEXyDUTV+D30QJV/FSVZ102dLp9kSSpJBRU3uP7ff1GMX0X+U0RN
MjS4mLL2y//88X/4Eb9+1L/RuTplQVpXf/9F1kzllz+EHogmVThFVFDlTIkHusIf+3PoQUZasZ8N
5nDQJTQzcYQZnR63mW9/mtSNhvvfNmiK7efk9xnUeEWpz2iWXYXK3M6M8RT4kwbQyuoVycY29xfW
fZtRN2syFdlxEXDXKpx8A1Jx2Zj7shS6LfAh0xWk8aPPhOCUDuOUHT4QUNpH4TIrBd0W4LxxevKA
IZYyLgjDu0owVG3xiz/5wvgI+BkBKLHF61xFbRx1/UpOqH8kXJlxOSFVq7jQIyeBlruogg5My/yX
wCPknDhPCiDfx5t5UgVO0O7MMesc7rSoWwo5l8nzWwH55b9tip8WM7/101aa55pfFIEFBdUorUhD
aEXXGC+4cehVtY/zJNb+eKmq/q02vTG/ND9EHuHhhK3nf/qa2tUYdOYZYwxGv02qQgvZZv7k/Nb8
8a+n82tfX5POH5yf/9PkX3/71wrOU16Qa5shKPtN3ZX5VjSDfDtPtdPTeerrjSoSf3vtaz5PyxnY
v33k6+35I/NTeI8+PSKY5X82s6TpdFTnd35a4uer88c1LjiRNkzrF0BjGAv/c2W/rdPX983L+vZV
81N/2imAZVKk+f3vySGKgNCbnqOFJqU+564jH6b77XR+DCb/UYe4FwDXNImFPt0iTtvGXpmt5pc+
Z6QAilHp91k+lzHP/TnT9PbX05/ejmZvEW0e7rfmyXmub4ubn/7rt+ev+GktvfriUb8IqPygAygW
4WSqiqaVm+csPAF4kdUJuUPPFZ7g/Dyb7HbzTPPs89NR8MNtdz2/Or/wtaRRr1nI/Jxgn3Q7T319
Mp1tXV+fMQWacU0ic7fsc0Ke6s01UXmYf74mwSISMYWwZju/36dYV3ONq/Zucp1hcVectjFUpxOE
1onUc6Jp2mZGUF4mGGUaVHvaIAIXFSRZwVqz8zHlBGwGl2T7OYkkkIhztib16Sl/9nNyftWvjZ0a
Ero9P5sf5g/O8309/WmR84vz2/OMX5+bX7vIU4JAmPrLwhtR5xA8/doOBZTmS7kbm0xhpIgpCGgG
nZS4fjanQXx+UKqeQZ0YFB5pzeRbCc0i2JySXMmm77adFfRb1bjo65RcXmqkV6Na3GZaTPWv/d18
qWv7MqmGDWzgZIsHCS/dNPX1ML8GUi93MrgVNEPZHmNJa48bPnAeQqk8qGFB3qkh6Wu/LJSV53f9
9uLxENPUWQajdBt8JtN7FYny7YWbX+1MyZBr4ClAvA5KhciBInDmpwlhkOgnqcm1DQqxPiIOXO5q
LsBMiQCdNoQmF0yhszJGR6MsLEo8DQCnottIzT2lghfFbKRlUiFiROLBBVpVRjbcAc4QonJZ9tJ4
c6H6i+xZXCMWrLaWCOhZE4zfpiqzVKldN7YyjdFmALpC0ys0edSeOKAZvKk+oySZJ79eDFrxqHT+
SJ46R9D84E/JbV9P56lyQEGnJFPhigNpfogQXayMVNoAqBjoremiuBW8YyHWwkov9dwR8o5DYEgq
ypNeVdkCfJm0bE6y1XafO6Iy/XJfu988Nb9WxCUG4lYFhWKIFCezeAUqpvqksWpAS35DtM501vmd
T27rYJXD2lRiB3lGvwX0Ov3CSs6AB4bVDebnPprPbV9c+FU6uUVdbdSqW12mmHWqUgvw0wIdsFHt
t5+TdbGGmCxv/HFcXrpSJUTQRHWfIy3mfnRBPryFoV8yPx8wcKndwAm5CQGalRUiMGVUHZpkJX1p
BYdRPwItIiBToPdNggIHck+RjSuatTSc4XQONzjIFaC/N/0zicykN5hkeKb2eB+vhQ9uLTwFRpiN
epBdMXoLuJk9oYzPvUdqoznJ31Cum0f3h0LOLKXbai1j4vDdtpdt18DcJVeu5hFgbKy56QzGK088
SYNbqG/N5aVNpkWHgBhQlRG32Dv1PXjuUnBF/yVR9g0ALIRr/a4x17FHiKYDFVDPHuF4JeM7OomQ
/l7u01tdat6GzulEDYACEdmtyf2oeof/R9UIV9i13oPxrk+BvXewMrKGnvq6DA8ZtGrwZ/GeUhZy
zmTYqRCH/APwhFxcmwhaAWK0NumIgO9GSAO5sqrYnLKAnFFdqKwWrWlKKdZGQDM22sJHDyLbABLb
NY9l70A8ZImX/IguOUlxGdlCsx/Ma1R2XfOQICduvFNev2GDKbfmzkCcDRMVVW4Ai492qZPGG1/Q
ENetMTXDefSiawPbmGpfxCuv3ermukpsOvfKS+eN9ONWYkMuxUaO9km1aQs7E8HU2Ej5fLavAmuI
dvgC9g+1BPQrFqXJRY1WzBYfy3tT2Pa0cz9C5H1crx2lQ1I5Qry+aK5O1BOyL7JzRru9D3e95XZH
L3Cku/oQOIT1ePAqkBUqlIU3g77plVXuU4lfaOU7/Koxpk90MCNbCtYo9/WReMPXcOQ6kmFyos3t
ReucCU6mr0yAi+O2NE5RswuJwBk5LpRFT9krjD4y716tDh770Y5UGLY3N7Witwr52/SF8IEY39Ac
xjCB3bT3t7lH2dkFTq22q5E8qA9YyyrSI2QavYOH36y30kdWntNogz5CQU5f2GwnARcmdCj2TjqK
hbkJBRdkKvhToHcsrH4mpkqjOtgvsxSelY2kRiM2NETG4sI06KBomTuqElLviPv8WhOgVMCv2o70
jH2n2qBdvVDSBFqX7eLR7eDA13sEJ9iNQKvAZ1io+zEaFm7/3N/5JY0TyXJj7VzLm86H69fuke2A
VsexGKK6RcYcoy/ZdONO5679PXymkKkDQqI+J4ukh113yd6g23SLKk8VnhDDBMYxeEQtrozw8raS
zhW4nTxZCqm6+4uH+/SUT/EWwTUJq+C0cWGJJ7IgxIDQZR+D9FJt6KTY+II6fDyegwWD0nwZbZmW
QApAMYGUJezD8rVOVpFHZV+6bcwjbe+Slom1ALmiv6F+se4AsGmucgXnBSLyJEq0SGLgCtLNyUR9
QpyiG1i+sVUspwJUaWePuDxgPTQIgslKLhyWUiEPxWMXO2zzK3ZmdANXyg5r1TpDqlkvJ6hQs4C9
AY+UEFm7N2zWJED5nrltfceNE/KBfNc8aspj0ayp+NXr5lp+uyhuVK5ZNZBeOUV1mE9lvmKdLrB4
kr2sLHT0CrZ3lz9Q+VUDADC7eCeC7AELI9/Qk60JyGQolrp92+11cem/NsHVaDn4XYSXmJ+rqMXF
IKyq4IqyFpIygr6Du/QhORRb/6jeCm49XvsBgG9KQM+KcvSRcWXNQkeERXR26LTFSokPUr8X1EN5
2XkFbQ6inpaFSU11Bw8bJVpPz/wc0JhQ15gG8WwMmGJO1gMFMetHdo9GCzn3Gp3RDQELubrxzuMu
UhcjRcMHC4vUsMIE1EUuGm8qWZAhw0cRwM/oBrC6WmtdxZzrEODjBnCiSWG4oGjm73PhViONZbxV
R4pi546b0urFEvc1kBFyQMKFovEjU6zFT7n0SOFAUprd3Db+7TBuTZMyaW0H2AJiYipwVd944Uc3
PLWg87mfxIXwkFRkINcH2cPuBnaOJyJQNlukB2BeQ+2Pga9f9nq/bhlZgm0Ofbx46fK9JEAzX7GF
YM2V5gK4QACFmdqhvyCLy8J0yrS0aN/AvoWLo/8YqDuWHu24ofEVjF7ICxf+rW4Xq+46A6EokxUP
5R+oKrkdq9hB3UuzvX4FC5mt/HJFPMutiGTI1rfIDRfh0kBk4/zQQjt/wBKhnyIXTPJZQTG3DJ10
N5z00lWeL+sauT+qGZc9zXDxaopvdFTDew86tS3eGFdd6LLmks3B4D+AZb6gEcdocKeezLd8TZPp
8F4+IJjVrkKcAh40Gpt2pMAeyxPBFWyQXteV09uXdWKzTRe+LS38pXb9Y/Geu80PgI7OxhcX8km5
StfyaWBQ4ALgDmcYR0z6ED6IygIBQfmgXeN+oMifqHSz3Qt+OQwbrh8fmLXLllW70eH0rBQq1qeL
gVrmLqYJF64oNmsXXMJkMC+83vYdclKMzIFlSoT8BnkWslEffNNztcqPgduTHCeuvOqa26WpJD/a
Xrkc3GCrOq2NOU2mpIvdIr0at4qBbcl5RdRtg3GTaRItpYeNiufgGe22sieGZE36YnUl/BDvJcBU
OD1fPA4DVB5nbZ2cxTtvGx0wiSKoIc7hEl7RLs3uslXIWq2Cs/lEi4P3JLxTyFTt8dVgrV0k2ljp
/GwD6MmDqMllG1EEbFs6omekEbRQCM7RHkSOMMpE3D3dSbcyfM4b+R65uZMu25OG8HjRnqKdbiv0
gxbLhrAnNpqt7ZV9ddWeys1l9Qy0btyP++JKWUJH89aI1fY4yA8c3lj7Ikxl+55Intv6wjljgWyL
MKn0hjmyBSSEq3GvLf2neqOR3v4yuOb2sn2uXvp9ctU7xPeYK64+9vI23eNtH5d0BuzIFtzYQey9
aBbh4WJTUHeQGR7ipbWEbXaqN7pp57fRVX4rPAbXvdO8hLdkHtzSCfko7js332iLHFL7on7yHhAj
Y1a/hVuNklsLHR6TelE60pKzxgMjGbsOWxj3cIz7GQEJlfhpDO9O43W5J2wk30RXwlpzjL12mzvo
xu10ZZ1SO1gaT6SiC7XjH3ASjE+NLduQtm1GKGCgiLmfBGWNGIyTyxMR6PbKW3FRsol37A734W29
7z6iK3PV7ouXmKseKl+P4sdjchVcD+7lw39K36DVsCUYY7QdDOQDPogJ6XuT3jSHVLaXzbN4F5zh
dIFVZrfioAoWt+J7SsfSFnt7uJsS0Re31mvzDCBYdUkQPCdr80W9K5+wOcAJ4JrlpXwKf6h2dwVe
sr+JdtFOvtPt9lScyUl1aeQuxJV84NEeHYEveM3xBawwgNspSJaFtjfWug12/nHa6dbCAz1OhreG
agU8pWe4Cc0BhSYv9ovkLK3TI6fEbfHOvprd4XjYjLtwWd2NO48xpn7IIjc7cHaK3uf9vn4Ijz42
a84uHEVOv0v4vUKnJhpJR1dsk7iRI2ElLoB70ndyXOoH3uNgChpHl3Ym9yhsGviynLDYTMICAXr/
Or6GN8LFDiPaugtwgpK4UIeVRu8ZJdOd8CoeGJd1W1v2GzrIHC0nfeut+03PDzJc9W/lEzYf4qqW
7O8pGltb+YGQf7Cze+FI8szSW2eckUJpjXRPvO+URwR6G28TbHqXc3ELr9JVtsJBQfIauMZ18o5V
Uasc33qLEJ56i0TmlNmfogcwu7q19M/DtbgyjuO+IbrxUMLXApAXcayIT/Rw3XZ9Ob0H545NDU4b
BASCFy6Vt+ExOI8P/TwAzqME6hIGFXBu1V327tExJ6tiob02fBC5NjRxxg9Og6/dQWcguK83qdNv
JG7VXupjsbVeExRriPeu0ZebL0yVT/6jtqf7309rPe690K6u2xrNBW2uRXtjPIh35RHJASG2yXm6
PniWXotnVpGeE26q4r0d9uMDJ8T2deRnRESSToMxAxuXCOQEMSwNLlAFHJzbwX1Fy4UaZ9FfK1dI
dhd0Y2zf9tzyyFjKafJ5TA7dsMJQd2TIi4/dge0arUWbgNddg7DjKG99jlAugWzpWdxgkNX3lmtu
OPBVaJ02NgAnXfcMN/rKOoor8SrD1utot95DuSRNlXoVdigOXm/96ju5q6Gp55zWn/V9u8g44YVH
1rsvXIlBkiizJXdjD4g6vFfjbXyq8Ym+SU/a0eTcHS6tq/Qh3+mbeudXtnUth/Bo3CZ0OaXJJy4H
qcOw0971a4Xhudx0NkC3nXRjrooVV6gseXUyHe2aa4ru3Zz+elTUO0i06+a9ZZxYJ2vacba0Dpfh
TXCOztoOK/L1ssSZ/iCzC0SLXnDku5Yj88wxe7mntsgPqL4r9JsDV7wfXoaX/FTeRtfJVb1PGQUB
yB79W+NGOpaxPW4uW9CXV+ZZdGGMP72GjnANZpvDWVlP//QerOYiKG39Xn6JT4Lmhvmim9zpi7q1
BQJr10qwiLiEsnHnPpr+gTONeF9d9ma95Lp4q2/Jf1zBF8433C+ciWu64jKTvVa+IykBAQf6tm7T
33pbdWON+G+XsumOxrs4TPT7c6QP/Iqgno3b+hYyp7fV2Y9Kjtjs2npgJV6RpC6aMGyXzVxtBei+
0GVD4d6I+6O57CZMhciZ9DM/fL5GHIxiyjq1AupP5tRQmKekqUQ1T31Wo0ygHlkXnrkLoQilTuXk
+WGuRH09nae8oTMXckebcq5CzetjivG28a3c6QzpBhREv/HpuhaXjhxHnKUSVPoNnmZsbsGuEp5b
ijnSRAqNW7fAr7dG90qLmaMaXStALuRnRpStSfA9ytTkV2XscQM8PXDrQiKxvvEKUF/od+B9TVOo
7fDbwhSSexoMVThV9bFd0VcoK4It58mIOATOAh3DZTyR0CBuyIFJBdO888wSeaqHihWq3XU2IvPE
zsIN7xjSTxoUpMUqtcFAp+IgTS/15NZufV8CPjtEr2hFqb7IE6mHK+q892hQ9f10UZ7YfRQfhlzn
MmhaT6padATEUKT9HQXkJF5yoJFjdiUrCgNuIRyp0a5LDPEMnKyT4imIe7KHviVPpYlQHGvW1Esx
pvbIPNn0OiWNQIXROJd05xrvXNedp4y5WdcVxS65eMkqVCh/zw/D1L+TSwrlX6/lQhPgoce8kA4t
JRWpm0KDtHLbTg/z0/lBxGJM/AJ3YHMddH7IBaGQ4W9SF9UvmNsa5A9zXfazVitPonq5CHjsfB1Q
dU4gqzhlNPVTZXj4fUprPGqf02vzw7en83zzx8gXoo0C/ONZMjMK3dV7JFZIUUwgAQYDQAQlThA5
z9RStpNqWd5a5VVc5/xdPUXK7WCJ5Rb7HEr4DH3fZYPNJnTkBsRqoVIVz6euTV/R2ZunIhP1SOpH
Tjj2J+QIKVp0MtihRiL93kGUODYgDpYovlG6y3mxBVyfUyPV7w3ZbDafz+Y3LEwaTuBRs//pxflz
n8/nybZHMm7gOhqpuQK75rRCEbn2SurHFapLemPz9Pzy/IDHi2N7evh6+vVuUV2ouLbxap7t6/XP
pShNWY7211t6l57NxqihouAwagnpxU4haocAnR0heKjlqDKQdtCrOpuXY3AG7wkqQa3YKZ+yWCtX
mYX6/vf35qnvWEBEhDD+5rfmh2JG+6lI8mGQtzKQDY6Y+UNUr+vR/oIAYmbi5/3OKPx8Pn9g/ui8
0D9lD37OOb//tdCvz3wu/uvrP2fvNS8lNbG9+faR+Qs7o0T9XlLT/lrM13zf1+yn5/NKfP+qr+eF
hn5PtqCBfgEZPye//3U/ERov87zzQn76ps/J+dXPP9BquM/UIST9xHX8l9tk/mNgQbADzov4abt+
/Z3f/pg/X4Ovrxifx1q9o033VE1NDeC2yXackKDzw7fXvj39s1noAVDX+rYYaW5afc0+T33NMy82
m+GgX/N8vf1nr33/mnkR3xb7OY+hjNc1/bZlM/195tyA9cIhWxVYKOrpRA4FhYfp3W9P8W/QXGR8
/u0dc+6izrN/Ts7zZ9SaZFODO/cni5jnmB++FvP5LV9r8y8/923F/uVi5vm+vmle3tdr/dQF+//a
o/9Ie6SJsvxX2qP79zKBn/0H+dHnZ36THxnSr0T/EnepTHoiS1MQEnXvVf33XwRD+RVdmSEaOugG
EQEE35TS8kVjpGrIj3jZVDVDVCaJ0f+ojxAmGbIlWbyjmZKooVn6X6iPJmnRp9Bs8/b3XzSUT5pk
WQYrSDS8qopoo36WHpkkSYxBRuqTp1s/OPssFO4IkYNC0i+UxU8b5jfl089KJ2Va2E9fBrdRUvhL
UVopFlon0fzjl12atpCVzLush1KKuBSf5Not7CqpmGKNCeYT36pK3DRUscThYKXmYyH0mziB9hS0
yTPuqm0Ww/8oO2B/Xd05pEh5jhohRDTT4A7v7G2OSd7WdWUX4EVzcrnonKYEVqEChOl7gztHLdhn
nrnuKrTLAqYszDrl6a//UAPZ2D/9oZoumiJmHgkw0bet6jO8Q4cwrfXgUdGu0fgroRk5TUCENaEX
kQRIRQPCBszsIw6UdT7Z3oIU//8F+0mQ1wS8JmtfTD4SNdnHcds5ZgTnVy81N0rlxB50YiNltARy
VnUEDGMqbHwuQqjwxupGNhWakIgfR08luqNWyB6KDnGY49FXCNtBpyDIYgY9KLyfr67jEbYaJUQS
RaB6iLYaw54sIQYJhsWaqqx23eKB6QyRClgkQBn16sehwAHme8XaN6W7FKku3nsfgKAVrkMQnQtE
bxofCT6kcFineXeCy084V6VEjkzcz/hexMUpEr0PHNjUCKPgJm+QO3R9ixq8Mp1BjZ6yYgIjgQvk
YjhEwgZ36t/8VtNO932nNJDdSYhONI7QbzulWKq5ktSjtcYTa6I1vdyGSvRs1RRiQb/BqQNlXqYN
gBIV3gBE8EWUwf2Ds7WuBOq2l6ZegYdbe5Fikurni+vS0N0LaWaOHHRbkPG6qxXmY1/BLZExjCzE
duCeJaRdqnsr9OwU/+Mad9hwlh5aEWCbDFxJC+l45AFuE64GfYrM7PdFK7hl11nuqFqvsU+rXimL
R7Iw94S5mAR6Urw0Awx5WrRL5HyihZ+SjB3P4LYoGtp9IAH31NLTpRoAoG+zttsMsu7IUnwVXoQj
9oW9ZtgxjGtFrGgwtjnsC5nbdHIgP9RUJLnEtM6i1FGKGSYbcRgeLWtwDFIB+yr6QK483bVcJxZ7
zL/5nf7kZzKxf0joOFVDl8U/jh0EEjXNYHTWOuDWlmY/3WPT0wYCmmkcyzdEcD7+9RdKf3YQm6ao
aCr3bBo4sT9+o0aIHE4dvlHpcQPo+mk0AVqo08Ggp80DxvYrEqqgO5hwYwb2YDiHtPwyGZ5vits5
8D4qCReft26bp79etz/bZy3RMNlbVIYYhfPGz6O2LMGHToQY5Iq8tyq0EYbPqnEmw5GpGRrSbdrD
KSWg//XXqqKkKoheKV+gV/3j19IWlM24E8w1mMOPXjNvxZzxwMzCj6ogrNbrIzgR5u1ff6kkTov9
doRqMi8b+nSa+qdzVOhJstVx4K5FhG124B1RKwHr7yj55GJrG7lEN70FVKdCSjNuIzgoi6JH45IZ
4ockWSRhjPguOS1x2CUHPcx2RcggcxEjmDEsJpas1WCB6knDgTqBCII2j9GoEpRwUrn4hqUYPKSl
cE5VfUsxhfHX8GIn0jPqKBFwmp6qBlFXyzDvavbNk64gWDV0fANRnGwsnROAp+xSMSMw4tkbuB03
Uo9Ovk8oL9LNRZFNaGyz/FHDrMkjUi0asmgu5BuSik3CVWE81x39Lo016yLEGRGXsgyLEUVYU/3o
G20noU1zwoC6WZ7A+4uoVEHe0rlxGKaBJ+7HvepxMhBVAMIDPxtmD0E3PVqOumYr8XCrtNldI03z
cmpdWJCBjZpzTiG04qIJrFuC4lkxi42rFcqjTnMgKqazw2DAHS5I/ZEtjOV+tC6p/WC5EMmY8jAh
Ywv+N3uEPImv/7hLmCJeUnZE2TB1y9KmY/fHy3WQeiispf9zkS9x449lv/YsmVxUZRmm7ZEL4HEl
XHBvt9YZ9PEAKCQ/KApwQYSAh7EbBVqx3mboVctp3bhFzwEaocRJJK4lk0JZnEBkSgCokILa4gGH
R9NQixbEBtKbLN01IaIuOYnwhC8bBnSnbkIy1tTWwtZOe5MM1cCACThgdodMQZvM7DwniemtZ4aG
tYF+q0LlOSIVa+knw0ed6ltDDkRH1azXTNyUxHNY2UT3aSVs+FW9kiO1PGDtfcP1CFzuMtzCnwMB
Z2rEkmF4hfWUjzeK6MNJSq/NgnKe3pfgvTJypnJJfrSauFvKqrGEHYkwG/eCW8O11ShLkh/CJZYn
JZt6lLDTSxi/UjhLfis86HAk+9If0BcodzjBni4kRAPD0h7KgfJmEgc3IcpQdKbEQV1oxV8MEjOp
5OuVcFWM8LyTC+SC2jjzvZV9May115SgAcxhUfjdjRLma5y6rikmAY247lACc3dMtpARs6noLXQx
Jt+ivU4L7QOxOvYqKClpXkJ2yDGq6gbrTRb52efCGkl4TTkqkpaRBfwtHmU+6w8EI+ADBmjlsK0c
PIvAOgSNrQcFwAUYthFwg+bIlPo+YU/mszY+2RcuzczFSMMorId4ujqVlqpEEB8WFsQIwEBMv9g2
ng5avZryCUdkalFYOkWoZJvesHz2BnYJdI8UowE4LLtQ4RJQAToeRZS4vUjGzK2h7ZpOzgqKCDP2
a9dUc3QLUvKIP2sR9oV/DyHgJtRQRoYgB3RftouIlDliQtco6tdxoYBLzZedQRiPys4wwL8VDVQZ
Ic0fdrt1IWIIupgZfcfBOlueTr1SaG8wedHKkMq7hMOVSGLl7HeGsGmraCcRsgeHa6tHLIZTib5C
b3KvFdqVTiKYW0m+wDCkrFKRs0vRF4yCsievRB9GmkbwZYZoJOp3odRWsJxEZZFB2+tlYFqjFeOr
6lFmJY20MsBxr9WIc6kf0dMGddYv6QUQ4gMqKqV11g1kZLejcSRrZTf6ynFoG5dy50tCCDAXrTTp
I5JgFHlSEdK8ky7tUyun157I75+UorjTyn5bGeJGbrlC1bhaybQ8WaaNcKNcGJlhDR0t1UvXkDbt
OAzOoZlyPJnddQUwzm4arBiqIAOtgmOnSxzVMBDXQxRg0130GMWRG/RRgh4HAZvQhYcoDBmik1VR
ZE+lghyjClBG63BxiPmGh9XHyotVby9+84YpttuUHcex1VeriviiuChuUlPbnJed5R/Qd2L7FdID
AXRLPUTuZ/j3UdK+FwaMlla8rBnZrir0iHrxVBfNrVXJz5j1omLcFoMcLAIrIy5zMDAolWloj0b3
EGua09QXLrrrFVjNq7GnuDem5LeGYIJA72QoGJO7Mm6R+MTWS2TSsYNQchPjEl4klCR1IFsTTapd
xgz1qUC0fF3GozO0vux6EfL0qJdWqPEjYN2IE+N436aXW+xYdtdT7m0rEEm5HD/hfuR3V+9zEUFY
UgbIAEgnBovTPVgyZxMhFKNzLlgpHd1JCCPRafZ0YZlxdwDabS30NRTYwb5w3wgBZaAVI9MUi1XS
ClnmndkhyLGU9rpAMfD/2DuT5caVNsk+EX7DPGxFcCY1U1JqA0vlEJiHCAAB4OnrQH/VLSur7kXv
e0PLvLopiSSIiPDP/Xi+gv7axsZ/4fY3EOxPBgVGhdNjcKFVh7kCA4Ew3EJ1hQC3BLeA881xqSv3
rp0y7pGLamFvwmYlSXYM+7TcWhHFAzQv/EyyV6mifqNnbpqp81QLUCVUpWHH2vcTbk0rxXPQcSfN
JbOqtU0ta5P+0NLKue0LZNixa2IvcDGiDA7zvBDnsNa3NgIhp+yBqfUyMAI40t7Hcos/K5t4r4po
/jKyTz7lapvkOo+9KHobVPQ0AVS+E1FxU63cu5PF28805+7JlJU4+goHXJcFWyedmzhtO2ql6F42
K/Nihpz82EcS0R/IdC7ORxu5P0L3zoajwgaPdTMb8Rr69al1xC+HUr5S/Kpch4l9B5eG3dStb6sM
N1sLL87TJztR76YR/Uqq7OC3EKjmxHijQkfjPG9izvpjt22m4jCY7gckpNeK2wt2sPCBOF8NGKw8
RGMUF5pjZMGQKwr+5jmjHi+U/KJj864jxwBebG11nd43TvqRiA/oNmVNRNQsXLgeTrS32gnHQGof
vv+thpxICnTYKVrZ5wmeiROxNdCWN29SbwNBgFy60O+pryG8GSE9cjlccxngrpXDcjOGElr2mB7q
qCzjia/XJvfcvvjrjT74urJggDZb780CRbMzva3duVjjXHVauMehRZjw7sPwPMmIxnB+2BI2fNRE
+Za2EIi7llqyTtxSm+Oak1MZrX/0RkNMNfiwheV9GPIJfNAzfAK5JdDM0NtYVpMnt/haVtWPojH2
VHLEes5z3JThtCXOw8A8sv6kOWOXYf5Z9/6j1gZFSKgIR6OdPvpAXPo0oaIUmm9tpNi8jNs8Wy59
HFSI6hbAHxsejKO4uVkGypiwxmPRAk2vj+46yDI4uSp3l/ge43AjVf8eW3EKlHRl4jFymwoeABkC
tqsLxlyc3+E6UhsWA12HEC/cQDBd/z3g+/7Tfz+IdfxX5VjXzGHUd1OQLKcRSht94+H+e+TmrCNH
v2P/3TPT+84g0FRCEKHKiLqWC71G6/Qw7O1gPwBh6jzcVUyWRFhhAij7+9RiNFV09ZsMK3pm15hD
ltisHBqyRBqkeARyfMiOfW0980rXdFxrG6dbb19zGwhTUd24xFl23cJhRIRPc8Bp6nvYtDqDvItp
9+cFI3inIAICcvszyOxRL5WD2aL+41nlNUif2oyzxzKLR6ofr2yTJnij6aNu1K1WxUtXZOdqaP5I
PZ0zG2x8aP8MB//TxaDI8XPESjNUzR+7FI82Xk/L1msEkPKNHDYru4zrOPis68NtGmB4y+E8dus2
BRtwbi4sfYhhQBPhpGFnMuaCm2nPT1kyeu7aqPrk3DefPHOY6X8FbzoykgATbWHc9Dw+rnbtHkco
bKeW2PK3tr4q6L4NatkbmrfvBAiYZdJQvNGF8s5UzeCGyChDXEsqT98PtS7pDcmKe/bd9FYaXLLL
wG2s1N4ekYYOIbOIqFWqpH/XyeY1L3oAI+xVvt/d7z99XyvZ4llxNifssx0xpPvkn5zM959Cd8Aq
2PlAlldDuoxefZtaUK9avuymsiBepcdMmj9Ejvqjx/otCZN9vQoaJsbvnEAMB6YDvYKkGWvvYvfi
FhH4389+tIIivUM2sbrVwOvuwHefwhl9R/Sag+vYA9yOyBivVcGEpXt4HxzWXSoWDfpStp4NC2PW
x28Ns89XvjnmHaEAAzXYcNrM22FS/+DUxvbINEw4wFc/AVbGFxzum1vtczxJeHlkn/8dXQS5lSs9
jTlBbckT6IkLeO1E48lCgt1li3kKOF7KIFnHszODZP9vsS7rq/T3fUhMIDi1PuAaF684E18LqgpH
7oXBJPXdAK6rsT9CEg7jaf1xWeLcLFIVUUhnxCrhfctc4CZfO7P87BYsPDkdiXdmmf9SSfHXnejC
7sujP/H8cnmfmoaz0QLUlm2S3ch68zm3iYEkcMoAeT0YI02GUcPq6qdWjYEKvipBEUrCaaCdxLIb
aCgde+xNlo8H2LcfE6BBLM9s4fKs/Rn2yYsna8p03WAjnQKH9fCz8nGTZpgjSiTyi51dyqEM4yrB
UhzioUt9aNQBeio9jg0nqPWKAVjux92qY/qLva3S3WihHsi+wvFDA7kr8ZcIM/SQEZCjCf/DNqnN
8jh5fMaHVVbUTYq/XE9PfUA03kcRqPV8bi3Bfn1EqPBz9Z6E7R5QCgdRs3mzwMPhmUrQMAp9li5N
lVCHOKBKd9s4bJrQ3Ou4kgFFvga/lG/0j9N4bECSWny4v9+elDtNltKc5Cf5Z88bsR2X+s02Wcpy
lEHtNQ95hLWKjnkdG4l+XtwJj/nS8vEonHvDwcnjIZxkHbvpMAqfjZVsORGE2vS8KkGOigEK5Ec2
ZE9Ggtb7fdUVUwq23Fwn1+xO9GRihzX/Lgv7B6xS30JIIbl4FthLXF6wfFZ9kejma5m7isuCr3Fq
67igjqFHWIQf5aTrkXpVYkCIPkkJ/KJdCc20NCAk/ckM8752X9IR3ticRrvvlzTLqRam9GQVKkni
r+yKDPsj360pfrK3bdj4jOklqFYd11gK3A0mJqqRhpa+eKmm6T6H+7Ed10arKnMBhpilHYMT7QEA
WNeyBWqJ2HDnsVDANV4Xt5739VvcrhHjULY1yVwM0wUKj+FX9baBWINFtmK/gIPapniIGbxLIqqn
D6qccc6KyjsOvaalas4/hYsKYxmX0UKUkDnOg8p9TkLQR8j3LMdpcO60lW7hcdCNPlIPUGUqVnQ1
HaLkJWViuk+ThQ8tTE6OX/XQUAaeN8Wu1JwUlggrXzYfpeF9CEYPnAqwu9UJBojiS4tiPFKqjAc2
XP5WJsXIXMBeirBmRMVnpilvkAnH45ofUqCbgQl70m2wrxzUOZOi8c3ikRLhVKnWCw/9gpaL4vw9
kymN/C/yCm+zDl+z0r4vFyKHCZctGyhVVv02oHIDn0JBLIFrbHFBnkPfgp9ClWo2SnsLYe9JKZwR
aVP8NRfutIO8OtwqCY9UmBpmDzXMss+27Roxgr1ZwSazgYhPY0nSUKGrGaSyCpCEZspbFzXqFyTa
66riJsWl7+bnlOyWWfGhnnzyK2XUbqJRrToau2BB9YOfeGk883nmGao/XUuv75ylZw9iBacSB5+d
i0AaURpicE/ZpOlioT8waqvEqO5k1CZbnT0X/vRTduOJJTZOqBbnwH+JNEw7amsrvDvsEieOOcqd
k73dGw8CcEyTHZvuIE27g54DNkjvRUstMZOC98ztn0ylDw2KlGXneDDDDN83x469RTbwjsW5J1M0
UHMfa/+HtEoGHeV882mYtqrg5xgavzDBZBtpGS4MvmXXOUffYluY5RlSlOdsJOeb1s7fW2oAALZM
n8AuiaXRmj465aWoLM41NYlkamixcfpqpYEfvN5+7WSNmyS7N7vy3pmzJ4Aj2bassssSkfxKSnmI
pCnOXeN/WUP50QsOixlMzGhtjclLrsdgLYUxCbpamfdhJYsAftDdG5Hb7ZFs8zPI/ig2TNa6fiAN
GxXNeZrZpvj9U+aiZ1LBfJiXat7anvMnWewOH1PSLbhj+FUTCCOn7wdhdgNwwn/+/s1WpGjoZKgm
PMvOknvHEM+S34Bcb0lezuUeMk7GfFYLOKGl6GIavxBEF8KiTerMFAkBWDx9/z1KoRM6UL0LIJmo
i059SRjILhrAqDUEWxOxgB4bW2xrbe59XToEdRzr1BcFwAdWTOvUesI+ff/p+4GCQSamrN3bsp/t
0/dDMpQpZ1zgPH1aOP/+b99fWNLsguY/bUWOTigbiiOF8yIGB8ZhLDrdVXzyigZ3OLLIoU6YTyKZ
cjRWK1Az9M5mxA9qWLVxWedEhv958CJaRRx3mLagguqz4crTtxD8/4Eor3ML1uTn7/VGnKleZr/6
/2kwcNaRMuyY/wsQ5S2TAp7Rz//DP/ovV4L3L9v1Pce3GW+FNhCTf1wJofMvH/xe4EYBDgMvcpg+
/acrwYn+hevA5VI1Hd/njhz9Y0tw/H/x3ZxwndKEtg055f/FlsAM63/NuPj5DsYE3+HXMGGk/E+J
Pxz9BkybsA790j0xF8TWX9T5loxFn7GVFfQ9UXSxDzo+60twxjtduKO19ys48XfVaiOd11Oftmbn
aAf3zUgi0J44ok94VZtWFoexwDlHETpt57Rd0ScNZ+C2WEApvQEcOOej0inXgjTa1vwxTqzpOUCr
EkN46kz14tu3JSTQqmDdIYuRCPCHbZDeF+xt5HubTHC7W4JgEQvgLKZPrR6zN7bh5BP1mUos9Au7
/cyV+JpWV2jFaQRT23Nm+5dQKSumtwdvwnH+m5HRYiSa7ISq8bEGwTgfgjDaZIDLT9oUOPdtEqdJ
7T+wQbVPqnFhHAZDXHgJPYduOtHN44bHxWV99AOoYqJd5jiaiWvU9d+gorWm4h93kqoOXmkdzxBP
84nIyVjkz9J8K6PfjseuKxuveRbdgGaTvbGn/lQqymp5+56zZJQ7sfpckWR5Mt5dZeTYDbyp2sqK
zu2Gbi1uw6STm5Q5jG3WELjsgpIRw0zIakUnH5B0LGXtfuSGFrslz/b9kribIuP3x6lLxwOXPRy1
7qNBynRL8mmB+sv2s720mX8uO552hW57spGZPIo+Hu0B2pOX1M159AzmBizhuzoSB2cW2UNl9r9b
PQ6QFPOFBpUkepvd2aK/zTq2swV1lYWDc7QFdD5BTV0E7XPw/A9hTkIuIKUd0YYRpu7DOMuEcj3m
FY4cekYQj/PqVB4MdorLGoNv61s780pFgsZ3ji78Kq44j9lkW2DEMXBMIf13k8G/wy3aRLGbQhfj
4v8cEnTZRBb6VCn7zctAT6CUqVOGinSc/EMGP3UTliZTplUTycs/no5edWrttWh+L6HxRRdcs9N2
obdmMrMld1k6ATKolgTeKuSH9UWulmPbqptdloanEJ0tW5QXVzwtTBDFc8MoblcI2lYMSoigc7FM
apdRxwyyULJHh4xpbRq/emmXXO0aa/6aJltvczuXp2gYL4xKij0+qPHkTa6Oa5sUoLPa3b8fZEWv
5WJwqrVXg7zBgJSFZ03CWQXAifXBZbhW6dw7wE/Fo0wHn4x+uGZ1SSTjnJ7az6r/VYThXvQ0t+WS
9mTl4vit5MRZHLcAK3z5Fz1o+PclmykGeg3yg5s2v8ugepeVieZQbsXQqe2E1wTHBbMDnXh3/sqa
+H5IjPIIbEXvPYUJWaVBd2I4uNAmzrCriQODSWqeGkxIUN8OURtQT8ELY1TdNa/krcj7Qy4nMu7M
Pbb56LO9+F4saf5Fx0T6bTKhzo2pnuTg0wWW+/ehnyNrFd5913nwJYgWG23+GHQSeKxHLERTrdEL
AUCEkfPJdtlA9eVy7Jto1wtzjcAPD2kedZsW68nd2BLnm3VFZkwDtlNGcwgGg/yFcgGCulRFc2pw
dhI4RseJ5A7SJ/i9IT38+/fMvBeYZRq4KD7g2sR54TRg1LvJ2KY6/RmmCnGV/8kKxvYkq2I+6IzQ
4290m+lkrw/JQhMs7BlNpFYPjIesflOv7nUnCO9bEfDSkigumrw6Mi7ZqCmY6UzhQukMi306vhVa
+NpTpKXYBwb2MaP+qSsouMNsPQqdscnnVgC/X32B4c52bRPM8Jttj2upe/LgLYLI4F2iETM4wRWE
O2nn8zN0+os/LCkqkLHs+2MjfPnI3IAUEUfAsgwWiu23PhfvLpwkrIBWvMp0qvdlBLo80TrgjoDa
oWd6CFwXdULxZnjFb3vWlAv5oo492jPPvSqzuFvj13Nx/F6IJuleGYsQHRK1vhBfeKnpftwnqnjC
ZiTvEUaaZ0nLobCkfJtlw32rUz++/yZSsBmBky2x07/r2rautqXce85ZctOVhtg3VmEdYB+KTQ3h
5blIfFriIpNQT2G5F6uz//Rjeqok5IEivGjXzeBV9MtPO23uU1msYw8Hv5eWHEW6yMHy4pNfn/vz
bLbThe6ozWQX/XVIM2dXL/awHmJapEOHyJFPawTUTw3fUxCtCWebXgpq1oCG9lx1UyLi2jU08Gaa
kBSTpc3SQGHgwle7SBHuZeYsHkX65SaLd266tdtGthbAhOFRLkvILb/LuOwACDLoK6/NBGo7ycMN
hyx9KKzw6HlNcLIjw1+rrC4S+8eewtYmrqfiXfWuefESUKMGuPVL0zPZRWApYsxHEB3p3t0mZcI4
UNDZaKv8zZ9htTPFnWLtJcOJNb2LK0jo1LOl7z4j7osYjB6NLum3Rav9wzSH9qlv+vBuQpx9YTbq
JqV6wN/3kMKfPULx92nawaVScBDcJBYBk6r8XTusInSRLQAsw7PO3OFoIZ9l2jIPmh0Z94mhQUy2
vENpIIZZtSivJt8r/v4CL2G9Hpb33JQYumTFIweHx3wZxpfaAfTZKPE8GEnP6a2f7/2orq8kRajh
NfPncjCzXWJGr0I4R8Nw3pK+SLCLwQjNxqK9SvIIY168jA6nnMAd4aEsQ0wnYX8Kg6z/Ked9aWrj
lC6KCA1dGvsctmS2qcoBURjqvynzcz+6RLnG1p+etaOOQWA85rqJnlyNGYNpmDwD9XVImQ1MCxH7
HXVA+QhxKki2cVZ0oK/ktQGHDcCUkUA4lz+NIXrmpF89FGRsB2+kQDEM5kvdXuj94ezpJfZpCKZr
0I9+nErYj41wH5ZA6R3FPMPkiGPojoQER/6nxWdf1ib6x7CE4tHq631td9HW60M4Ylyyyei88BYx
0vEv7E57+kRaaPSW8YEYBdo7qqtbJVzMlvle4Am4JLqgQXlSC9URL1hWDIpyNbVMCX3Ac0VKxlbu
i2cCz0DYNh5Scybl5nNrDT/nWohHNhEmrgFg1wPzREbM9J4QOQKrGQy30UUBG1YlyFLZcBvCwuOe
SfnOsnRADPi0zWHT3SrrYxkseRDMfk7EdqpUBler8TiahmvvpR24dGZTHkEx0vLSZ5l1oYC12Pdm
Y79n9j50Bv8c9fR7WMHkXdo+OxuRzeI79NUlz5drUo/GqVU24isFUjtAw6z7pJLuHCNt9yhazoXB
mXdIpuhiTiZtwF7v3DquL1BP3rxNffFTchh5yHJNeRps80MuQAQrR9d73WQN2mwVPk2jfIjy+Wlc
IijiqT1t8UYO1yIwxCnd5dIoz20Oj8Ru8+BGecgnt747p836Wzb1OwfoPk+dK45dGMGziWR3lWbl
JeiqX3lOINcxWnwf+eB9UORdiE8qB0ZoqxgPKI1JcRW4fWyxQj7Mg/MczaCqueHTHdSodeiZ+jsP
6+6efbPcGypgnon/9iQm2uEMt5cHxN0iXgrqGAjzWC8ofZAIavrFqWR77xUFAqYI2ptpgzmtRjf9
7Y201IMOv8kl8O9omjGmQN7q3JIg9Sfu6t3S/lA5+lJtGeKMKw/aHd5JKj2ar6CS40nMQCL8pvZ2
tepwZmzC1kq/ci0fPLS/jNKCe7fBAZrMLfTyjOHvENKe0ZXUqk09B53cH97SqjCPiVOXsee1zaFY
UCG423GbghOSmAqc7vBHMcHdzARU8a2wnINSpbfY5+rgdTUMNNi6YpOcyPeZCiusaIKj3GCMa3bL
OXrVDBKEVms7T+m1iJYiFlVNd+sQhB9pleDmZoA4zyOeuVBSnquQwaOq3BdBN903Uf6T75Kc647Y
fxBQ1EUPqv3gpKPaZpEWe8592yWZrA9qLO6A1D+LSQBqH2vALFVKlappqqNl8brnwt22fTA/QmvH
jlIrwQg+rWKzJaZYwsrce2X/d3Ka9KUoYOc7OCtqiT+7ctgcUpkeu3z8j8viXEMr7XcVpgN2aoBm
dJY8jmXyNKSexycHSFDr5EffOA5IdSIfoi1oPHkAW7bsuNBQ2XuDQh+h3UM4t4c2UcbVNuZLzvKp
uNmDAkbtzkM6nyhSKs84QLsY68ouM33jyu7rAV4yJyMMZHeSvmUWCYa1A1ph7XlfqV6sncp9UvtR
y0xCqGCfjYjTBmPE61T6T9nQv+oIUZvtb7idxpYmXF9c2o5pAMG+hu8MVU6iP6qF7xx0zl8vASPc
MeeOMUjk2DRhaInWUs8yp1QGQ8+4qfI+wj9BB22f5MmpdgKACaJCRWaHEfuJuJ+qcLhPfiBBUJkD
De5QIWLABsAfgCfDOfZz8JQpoz9ME9MYMWaY0X0Q7jhAaYcur4uHRYaVyd6qgZaZJA0+ZifFPBaU
tzoxHwjMcS2mFSXZHWa/rti7Sw5YkXctp+gh7plwxI2uu61XkHUMkFVPddecDTHyUdcs+boqLtHi
puehWHiRkwDDCuUxRsCFmVvIYwjXTtv/WQa3O492wW9f+z+lKPDBuGMXB3UPMg7/zZ0OdXS0ADKL
nGoaqfzhqZjaH1YK2Zw+DMGuDyOQ1cB2NXI4JCNWm0OFcyEvcucwJ54Th+04HaDfUiA4VxBfx3Db
Utq4s3ygUi3tHP0cNWdvpmprqO1z4q2mkK7QlyDRD0wGyJQvWMPKfLiOTfFqVM+eM6QvOEOzK/6F
R9Mg/9uOzbMhISKFjCMZL8L4oRH+glOSBLcbXJrUJ/ftUSu72ggqyLJz77pnI/htNv18tiktRbnv
eC9JdprNix6UcypGvpQgaw5+KY7YmbNjaJMl7mxxVsLwd7NyklcXYFIaRM12WtrPvlJcQdZjLYMU
t9cdKk63m1L7Xo0J9TyNrO/txswhaMlqF3n01oTrihskls8ds5oOPZHnTSmGpylQXL06Nw8ihG7r
0h6Y+gGOGEkGpqbcZmzCHu6XE1uNxQYxVK9zNFPK0sN78MtIxebqerKpKtzWDDR2vVMeFCz9vPfy
T5ZqxoJWTdnJoKHQCZrUlBvnnAKPluvfqEaCtz3jq/HtusIxbNgn/1YaRFQadi5dSXQ9clCEVYA3
rkjffFmyrSn5PNm83juWgLv2i5Lz6WlaPIg54/jbmsbXtBncfV54B0d33nbO3D84AP945WTvKSH7
RdeohOfX71Bs/SuHYbBPfs2D9O03xyUdHkU3O6p/FhqS2xIxQZ+sFn/HgKTid9eeskFO2kDSB6um
cVsNLTWD6oVX4sNVlT422ZmtYPpULwCvWH6QEsqPtL/v7Hp+T8Ti0YAE9n3u3OqZMRtFDGI+GkF+
GcfhzUL7wGcSsRykDf0fBp29xmrFkSD5FixaTw2WPBodjsJT/S8e4gXSSAEZ/yXNHfxm487QYNOC
QHLFjxrvDgzAie3SQ5YpO3bHOdsJZCffUPvC5RWdcTqTwpA//AArQ0q3x3btkRbUVj/XRvbC6Dzc
0FOa7IePWeUjx3f4ytKCsWogCSG0gXes251p7Jh7aurn4NWIvuXu1tN8i2x+SG1wFxXiSpxUwMZq
ZP2Yt4mIuo/gN1o/u6Vqto92ML2PGrxGMDUshQPjuWExGcXo+X7QofvIrd97LCufWQeyfewP7RNO
55Dmb9DOthGyI2Py3Mk2+2Gn45EDVfmJz2DrBlTADlmXXqvIydipK+AsE67dpQMhJSVKjJoG9WCZ
6C8hTyv20+Q3KEwGdtIn7yBnlFSjyo9j3j/V4eI8KsNxNl1oVPHkIHuYkRoOS86T9pm7xsy4Fdsa
Kz1ILjkalxlauVi02z+V4NRviS62XDXGHQLroysGvdel7Fn9Hc1alHlXcNztNpiZfPSYXMoF80In
rmWNc2dmQSc+C0UNyJVvVyT4AWvBIW7OOGn2yhkq+M0jn38/2w2D+5Jp3ANdj90WJN4Yea9NR8th
dYI0Mvld+jyuD6lff3ZBX+FU5gLl1OeLlpHo1G/CMWJtVNZDZMTBAOEA/CsIzflOMOoaZ3G1Vys0
rZvAZhhfqrVNiEgItoCI6lPZ0itjcIU1bfZljMA9ou7dGtz7DivWlNmfUgx7mWDMmGT9IHHW0OHC
HSuCF1SOzo1XeSTePDx4dvtjStwD/Ps987GnhXWQfQ5OwDp0rh4TXaSML8BVrJ036UWPbQgVzNbO
HRkB1Gfhq79uhketaVJsPsy9SnY80JDtB2aZtGx7+0EPZ2RrSRdtAMnLhImRpTehZ3qfu1taugJy
mXGjBRPAYDekSLfwO5c05SM3/HBm+uJG70r1qUbE0hkagE+Jc5TBEMmrd9xS4Kfa5t1DGzHYb3ga
nyyBpKGGS0UtCvTMZvlhZ49pyk6hLT+4Jj/dygTFUjti1/rqR5/CtbOt5C1K8l/FVLj7wjDP7Txo
ipSDjWYBIEdwZyjqjxd7xruYW8/ejHCKRnHn+xNxwTJAMeJldVPkFeM5sIBcetoJzohvb2KmvpEw
VYtCAJ1LVvbepTnpjnaIm4v3wC4BIiJoc8hsjCV2eSFjy6CnQxmwINAsG8nbZ9b5jwF98K5w/YQt
pgMImyfbV8vf0ggvhVigZbBOWoQ02osfbi1qoemAaIdDoODNoF9+DeH0FQBbaWvkg6LlVjvPxMoq
g5gHA3FL+HHQq2hDPRFHy+6PnyWfi6+WWE4F71N5P+RhQByHsgm9pW7sFETdwXK9s00d7sZdissg
bFhMc716MYLHhho/LjXa2MZeH0LNHHtp1GdShE+BRQ+WuXB6tyJ1nhmHwAg5uNGp0yMgJmQWDtPg
rHIGhCo7y7b9JQI2ckuW7Rhj11crOEd6+TLLyqCPsicikmMk1dmXcLU6UnWyQb97zM3ZOlodNKOO
wiZ34B4VBs7F50uOb4k4SRtnU7TqT9J5+mGBCVlZ4pe23fGDnQoWwqC+elmw14l+C9hzM6wUKYI3
O7vG4aWV7USXZzt0nwXz4juaX4qHfkZy6Iwl3IU8N2BUQL08FG+SQFzZIy1GdiuPYEJsoGDQirQI
HTAX9j0lo8BZmXcYzvAWdhZNNceACfGn6WCtrIy/Rm7j2l244oiBiqOHsxfTZRabfTVzo6L2fKnh
Xc0BU3FvHG5pNOFKbNUjQV1EG7u89I4RnuxyBBoEQvla9lwIjDe6V48t7WQZrBw1p9mGf+OODaY1
hWU9w0e6r93unSMZyC6/5dw6jQbY1MWJPQMU8ZRg4KDKBkPCOA0Ho6DqKqr6a+h4l6huSQhgIBse
jbX4wjZ0t7cCVBhsMPSdRAQ3/LQ7qpSD5wTZrm7nZ3/qmQzYJF44e8a1cp98DXOHEgtzkZy2MYKx
hkHSSHVIu56Bwt41xqPT3FuKG6+Ns2wYmodFl8+L2bfbXNMpnt9XEke/RwItTn06ilROW1tHcZMa
l0+MmV+DDd5GUie14Rzzxe3G6pNmj58UHKD6Etoqd2N6xbK8LurjvAuE12yU0lS7qU5saQGSu8hP
AyzdepOXorzgzqqPNfsDcMvRzsUFPCe8fUpgzF7yo4N5eNPXksu9HsGCJH+TbPk7F6775JmMcyj5
fCKBSwawYFFYVSvXp6onoNOVTw+xDE8aGME/J8yUdI2Lj9QTqO6wCbvpyZrDbqtsWmSk8M5VZjzW
hTr2U0Pho2n1sUu9C04X5z6y2y+uiAr31Uhj19U1CGHQ6Fxc64gdBYMlrMBLf9PjGvsalv7ilO1R
U+Wk+5DS3Kxb4qqRb3nUP/vYKjZhx1CugtbNJIgdul/+rEsSjSjzb3MDFm9aOovU8mzvRjn7l6Dt
AUwGN9WZ1l2RNP3WNxt1kBm1oma+Z62rMUJEX1FT6Y/S/GxSsgIOesBh7vBdd8C0DwseK25NKjl0
x8HXHHNwHRTBu9NVrwGa8zaJ1PSudb6ZcDdnSQbJyv7UTYKZbklv1thh5bMMUmZBoGiEt8WnJcOt
P1XVQ1CJA2PJO94I0sMSp3b2MbKtvOJq28wGGuzil2c0+JVULC9LRQLHYocXtXiiEmfYdg5TQh0m
/AT72eAeyfnQes2ThPWorU8i8U9z2kEEj8hltFgnO5efRGrZx37Y/Kk9F6CT/1u3eByrFnNtU1CN
ZE1s/bsKVg2vWD/jSrWZ38HrrZglHQZKYzbeNGzMccELRHkb05vhubdNSr7zEO8anGU30L8rP5Un
ozLnJ59U1ai4bxHA2bkSa5Pnr1l6QwPbIUEVzmcztYcnmuGRqmh3w+m5k8WRvvHl4JJNRVJfYl/b
e8HsDcNlNR891e7afKxOAKPeI5mHd679phSOtH4KXseludn98OLnAfF0RdjZP4hKV0cxmsVjOxrF
Y862EItw9CLa0YSrhy6X+uO9x221cXzjgdmX314rzESXsWeRNYPsGKQkyGabozR+hPqjJljeWty8
SZE+Eup5ZKvdxTp1jrTHW/dGYRb7rGWtqrI3Qkj2pUI1kV5iPvIZZgO8gvhZaDbKbdldkI53/Gk9
0M+Y8mTP7bwCummilXvtfUj8Ry+cullY5/9g7zyWI0myZPsr8wPe4sycbCM8OAMCNHPjAmQi3Zxz
+vVzDPXmSUv1yLTMfjYl1Z2kgIATu1dVj1bTgYbBx8HSORfa9Xv/K871ARS/85OSUXpS9HymdTZ7
mk3B5xZDg2NOBx8weEHPGtIrWVEAPgjws6YjXoF69pl+lhxgJ5XZoZjNx8aISSkSQfAHWAR2Puw8
jR9Pu3dC/zm1J+CNSAx50+vbMQzZO2TV0Us1Y9MT/44TKr1aF9mfkqOsQh6ppf0S+XhbK8KfeWqd
Epejlw4tTwXcakobWetOASJktusMHnVSqKHDT2mn2+Y81h+7Tj3bY7ns9Km+LL4J8XImsrigAiAf
cIbnwpTdZ1IZRuDKAroWvszF4AldGu14Hf3PoYoQMpf52Sm5UCJrHFcDQ6Wdml/ZzDE2XZAnpea8
iuRPn1hfRBfOFbiEzZThLfSigrrIiqUe2H6G2GRaYV90H93IPczYifKFDa1fv7Jfy4+d1b26lTEc
JyFuMVMpWktu3fwcUuIY/k5dk6hBIbRDDXYjmEYqh3PaFwmjGwbP0ZYGNm/x7lMIYX+mDv1cedPB
dEabyRgLoNGUv5Y+YXRYUgLbtP7QYdvtKqKlY8hxl545/Mj99DEYTmAMFXkO92NyiUS22YdvzPvJ
q30gWzTvuKU+0WlBmqiPF3o/e8NaWxYww1KD3JrDhzbbBbXh5unhI5/gFnLXg5BmvSNLvB/6MGhG
PKVhhMOZ65cY8tw9YBREuRJU8w0YDwlxmshhdCgs1pXqTnfnev2Xlr4RImEDTGtn41jXJZ3iTb+U
RCWxYw/WI7vfdyDxbegyXLbWxptiLfAzh/+qeCiINr1PSzPCKcdt2WUQ/Aiv5Duv0KN1LiZaG6pr
QqGsRgPGSp/H33xD9OZSeA5b+F7qxd1/XOj9ekHw2grHqy5OJ64CCXFOxUAtMAOtCMN7mrsey85y
o6Q9GAIwOsy0hu8PVbJuoBCIOqD0727E0cWrQdMb1kQvt3CPHW3NHGGxysZ+duhj5ZH2NugcI7XY
/IAWziQorf4OcsECzwJ9XgLML0Pokg7dA16GDZHsNoP/5KySnKdrSSrRcGAwK/No4mIY7eoGiyYU
dBzx9W0o5TuSn7OJ459l6mvYbNxbForH2jDPmm7d+zrlkGlnFxFhYzBMdkF9Hj370688j+J1NZv4
MshRG1A81o4+dAGsmCKoDO63gteRNq/7zqreUzmLk/I2cXaFxdW34wDyXxEv52bbc0XsGl3vQTr3
VSDd0dhNXsZcIx06691xwNaHZxLH85aliRcw7YH7l/N763WXkmjFqc4B6EUdDm3AqFGMHdVg7LKn
CQtKBqzN6dptHzfgTg372uc+ugH603pKaCuXRfuzlwxP0oexnCGuhKD1Q3xJNJVsGw/I+jj5Kwh1
H+pX45FaS2pJa80/MXhtWO2tIuM14St3MMtWDhuJUbHeMefI8XHq2lcdaXOR2nPZwSfPKvNZ3+MT
5k3eXAwLqaJN/eJA/JoOc+fu01DyHGbg7GVKmaYJ17Gu5ZY8zwDkuATFHg3sB4aIzWxnaHAf+QLd
ubosVK1s1BHYdL+1vDhgNJ9vgyMRxaIPilHitTXTuunEQdYLb9tNw9NkcEiKfFvfgGshaKo7cL1b
QTFWmvibysbS1KYR4Mi8VT823d4YY6xtWKosD2nUX9yRpWiI7z4wzSeB7WPDTrwOyrC4hLKV6EUm
AT+OXbkB4RGrRjFgkBrT8qa7qc8rhQruKFvOZjidUn4mKlS+9SI22FYxfowzsjNVzHxE3lQeBo+W
cboUgZFsgBJVWxtA4NoyiLmST1Oub2qCIOH5S7WJfoTp9NaHWbqxElvjTNT5IGaOmewd3nKnqPAu
cvYnpisZ7tRdu6Y0BEvQpBeUAoa3rqBkuuXHIGKQz2pomGuW2Y3YlgN8AqILzqGBQ930V8c4y0an
I9BrPiaD6i/m9WyT2mlzMuFN9gmbXXowv+x5Sba2Pv2WeMQHRjUrGSh7iJiRLdKKj0AMK0xS+9Kc
w01iZPsEEWYom37dlQCXXVrhU80aIbXruI6IiBaDe9dtsYs5cQWSOmB+dzUEumfEONK7G2bG+GCG
MYdvbw665lZY7MW4859MS61uZLG3uu7UW96uzRAVhklyn5iVTQlohg2Z3mN8fFp6ZL33lIRtvXPq
l36hvVyfXTh9MmHR2170dn7xc/GSmKwL56TbYSgIBpelUUaB0Kp1P/zSlPvhs5ud9xn1ASYx9p0x
Nu5ACSDIzOxF/Nj5lF5Guimuqbsva3ok1pOmxNuCWsaM3q1VzTTilvlLO/GSTS7wTmvPQKuLWn3f
+8shi51NgbzMSatYxEeaTPBzeUkcExQvuqEngmsRLciQfJg0MLdYWfGekuuviuR3ASWuGSP3ZDmo
Tj6HwInXVcsedMNMTNhkmF/n+tI28/BTSAEnPtWxWR44i/n8+7CsJ1Feaj09U3XELOA/FX75aPVm
S44KoGHDNwAzggKgyGL4JBzNkOx6+7LncuLY1aysuSo/Gg3wbYnrX/D0OmixTzbvT+Il9kn/VTCf
BnqviYOoMG46uSmJjGU9DwG8XKm5bCMpmrOsU44yxp94IjGJ8Pls6CHrA8d97+1+F+eO8WBovfHA
dg4Af8Ri2EIWRtpb1iGSHJ22otlMIzGNaRDveky4D/lWjxi5JQWV9ih+5EY83jLzcfKvcVeYb7wn
+L4TZyK1TtRTLD07FY/ktIubKqXXa2N3NYjxeZeW/FyrlF2s0fZMSz4PMnxnFAkk1ms3/AyRDE+L
3mS7eeofuYry3dDFgQsYN9MaDqfElZIOoamtqMhZnI3XdHQhMN+t0iZ+o9zC0Dqi3lN+69gTbwvy
dgWvmY1EzltHTreJ5+TCj6B+whn1MIdzTY6SoGOe3WfHuwx18aNz4UE5frNOBayFLp2KjVNzJDap
ORAzjtiuymYEfItmWAxXeQi1xG1+tUmGOj2vOYYfBUxNHgzE/OdFexwmmkaiykfslik5BmsrVL7J
drIYHJSaDGBU7gqQJ1zeE81Ftcs7NcgoemXWGwEahMtlybFr6uCruPNqLmyd594s9rObL4dchhxW
TcFyueeZOmA4XHcuBV688I8LabtM82Nov6x3bbN4g7dFctMPb7hRSvJ2ct6zNWibfJ/RG7t3FNU3
ddhnOD6W+SI5GCXeF7+76S33hLWo3vVaIK2F+Rbn1WcuqchITaoJmnzguczHbTWsm0wGdQL6VHVX
knYbVybulf6rrbcQfU/xUwWzV7FgkdyCs29fClgQpeuLIBocngRCu7R1/hUmQIqZpCf9B7XLqHMw
L5rmLvp5ODVu0x20jKKhcuB8ny/OmmfbJrbo0Il8z95nGGMAqQ3JUAYl3KNAUBg2OIm4ym7AxMge
jVcqA1yBLY/LbpVNXJZ5l22QgJjGKBSm/cxdzVNyrwroL1Ybvpjth6Hywd9+4Cybq9USt27Qxiig
0uawMlcCcLNb451Qnr8ijg+xnfWUiRhfy0zmOLKUVVkVnM3sqerZGQ9a1YlD3kgq4xEIMXAD+270
5jnzzWwLh9WEIcf18i2oDRgIoylMj3o9BekQ1rxBunibZbU8CEL7tV1Bje3JWNKzEweTfLXjJ9cw
FhT58G5RL7n9tngWNUCRsCWz4oHrmWyTnbwyW/ImuNkLFjLfS4+OZQ479t20bzXxhdUzy5Wuem5V
6HWYOwOYW4t9YryRWW93YcgCfNV2o35sxMwaPYwO319OCAKJ0Q5zXJo8jQ25ZjQcO8ipBl795f5e
lH2dKOmdZTcEnwpYq2Y2RCqHUA+GAcjNmioY1FSUDPqHRP/YhxXoeg4Bc4Kzo/bKtU5L8arN+ak6
s4zXjuGzEleE46gwxdbT6puNIWBLHOdX5ZX7ceTmcDRqgTNJeMif23rj+7+HFk49VA7gGM5+BEpy
mFpQEykXYpvn9573MMBcZSotle9Wc4uPUs/NTehJQM8DDB4y0ckmCucfyomBTOM+L3rv4TrEzbk2
msjeuaLc9zLPN+2i/TTYQCCvFI+dEYpg7At3w217wYcOQliaP4vF14/oRfyjHstDXCMQy7IN7Igz
jG8uhFdtkjil8ALHvKd65W0SMikewuFf/6hTeeSGm3Z0+5F0TuN3p8DyauhXp0tP48xeu4+mYxIb
20kUaHV4TiL+L1KF040y9ZfF/bC8iIoRZRnOfHtnCZJMlS0OqWH+ibTB5zU7Y/nzQwPIHn0KeJYT
dmC1vamxOCl2AwfJEKYU9kFStwLbdmeMr5ZpUA/GQ853h+KQsHc/hmnoHQlxBGbhaqQ/DWPNTkp5
aeXsfGYE3bAwFvDvZy4JQunT2uyqD0bcN28yqH7IISIZhMNtvZ/BKqLyA/Kyt3VX37FOj5s4d+8+
44BgIsnHbpdHXrjOCraa80xBRdXW2J24+8A/GE/QVl8XGDQwX7R3p6VzrSdBvxqyj2/nsMvp4y+v
88wSdWcn/iODA4cnWDupCgd0S7or7f6m+X5EPRWUluiKW7vAlNnV1DCUtyhaYox5xbRGaLaPRUGU
mp8bttOtLrgTel7RyFtGoPmsMishmm1jZU/fd5URsg0hy99uKl2SQwofLP7uzfdl+e16/v7H0pQo
++EtmohBdNojqBVUAfWVl1Wdg6ucXwGFDVsOHW+jC5iPV0+0nQX0BA3MuxH2+m5sc+PYh/juZv3M
YxtjsvpqmxL3Sq2uFD3Uk5M9U16lJ+zGJ2dUb4f5hzSs9qjVEX+FIPLyXVn4Xeo6hvVNLIwrdRm+
F5Z2CZ0k3ls8k5whv2fkE7ZGtLQ8kyW95dUQffnFyHuuIes3Y3DGNZpvgUGu7cTU9l2tru4EUsz/
r7XtJIxKE86R7iD+jHQPdiIKd/Vi47y0oJdxnmIxN5GMo0LcD7sABp+qSmz66TcLct77IAAiVYP4
fQPCc+9XmjmiZGosq+PIXkeDesiZ6VNv9Bu4HVmbXntD9Ot2njCGxdF9SBFUfaAi2D+2LmaflV+1
3G52iffKBSvzbxFifwOI+bpFDzP+T7ZyBrmXv8H9In/sGcynBod68rUIOwwSQYFo4SAmzVLQIjFw
/QL5tQnpVSYrFFSz2fnwWePt/ima9fAXyO6fsaj8oX/5YmzL8IRJvpxRxBR/w/llcpihZ7QKvY99
2hV2s6VaEstRql/Mqn5iIglk2IDjxH3FKogqNqOziqA1vAXfMmV0ZfmUcmud3TgtzsoJzar5Xsk0
vTpsyoqhDRJ7lmyfIDKM0isC16Sx1eY4CVGatXgcW8eOoG1AsKA9h7aLibJD6TTirll3XjIfvYKD
0wjeKDbs9N51JviD5VqFYfwH5f5TH3Rvb5gVhYs5ViNeOT03PHqsnqv2Ma23X2axJRIQQf+I9Uci
+zzdx0EcshTVQJSc7W3B+SeCFv8c2Y23GhOD6sRM+0ENpLDqQ6m2KGOtXc0JsTCXU4z5SY/fFp+j
pZMVG6wjJFRkdEgcbzj0dncI9cq52XH1bjaQhiKplafYYrCZw+KuVY13ZA1BrKAZjGvhcZ1XDQWz
psLqDJZ6Yy6eddOVvlhM4dlPtOiVJUoWoZkzdVN2JJLr6LpsYVpUCSy31i7LQgxtZeIddAGyB6id
vzN5lG5Y/BA7JtayLTX9PRNLfteEd7frbLmULKODroLVWsfVQJF4QsMoxmEOG81nGhbRacLtS0ai
oDvNzLQzm8PfvCoMqn35MkGKEXw1cu9kh9Yudsfp7BY8BMu5my44BbV1bosbVP7yc5JptPIeeUsU
HxgNYhLcco9qKSBTkZTwzOo1Dqf0rKFS4mqzue5JP0t74UXParHMTfPZBIrD0TH5QexkTyWCt8HV
1uEQtJe33Cd5TsvAH6syoYLlXEzkUWb802nz6rvdTyMzRnafrMLGOdMvttPkBzvMH3r1vxJnGFl2
qH8tuKAultllW68qoY16sGK5XtyFjSBqvz71BPIi16TaSf327z9D/zobo7mQf/1G3dXcwBnmeR86
bCWwn6VHuyOS2pNlWy2Ul6ObxD2qjrAOUvjTvZ0aoGQGNrepZeXjvdoJ/oECIVp6rr0uI3fBM5s9
lXNZX0rf0QM9TXTuSnapCycpXCDka7kni6d2POEdyh/03I32lUMPYeLNZ98f/VUGG0uXnUOMum62
ptZ81RpoN99teQOUbDFIe9FgUjb2nfMmrurwltVc+n0f4vuVpr2NypA4FB/srRtBd/hj6l10xfnK
O5sGK5aFd/zn5SoHxXsIbXq7+pDU3gDNwqgS4FfiTx0NcLJw0gijizYtqfMNzkwBaU7fZiHBl9Tr
VGUHDl/XSdgFzu6nF5XN3jMHm2rG/qnVouoyDQ46pjFt48oat13VEFvs6etbyiYL+MyabWgvSLks
ckBL4aGh8jKcHLLgnItlYV0TRx+PVlluMoBzp8RqvndMHTNiDvyglPa6m8bx5NIbESBON1sMo/HO
dZZPVryUMOpJttPncu9lXhyIiLXM//xw/hcKLAFQ4dg21Flh68Ri//aiSBvDDJ1WL/c4CtYcfSku
MorkqJt5chajGTKgpF8N1zGJmQzLgBfDnV/A7/lCj8/moN2MmkGpKAiRoLX8YZv4b75EUyVh/5mP
+v0l+o5Nitf2rH8hGHuNw5IPD9Qe4Je1aSOCGqOHgIfXyzzpGaiePs+Tr5BHuZ3mcOwyk9OpsLSH
IRkDQ3/MClbvkvUhwD2v2w3N5F4czGoKDA6VzTJYdKNXsTOsVi0Heladpflv3oIG0eG/fRewdj0f
GKqt+5YvFKn8n5CelYaVXp+nEttYUV/sSDwQwFs5DB+BMERxaen7LodzxDOQHVatSGg2iiaGPJ4+
I/726sVu4jjwpw/kJFxzZU2x4JiTCfufLwnb+m++Uhsqim8aruX/y+dNDFELy7DBCQ+TcW3WEWHD
SneoBBiDIqpJyLTjrylqHuvOa9475xdIJHpVnbbZdQXBDi/MTw511cEUDtquzP23onZPlKpMZw8T
96ZJedWLpvY5YJvmagrB6zhFJY4gfTA2IoCuKnh8u2FsTGoK853JTPEWOtPXsNy02ZseqyrCA02b
ZhT7DmlZrP46bZcydTFGsNmP2SbBi0DJ+/5o/i+Q/+8C+Q6Xwz9dRcFH9/EfX9/9AtePnCj/G8D/
//hvU/l//cn/SuW7sP0FZ0HqaAha2zo3wf/rCvDMfxDX5+Vj+7Zj8hv4pf/qCtD/4Vi6obueS8sA
+QzOj23ZqxoBy/0HO0TO3q7jY03yHf9/lcoX//I49CzHNVQpAYsQzlPG3+7SaLbHrEgieRg1ylKZ
Ub/yoW7X5hjfWrdrTqNlZRvyxfqq7vsPEiT5YdbO6Wj012E7S9s5jD3aTBEh2C3JuiDtGAg7hxdC
5Lty3I8YXaFXAkPpTDTrRSwkcfiGuyyRSgcJLyS9q3lhYaUfTWv216wsqdIzmxTm+vI2fjg2B9Wl
hzjaL3uvh1nsRtV+1Fl9NSV2cd2hD6+zgqWuD42STGwlngxKRjHRU1wlrDD/bhMltRhoLoMSX0Y2
houSYyJZ3+BJ48hBqclQbKQyzCgJx1diToGqo5XIO7YSegzzie0FvdRpP2x1e7hkurU8TE5JkfOM
DF6DMmQNlHCen1lsVl3lbyaLpaowZL6zyW6tygjQVxan4JxNyheVKCXioGH5BO61ZjXaE7xTFeBx
N0NvomwrU+JWxRijxC4H1asZJzSB2NUCp4aZimeR8uGM/XBU16yFe/i0cZ8AsITdaHKUlMs8QYP2
7jkb0pbGBbhVADdN0ZJp4QS6z9HnKiXU6Sh2BsrdjILnoOQxudBQ5WxrFD4Hob1oWLdwQv8mklK2
rmunsfJvTrnAo/NfoNl82OD1B6aFVcp2tUtnOuw676B+1crgQXWojhHq46hkSKEEyU5JkzoaZafE
SobWdluhX1pKyIyVpKlJY5+icY5K7CT/dIxKkZ08fbiYg/4el216XmbTw4ZplFvJyFDUwKlizGlB
VuJi9lPb2CXDUgWWJ3qwD05HkpF12AAslxQ+siwX+KoTSFZ67VK7GWf1+wIIpytOHeZzLrgIxqWH
ibYylnFdU9iAPzTCu4sg7E2/OvRhDhAV8PoGRwrdDGYDiydETUYWPqeoyxBYb2WK1a4ef9pR5m4a
I3mvK9lQrAdHJsY4pFnAwFLWriKevE2fN1RM412LG8OhuC+V55ZCVTjNcjsWxi7VzYVPkti6ksZt
NHKEzpmUqZq5LG3c9VG4gZ7whs0VW08IPxbxNeBJwG2G/K6z0iJvEZK4Z1evJHpC6DfJwQEZeGe0
RKDATgg0I85ySuA3YiJSrU0obPGpEkBGwah/7WzC8C5yCePQ+CKfbbO6x83dy03ehHaBnaBaficd
xpmiNH8Lr76CvIZMiQUB13gOvxFbAvFyziDKqkBIQ8nzD6EyMfjKzjAoY0OHw4GwEbfNe5LcoVZy
BBor9DYz3liGuLpNAmI7Ipg5v+HE/Zq1AYPMQMremQ4kJc0t1mBQmNgtlhReqZyGh3mWwC9LUawH
D69J08O8HnvS6T6SXxg9Np3c+jg62uEWfhs8fAXTzK5uAa3CShkBzApoJEYnvLYLXv2otPK1L8DP
yljf6+0HQA6xNmi+nXqWHrrLTl7/0Bf1A4oWCpE5+bthv3OJW6wbuCFIuQVwuKj51ZOzCPLctndZ
sxxq0zfP2YgjR7dCZgg/fJF5dqyzp1yiG3Zx8YHGjYBpyehINIlvppRfVaUTzBqtW6ygq5nlInyE
2G3k+Or6Vn6E18vqqV452N6G0VOKtYdjakKjwMEzDThfPL/B3hSV2CylJBxZdWd4WV9O8ifGA5Qp
M1CubEECfxDr2xUgghEQEhFuTejPRDDazdj+imJrvFoCFbDMcKkPebnl0GsEPhMI+xlccx7tzBYP
rA5jTeIR8ql4MtXlsqO8LlrRgBI9OjvDhQDWaXOO7xEOmWzifIcRK3AoJ0T8wclh1/o5xTVV4J6a
lI1K4qdq8FXlymBlyYo8XXKYlyxmlQGWuszIdQEPPkYG4xdr4a00Iz5jt7/UefRSY1nw6ts4jLup
qry1lmBvGnhLhk1oPuY+MV6bqGZd5eOxFdoQGCAfgTK3ZGlXAy6yaMROBnEZ6lqac/TFaeTNxVOT
NaTB/CjZLan/02EDvM//+Fn3nnh2Ci29fmyVgc3YT8rOBlv1lulXO3Po9Zh4vHRVj97CoNJ0Fr4Q
Jd/oEcAqp8IFqSxzMd65WpnoYMNvEmWry2KQtEm9DpXhjnCtatWkUebbjIcrz1L2vBKfXo4qB7Wl
eJ+Uhc9RZr4FV1+v7H1kOspzjOOvhYqH/c/GB0i4c7i6OAO1EosgY8ATQT6LGhLsg1qPkVDLsBRq
5JAlHkOB19DAc7i49YuAfMeaFIEwfZMlFemTByva4LIktLnFAzejidWUzIKGzCPc+SNwd5Ypy35o
2QJZCBUa0JSlvnmQWaAdnCpVylu7zdUf4XeXi1cxL/H7msVn14GRydLmx7BHGsSS8Ltn90RTQu0h
/es/q2a8992sHdqI69+viTVWXJicOcY9a+9uvczWEfS0ySGNfRhhphH3V5lWQV+ApSxH5ii7+ioF
dtEa3yh5ECrZ69lDicZfwzZ6G4uRTdHoHdt0Lo5DK3/kk/XckPDeDrZ9jziAxBlzee/7/UYiWfp9
CZUFR2s4d2dUSpKyvI7iRpsDLJrg25zh4g7vMbWf4YIrMoec5+CXBdCT33QctFJZaetvU62y1+rK
aAvK+GVQ1tsZD67EizviyR3w5vrKpOsou66Jb9fAvyv6CdvgtHYoQ4VPbuE129TI3nvH73oqv/mB
lgZNylP8IbRlfG/06Bfr+mLXeLSxm9bJqceWG4hPTDHMVpbp0zzLyiD2nLPJ8Lv18XWzj/J5jQnz
NVdGZQfHctLpHZ4m2tqVmZkMokPeeLjnc/ea9cMSlDWLvbLDJbXU2Ar97hxN1Hgu7vAC0wIgXsKT
qx219FIm8NRcd6mASQC1AXyN3xoenHW1cGALl+L4KZ6S4zJ3hzyWj7gQxSmtxEc1xM3GaJbHWAMp
p5zdOLyJjvBErH86OL8hv5B5l9g66eCA5zNpWKJdeWlxuq5ktjxmsehXtZVASfaMP3mO1m4T9eL4
4B0ajk9M4W5yqFq5ybyENoPwjRnR3zamAoB0xYHTSnb2kHVEwbMOGmOzzZXTvVOed3pySmBR+ODr
eeL6ai5RyCC4uJ8JqIoVLoaKDNYqS81PTQPvOSh3PQVRn21k/rTNEt+9Ft8y3qInI/dRI5eqXmk3
6kzSdTFiJNLm4h7W9Y20ABDNPrkny7Uu5SNyW77pnJgjpcoAFCoNYKhcQEVAwFVBAQIDc8EUq1MI
Pdc66JlWv5cqXYAssYa8fGhU7kAfwYIKUz3cE9h+i5oa+rvQR2M9AS9xiS94xBhClWcoVbIBdZjX
i0o72Cr34KsExKSyEDyR+s2i8hE5QQmOvJztVHbCUimKgjhFr3IVo0pYoD0cKpW5SFX6olA5DDx8
8L5UNkOafN4qrVHxZ9AXp51NkGNSiQ6+oQLQt0p5qLzHoJIfNhGQVGVBOpUKCVU+JNP+8Iyhx0Il
R4RKkBjQBvvXRm+3Glv580LUZFCZE5vveTWqHIpBIGUeSKYAvZpWeNBo3ua56qr8SqWSLICUwWio
dEuici6ck+qfSD6CXl1SMIvKw0AqlBtHZWQGwjI2oZnFLS5UBeBixHDxDjbw1wARNkzS6dbK4au3
Wmud2A4SVC4edIaNsyCg0xDUmRAFV1boGAc4pQ8611/JuvHgEO9preGks2LeQuXQyLOZnzI7azmL
nFkr460c67dZzF9mnd7bRCcIgbC76ifz3BJrELuiLi6FYfM1QfUMRKJ4R5q3cnX5GVEyu+Ik8jNv
m4PnYL1dHpokPqo0KlPUIyvf11FrCGUWZK3ME5njn52GghkVBraqxb/nQ7QTIQqe7CiAYctNzwZQ
47tT+XcxRR+eF/EJA0gSzSoz9TJooo9Q6w+IP2voeNuI8ca1x4uZZgAQDFhxQ4mE6h31zD3EMCVW
5uDsBP5/p3Xwd8tP33iZlmWzML0NBLwrhHLD8V9sd4pXqhXDfw5n/xenzx/uwDPEDvW1Vv2A6OPb
adDg28HdvafumdmgeFg6Hn9u+LBE5qmQbOy1YVNpI2jP9gEaPFbQzL0LmGYZKBZGJbKSMgGLNSV4
Epg3I+Ru/qokyx8rEBSDY0GtRAUCeaxYj9NNOPJcjQ3cGPO9YM+VUIQjhu5YhDyhtXCTifIEjvRa
CrjKxmRiisyR2CXeQM8hkB2Zj6VuvFoEvjNb5Q9T8Zmyry/LC5gv6GJ1+uzb1iWpmtsMj4M2n03r
/MDVpCKz4FvCtdtqqDH2hpVjfH5vYiyehqU/ywIXW8JT2TiEcCt4eNs3EEo/67J61lvzEtXhlfpA
U9M4FKoIXKoM/Jz3akrscx/bFzm1VE6EDu3+11QTMueIk4ZyTYlUkNYTrwIOAni0SKFzkRVX1+w3
eSt/ka59zELibyEmVN10H4TnBFgSn4mgrGvFE1A/moImGOHn2xx2qWR4zxlHsRImJeQPY1TpXiLi
7AnXlUYItYQQ5Ft7aVWUp5hv3tKTRuLZDhp+rT5zjLzPTWnv/Eg+h9VlGKsPV9/FhTkDiXbokhLU
qsz+Q2+OrxGskKodNqQjiQviHLfFC8eKV7YXpKo7pmdNhg+pQyV2AjIBz7R4uldESk40EPebqQP3
hGP+IZ20WMWdDiUblwsKpH6ORbvTy4VI0sBDo8KvNS7MUYhBK48fU6ZTDE7dTeK0FYOyVsPoGHa8
+5FWrO4SR/pt6tkA8OKC6lRRwDVqTzGIAk3G2FFD+6HocBIzAdJ4lHUTvSWgPKLpvKQgpAsfgGBZ
fxFH4iSHdwJdd7tMbnZra/fNzwe8oEwR0sGwjeW245JAvl+05Zol4QoP3d7sK8ZXXX40HOtiKgTC
rMw3UFXPVlTt2FxxjIusq5B0P7lX7G1NzbEgkSbDvLxwdvx0B+tTGw9twzEuAQezdjoCRVw9eO+t
npQUxH8SDfulKj+rGBRwblcD5jiDDvZ83Eq/faiiWq47rXxznOQ0ucRhw1b/bLRxftbjW+1RnuLD
KVyHnXi2I49CgPphsBIAATrm/ll7dlASemt8NVtWMCXheCZlf6vF5s0V5Eb6cvlppDUeJ0va2w4r
K31Ne67LrdnoqEg5LRFjkV5i3fOucWSc0tCUaGty0yyxPGopi+EQl2dZjwoO5z0LrIc7WZk/EWc4
RFe/2LKH66lxgoSm6YOlu3jpQBOVaflBvQ21JR0sbBAYvlle9Sjunos4PYR+Ama/6U4ZG89A6PIY
ETdBgYbajNfTbbEIOWRWM6s6FUbo76aIfjI0wt95AqEwczUSfAtUlIrHBlVu3iYHXWGNg7GZXGjO
gpGjnJ4SOQQct0IwlkiMHrU7HQcbcuXBaGtkm4wKRqaAWyZZsHV9+B5h9q+xkdKmhtnEb0EJNBCa
jWa8ljGmGE2wnIyXsmKi+JMP3KC9WzNJCvKmHUCPcnzKMi1fRw1qSFwmPMWpK+W/6Fonv1mcrVlp
j31mFgG/O90QdCQJJNzdBBhnb5oh090iyAhi7Mw84pPD0DIlcDjzE162owvuPhX4Fifn2EhSwTUK
sm2H+Hhb1hu5MQ/3qf9dWiM8spaIfUkZquVZl7r/T/bOaztuJMuiX4QaIOAfJ71j0hvxBYsUKXjv
8fWzA1RVqtTdU/MB8yAsmEwqDRKIuPecfQxnr/lqD4GlXueiZVyQDqemoFCZFPW5j6obCANbjVLs
gqBNCErKJtbK76ZHKTCyoo9pgP8TM6FDDq59tz3zM7W1bNMntBxbx46OXaHeV269U2l74tT1bxrV
v9VD5ew5HWe1a8MMQNFcMMthLIivTXOISYn96AYY/vewJroLDtwpzH30R94mxkzJT1SHgoEUEKs8
vCA/VvaZePAmuA+dzR+WSWBjck5UypcZGIIk1x9aslEWlG1fM0XoKOTUA1pFpG8lPRlfRSejMzJR
ConDKZdWyLhN1eOtmXbq0sZ13zzBQqMe61sEXETp2sDabwhy6MHalbRxYIbV4OUq90NRBThsKlJW
5McYYbppS0F1R4dy59nMO5QQNZ1dDfgDm3BbSLUoitxyndkMfofWWQZ45iexL1Hn4txsqvI7ABV0
cJzKcsoEfGUUB1su/LoQhyBKzA0qwRt9QDcYRgAk44ixBWy3Qx/UP9cqv5rWfQ/31fUU5cAPhRkh
c52V6VD7nBfw6fArGsI6iLHkBJx3Nm44Iv/kp15zzTy0fthudApW+0hyW/1WO1OQQcBfpvWhyNQA
CaEq8EOADEVIkR903w+Q9Uld45gNrOq40MAQVUw2Im1njOG4pZxcwp7pdn2ajls6XcVB7wwWcq1v
GNQ44z4puIElhG20+W2qYfumC10dvd5lKjL/79BIqkOBMsfKcriX1OQdEkn5fy9xIpTEc772v+1j
FAobvhC7WkKxuxRddu/a3qqvJmcpAuo+lKFB+lji5yLImLbSWXnWZ7aoicY9SAloQqvOqu2EpJuX
c3Z3iBQ1bLj/IJM8lSH2DNqhJqiYMNryyysOTUgwXFB0HkDy1lhqGR/ivGj51ax7ob5ddgnTgSuU
4VQULSW1ywHCv34+a94XjakGVp5L++VAn9PA0EsGc3nB5c2vCBEzkGRdFm6l46Cbt8OwWZeVIBLJ
5VfgkFeF/wXPFvitA3yrZtVgdF05aXmPeyK9ws+/mjqFu2lPAbsEvpXamQoiD6gDFtW11mIHVLtU
X1U0lJOW5mSA9B+sUJu29TLHgA6bCwhqkcbKljvBbZpx4yciS72DjHYOCU7FxUPtfhCT4H7ahyc7
8ifsfhR5LYAe66CzPicB4qnIuj1zAvPUjuG2apx0XVCVUoZ74ZfYZxndUoW0Fr7hkDIW4uJTqCqO
Yfo4RnW/JUtlYXNSHiND/x4KGXxpUoGIx+hB85LipBQxBXo7IIlLHEY8ydwE6JsCPCQn02tvDDA/
R3UK1lqOBavIss3kEMmZk860aygNLQsbsSJuriWXuRwIDx5ct1WHZYrrIVNRQOWE0pEA9KgOtVhH
1INQ67Z9Cn0IT2BgFvY+8VqmSxWeXRXcc1nDeWpZ5AzihP/O3De5KRSco5aXuDRtYDjBz62y4qPE
21urZ98Qu1JnqqJDX7Spe6bmU6yh9o8r/ROn/33FpDopiyMK7GSvo97s0D9K7SnBmOKRBE/4mcCa
Y2dPzlJF8yQ0gWoND/VoH6L4oRMZ9Ra9v/ZaAzkobnI3OqvhuEJh9kQxnvk+fWumktnjaHDFnXKU
4233GqTujfxvCweOb4OWA0aXCmQZD0mOF5EKPo248cUr1TXOa4LH1PTeNOxnQ6GD01GUTQL1JWu5
suZT9dFX+kvDOzQjCiNNy0UHy8i3YKSGnYv7qjnlLWhSCpX2whjrZ/nulgblhqvYsiZ0C82b3fk3
rsLgPDd5lQGXIcYTTXeOfIeZG+4v1XwoPMY/0Fe4UybZ1itUCIXDthOYMYOw/aj7huEV81wq4Nwr
xb5QDeVYNw8ikjlHaoriKnH2AvpVKDCHBDRqrDKtMK6kn5ACEjomCOyzcRGFqKQCLGMeswrEaLT7
dW18KIT73fLN6VgX1KC0tkcVP9YNLX2LPNYeEH/emMzug4qKw9ZsKdM7CgFCoGe7XRmEFh5OhtBI
y1CDm+ckx9CD37oFOsRbAF+5kR8djSL9jRxJJG7K6znNmaUKjyaEjb9FsfqV31j3Whtt6VIaV4IW
XNQ1eMMENW9Po+DrlVeYS9E68X2Ao802FUzNBQzEKzgGz12lvnGtJCEr17/hy8JGDiIoK6tOGp2+
E/RSLBQwywKALwmfGBC96sEyYgoIo8XARr/2s4JIyx5pFPWaGOezedIo1u0sfLXEFkTvY+bQC6kJ
gax/2DGF0ImsFhQpeP9MBVapOyXLmEaEyre40gfkj4H+SoYNX4/roPp3yZco77xW/+jTjrAOj5pr
XuMvaTKM9qzIQ2EIvzGO6w9BxEfuGGRY8SP1wo6fY/5U2SCBxq6HEtkhZzOUbVI+Mclylzq9e0m8
sJZGX0V71/MxBzKlTFPzgY66wUlK8ddFNbiaUMLadon3DgNpWHcMnZGvlN/UdipXJumpnCd8JU51
NO38WVXMM7TPZEUZIQqmZ8T3e2H0143mb8LG4n8WjmSlt3tFKoixND5EgVluHBR2DFNlQJBibH2f
rKNGKblwRnLszmzLFduxtiiMCJKUnB3V7BclgLkDAcwYj7GtnarKei0ZgtVmBsjEjXH0OHela72D
WV0onDaZ3n6KfLotyhtb5OvRoAw4kF5E1an9jEx8PVnpvcgTHm/Kug3dtWL4e91QDkNNQk/QGrcx
pkRljN4wTOxcK9/w0qZVa1GLc3sVBxKVGAYLYoUP7jGA3o8mXLlLIf4V3bvie3CLCKKaTHU/lpGB
idHXF/gjzp6JDVKGfZpor4EQQWyw3ZWnK7vYGs/UqW4t27rRE8hWEMazzIKeo1/P/+/YEJ6HRCZg
tpdsKju/C5CBLcg0W2jI29DNAzcK0UeibiPmh9Y1GvTk0Q4wwqaJL2Hm46fiNtvcwYI2UFNZDCZF
NlMgfG/vatDVi061obdX2ZWbeXeWRhbs2Ffb1HhzqeMSIGd+R9B900vYeFU+RmW0ravgaGbKWYcv
EAZcFQf3xqGapDcUivwGkxBd2Lca+4IyEhrtOD+c5F3NZ2SW9ZChfaijCEiRDcAjp+tegRWuIG9V
FRXWQd1NffU6Q19QkDGNhCfDhVbJiAPwsXQU/XXlmvgVjGnXdB4OxtSe1oxBToHqH1TXeDBV45nY
2yXpRuTccjaGo50QNWC/ErkkEx6TBdkDi4I2zEKhfMqYfE339RCZ1pp24JvaUjJuk+Ix6oZDF96p
ZvNdBRJnihiQUo3xtjtxo90mTXcNVw+kPy0bYnKKnDKxNlGXhHCaLkuNbnulMI1H6rsoIrGFAU+J
ORdXRJOtR9V4KSdVdq+8Y46kPSOPs7URwfsmvRTyEOyy+Ba13XMdk6YnwvBaDzDZNMTE9k324ThU
kGKjfXESyC1N/V6OxmtaZk9ZwrCgDR9Lq/tm2DHhutlwy1gj2zB/tLkBoC9OYBMEqIdduhM4Umg0
ZNW7yffpOYPgxwDGK9fW2DxjwJ/3fqQ0t1GunophJdQSI1gx6BjQtQTlGfEhzNumJf7fQ66vQqhp
i6IdBpJiQs4ENGT0KYsXCvoEX4YqDS84xooWvzUligCPGwVtMX1jNeUVAj98b3wwyAkicnp6+rfC
/1Zjs1LH8pg1jHwMhzslEpIjldcbU+bq2MEeA+4bLCgU8+ODM2pvFM1whPTdViEhlftl9l3+vr3c
BzzQWEtKbOTzCrJnB8N6QHK57zDG8UOiC9fr48mUYXRIGlP4bvbIpbTd+XZjXtf4iRatUL7nJX/F
VJ4yrppqXWI/Shm3mJXxjDQAuolVrVVLG/cAzBfzcN9uPoRFfarxlWrhKpq8NV9nncdApeSSOWUH
Ega+Kwavola097qCjaf05BVjYsQlgvoVv1xlusg6tD0+smmnHEotfIwFTBvMqiYTqxuEwOGxpVOi
w0rKp4mODAGBae49uKH1ogb0BXxyHcfYe2rU7mjVDpmaZX2ELUHEWVZ8QsjhkiGm2yyatsj4sYel
8TFnOkRVgVZI45T4jSJUTXiM6pA0WNtc2QMgSK8GTR8PuyzV1gYd/qUGvn4ZUAZBwqz3YHnM53IK
+31Zp1TpcFEt7fC5FBNAGpFvPUfgthDxLUMgNAqj/YLwZldNlbtkuFUtPYjUEFzocbfjWlPhoibt
eaS42rXlwCXDeh0oV6D45brCl2vgJA3uytIv19huPFT8Gyv3r/OgfhETdNR+0IkdQZhUuzqVUNvf
anqGOLgDqg4f8ED3ZmnTcaUZdCxqZhV5bZ4Jd7a3ujM8cipU3ExuhEmWGrIfoKvRYw+7ibo1t9ow
40ZWgmCPBnAZyMPKFYM1kFYZ75xL1D5DO+SBvAYGlfBT4beCSTNmkGcrCKYsF7pjlJW7wofgC1YK
CDHuQRCsXU+7VGsMPLqxdeOOCEMwfl8l1K229JzVbafFd2ahvxdAv0+quXfjM/mCxW2rTcchAKhO
y6xRJ76SJmVkww0rjcgaM31n2hsFeSWFai6mIkIrRTWvaFPGkYG6qNzhsaEs1Ivsrsn7U9kJa0kP
/6mpgSLo5otbfLcaosKUOoQ0JcK7NARdqVOmq+hZjjXYfy++dXL/OFETASoHJIbqvdUSCp9Myg9Q
+rSUwh6X2jS4y1x0cPPbH8JNyUv3Rqxa6qOhvCax9anife4zkR31DOWM3oWnCefRGtIyHHFVX4c9
9NUpeTJMTusMSolCsS2aapJJkgzOPnzstvB3fd2cO20g8n4UFAebZuMFWrimHg39gADrxaSrXBPH
bBXo3EP41hjbRPu6JVYroIg6YvGfcndrDQbG8MzeOsMT5RlqhLjuNk7TvWeCtkxaePf9YL9oYnii
HPEI/JYbXOmC5k6t85C11KLHD7Avz1bSMqSp6Nr4QDyXaYtT1FX2U6HCaHVagBi9b664h3KaJvVN
ZBmEwoKaxZfUbZrM3JcutXrfid6mhFlbm74ACebkb19rib1ukLSrhVcyoOohqIqrcaBzoIIzu6U3
a+vZp5V1zhI3n4fEf4hWPdNPAjrBKtvXTogpKZ06jbAWW8N0LK5N32CgRanT1DdBHaICBuVXDNp7
P2bNMoYOkPrRjnufT/7DY+sakCgFg704SbONDkHVSdKbCN8Ho7Pu1s3EfWd/1FFK4BHZr4zW34um
fbEiPDxVepWYOGwb/k1IlhYkPSaYV6eTrrZMc0VNuIowDrS7dzFcgQa+QI1hbsesT6Hut+6ZiFXD
2oJHEIZwfFMdS4xR6StXxZ/cBEuvzX6UGZwet/WxDsA3MCToIJbIgy7U7gJDbfaDxCHUcBHadycH
kgAhkWZ2uWglPoFETco9DVMuwAqBx5Q27h8ds7wKhBVuHcdawK0HClM+hhLOAC/onvi++BBKcEMm
EQ6NwDXQSqxDJQEPqGS2AuJDBvlB00FA0N+6n3zcYKZ/bUpIBCHLb5bERnSiu66lL7aSdpSELONl
IDETE7wJV4InQI4tLUgUkURSBBJOQYQo+EhwFSHcilBLdjRzvHUukRamshMScRFL2IWIwF7oEoDh
F2sdHsasPv5/ofY/CrVdYc8f1X9ITnsec0LX/L8Fp1nzc35KtDXV+IMbodRAq+y3ddwYPyXamqZx
yHYdwCoOXj5sfn8qtM0/VE03LPTXlmoYrrgotA31D9d1OVNVR0em7RDE9mes20/vYP3b9q9ewt9C
01RHNZG+4p5ADMj/o0un4S8mCm0SFFHdEv1cCXd5aUtVibLJBggxNyTZ/PLJ/PzPf/3PdCn2/sV4
8i//229i8NLX1WLo+d+8q/HHgEnoKUebQg7gLY5QRBDmcx4f/St9mz/gwjBeiA78RPi9NzYpMw9m
Psvg1D9pp2Fl7xG14h7GRaesm3ydH//3l6pZ6m/+EtXRsPDomtB1wzX58tS/fzSjVmtIWAztyq5V
7rDSKD0nDyF5pPxqKDi2Ox9rWdEINA3ZA4DwYa+kY0fJBNgHOVSEZM1rESKiBd5R6JSCqOnSoEQm
2jA+zotOg2DjGSq6i2wgzKofDrpUAacRTah5X+Zxu9VQZq/KiGicOKzDJfKZjvJiyhxDRmfPC6cO
mLdlEyZ5PKwkWcggpFDNKbrPBtx5uyMw4DBvFmpHAajsSerCjmyZ4QSnrQBoJCkMl0WLi+uA3MPa
+KSlx2AODvOCeAZtS5Dk7rILryuNvQkGLEPzwV3NiUVqApWgxffH59IWMS0Om+wS+V+adi92kpYw
G5eJiySszpqX8w5VVv8ngzzmINEggDiVxxWu28C+LQ/0o0n+iiifz2uuXJs364p0Hk3AJ2QWnOoB
TueZyjAvsAKWKABB5fYqKHpXUYEdqhJ4mxmUui7b8LncdTJ4z9gIMUGrQg7YmgPVseZA1eBKDRtv
M+9q5lh6RxA35znhN0clbM1v4h+gCkpwl2zNu+bFZVMroxez5zapyKL8/HZNCQiJGn+YlvM7n78V
2iQnu05D1EK83/ldzmvEysjik9ypOnGxIbj0/vIORYy/6+tt200vBZx6+1FIv7dX1gAMhoKT9PJm
5zXNSJIdPwdm1y2+QpWewrwGOQhQhTHtgVn4GyIgn+ZjSQiCoi70RSdqCEAKoeOD7OIE4J/526IB
nkaS+9cmncbsMGI74kwwTaeAVMvafHYIiiGYyOvlvH/exTdO48blnMeyykdUyqYNhkawJyRkgC6o
O3s5+Ap4N5coWQOv6EoJSqpyOg6GQ9/brPoZvIBwot01SMhGqFXDoTfoVOaw5m35GubTtpOv+Wtt
am9T02s2v5yvxMJw1s4vqs4JOq296mp+Nfn8kv5aEOOSH1yJ1piPerJLHeY0bLuRk8bDV3dIczlX
kZvzYvhr7d89BPEbec31qKzgSFcHdeQM9dMYe4JJksHWcmnIupy681H4FdXht83MY3aM5hIhWdSh
GE6YMhE1jfNifopFgXRdJO3L5c/Paw2V2F2bdF+PqoKaX90wAugy+Lz6ml/+KBfz2ryP2gKX76wK
qSR2AZJh+UASMf2FWbrJ+uvwL49s1E+lU9J9JK9Z8chUel4bDJQ9pDiyk1gzjYKlXJ0XpWO+of3q
sSkCIltcDszPLi87L39tfozipNoiyRz4yvKTj//6+C0D2i8im7s2KJnicp+FdtHDSPFNeYmiEUtm
FLLAfn5rts/5Mb/feSF0cgldX8WVIt+4YSGjXASjvOp9HQ/gZ4WV/pyPkm8U6SdvtNem/CNfj50f
NW/nGu3Ty+a8Nu/7+nO/PCdT2nQ7QuTDZ8CsluyAIZI/sn/3Zy77RK87E3WI5gORJdYUADaBPE2d
3uzXWmK/zVuE3OcHVZ6vaL9Iu5KbvcbvbV67LH7fl8pOLv6zcKvwaaSKQvNwfkw2BT9G+eb/7XPn
p12O5PPzLtvz2u//1d9fkt8ageryMYwkoRG18iPnarZGrlUd9EBb20OR7JRMfTG80EScTo9zXjCJ
5MfJtNlOFDEUNGmYCWDEXMRTDlBxCuk3qA1BBD0OGy4ULBxTvdMjJt9f/ei5KS0XpFL+7ExfDmRh
+VmHRUHuE/+PWuQ41epoWEbyNpf1DQGKTS9aet9ttWrlyT0vhLxBXzZ/2SfvemSVDFyvEnna254K
hY0PGVYHhOURRl9tTgjtJGjENfZO0hLkXTWvfBzdXtGYQlhBsqXcDJyfOy3VOq7p3b1xbcRx/PV/
drJHbc+/oNLIQWhB7MPJTnRKaPLxVDjkRrO0d4CWmrVoShJj5f2yS2s67vPq3HGfF5hZIHNawOqd
Md8M/ejtiu77/AGZupLlTLwL5noktctPZP6UvoBYdo0JbSL7rK7NddqbEvtaSocUcCjnrawDSAU4
4t24HndutmqpVR0M/1FCQPe1HGENcnji2m2qIjXz7sIcyNC8T54OujCSXTVEvOBamdx9L069xi0E
KVgNISO+BWX01DDWHUefKV5/zCstRj2fosbEs1hKRYCGuvxrMQGccU0r3nXNuKN97pwLJ1sEYnqg
691taLwfuh57ksYAJ9fwddFeWlTwP2/BBhXgdAYa4VIjMC/kxfbgkjLztfl1IJSwn4TcrUBirObF
1xkwr4YWAZRO3JP1hBKV2YZytgNbLCW/fYUR5QTOHtyZAMHfoH7rnN6/buhhL0xkS7TPGbdarX1t
TURjUD+iEKyl2g/oKeka6we3ZbnQ5ru0pDvNm0z6te1kOdssNz4oG9xkCRa5GFbLYV4ro5QkHTRb
pJTwI0x5B1DjaAscftl2VS520dfuGN/j1zGHS0dnQqW77Jqf+PU30rZjSFYjnUOBmsPNlfeWUi6S
xNEnGnOstkbULuiyET9htIyI1J6UL2QMHCoANn09fl4b5J1rXrscmB/39ZRpCD+SSNTreZ9dlu7W
qYyNVaBKdORCUtn5+OQqJ7tG74AgHsZszWHeZys0bPG7nbpRM/fzrvlg4PftYV7LldingszLS9oK
Dbajritic/ZZa94MnmVsOFO4pYtgn1QeISeWH6vLr31N9ek7fkVDipH5vMtMwZSquktzTj7rcuCy
2V8XjHAN4l/WHbEY/dpRVpwAGtqjreZ052Tr07HRjxpphVRenrNPzJpXiM1z7o7bemU9JGemHXcK
hHVKYbRu7uiuBcO2idasCO9YWgzPYend1f2pChHx0ThZRf5h7J5a8dZhVQ3iLaWtWOAkh41xrUVb
PJCpcsyjazvaNoLfzNbWjk5XLxBeutkpi87lcGrRciIod1EYHxtl70AZNW99GKDYacN9nO6JQqKG
siHCo9tYh+wEBGLijr1svk+oztfpD+p+VbOFw2wrr1JzwPu/b+w9/bSlOl6PVFPjZwEdMlr4q+CR
MMXynX61AexTPICqC1K6gUuUmjQkBDLMjRUvDH1rqxsrhfa29sMNGSGlce2ki+ixim7QZiZX6qZY
nMxD8UbY3BlsLT/RJdDQA5jzZfQ6noDq/Bg3dNsQVazzlUJLhKSvxfCKjHGJEOBDu83W/T5+UVfF
U7lyVmQCQyW+1nfdjn78Iryx1xYKzxsmnaTk7DHlXGm74j1kYtmcYfkTiEBfJYHHjdWoX1gnlP8F
1EhG2M0qpx+/eq8X+nW2NzfTgzUtoXDeKmf/c/wInoof+akkUHYBwWGdvuCstJhmPzYk0Z7FQ/1i
rD6b3XTct6/enlcFZn+LOeOW35x5yG8O+rCzt2DxR2OtSrAWt6wVsGZ9m6VwHl+aaBcGd2TbihLM
4MYqd97GlRrDdJsOdFnspXU/odlqluqHkd8GlG2/+aCJ1bWF83rEOLDA5dy3O9rzOlJaexFRHBgO
0iRWLwGIFBoC1+q1Op7sW5e3le2tZXZvDQcHifM63BNSrnjPOjlT/nYa11whcUjajziNvFOwc28J
o7jyN8MrRFt6+CcQPimpRC5AhBWNtPEetqNFRDKJYO669/ZRvcitO4lFfUOJqk6bbxieI3Gbxbsi
P5NS+71Q1sW0RsmpcodAwo7O6N3+sOnhAonFBmTjTTh6DIX7pX4NQiZ+Ksfl0XzolIVy1DbFivCb
D9ImFzRrUSm7J+/OV1f2ty5bjnDVXrFFKro8aBwNY9e9jg9ucRLGTj0x9rpNXrVPtVlSmVDf3WyZ
HLo3lbOyPGn5ktEPWMxVATR1Tz5LRO8HvBsKW40p40I8Z9CwieFb2E/We3eb3jgv5X64wmBIL6DI
Tvz8lW7vIJC7J+A79Rbth7+sPqU/Ultn1hL5xqBtknyDu5RXyJ9PYNIhhL/SD/pthkwODUEKAHAR
fgLieVO+JzfGOl8ySXsQL/5H/EAeHyK8Ftn0oll65/i5fMY/cEt1AGPQmjQYWt3nfIdJd3pJ9sb5
abwz75WdfhN9Uvi1fdqWCwrwP+h2WodhA9S9odm4rR5BldyKHdTXfRwuqifCvjr404t4X6+GhbFW
Xgh7szfeqlm0q5YM3QXXQm3JrCAC/5msyLagBI3yiZMeT/Nruif/SNAis3DTL+AHr7imPhtQlhb+
fQ4hzFrm63SBBQi52LZfYPDbOLvs1v0G7eWJMvdq2sWv6dZcK+R2Otekv6uYO5ZcNFc+Urtlv4LD
hoDsxM8t2lCkI0eBIhnn4QlrLNlFa0oS9Bt8yr/b6RwFmMU35na4/e7t/BMzz122m/ihJnS5b5qd
uu+58lQbQ9KMFinhNHgLVuU9n+m+OWLMjVeo/iArjv4OrYJPiVpdRfysb9yXEl/2AFxgWeobEq90
znyxKM82YTFLLEQgKinvbP11vCy30bf+Kq8emXtFaHP5i4BJnrVumXPuYTM8OSt/X568TXqwngxe
8xY4wo6ELfI4lvaxJFdip3NPWeI1sZc+5UgaHdH6c7wmRvHNuIkf/St/G7xnmGvOQwLz9XL7c7KS
gs98i9S5bKRd0uwoHh1Uw662ge6dNYeBTSNnOJ4U16E8wWTZ98T+Eqa4DoVDJwM+t9Ra9wIAKGZY
nQrYgQ4UWla55ssJybzWE4IC7Vnu7AEpqOso6Y6xUUfAo3lMMs9u/vOzdZpXy7IWUnRoRqu8tZZE
Xdck4v3AsmozoQpcYoH+WkSVChVTB2I4r80H6rp4RdeMlq2k30vyNvmx07QB5Cb2NZUrp1c0wn0N
rpTzKqCMCR8YTmVSFWpjXQcMOPvSQ+7uIKAICjshhScL6BDr1CCieduzOWTryWqMiWi3Kqm4VaVU
1XUoFc1rDQHmlH3+2sYgzuwjUI9Wh46twJG8EFItq8qFLXWx89plH6DEnszN9sZTuxVYhnppjXzB
TE+Y6ZYZCXpjpClbz7+eyYEO8mc6/pm2p+Vcb1s5lp4XTYwpn9yYTS+rC5eFL6eCl01B8sImILZ+
rrINctY2r1UzSPGy07CgIdlhFayFnPtZgtgVA9LhXA5uZElwXqOTWB/CWKi7lJA+zdLuAXd4G8el
NFUMXYwIg9sEGObyWKmatjF0rsft01COPcjufqOYg7u9FJBUJ2uXY2zJH2NIJlFYNtOBNEAp26m4
qrtgnwPByLPt4NCarf61qfYhqQkMldzOe5gRmkE6wI0NJu2hqJxyQw9gONAHGMgjH/StHjo7f5Lf
eGWYz+kI37RLBgSZkazXGTFRwDaqrJWTd8xU5Dd3WVz2dZ06AkQ/ZRDlDlpXIXI22nxcjUaJxao+
28x6dNuzdjPtdi7RyS4IBjGZVizLyQY0UH60c/H4UkwWons1TZsLq5Ijg0NFe8iIkmfuG3BlLd/H
Jnb5jYC12eS1/tzVjsbMjYWawotR+3ZdV5a2nsuq8xc8Ly6bWNtC3iQTQ5Ux+fz1anJqjw5KY2JU
olsqxt6BzOlQ3pm5oF8LWUM2i4qdPj3IFN7lAp2Mt1QmjQrdXGGNRET0zrztqEO6/v9m3Mw++odm
HK00mjD/9Wd761+gSf+dvNXx26+tuK9n/NmJE+4fri0c+Nq2roLwpBn21YnTbPGHYUBEcoUJ60JS
j/7sxNnaHzqQNO4PhmPqgMPoWf1kJZkcoqfHUV23DVXQ2fvzpf0fOnGgO//WHZOvB/QNdlALg4tB
d++37phjdyMkY9X4nOrmRzWMPonDZnhmFowgrtImUEf4YrQm+iAcC4sFCNhbsB6AxG272+b0x2Bv
DLd+gOi+bUGeu6aZ31dVV9+2Ib5TJynu54XfNuayTVJzG/hjce+XhXHVokmC4RQxhyKNZVHHqtSX
8QzqQyPTbMj6RLUkqOWSYqOHHWacAiVRkoNz+XNhE/t75QRNgEgmxBBdU51aXQ7Pa/Nj5rUODc3J
I0tbPn/enQkPpWwKoM1HT1UHpfaS2NrZLKv2U4uH46i17bcR48yqQx5JKSlODrGqp1usWuG9gdkA
tSa4HXvKgPSoeXWVCtTHRuMVO6RFj5dd8/55cdlXOphKAbAf5v0KauFTT0iznlsMt/FEkxbOguSO
4ThvcqYlO7dK/2W/gypl0ecF2R/zo+fF13Y+xByb/1Do9PsqYUZDoAT7zK9nZdlA3DYeQbuqO1qe
dX3r90CMjFEhTx7i81HpWjJjg7hLj8BRSaD8fRV5cno0CoDe6GDseF1l6EisLB2u5rWJ0NiRHkod
HeXR+UBTMivKzMYhbBHBBzy58ls4eTIXvqPc5vrOC8G5fuoW31yv8MGmcGd22+EcDKnkb9pEUGsh
QZ+VwfAlao0njYGk3Rflt0FY2c7WK8p48mFkMtzmKE7v6Cf2vzy99LGKKrofbAt05TYAYS08OE55
87XphbFxtjzMeylszq2V4chZGM61ZQmPH0jRcUaUCp1V17m2tdy9NuWCYNhj0GrG8bK/DTLvYAv/
dt41L9ppcq+NBL9xmPY//0bg4i/J/SHd1FnUkzrKoqNgRgQcmcPKwPn124H5IZd9dZii0Q/qfF3Y
kX2sdSOAeVQ+z1vtZKBKm1d/3w6UhENt0tgYMCjHZq2hkxzFn5gXWUU8xcrsxM/teScgL/p6zAzI
dGju5oWaNNsKnOk5zdoGGa7WHKssvC1TN/rotPo8qkHKxJUZX1K4/uNY484Jc1tcA+SdUEpp6dGL
+uJoh/4Aa9dtj76KY/wxwAtZrbF9K2fEzeibypGRezeGN18LKpenLNEOv+ySBxWnNJdm7AMr++ux
IcOBmw8xDMHP58ojmDhJackSYxmJPF3AFge5rrkPHW/obl4Ygu+5JX9nfdkXIjACtqtfpe3Q3FVk
ApxUR/l6khdG/p6GIJOaXBgnl6SVE1DieSOMJgxOv6wGY22cRpdxkF8x+JmP9PJpkVCCbmEE3rAe
dUwjUCeCszP6TIpL4wrdb37FQCY4N3K/6Wvs9xw68NlI7OzX49rJ+3k8rdUPHew32ezNVmkM9a6u
kvEOPbtc/1r0oqAkPkr+fkwJTh6YbK6OsUd7W+4akBqeGjt+uTyJsCvAK3//o97XH8j97rr0NZ2v
MchuyIFaT6por7yJra9dcVtvot7usEKyD99hhmpRMPn/87GX/eaY1RtaPlir+U0zLoV1RJveu+oj
4VJLMNPvDtUtJSHFtbHKFe2r+ApjEg8wf94V/vkBckKEuOAfFCh07367ybqwQoWG2kqzTEOnK/93
VUdeW1re1BOQKXoGu4YP9jTolXYSCKqtjU0kzrZMm0dFaCpJl/RhwV9N+baQn3lLBXXEXXZNE0q9
0zoz36tjZiwqeXDeF/iUoewhCw6oQc0rjRTs1KhkxSCK3pPJDJZ0ULbF5L/FgjM06UjzLMYMUytb
86Lv9onVpj83YBmowRTeNEGvPJiNybwLfs9pfmSR+j3zg6raz5tqmVEsz/HlkGx9nSSmcmAGTBEq
+R/CzrS5bVzpwr+IVVxB8qsla5cleXe+sJI4l/u+89e/D6GZUcZ37rxVKRTQaFKKJRFA9+lzVECi
SXmGpzD61NTwPY5b7SUXoQGTemyvRgrb0wDMcoG6/TmMTKpdE5S/vbrTjibcLffCU7MXBNwBV9ZD
vB6TsF1GrR7v9D6j1KnrzEelpQGsRNUOTBNbhD3mYZc8oMl3kCPp5hCER8GPlx5r23y8ukGgRrQh
0I30nDu1SSFRpKzdJrRfLFs9UZrR/fD8WKOCyp3OU1lN+9b1PQoQh/yHB582bARailIIaEq2P00s
Hn7bRP4DbEnX/w4FAoZl265m2SBKLQHlrPblS2NH+pCSiPc/e1vVlklXxY+dr00Xg3hHpHO8Kzvo
LKamPAtnTFejVzdU6QyI2hYpRK6IE8BEGQ17o0z4BkzUEPA8UfbsRd07L1WABCHctr9NyJ60ST85
/GK7Xftl4p+cbzZ2mICTB+oIwT/ew6luHQuT6mnNclDs6szunBJJWASmYr6PdvvkGr35nwrmnaI2
/J9tkGrAtHzoc/ogJqxNPf6ur1Si4HIcsEWYGZGwXrvSKhqrXutBCFR/dp8vlI2r98ScOAEeegrJ
N6Wu1tvCS4uTGxFrQKLSfXfy5jRqufcrVLK11pXFNnVFuoB2Tn1I9JaC5qijzqhLGaKYrd/J7pCU
p6gQMagI/KRp9ER+b6URy1xspywN1o+hjF10k/mtTXka3Nd5Z9x7kRpfyLvEF7VoVGzsCipyoxeD
0rKLY0KyGVPoBSACm/QzlVLZpBQTQVry57W9Uyq7NhrfbyZz6NKjPRlbgz/5EnZ5fYN7REA1Nl5i
koPpIMReNjAI9ShxaODW53X/NiF70laHLZHHf5puK8gGBrj6l1+ua3S/ruCdNwAd99VBuP4vMxm0
h8FprVcbtS3f8MNnDTXGp2Akagln8WPByftQwHm10Mh4/RC2ufF8R3+zp9QieOIn294P1CcWl5/S
AXqbX4Vl1U9IoJZbczRJiCiG8la1ztoseu0H1W2EMHS3P4nYKQ6sPsiizxPETbN47U8QX2amQdjU
m/wjRGbBcRQ6iixWoG/7WvcRh2yDJwD75zAP1GNpiuAJGSV3E9ldsJCTsumU6jxWmnqUo5tHiULQ
k7zqr3tID07/3vUeTeSD/dCRnSm9cprp8VBNuXaliooCqoISx1lQ5dodzhOSehRHG/CXWa3y6nUB
lWjoNmyMwFFeVQPsjemwGshZUQ1LxXaUpyDOlMc+bdfW7NVlU/n/EGTPGNHf0JamrbLQwXPngvHU
XMG59u9LnRcg5wlPR/Yr1l1EAvSuuOsRnPtRxMG+o7AyuIsf4I+rKN7xu0PU2PoLkC1z10TKIUgQ
o12EBrB7uDrylVzdnDgxdjW0lugJUWK/ipoevkt7Ru3FWX8NclxhtP/w1J1P41/evmFYYFKFpTk8
dJ2v+MsEJM4Ep++n0kfH0s3y1wGampbc73sNOdU2Q199KUBvvkcqJ9auA1c6H5ifyzxFy6gw34Gd
hZswR9lQDr02/0yMujobjoJai+U/Xa8uMntlNkEAVyj3LhGYqxEagOg/67+FA7BPPy2o65b8/7J7
HVNFsZe92CqLdGUVY71HiFkBnJ111BnnUXcidkssmYrzqLV4E2a7jR2LGlJCgs4+TGz72kRD3Vfw
8zHuI6dcIiCCiFwKMEWufqbn34dwir2bGqDzQc+HrZsX1RO/oU/pUPHrJp2kOI/TBKOUl1fxqh7c
+iOxyIyGbvy9roN4FQ884izYoF7AjEFjAnwPmQnx+9AcyYVGhvKUIlhzjOBkPcqebAIQbrCRO+3q
y0Q4+enu3xdd8XeS+vnbCzEPhDCsPIYNDHqe/x2ZbPij6g6RQDaK6q4HhBdISIgKpTL1VIfh+Aii
icaGXw4mwmCFQtf4KCcShXoeXYxXNx8l321AWRjU8ESoNXVL8gbI7iVSYu8SV4G7V9v0tcsd72JO
vXcZtQLaD9/VFl2S2+SLs95YxIjorOUV0nHy/Tce2NZeXiHtaBTMd5WGzDcdeVc5klfIu6YaTKy3
uwRjBVGaRf239AuJUJfIaBlGac0lZrG5uHbnsezJpncCawc6gCON7LYQd6mVYW3aOM5W//4pgAL/
r18hgS8TQS+TeIZB+OzvH4MeIvBegAf6hA0GpQ6vjE9plTzCzJfsbIqXTrIB9BCfopDMbF4gJixt
0lf2qsY27nsi/IsvE0PZN5Tzje9f7ONQxQ9F//TFHM+vrvvRocnHYH+7v3SrlYj6sMRQrq8ubdcG
zN593VKT/pttfuc1fG8bHW7luy8TkFzER5/zzc1+ezFFK1A41pS9nJT20GzA6jgAWdKs7Nj6BzQy
On0df+1KB0jwCF9/7f52WWDkJbmbrzebx41SwM1dKO6yldILauIcZY8Emm62w9GK2qdw8J8Mv3IO
ZY4woNMDELOCZiQZmQczlRUzgjDkQQ5H4lOrpg+pYY/Am7lK0L/UuoZWTu0/EoEaHuxZXcFWJvUj
Sd16oXWxdph8J3suEn0v7RymSVI2TkESJNQ+dPEIRq96F0SptoUGqZ/0+oe7ot8wLf/9i3sVVbjV
GszPD+hcdWjxLZ01hOfZ37+4UZ5rAKX09JOgB5+w8AZUTVodioce3nCvivdylEd6AM+Enib3RFwb
Kqpw+W2mjzaDl5RXUzOS5VuasO2zBYVX4+Y8TL579amLOD2MUIk1AdzLpGRaqtRQCNUGIBpT71wQ
tGD/Y9sIuGTuRZqyJqt3aLfBPpk5zkWfm2IScHJGUM1Lm/SLG4f8kxDtWtqo86Sydgy2VIRb0GH1
1l72bo20iQAtdh7RsD/MfrZeQhD1xec2/G0aMblxQ1Xubgo98+v9/+fL3W5V1iyJo1j+k6vbNPYu
4W9EneGgHHI7Uw6yF4b1axdbyvqLfZjdbjajYgfs5ua8NSGOfLv+i19v+sWi6oW1/DKR56UHCGS+
K5pk7dLh3ZKh/sso7ygIkW1c4mhBa5l7L+7NPSGqaD+5e5/CGYg3AQ8SY6Rxhjick+qhdfW7XUH0
7eJRFbu+mW6XyXsG5jr0nojuogHHe4HQtulfG936gBGx/RUPYtkQZ/iOKhGsk1ZQrj0il+fBT+4r
AWOsMzpwN45U39lQCh+CmkpfSFvEh0ugRh77RRJAoxGoydOg9/EG4qxmk0XBskco6KRToVw4dvEK
86l/KpLmI/Xy8hXyquLQllR5y2EbBvY2jSt9cfVNW2rkkWS4j2fnvtoq9iGFUArt77aHiiqiTFSF
TKWwlPCppx6Y80pif6ruB1JRNRF1jZSEQvGpU8JZi/YRFT6xMa/o7fRYmLYNfValbKTNipDGHkPY
wuYLpIlgf7vKgrJd+n40PcoJzzcuLmQCR+nRDTn/QUJcKEaWPex6EVHiERosQA48AMfBogLJ9ogC
jVrJUZ7noWzk7O3JeJuIWVssnbj0zdTLm9weqLdXutmkt/bX7b2NtpXrNnl61vHGhcZUruvX8by4
gyAkp6F5x5vptvxr/7AbkH63zcGX292u5U9A5bMcm1of/D+bBUP7ulewDOFYmmVQnQaF7pys+33L
pmjUZOQw2v1EH2AvKpDLd0UYd5s4hdrjOnbDIDjXJSQG1GDmYAlmJ6d0UIaaqnu7GWMEMgIjOE/q
LNlBIn8pL2lizVtU+WSCaO+jU2mm3RIe4HFpKCI6SZtsROKKdR2qxZ2csOZZu0JKoXMmD3qnf19l
jP86YlkcrsT8D5E+MovzGea3TapRJXXlRnH906z8LfWjBVL0nr5qy+jXULnoUlplXRyuXd99awqK
Vlgb1J++4j3nrFuvWmCoKFxZ7r5G0OvIlh6+5CrXl1VcBnu7RZtBr6HinpD5eBapvgJU4bxnWpZt
OtsUsBoG7ntjtt8LrxbnJPeTC/LPH4T1L//+f51zoH8/j1mOZrmm7bAdVDXxNXKqubGjD7qa/RQw
OKAnMAgqxb27CUIt6HQZUbGoo2dC+XyiwE6wSEV+8TU+Wjmb9rNSvA69EZR/5iouQSvBKOHth7H0
YJekV0AbRQUrgah5RMZTVHeyKxsLdD4iUyo6HZZHUkJ4u1Lpqn0D48a6o77jRC0tmwyiEM9OUEKv
7hbmXVtlwQISPKgcPCv00XinIZKqIMRKT9omU4+2re2tb6abm/Rt4w6CFmlUqvleYdg9+GNYvrDt
tFZwvsH1FZXKazOCQ09Mr97JITKOb4riWic5UgFbDVPz6g6qcW7L6cIONNr8+8eExtV/fU4uX0g2
RCq7eV37Gqz0AP8PRWUpP0LFKtZtpnwDMpRdZONZQ0KCJjrzNl3COmGqwvBJzc8osktoRdmlav0U
vTeEJpQSgoTG88WZcqwu7EIYT9rvVq+gcD3fEG7rjJAY7NiqWT3cXsMK+UwdnrDyftKuhNWLr0lu
y+lCTX/Lx++5+9azNKDAzYSCnNCRoEuRXkcO4XsPj2Ga5CZcNP06S4TzXe8FdGaW6z+N0dRQeZd5
e8gdYcuvKmdpivzhlg5CQI63amjx7ymiSjy6rmUcZIpodLP2mGjlP14Uto2aLEIuQDTbIO1H6klx
hhbtwRyW8QQilWKEDuv2CpZSnuHf7xdSRTNNy/ZYhRDXxSqamiXCmvwoELMJoK6RQ61zc7SNEn9A
9WW0xQFOq19ZXOTn3gjdy2A4Tz2/qvdK1NOKQvOSX1Ur3sugPXadGz0NEDWeqp7ag2K2d+kQ3puj
k2wp+4IsLE7CJZG7fG+OCVQtvXK8NYEq/hhWzfDixR0x9qdA74w9cew/Gt0zjX3SWqCMPL82t1TB
wviFTbqMTWrsUS6CD0YlVlBFefum/6zsznhTm3I8piXiOHKoKMWwgmdOrEQVGm+UYUBt1kED/cc1
MLyYj5ofiHXQB+WDY0AxnvDf+FmL46QW6rcwhYqRgtBDV7X5kxgJb6hR9q2EB3xphYq5s/tmfAH8
sEnJuXwzyL7cKwbwcNjdwvcIGIL0TwPN5tdZmGwpudyFf4WLPzKqUzYEctv/TypW09WvKyG/OtuS
a6Dr6M41C/XbumD5PVwIbZX/cGrOcEbhiJM2N+UE1JZqoGglbX1bVCQTqYCsHNaJm1/gFP3eS7xD
2RvN3iH4A3nBoK39sXXfOr+/j2CZ+x65YJR79EYPZu6NO2PMtj7a3ufMEixImdjaQQjZ/GxqkFBe
d1atwcDzp01OWJPgB5x0R8/Drazg5qzSXFtRlslhMDWAXZAu6Pda4ECr3oEjkUPfL2Zpl2rs99eu
tAqB+OTiNwfZLUAbIi85bOWome929Z6vdivI7CIvFvsOKj/Kqr3iyRyCcFPPJHWEgNVHv0JxJpts
IGORPa6iOg8OsvFwPIwFmtUkMrLlzSZ7zjz7P21G3Md7TzzfvKQrObIRasXOXQZFrZKCbO17RSlV
YNYJBG+t8Kgsno9n3nx4E0VDTagGRGU2QVyVn5R0WhrzSJrqLkt2JCYoB9W96KzbPcs+B1Ejr8eP
soI3x/TREGkLgaJzGOx1NpDPXhKbpP0MeLFnNz4Y6PgRwX3oM8947CrzUdpBw0AlN9oQo81uOme6
aEo/LIQcATBBDEwtfWTBuNGNQfDczM3Mggy65+lqCVIDBpOh2AWisk5xlhb7AM5jfWgrPgIaxeSz
SYIeBQtNVNQX+8jPR1DSytlg6kA3qGOxVdg4LMfIDx+AqVS7ekhyhAvj9lGfQBhzRPd+9NBvho3p
/RKifCOnXb31NeTY6nxRSWHyQvgiWiUQgMHMU8UcDWXXzjglXhuFPPxCdg3V89ZFVA13xLBLY6lb
pkMWCqy+2cTqukD+685R0o3M7WQdGUcLnNNaJn5QF+63AGB2DqicNzYRyWKY3OToBc70RAj3IZtD
F76XWfdxowxLc3KinTVM9jkwG/egWcpWjsoih9F9tjtgxl24dh+cJCQrAQA7VkcPwYH5wetQDbVp
9PBDPnetzKNyQk7IcQqnyTQW+v7L8zm0jMe+RYQhpTyTNSqF4dTN+wsywfnSr/TwJXFJ9DZxGnyY
ufi0qXT6OeTjrnPSmRe8vyjx1C3amIGAdg01ehqnFOkh8sS9aneWcZ1QFMt7yDPtPZwMktlyQmld
/aEoke/MXJX61YmGYtqDHDpNMlFwNY+rWtSb0gYcLv1m03VWjvl5qNdLpB9fsbO81VAnp7BK8qUW
wLs3RdQkygaOWBfY1yPcT/2TF5XJshdxhfQ4Dsi65sdC617kqPWy7qmsoh8WlJ8LzSDoWTiWd5KN
W0b1EvogVtq/bK2IlVPvuSs/rcXhZrdjez61dr94JeUEVxpnTp7lKUB3C/zwbJTOKlIe2wpq/9jO
my1AkOR9NNxNY6Xkvggqn9s2+iHNUWgiDpCiXyOHHV/0u4iH2UlknvPsNgp16lzdODY1kIiNLXXN
Sd7jIYCuJwYG7Gg+B12Ra99yuJCIpfIgyAYI+4ssBVIGv/F3ONeh64fJ7gL2CdiC0Xu8X5glzXHG
AnsKQP65iXUA3JAq/jkelClb+H2JwtRsS+W0HxXtPhZ6s9cAem/hH1fuy0jJzrYLV3kN3/knvGv2
0Aw/yfEOkP2E7SmPakFmFQFAI07s1yEdLtIz1NXXqHedF0sbx5WSeMnODdQv9/JnCapYFGe7n7R9
n2g28u1z1xxiqjZkdzBhxS5af6uajgaA/Gdr88nUrkDzxBflS5lqDfrdfbjpODS+qB7lqT0ryIpt
a/WSj2gxOkGt3ctZN+1Z9z1LXcpZ26mo9hAZ9eqzc53ySDMhhLiTQwDh2QG5SY4d82zGB2ZDzYl6
EtpGZtYFv1wXdJbXw6SqegRrHMf+FqG3DTOPkz1Nda3cW57m8dtA4ENxAtirtAWYcS2JbWDpsOf3
bq4/m1mj3TV2MX6vG3XfVhCrxrq5JabpP4s6cM6TMd4T4qS0iarBD0/U6VGH3eI5V8Pu3mpNlLUz
M9uSgh33ucUKM6YH2Wjk+649OWw1O6XilebmonhoN2tWRvCr8ccVah/3KvDOvWyIfDd7M4hgXW0c
QUIrdZS1Upkt1BA9lWhzk7spVEZZ8/1mkr1JqUC2h7m2UVKU4UPTGL+lOuqNlhk/N3ZY7qXdn+2R
qpyUeHwausrY90B2kEyJvUUwBvkDAeX8QfZUu8ofoIH9Y3ach9ImZ90EKAzKRdO7WcNjqY+q9WCI
oT5WpLwgE6vLH12lLKZCpB8jhderWk9hKytK/akw/O/Q9A4vwEU3gdtUD/kYocg893TifUsO2QIi
Jw4id4qDUc44IiKd51sI486Otwl58Vhb0P3aY7aWE9J2vYOlh082W7S1qdcHl2UMhG54Al9HzrpE
r0cOZ+q169AjVA+jRnHoq8HbQWc87puiL4kI2fF5KhBONHWVt85xmXLeoT3XjR0tYw0i5iKMjJcM
Nitikql1h+TO70OlEhDIj4T10u+eA539XZkaz6qehx+dYcLPlYEoNptErIayMfeo6dV7d2bSThy1
uADXMBZTiYi5GQYQUNhlcupc8xUJE3VrzCNpgiwpOSV2Gy1EG1WrzCIVzp+F6TSIy3tYd/jDVuXR
QUvkEdrHad0I6iqBNLcfAaqD6STaZy3s7EOhJvlCT8vuo6FqH7GOcDiGupieGt08uqnTfuhZniIQ
pgMemS+fGeGULosupRKtZeKeAIWzk8l62dhB5l6HciKXGf6bj5l4wTKzICJUWvNJN6NVl3QNNJGE
s1LgVgvPDJq3yOjhGw4UlHnmWT5K6ubK3j7IWZXKlcxInWcTAsxzVoLri0b1mKteBBQr986kZaNj
LshfzyNpkk2WfaDeYJxMgILnSXGLbZy40ERmUPzqab6lrqB+1VPLhB27svdymOjD92bsrQc5yjx9
o6plhLQWro5y79tD+6SmcNRFZbk0CiEO9diLw5yjQ8d17sqxbMIeotqyqpP7m6Oc+DJs7dwAGwaj
xF/3u93ki+2f7tmU5ECpzgjYhyTWqdX9cGNUYXMXEliJkQqCrTk0EVhQ47dRtOKzgWfTMI1w5hSp
T2WYKB+1a1WLyTD8x37+tna9Ou7HBHE1L0cFT0OiZ+MNxLkHCPGpFiQdX/EU+eZb0anyleJZ2sMg
/MOeacnJYov0qHffG4TazuVA2K0ohupHY1HjFg3+q+Whn2lmnMGQzBpfK+IP0kERkG2GmjmcQgqU
DmJqC34ffv0jg5RtAJv2DVJ1876KnHynBUn/KAY4feWlThR9+qi6Pg1+bWzNFom1mu/4x5R3C+lg
VAoKKs1UkIw07YfCmKvz5nfVo9Qd5NQnktqM7pQILLhEgctG4r8lVFz2bhNf/L4MpXMZBpQKioGi
6BlgfrvBl/vdXkNnQw8yb4IwVqjxyoL4ZFOXY/PhVAjgtvG3WhhAYBM+pkhz4m8EeSB/t0diocYE
hqMs76UbLC0HlyDKsyeQz8wMhZLZZqz2Q29X+1CN6/1t2M02GAhaNjhzV46vjn9dcrMV+QCHZVx5
y39yDpoq3FRWCKiMouUwRgAVfKD23NbRz6BAfQyRbO25GhG2j3sYNxoFnRAlZMmC5LRJbegfwRzz
57GWlgi930JOzhDuy1AE1yCT4xJ5i+rw7RpBul1wHUeKv69nZxUaySU/6WCnIDxChq8NODtCpCl7
s00xo/I/JgozgCDcA/LbHEvmRg5vTe4DfG+0XzfLFy+KAq3F1FCcOx8XiyqvHyHVTp9HsETA+Zp2
J4fQZZhsLlGydvssexaVk4G7Uj7g1HDuSgN9xzBPtCMkwepSyd3sI0ECM4g98TkO9qsh/P4184V1
b1a1vo+QXTm2YalCSTQCiixSZafbKQhtDxEdqfspTISLZDOYJgo5nFrWQkv8s7TNumwntV3JwRiZ
nn1nj1W/Imi3QylmkTWQhhu+Gv/SKM0L3OQ/XRj8QsSI7JYScyoIpukYkIzbVVOfricHvg6gicFi
YoH+kQwJHlzEHumMtjZEvLUZLd3MGk8tai5bYzDRKa7gjXThD1Gm5gcsbBLxHJYOpFRpGT6IGdWn
UZYz5lN+MZEovdPNTP8BUdgpaGLvRWtCc22pJvvXWKteTMd7rDNRfBts62VS0/wRntDsUbXhGuZ4
m6zlUE4oVb2BaQRN1NlDsVOy9yQCG+ON0zK4B6341OL6rUo9il3sulkZrj/AXBFPJ46GlHqHQ/bT
zPfOFJef6LCTpHa1GJkypdzy1uu1S8L8OYC1+k66wKG5Nhqt/6CUQ6D+bXtQ4evOAT4meIW7qfmw
ELWRr0tAnC8qe9THwqrEfQ1n3cMgpj8aiPRhCfI7yin+tLvOEBFMikD4lxybFjfnm8/Yky7IR40a
89i6hJ4araOhDF7Z6kGRMATp5jp0ameRBPwn5HDSIgRDvGTayaEVG+j+1Kq7J5gWvFoN+IZSi6uj
nIXH7Z2AtP3AozR85Rj8UAx2e77eiES7n/rxo7xQM8SdB5XPpUW/4rpup6Sw+ljRKHhk0Za2to/I
mlbieDNJOyC5viSa3Ah/y4Evah7Nqg3WwDW/IysBfLQckxINteknwOFp06p1espLfihlbpSv7Qix
MeoC7udIklmHk5K9m1E/tESSv4UZGtPqVLaPnjcfBJHkOAivz/YuwYt1oWXNhai6iqRZHCG5ReW+
8EawPCVY68K1okfZuG2yVUFCPVxHYU2cVihbuGLiq4ODxtXaiFAzs6Gs81t9p1jxcJSNpzcob8ju
6L53EBpOte+95p4d7PuaojIzntzXUB/dlZ7ZaIzNQ7f3bApaNXcrZysj+Swy03mQl1pIZrQq4TIC
H8WjgYKYdBJOoR8KI0aRfL4FxNUwoqaZf682/r1nsjWZIG869PnoaitIp8t7Sks1KCMoDOVUGNYH
NcqpSpNTuZtrd9LfkB8BFbDa0k9SuJXYCJ201qHU2kgvcpRbfnP6u13V+9Fi74cvIui99DUCvb66
gVn97R7SLk1DOPYHQlUvObQ78jBEFku/71py6Laehm/DhN6FPDypgw4Xbl5t3dn+d39p76o8f658
jhzC8PZt14Iin3t6CrxcRz0HfUSC5cOoQHwx019dv7fzzhPKS+Mw9eVemhzbcc/yK1t5u4YM37Ys
SqUivdK//c/tnZzQG+sXvNsB+6K/7SdvW8E27jViz5LM552gSQ9XhtpBHBC59/Y8DML+RHyUjRAM
PEe/JtUj7UYMdYWKbu0hVEX23LHPrzhv+LrxogRpSJGbSXVJqiofsQ7Ni9dZF8M14ofQRUZE2oXD
Ro6jeUFAy+3u9bwTCLm43o6vHoHuv+o2as1OFkk8Nht/Lu1gv6GcPWQq5UjWfhSRWq2mXkeGffZI
bUu/n5DeudfK7h4win6uhsp6ihK7WFpuVa7581pPBM1VaHIMyBQKxXySLn9dMADn5KgM3YDpqunz
APnQpNvhRZ9HccUzMU+j50hBqLCu7R36d4TtsmbwHlI79SgzSs+DBZsWOAeomJJm3/nijv1Dcxxn
OJ5s9PngFVv2u9cjbC1NqIwnp2BuBEGtBYjPmASNyXl2QrJtUvzRRYyl1XYG/PPXoYwfmnFxDAuh
7+SomnQeqA6kA+QJ12yCvCfZAOl8MwZRUlbgek9TDJkfm3cbzROGLaKlB7NQvplxY1cLH+EWdlfj
WfrmIXIo0dQq17sZ4Rx3tiOLWtJSeTL0Tn+afqIxJaqFMiLlJsyw2w1Nb63cyhVbM4Lhn2IFFWUh
zbWadz8o/KWdiU8RogirRynH6zBGTL4zxYOqRfWlyszqogXt1ZRlHefx2aMZGvtBTkq32eR42o7a
jmLDCRAIHeXAzsEWOaxXqP89qZUKHcnoT4DrZqCHnL56lto0LQcDnbjfrpROlg/XSd/Cm0lY7bGq
jUtqmuP7pHLUJ3zUreSQeoFvCQ+vMxT+Vy+tIabmNMDOQw6Kc8Oehi/j1AEc/suW+VmwJUNaUsbY
mMqdmqDuC0MTmppsS/s63HuDCPZyKJsp9zPSSkkO90ox8/fMjlqiBMFKdmMwOGIhu/LKZkV+s9g0
SMFskqCrHxGspP7WtLtPoFF09O4HVJqAASqjPiF/1e98jeUJLlughZ3yjdRE96lH+s6LtUuaqOou
9dPWX7edRQo9JNvvZFVwJFbHhqprp7PRq/29XmXGS0cFQ5pY6tnKVONlYBTPIznXU3Ej59TZc54r
qli7zv33dXJOmzHQf11nuglo8gAdlzou6oUxZGTURmS3QJkjjmD5xVNuoJ+cz3AmgWSISUwwEs19
m4bmjx5c1N3YpvpZmap838dlfq+Bh4Hd91MrJuNH688fOeyz5HLD+AGYqb6QE5qBCorGianq+dFU
dWDsQqvhC1raLIXzvZOoP8F7Gr4GGmETvdfyjdbEygEQU8ym17R2EYrLuzrp/ughybTxlD7YoL06
A39ml9us7N0uC8xCpZ7Mix7YrsN8b4h339bHdRGjdzC4ifc+QKkZZGb6nWUKRkA0gHeCx/Mzf6az
4MF35wewwJTR1D1Djw84LW7VlYtay7OCNjSR8zpbyNlOralHJBxhZLbXEAOD6qY1EESgvPaZOnkC
wbBs7G93qm3w6vl8Y/zvKE+r9pUXt4fUdY2F30EzU8hhbfPhz03nCAPZurl7dZx7sRK9anyTICH7
00/2ysm/gLaj1L6oXnns1/+p5pgDlQ2fbHm7uy50k+dC2D4A2rY41EOo7s0QKrFCGR7iyh4unZ2O
lyGB88ECKCBNsrGGEgnBuj3JERHs4XKdlRcEFTuEDpqm2z0ql8d3Ug672z1C0xn3blC9SlPKo+RB
K3pAQnMpMAB1ew/Jjb1v5uY2TBX/LVTRl/RlRbGcANevNitzrh6WY9nUsQcfZFQu5A2+3vW3cRT6
j6VuOhSkW+lGA0O31GxFfTV1YBii0TrIWRrttdPQnGndwYJuU0u24xxc93WQSkEW5qskC9KXwHbh
JGqFtgxElrwgoKFvERauF2OvJi+dFQcHgSTF3XUYUKWku/mLHJUK6F23hD5kcmPIVCLIImXv1iih
Q4pEjiNyWc7Vs4aDdR81DaxTRatBo9Y+I6YG143f9C9hHdW7anBQ65yHkbCSPcIV1l2ppsNLHkDF
4Jkm9aDzrD0ozqEbYIVKhNW/9KFjHaGU+JnNo4xwx0MUja9yrikRh3LD4iwvjH3POI9+sJdziRla
l9JWVnIuLwr70fNhGpjv4maseE32S04NZhC/aDyN0GEekbHaoBNqPku/bGzvooqIqHxtuzeXpNmR
V2xrOBpakb146DLHFqlKqgXylylo3tTcrR/knBMBA9ajIT7ISX7m6SJ1qwhuI65U7DBfmuyo4Tdi
mHfECbJhUFdmpJH3L5x95hXhEQm835txXHZqrx2keWorGMOEOf3hEWkUTUHhsERDVK+X0keNZoWR
qZmmTaJXlz+G8kI5L6+O2khF9MOEyaaAn6EQvbpjO0DMiSUbSI+VGAejdYaFQjJ92XiGy0c1G/uy
8sCdSicnBEmtTgQXe3063ppp8NWjHpkJhK/6VptHclLa45H4N3XgbrWGExiy+Xk606hiv7s5ET8P
4Zpp5w2N8p+uAN1Gyhekbo9AVz6I5CCbwP8/zs5jyXFdScNPxAg60GzlbalUvnrDaEvvPZ9+PkJ9
Wuf2mMVsGEQCoKQqiQQyfwMwvLthH+XRaZv01pWW2RO+V7Mex58x8lRRovRk88fO7XG4xDZiTXro
z7KWUf0WljzdB1f45GNoVnr5NMVq9ChbyJljGNeNz6xe2Grkp9jHkaavynzl6RTIw0kx5juWeQ3w
9tvggemvIvTFsXz3QGoZXY6erMl3bpnaVNp9lbrZra1V7iVInemUmrp5lddxCh7gmfE4zdfD3Lh5
EKMH5JyXkCEIV9NhjJtfMnSLTwmaJQHC3/JNyFjnIJrmdH67Djot32hub7Jq4h4ZT3598SfYoqZn
nJt5w1XNBxlHcn8RaKpxlkPNsu8FXke/Y/dhctafsTKeOiOCeDrf+7YIxy/ebNii5erHENrNbmjd
ZhPB7ZNx37OmD6eamp1Qy3bjmmjUsVAJTmaJgB9mq+a2xVr8abTT/inQdoHTmFcZYYWCyH1f4t03
uV6yjDJVpaYk6r3i292TCYjvUWP/f+sFEAT5KERESk4O0vhnB5R4ZbVj/NYOCPFlqX412iSGWGhB
XOFGoaWh8xp8lcE6dNrnCn10OSEbSFfkVnOUfRbr/YurjO+yzydde9Z19CfbJtSfnE68+Thn6l7e
vUSYzTwX1gbXcGSjudyrgmnwGa8XHs9Jjfkoeto7ObRDinWLWAnWznNvOnnu6c919LGW14li1qt9
CHW41vSLMe+Mynm3VGTGsxb1xlm2fLUhF9QM/VrJ2Sy5Ieav83jZmc/j1Vr8PZ78bb+WnZ4xVQ/2
aKIiFwBaSrxoMWG7hjyrwO+mL8wnHlLmE3IFAj0/N983VSCeMk33L2MR7mSnHBZog7mqfdLx91mi
f84hq13lHL0w2u0Uj2J5nzRo1ZPj6dFZzvGU3EE2lhc259f864Vl04+iU1yFr5bVaZdKVPVKjQPv
DbmUX3jxTj8D4yVXcNZaFDCPNUefPpvQb0GrGICPeMxsygrnzzj3ZvltNkE5CMkrhm7Nsrcd8eYV
6c7POuQfhvS5ng+V38M5UUDIZHmSPuNKUj/ooTjJlhxhl7WNarzZ7OUst0ujUzW632zTFnht2Bix
gkpuQWrZ/R42MOZFcRA/dNjQ7VO7u4CIGNCNlsfQc/2zpn7KEbcQ1Mv4QbbR6FuDjFOP2hyScWti
c5JF5YBxUttdcgOR1CiJy8+pNqpVqaLhh5O5995XL06qF59Tr3q7vmvatQjjkhxkAikmnmpuoYq6
LN2ieMrng+k1CHBOQYHrEk1D00j4sg1qHf8JAmD+5JGEBd2BG6jsk6MKhB4gZpRn0XfGxZgPIhMI
5Ykm2shYrcXGBTEJ44IA85WNi364h0qjNR9C7arXrAsWcnoBVJwffLrkFw2l5sdkxeIkD4rjkuqS
p0hXc5qbPsKF7I6W90H10P4eTr1XsAL9pxn47X6gMrs3veg7942fA2I95D2n6aR5QcgvOO+eIfza
lPNV72tmof2rG8ov0bkblNtRUbMsY5E2qXgeg9hdT4ptnSKj1g4hekozrNq/IrmAiLoPTkusjKG2
P4MkdTZaJIatNjcVineoJIl3x/DsfdRp6L/GFNnzAEmKZPKMnUgU4931s1cohuJRH7LoZaK6KsN1
HERHJciGpWz6xiz726Xm/zkJbUKseacK9BbJ6UILvlmB0FdF0xj8GkZEAjF+oFF8sK/8NNHHfuxM
IbCZ804yjMx3txurqsZdNCk/sthCr3foLQrMQ/hGJeY2e9B10oh22j4mTnoYKMZ8kopBwQOc0CYp
Rv/TGINHrweTp3AbvZDGR5pvjqN2gz/VoM/JTT/4LCeM4kTxEWSaxUJjilDLHjy2Lmimgrc8qR4J
lI4d47nT9HCpzNXtqicFNHZGdAY5G7/weDnKMncVBrP1SyO2sjgOv23ZU+V5a0C9H8cCJ1s5zID9
A++tyi4mSh7XccQbdr5smeOYiQQSUKa52a4dDMw+6wQ9KttC3FVW1rvJ+6Sy3ZP7rGvuqBM2eXOJ
fSqUEG+sxtzX4zfRqQijasb4HMWBsSuoTebbQHeCXQbn6TQJ6ghx27hbtQlMaA1N1zw0HRQGBNmP
JFc1jW+ejOXhufGxcZ9bwpw9Xooi3ivWqByrIkdHq0/dlxBdx4twk5NsxYY5vcyaJ3OX0/XtMc9x
VCZBAZsIit4pr6jTh5geP3maqfLtyoOP1HG/F51QfnhevaRYEQaLhoWO01fjd3RGkIINe/GGdkw4
A4xKoLlDt+7DoXqelGFESqtEcmJudjCTH13c7kdNa0hvG6A1Ma5gl2N43kOhO6DWgFZxI38Kh55G
n5ar2EDkQPYpQTGcA7OEpElnUMeMiLUfsTvGpxhKwYbXpagVG82y6NhfTGVqXopW1W4gMH0of2Xq
mKIfQFHNZoG7kuAwrRvwbrLyd62qi51hCjBvg2F9Vjkp17r+yq94WCcBdHJurb90LxjhxaCviZYD
Hmu1ge9uhDKuog32QR6gbwDIlKcM5DQfLftQzoe/+/819D7faNru93wZlNNv3VVDvqDM9KvTkjca
irj7aqvAQmz8ihYxaEW0JQBqB5fQVYKv+EojN9uZ7ktVwvgGCaNeUpVqPF7dMQpsVX1UItSLDdVK
DhU+Llckp7pt4AasmIfGu8pY32YKLvBI2HYZmqkwGPgeJujvYE5Qblsgzx9jZX11UFh6rKAwPGep
sUWDuWS3ivtMPFkgkbnvWet2IEkEiqE9eXrdO+exAMbgBv1KjBQgZ/PTpwaQxE4N9HwH7kZ5Cnp+
QwXrplcjRvhaM+qU2ppXvU8Fotu6JeKzmJsKQsqlk4evSP4AMe3sJxlussHdx0UarDzWCu884z1A
+QYucPMkxxW/oOW6+BfTKUOyiQXk0YTx/zoM/bRz+9hZm32rfZIRO7edJ571TPPPdlC/xINjL3K1
i2aQAy+ua9GmzQcX3VOaYOyqHaq6MWRUmhATlIPiUQlH4Cp8NcLCf9AC8vqK+Mzy4F0Vo3ip60zf
gBXL1zV/gBfDm5G0dhUsOyzwXhyKEw9mEb0mfY0KcdMPG6UyTq1AdAZz+O45Q6AGgG8UH8cZA4qa
lL+fEjWereO7ZzkuajDJYAF4la1+1NGDSIFcOqV7BSRcHMDZWY8BUAC+t/XwXWsRVe+y9ItnRsGa
tT3LG91RH9pC6Es5okBVTsmj7w1Zq2XtUI/38CA92ZWt4++KbFON226vTA9WGZ68qs4+7EgLQIvF
iPwbHk6OprPseQy9trbVPfRFQA2BP8RHlwhvzUpU3xrVWC0Cn/wIol/+ArMc60feBeuk5Gse6tDc
bNNQHiKQnYeh4DHD71+86D4iz0ZZFFczCaJdaijK2e213wc1KZ8Emhz7e7wBeZmYQ7Mfs16HgTAM
n8qUX1owzr+8NF5Vlpp8z0IyelYF2AnWZbzpWvaJ6qD2R2vihVU9tZ6aQvfQuPb8b3aBXL8uxl+G
7x1GsjFfah1benX03ZMQkb9Q4qrFALuv3kIjiw5I84xL2awCy9qCWaFKN/fqMYocQeqJDfi06o3C
bb6yNdvZjXOvpZMwssyS5M7cy2II3nLDf0IhOfE26Rr6Z0V8lVcqWjgIed2/ANMZX0ZEqeUc3dCz
nVfk1gVr468Autpf+CyYalP/pBicLoZYK14t6DTrejSzc6qR3BdBmm1H8rxXFbjkcgxE/jV2qh0c
veZXWop9T6LlS4Qn+TILq+ka6yGkbiVtDlkRjGdTxZNy8lr91ZhLtQ5k1Z9Wu2T91/ziFvAjtWL1
rUkSGzCBm/ONgxOfQL7dDig3PAoXBLAe2RtR83cExt8dlOwF0KgW7ku7qY6o1eAJP+HCRonEjKuj
PMiue9PSQ0BVDrpl/5qTJbAqtNJVdjw+8odqPtRgTlZa1XcrlCfzB/JLQNhkt4bN8L96QvZ0rNgZ
I3thtby67CSaYZ87PItvB5H7rI76ZlP2eL7LGILSADOyWv9EMMvbt7JZRZGDCiGA1XmuKvBYIvfY
UXzRwiMV8dmmYT4dfW0+nbJ6m3vdw62n7Lzw2HVeGWzk6b/GB85lJMFydc16E5IdeZ9UIztTUwRS
NjfDxq93hsHNAVdg/11tdexEhT/tZC9P6nIx5W1/lr0U1VHuUtRnMZbl83zJodGUN3nJsJ2ahWzK
S/ZUv1ay6bO8uV1SNlGH2AoT4xx+g+qhbshW+dCxEClTw8U9Js9625sOoq/wN5Dt+0HOuzfl2T3G
gmVXu82ZCo+JmMBrU6QQwo3OeWx923l04HIlVj6d7nFzGDC5TcBMyBHsb53HZEYlNmRiqVD9M1Wv
+NPoVtcv5Dj0og2Kstyf420ftM65ms80J/p9JmNslX73/jXuf+oFlODcrpcn/tlDzRWxcvvQDPAJ
USKCIeu4aFQv5alpTqw65OltgBxLMQ/jc6fDoWGeKg+VnC9P/zVJ2sQVmmhWY2CnEAWUahd2AHXT
pPIfp9T34WxoLCsrYDpl5lJ8/NMxxrb/AH1+KYfd426Mxiz3i1l6Ow6chexuTP0Mqrg/3scpkR4e
6nD8GISw943nqhu7VoeDHrvDoRNmhlTa3J6cZJxtGj1zfe83i4x+OVQGb+Nvbd30dXCBgEBRfVpE
6iVzsumrn89O5knW4N0V9s+61nzIuIcPvcCSq9ah5rPMS3Tfv6a1pmD+iIIaX/ZmVdWWwrIjMOod
pUeMVvwB0dkJ5/QjKMvbaDmFxaV7iYsX2aD2x6xeKFh5+KhvzteUByMBWwyEl7uKiitc59Rz8nRm
yWKTlpkkeWKXX1am4JcUQ031x1fPSJtrgU3QNSnwiimK8QPNBNQJN2VQqK/Na4UK/WvtdQbnGBx1
rxLr/PvcMhCeTP3pAk3bwdEi1ze9UejsrxCKArL0szJa+6SHyfASViA0A5XdUxh5wwtLXX+Hpzpc
jLlXqfPkXE/uN9mZlIbGEukILiHBgXeqNprhX4yxA9Folu5ZHtKWIvdCeCPuEgqGPLf2vV+e2WW7
U81EP7RtjE10o4TeqsjIrrpR0R1FR65i4XlKe5Rtew7Ks79iTqJDpSczyULMQEJEN8H7OEZ4ajrb
v7Sz35M8CBu54CGays1fHRAG0LkqHXVx7yC/519SM4vOfF+Wf8Xl5bwgfx7R6tjL1mDp+P1g8yEJ
PZLtM2l9vhdmDlfrH9qPjAs2aVDR7kQixuwNxt1DtzMH9tD9cjImr/lnrAz9dXU98I+aVdY7c5hi
/KNDxDqE12IWhncqTIR2pEzX5zlGWPF8SlueZSilLowkPOlBwd3H9owHJLzMB1OffDSEMGzulOLB
Gj2EiLUw01aREmWA7udek/VD32FJNfFFAavMp6vG8H3U+RplZpeuZTPzRL5CvKXcgxuO3g0t+qnP
0CbZGYsnfiX2K2O8RwqMj6WmhO9gGd2D1SFnKAf5Q1lxuyp10A1cn591sgQPWR/l4CHwzhXl6Ktj
WdTT+E7IcJ2KCllaK7y9KR1XEkX5coM+FNlnGVvxo4Q0sEapr0Rg8CSPd6QDGPS/Irn2GcVd/AhY
uL7hJf7369xepxYf92v0A2Qx6MqHNhvBFJBoDo6V6o0Wzr0K0LD5ALOxWWVTwn0iK1roikobnVII
qyd51sjgNFlsznW0/m+DZH9Y683v8bdRckKcUlFH6gxo7l8Xkd23SZEdxKf2kLMjOsZuW2+71n0h
wascA3MQ1Vmehn3mw7AiOPKD5KYBqQG0n92BsYPoyPcg9MiGRJ5yDMmOLPLsYXB/NI4XreY0YoFv
GUVHWYn8n4uSsgtAQHmUIxUj2GBFifWCOyCQAkG11Gc0acX+/CbDdmv/6a7VXukf/jSHEJ3qhdRm
09A/qldJPCz7UsTHQYsaf3tXcmuM8fYCkaDK8vCnebsCCkYDcjlpD6lz6q/apyWEcZWHytLbc2QG
wO0D7l5dUCv70K4wucla45rViXmNSx/GiOLhx/cn5nIPXtWxTeF1vpTsyO3KW4w6FcZ7TFWtDzee
MFOfryTj3FdXNfhxaETMNLQ8elTs6vZ6MlQ5ZkZ5tn2Sc3BsPZBF0vcheyzI+8VwMhruV53ndqxQ
S6whEOxoeeE+4qhWgmLXPGD0/JVSRMPBnycWcpA89XwKj1rk1Ov7aqyaV3b35l+Ls3vHfcH2fw+p
YyyeAHS1m6Fj4zOBb/Bbv7p4wJlRG54PVv/oj2I4tDzmBcA0YmVuv5GBNfeyZcdVdckMrbzYbvlj
wN1yfw/JEaOOz2eLou9uFEgRx12hnFFZDRde0I3vyQSdcmi95gnPEGudFIp3dptO25lanRx0BJxP
tTP5WyNvqkfFFP0qSsP0dZpKNs2dcN6SduiOSquCj6JA4gDT5OCnQ3rC9kTLQvekez6dSAX/7pQj
dH2MTtjeLVQ2xmoiosd8LixGYWQ/OBZGaXNLHhTuAofEaH50uDVGS7sJ+23hljWMBc9a1VZiHmof
srkfBsrWHCcHM62KTWumHxsBppCS9qMbPthCxMg/coh5Gl8bpHtTx24usnWL++6BvaByogAxzVy7
+otnhQKjYMarSZJcHcSXF5Suxc60fdXHpQjrsqmugu396mqKEGifUTi/x/I6UdaTkaQreRl5wbZs
xy1ldT7R/KbEfBiyuNkXQZAvbm/BVQ3WBpb2YtbT6C8tlCnOQdNt7++5tYzsMSd9+p+fDv9eBGRS
QPPz25bD0WG/fbp76M8nvL+DyHQoiUS+tbu9ZMZ2A6AKy4f7a0a2jQJPRgXu/qpdqHhrqHC/P6G8
YBVmvz/h7a8VBg5Sv/Onu11bFz7rHT6dHC2vLz9hjXDa/U328ydMm9v/7/Zn6bE4rOLh96eTs1Vb
HBTfARU1/yHk7DzNvkR6JQ73y9uUHRdDpUQrYHjlM7ijme+qFufCap0nSmXPtW67n5Bv0NjLPACW
mocLmZYtC0tJH3I8V9fuhJVAY+cXbkziOdPJyAUTPqBlGFP1TEz9pGjGV9kpDyVgDEO442181UGa
b0iAbmQ9tI+C9uQU8Y/7eFcjf8gznwWno65aQ2GtV84y7ekwrOrI0Z4CP9efkMQ6OUOjnKO5NZZ2
j28of1rZKYdZHpL1rLYDdDAZ4jUBchQOksfzNeRBb4phnXZ28a+YF9cb17Lry+1Vxqgm5+/pC/ky
clZjhriCWEV6kM1BG+sHwM23lpw1NMgZlVaJHOmf9xtgeBVOmvMoQxGCDzvEJPLl/f2iGf4rV5P6
KEckTRScbb2+vVMZQtudPOgQB1T7+EAyZnzGftfe/iSA/YutGqXA+I0vg3s2vCx7qBUNAuvohxd5
JhJsgkATFTvZtEWCknupg0AIzSZa/TXajdVhX8F2vF9AjpAHXsHLxt+vcA9bcRFBxv/nFe4dSdn+
fpUcEgr68ayH1A6NZDVIMctUSG2z6NjoQsErrfHjPct5xKwndzhSdXYot1flA+7e3npQg+ZqgC5Y
Uc+xXpTAwWLUyIYPUfcBxuXG+C3Km3PldN4vd6JWkwUDa8KOqjJLM3+RODrrEzX4bpvazwazrY8g
dR0UwtrsVYfXs0rRV71CXWJrahjqA29X21pBZx9tpXP2buZU+0Hhm2vktrRhYeWled/5cY0noFpF
i7vSfNRY8jdGl+5lz2C4M+Moo5a80Lt0PN2ituEuBh4EaxAVGf+Chv9ytgzrhny/oiWbVmN5siyz
uZyN8WRcm08l+kPbsC72Ie5R5Exd/6K64EHAFysIUHbJMtbT5jzVlvoUqfWrjDt+bKyiqcIVHIga
nEpjlRW28gmeVdu4umdRSGb6gImd3iK625vBnp8G3ulzmB3isS8H9SW6iilwoIFZSYP4qwvPcsMy
kSQkFd/k2A9mcqzrooGjPJ9OOqoVjtAOvYYlHmocq9DpivU0Zumra1E+awfMERzbSl4LLKgOVg6+
Qza7FspVlKu/ZGtSGgeFdPcsZ6L5Ip5QSV+ijcyzeD442Q5kSfMiG31cbFFub65ybhpNr6Yfqg+y
xSdBidgLopMcmvSAAFtS9XvSB8pLyv5zz0+hUBdmUYfk6jkYgxYuVTsz1lMY/o5NKXwuFK5rgMKC
tJ8cGA36P93zQKudioM35uCN/8QLMScaOjXmRjq9xbitAKsuk/dOGXXk/3nyy6ZRkPM0ItM/+IC0
3lkDvKmijB6hq09vrVjJQVrmJhcDx2nZcvQIPpOlsRKYpySOoJyveKAE5uuPGjfH3p6cs+ydqH+D
Q/JfR9BVV2E0D1WTpLg4OuFxasKKdDyT8m7KNxYYi42cJApVAeUbsnnAYeWIer+38WfGpDxE0pfH
DfHhSWbLHhk0wBKSHUUKZvKr6jkirTXGrX5tY6NCbTmM1zl/4Y3s7EfHu1BnvLVkqGp7f5lherdH
SrB6dilpH7VGUPEaCgqQCKG+Kq0fsU3gSiSCXYzxdgoI5l+aqL+h7ADsJ5xp4qZdPMZmKbaWN82c
uQHZQ4VHttta9cysdvELd4uvtQ19SpvL6FqLWRTQpe+WVxaLOM3V1yKwKLWYuk4i23R3PQpRe1eZ
ZjxJEa7Rks1f64StGV/K/jv5tdXtSmUW74u+M7/GJkwFC2L4c9uQ9WqSMD0bak7lLh6wnlRt7xLY
Rr5ytDh9Dy3lR2rb4mcyXG/XwfTqqmC18tmKvgF81SlXF9WHlTdNuDQNyeuErdVLiB/ES1fjBBXb
2ZMMRTU2wbA2QFbPnWWblpucdPpa9nJvjE+dORuTzr0FesovzfF+Lepxc1Yrbk6y33bTdN3afMmU
z8xtu5exS1clAs7vrXA04BehsZBNoxD2xgpafMnZr76zE8PKKR6gT8yDjdTbUPjonjUvrZ6gVt3C
g5UGxyyf0dHzqCTnNwd9ZNiOaiuOvYLTnIm9+HnWp1ipdYBbpjUNZxmTB6AIwzmZD1PUWCssnRgy
z+iR7h3BrtIj27qKROu9W8ZkL3JwoKcy66jWSbRs+8l7qC3fPje5jV+sMTlfScEd/MGb3ooJA4fc
q8stnMzwwzcnvCUS56sCoXmV6ZN5Cjsteswo30Dr1e2vWTS+a5hP+FQ2FoGX4eEZ9uHj/WA33rlm
oXOEzFg6i9hx4/2kWPjTzuOS0P492A9RXTbV7BxbsJoWFqm6RSmamt+/bLO72JQpf55QZONjjaDZ
YeqB8kh2QDcm36sJZSXJHGhoAekJUHOCVTC64XfVasMHyQ6Y+5p55P9jnryKKYa9o1XhRZ2gCig1
hXhPxO5TIHr3yamBjzjWVUZGlaQPMjnNSvbJmOU0m8FtpotsJSKOd3WPclmACVy2tLz6EZne4RzN
F8s93dlMuEiFurCeAjxWkNBM2ZgYjfWk55NzTWxgLvTJSG0JHL7hs6+SvEa1MYqjtQEB5KyBynaq
KlpGUVy9aXn2+0zGoFm1z+NQLMFQhF/c/pdh5dWHXVjZ3obgtpZhzw+Prt2aFHu5W2Edg5RB2odf
okn9DmW/uwZxmz+Mxmgv5Pg6M5CKyO3+wTXU9Orp5k8ZF27hsQ4oLWRr+J25TnmSce6tDdqZabuP
ROp/RCbF+fntKL2SbBMk2LayybsTf95d3zvDOp/fBQozx7K1f7+7jqXUste9TY2USlT2+c/S1i5k
ZPOPKcrFyooH9ew1bnksc8Qe+z6MX6cOiAJ5mvwnbPBl3AzmpTX0dNWahofUpY8JyHx2P6StMm6t
Dhtbq/13XI41VfPNN53gtetMiDeW/uENJTpkWRycS62FHq96+VpPPft90JOLFzraj8jIn0DFpe+G
z8fqq1w5RsbUn1GngDlqBvUnWPm9z9r7h+YVX7DmMl/VSsk2TkHy3Qgb9aH3p3AWzfS+xIq/lkNR
PsLRyS3qlxz296YzW/+gQmW/oB41LHVt5Ec8mh3i46MHqm0y7b0RuTs2GLEUC3qfsqpZ9NOYfBFF
+K1Ia+8bmYSHHIGOn6U+rVVu+8HC7c6InuTRorWQv4ExsoD6sTHzFDPpQH3ETK39ZnThz6kLxE6x
XFy1cR559gDv5cUzchH5c1eVbEBHT9vIWDeZ1QXi2C7L+/w2ArlCf+kmJmkMHObGPHwKssi9FKEA
xTyfwcSvV22Sh+vGQU5kHaA4xn/APVY6RWker+wbRRk/3XobD15S5DThOrYRL6Lc3XKdf6bcYvxV
b1Pk9QMt19bREDabxMHbO1IS5eI5vX5MRoBysZ9XX7voDfyx/S2pWm+J2Lh25h9mnU2ElpfV3NGO
31N4yF8jq4/WfsU+wBqBqBRqj7xaHNnfJrOAkdEGH0Ufd5vQidS9Ugj1yYkCLKPmEUNnvRhwMF/D
zPR36IM6gPes6rVNtWc5AEmidIGoH5Czuq62uhLq/AmoFwHFBF5Xf9hgsndKkhabCiMYu42DNxT/
9X1iuv3aGVTxxRrbVWhn47tXDebO0fENkfFK/dYMYfLZYue2bYEfbTU3tL4kaSq+GA4ZhSFR7W3Z
9snnmHyTfTEc5w3bamOHZcv0Phr1SsY1wUY1qlOdnNcQvJFQ3smXIL9jr0Il3BpWoiwrEWB1xl7i
KM+KuXmPyQ4zqP7bkN50TfgUrbn6a+4A0v6Ajj2Olkj8yUMVgVMuw8L4VyxL+/zCm8CL2zfwIvoz
GI9qlAEjw0FnW/z4K643UG4Dvzn/Fff8PDu3IP672BqXNazlZd/375moq2s5MxcdNHyOf0Kw3usr
5jS3EFW2iiQSrFiFbW1gjtqqwFHv6ufCWDfmgOBJ57qbwjCLs8tObwcrdjiqDf9PyuLe3rfc4pjm
QberUfk8Cw9FnSYuqGAouPjFaCE/BlGNJoBX+c+p1qEQG7EYjXT1ARhAfqksQ91YWuctskx4bKxv
fwt13KGRwM7UsrKLjMkzL3HFAWbQg2wZbuQjZZQG5bmmIBUmfXa5xaIqxUIwVZNVMI7qM2Rw/9BM
FQBWzxxL9nrBEgB0f5W9ImlwuQ6xB5VNI3b6UzHm3/IqVZ9rs2ofEFs8Jb6nvDV6FFLRFfFONk1T
6xdZEXm33rCftqYbe09UT/2XRm9XcpQzsX6pTNbxKmxFgF9ozYxiok7Ye9EpqMzmLTSrZTwayDHb
ZAons2vXstk28Q+48eOjk3bxNWPvKZoEkKhrGuvCKht0L5mU4laVUzHZqTn+rrYl6qfKIQtsJuG5
nVVp40aE546Hv+yTB79vqnWrB9XasrQpAQjdPprCUrc+CJJ9hvH2RR40s4xXamlhaGfk2S0WNlMK
W8kPcAG1gDPOg2VMnsHgrHZqS4HzHvOUwFuh9qItQB4W0+weTW1k1uBJ3TY9RJCatgntR+YhZ9e1
LTco99XVDe9XmBx4YDg/o9L7pbeD+pZWygQsqQ4umKA7OxThQ7QWLfOh1+DvFkZRvmlREVLfKLuf
YHmFYbi/jCp6iV6ySjV5Qo3W7dCkNgp1XXot4xxL0/+Md3PnXzFyGziutItEBL9K4df6gwueGUqG
Oq1NgAXnfDI0sJHRTwTOR1RdxvEoz+4HW2jpVotbWNTYu7nzIWAdAutxPo2M6qXTqRDfjd5kXFfg
6cvYbfCfcbL3PniotHKdqKa3U2CjbTFbHUEbWeG7rikK2oGq2Ee1H74Hcfo1tNz6woM7fDfnKnhS
v/mePZAaTp/llKms9QMlw34pByXsYEF+wfYgC8szZeSxMfUwi8RgG69WZGJxHY/1JdH0ZKepZQp+
wbBOZZQkm6AatCcbktiyh07y2U/2E0n2GcjP8oui1cKDyR56LEMC06iW0B2bJ7PmCZKWmnrSEKY9
ZI7i76ZSnS5FkGEajpHpW9+zSy4+uOekJ1MUlACiul+Q4FLjFfDW5OTPNCm3hQq5kG15AJIXgXBo
Jzwa43965DXkcDnmNke2dQXF1r77HGszvQaz9LU29PlpyMqLDEVzCASCOEd9s5UheehNvb2QK1jI
Ofe4PNNnTexbjBG3oX+ujzTY9nZBNSVPl8b1xQmy/CTHq1OobDwx1QCxDHcrSGwdpzIqD03eu6Tg
2+Ds1IaxARMXP6KL76zYuIzP+SgaCsZGOT9zC8yZDH/ltPDOzNjUjii2IGKQzmohWtXEGxmMtAwr
eHnq+Cg0e2TTxqM66kDQNPbTud/Wz12fgAQ3PZLVqZpu1bZHGHEozP2YVuU+mzOTEYqMm8mtksdC
kals3X8x1TxdWmpdfuAjHKATSmqxQ5gUNmfGUnncevMmagGwcN31JVJjXm5vbWdciBnw0ZVKeGAD
jt/b3LSD1lvAl1BOUZJ2b3+GtTboQmeAMZMHxu9hXm15mJYxzOVqMi6v9l+sndeS27zSta+IVczh
VDlLkzz2e8JyZM6ZV/8/hGxz9pS9Q33/CYpoNECORiKJ7tVrmZMbuJa3bryFmOAExvgU1XW5lWKb
5H40qE+BaZYPPndws/aNYumqFAW0MBIcSidWnywzVXeZZ1DJPznbiNs8pZT2TK56nmRLBazbTrgq
ch0fGgm4tujqVo3gpVOou84iJQRtkPyU+DBrGo4Rfcg9dj3NqJof65CXYf79yudohErCr5VvUtry
zhVDtE2sYmET5goXXrllm4HoKniadRUlxYMkVfqyaig1L8MWjqYmIXRIEuAzReTnzG+IW4T2zisz
+wf5uRe3D4tPeWLkS0sq9EcNlNymhkf1bIaRtm+GRNshwdBexIpQ/aSQcrmwZre9/7nMeDvl2TXF
ju8rFgnonWlFvXXy5TCRFOrAovZij/OnXdA7Gxmx4uAnhLZHY+dTpBhmep+isDMk6wT+IVi6JS1P
HoI6z16KpnjJOk29DG6bvnCVGeBGg4jMNDhKGVR3tlYexKjVVCH8nUa7E6NkPQrYnVwTfU7mEoY1
NhWx7r5qLmBoCvDvWvzJDuSTMamumBbbE891Pqa6OdGNBs3FCSuAma3isj2vKQiLinZRaVb9fdy4
npR/L+O4ByACJZacd58o7XBOrlT+bOqmGtZxFmuLdwPvumZZsduiOFLYxyCDO8RBQjAZdefk14Sh
IV9n0xoa7PCLoP/GGxmEzH33A+bDDwiK+x+dBJ5g6oq6axj3xq6iLodaFzu/JiSEV9Bsm1tTH5wl
jzc+9qlpKDA4mooNj1yvIS8ujBmqqAhLDxGZacPl+TUGi0D39FNXVe6z63XTD0WtEWakm7ROuS4b
A8mLyRmVAHM7ajp0G1PXbxx4nBFDvi9l5U5z8aXmRUwd2RU/Qni0tCZXs266Ja8+wSZmP0FdpDdG
qzxm45lpUq+9Ngm3n2rFvqH3F0CSe5QfAkgHjFUeDd13OVeeUrKMn93WrBaqZTofUDAblmjuJk9y
IwdriKePTmLBE+gPcLaGY7bvQeLAfKJI2bIu2wOvGjZ4dkYVS4+3kmHHqyxy06dkagYyC2QaHoRF
dr2TY417maGz75vOWVUyY0S3m/Jp2XSTFRChTl6J8XIgIpy18BVXjXsOicsvC723F6kvP0cW1Vcm
lAzbgfTTxnTTcimYhQRxUDgVwNZZPknHA2uVxwp9lVj9YOn8eXakXkVPJoQO8voZTdXqpsA5fCiz
tFx5qWV8Gtrsm5UYyUPuVNIFemiS3kbH7widhyka+UA2ufqS+M03g8/sEw+XBu1LYAGh1gRLGJtv
qM13l4wipnVg2yCJHQvJTKWr9qVHubUL3+SAWhACQ/J44tfyjzJyg0QHBMW7uvU2pgPCEr634JvD
P0YrJWUXKaG0IwD4ZSghNk90CMgL+NB/1rLAEJmqufWqD7q7Reok3ZpF3jz4Zn6O3UFFhkxj618m
X+UaZheCzv7NCouHTvLDfd8H5hESbxghp8aIr17+OSv82lt4HfWiWdD+6NSNrMnbPiicj37mduta
k8ujzQbi6nGJy7DhJUuDwWGD6rZ+LcfGW3bEIqkWKkKYoh0/WtRNZFH2KV81pRk/K5PEKuQp6cK1
8pxv1LDJZPvVh2v3i20HMKt0FJzxQAm3Zgkziisb3atjAtcqdb/96hnDtvQKEneN9tymukOVnvTg
memu1iFbGCxIR4ZIXdY1ItNd4tvbCE7yY9ZX/c60pYM7ZulaGZzjGFftQiboQSCm6TdtoJmbzG0+
+lZao/BuB4sqHYIv8DLdbKOwvuf8eKByRgMWGvSNI9X1AerXg0N98wWHScycCoVLOoBLj4CB9J4f
PogGgjLlKEWw0k+mSJKgFUtsY01uRzl31qCc5S7/2Nv5rTBTovFZ+Uz5eHyF2Fl+ySQFAi/Fuqhh
Xp0Ho7x1IVCePAnDY+B8D+UmPcmQTjhhP+w9CwYU4P2ZfpIubkOlom8mnzpQGVuw6VAzTV1pMK9T
ZOvRVNvu0pg1hesSoDZdCoNVKTf+UXWas1I3Npz1E+JwAib6Dke8InyLch+M1AB9gbCLhmIs8PTC
RfQdv/qHl/4UFu3hpUdN6VrE4UutZNWFQCu/pLEjw9dV7QfZTsMFRRbJtgzabzaZkAdkgrVz31uU
Nup+sORtIztx9CAGIY3vHtBFsA75GH0hrI9HpxjD3gmifHHvB6rVL4ZKjQHVpe067+3iQ6GFzRoZ
zHwruqZm8vhxFPhlvZH6Nycfll1NGShRNi093g8tdq1HV6fSbzmBKo6Rpz+SCpaWfofsou8c0mq4
FUNoXO0EVGtXr3VH+8a+rljIYf2l0432NtYJaacMms8y+DSW/A5DSV0OTVj96PSnzrZg+Yl851SQ
ZlrAQtWu+ojimSZEijyQGneHNB4BJ37OtwQmz1s6HZGGviVqXFDEiUkMthmFUl3HvVJ0ZVVPLpJS
folA9WQonT2XkdzyDIIWSnStwBvPg02wjOfcM5jP7jFpsiVlEOZznsnJIgAmQOK8f6smN07dONJ4
6vrm5z+JyQkPMeDweNhrA2f/rVlnwZQ9BPGPws3tQ1/A/Wg36NtQdZPsAp0KK+ozqUwu4SZjyz1s
tFwrrqNdWhRbyg0xHO/m1EW2y3hVP6Y2eTmfn/+OZwjJuQwqBQgPxyukzNnaDQL5sRkjaxnrnfyc
xw9lyQvoJNf70LZhuGt1FOFDz6mvQzAlX5y4/KS66Vku+KVHcY/aOnAmolza0rS05KY1hr5r3FHe
gZVGyTxT47ViWMVeMVkNcPf0yOgKMtO8l1K1vFbl0vxu58mTMiATVGWyjGyNtO6MMP/BLu/icy/8
5LVcYedHGRRNQbMrh/pi81PaRqrdbXvDHm6yZXsrOKDVV5kEpWom4Y/UPJPJAjrOj/lm9rX1yfLh
OS1apXokwdRsirjOwLqUYKMJY/HOVd2ySm+WaWVFX4qsX/pZGX+X/RIRhDSIX0yggZsW6pPjOGqw
tBhgeX2nU8jpD2e11u1n23EUbtkbolzF58A3KO+05eLg6p0FnrD7rngRN0rbAopvVCZA+CY8QkUc
roncDJfEMfNFaxhfQiX3nilFHHYKxKlbSE+dF/boUEWm3ldoLAAQpsnwOCR6R9lPKW/KtG1e4UU9
CI/ArEeq1ojPqV2VbZu+2smWF+/hhDD3CvmHE//LiNRfbV6hnnBWAUT+66Yn6D6owXBKCfsu+sBx
nw1dJxxU9ocJe9JpMAQXPWjBvo7PAUA9KmrKel0ayFR7fJYrE8XPPQ8X6UMTjv7Cbm3S39No1dgo
zhj6syzDNErigZeimgdpCaRC09tu3zREr0dbST85sfW9A2l6K5xQv2Wa/w2x9pQCaGeRg6NeUscH
w4Ijm3tEpIZt30bpo6dOkeusqb6akGclQaN8Z5fzvZAD66WA+mmtKNEneyjzFXlP55ZMDZhlmFTJ
He1cU1IlOD8qZTWWYJZ8t3RuwtFxTKD5IUns2ZZLvUn0lxvLtIpwi4kr3ez72vfFYhNxnebatx3B
Zsnz13aWp2fJqxAgGGOIn1otPoG6+McCMHkONGOd+dUTFNTBUh3V01g5Rz0hjms5tnLOEXVfjoOv
rIy67ndOXKl7dEiGaz41wS4dCLmAMgh2uecEK91s1FdzgE+/7PsfFMONfseOHVqrl5J4+6KqnWzd
QZDE7TL2xgMZhKWvSwZCUbm2kwdAbHFhKsRqPGvnRlK65CvP71WJP/qOCg2MjQiMJufDaaRYdZlo
pKNDU+tXnRERoZcHi5K6pmkXUd08QRaU7IRtbqgK++VS2Wq37qxOW/A2ctZJFbzaVUcYxtKDDxMb
5apNDO0WOb6z8SnOdhNjS0ZqPFFglO48A8WbTi1g/Anqc1dqyROMCrxXo7IH9krv98KmJEBfYJcF
DirZN7YC1ndFJQw1TnJk9qOn8ZaM2sRnWZKGg69n4wE8Np+OSwYjoKj/1IA94kUw+ihVpB06inDX
LQTMu6To7QcZQVPZUls2PSjNU/dKrDRgj+MHzTL2kuAEZjjdByMBCxuYx6qwRnWl+Y4LuUv36BEN
dwyTFP4YSua5BqHoUq/2IGVe9sC79FTtjGzEaPLW5IHefTERAkDc0OclL67LF1S+CKJH+jPfHxOM
zhKG9/RmN5OScvNiUYx8I/KZ3JuCvPSqgCFsPUxeYiAsKvdS519FB2lXeU3CNFpZVjneYJhyFppS
92RZtPF2t8mGuVVjWwf/iosYYLegXw0gkpMl78JoKRsIuNdSU556xypOTRP/PIqhWlhnBPcn0mtA
ysLnfsidiO9VLLebmCfhuTTQM5ZkI98miuNSVUnD18DZN7VF/D4dz0Zp8gBIwoe6kCJ+/twWeYO1
0MCFoRthE0pISsN6ELbazgg0VtCWhrbKNqlySdIR1QX1tx3lNF1lxXBpoAO6yTAbLDXX9x58rnpL
aC4mW9jBmu+NNxsw0YkfXdUpK3gFdR7Trn50cjXZ1qH+qfXb6Oy33wiCl5e4GfKNY7uwxQQoEFUu
pJviCE5laHLE4dzU1qUv+oHQKfIjvSmbCE1Y8FVL8ScXVpR/DOQtFoYu1R+43yvLOnS9p8IuUWoL
S/dqynwpggjSniA6mg1qxGpj8GiZuqLpIPWgCtLJ+mwhhtSeuHXaraQuVm9a9RgIcibZjJHn4QO+
czfJhOP2VIWRvhgpKmHXq06hPgTcBMGSaApf4bXAN5uN4snancCprBvkV3sVfqGJwkn4dehawRdt
nqIMHoE89OJVYyn6oQ6o13cAcz0rvlk9sp1eyH2SPcP8uAYmKT1ML+puUymvWuwUpzIJ3HvXyJNk
GQ5duIHABY2VtO2lNXKt0jYGpvtY6dlXSifAiKVdd+C3Fiw6MlUPRhaBl3PicWs4LoCrUvrgo231
2A3JUm/K6tkbhvI5S+xbDpnwJfek8tnROmPZDkPDHZaubSvulhRFuHJr92JkeXdu88G9pMjLw88Z
vnpJWO4D2c8p3PCiVzMiNkkcMtiJ0Yg6ajDypMrEqCshXJVG0pNs6/Ijz4+dMPdWm55iPwPZxEYT
gOToQ95ABtPQqnhFPYT5YsQRBN4q3OFUVJkvSUXsG6CZvLKnrjHIyjbPeLxLkWW8JFQpAQlV4rWY
qzqtt4Xhu1nf5zYgh3naazD84swbXrXJRteDJ42lorYPIG2n/kt0VUQq1zDzyxvhnHZg0nVoR++j
shelhG78fHuf2/fuCsIfeSucNYopVqVvu/fR2KyalUWZ/U44y0EH6Kmd0rDivKMvLfW6jrbgRneG
5bTX1husTRKM+cmOjhkROmrslq0id89TJc1zUvYfyM855wxmgR0MD7Dra313bep4T0m7c7Q0CTYW
YauVz8VIZdbd1GpddNFBKrhyrgZQl6b6kezIwe7s7ir80zKIV+yfAwTbUTex0o5XvIA8sRzGyNaR
u0iU/muaG+3nPPdVhNE140pdergL4I2qSYfdGiN6aWSkwkwnVQ/E1Ntl6PTea0noeKPBc7ARo0qF
7Adsf6iLTKOZDqSvytqbF9jah+ZzVSTeTvUzSMs7wnZhYparSirKLchlnlu2Nw4HB5kKYx0a1q/D
eDrUlaRQl28c3hzqiZJvoqnayzMeEbf1Ppj8eRQtDysJGqAPGt+2BzdGiGjqSUanX0NveBS9cEyz
SwE6T/TAWBknDYWeRTDRq48lJE9238N3Pq2KQKe2mdi1VqEpadfBlX82urS3JEoOZzMv/PkhdgFT
Tk6zPdbhXPSHwFy+G8i8UF4UbjJsZ2fhQjyCvY4J1/zv07ktG0ajVJQXhAk21HcPn+zRdFdj7XSn
QUnls6wS7mpUgIMhe2R/gGwimBSFRFNMskLiKNaMiQcDYdjRQlFI2JTfR3E2JZlb5GnfDQhnMQpr
L6If08piGpq/HjwKEFmsR0DU91UrYsvAnkhKNQuQzKtoGNNDVgU/G2oD0wOR7/QgjuaB2W8eeOf3
X7jMywM3g/BerD/PE93ZZz7Tf+Hybql57l+v8q9nm69gdnm3fOVJvy7/r2eal5ld3i0zu/xvn8df
l/n3ZxLTxOehtAP6jn7wKEzzZczdv57iry7zwLuP/H9fav4z3i31pyt95/Kns72z/X+80r8u9e+v
1Pb8krdDLUO0d+DVLph+hqL5N/03Q1HlMyslR3ifde83epS97d8nvJn2xzMIo1jqvsp/8p/POl+1
3KFCs55H3q70n9b7T+dnM8PWu9ND3s7nM95Xff85vLX+X897P+Pbv0ScvR7Gm1F07Wb+a+eremeb
u+8v9K9TxMCbS5+XECPx9C9/ZxMD/4Xtv3D535eynRLq3FL7PEhGcGykdmJIBGx2jH83YiQahuKg
ajdhFhZxVIkJs6/pluFRDJckkPZOjCyb1nmPmdboS68yqK2qDekhC2II1Or+mV0wRLZTL86pJGzB
t0zjYs4Y6OaB7PsPMS7sLjxRm7GEEUvYRFP1sGWYOiCwGrL9E3TRV0g94mthS/G+sx0EnzvqfG0z
ujcwVMbnPIWBdPLSogglOTEaWBJwNk8+3W1iWI307y0AKiJnDdQyYqnc76lzzlV5fXd0YZVcVUZg
w5NsUF+SjUjssLMHh4mY6saP0HK14bsxqJ/viqtO0IC8fUh1z9QdAqu4FkpcXBWl0baeXgBdF7Nb
rRp2bgGy4c1sq3cAJqfNJ8gFWVFMrMwcWSKjfpjXEkv7nVYR1PSO9/WCpGhOYRpDy/vrlMIt7bv+
rPJicXfTR7Zolrpz5LKniBm9IG/StL+L1UOPTIn6G+H6Rqb+ahy6rcH/7Qgo1zv51aRl7xpMEkYx
fR4uwIk4kqMfkq4BVWHnBUWnKUwfmbXPC8u/dxwlcEDDTPYcOC4EVwSv7jOEcZ4mWWO0JOlRr9/M
uXtWQ7nu4iQ9vp84KoO/b0Lp4d1aomtk5plIt7FXKgOt+hihtVHuvEvQJN5FHAH28tBtLb2tC2SW
vDaj84Dw65wxOo9Ulk6u88z7Qlr7aNtRTNw00A+iGQmdHVBG1g/iCMG0YZ9IyUIMJr/dRNfVdS+l
4IQZGcXRiM1Ki9aRgZehNuZDPNYU6qWVJOUirC1icmswtdpSDNxHJ3dx1I0yIW/VOwnf2YOMk7mR
cig9wGv89J1HI8V/QmRIJWD7L4PamOk7XbU/z3YTPKEKn1aakeVx5a0YmU/moGEIqq6DwmS66t/X
de+mlOpRamivxUUYlqfyiZQJDFu2exCNkWUo1t/b2dpFJtaMmhCihZNvArIF4esB5bsx7qQ3C+hF
TsAg7mLpvuB90psFyx6uVwmGhpUKM/pRn5owzJuj6IqjuXlno04P2lg2Yst54H9aYJ52P4faO5sM
aruUjU/ZnxK2iCggq8nNl/30Fhopu6sQQQkxQLwtQoMakdoMjnR4ae0DpQBjuhB9sKc/jZbhPyO0
IG+EHfSYc5hnzL6lELYUy4i5s8+7bu71VGM49X6Uo09Sk5LJyA2Y3PQwegoAqO1ti6CBzDfstWi1
nfCggMthz+34N2uCsacZ1XW5GZdAqiwo/Cc4STvBSZoBUE8+5iapx+lQGOtpRBzNPmJK1W+sHvmm
2VWY/9QNBERlXimWx4vb1sPD6Bg3vU6654IN9yHX1XI9lHH62dMNUkoArAidDZC8TSkoOXI/FgbA
1aiAfi2sa3ch1cNegI0FClk0dWW7S8NwkvVsE7DllKq6dQJ+aykG7vBk13HDrWbz1X8DevbqNtrD
vPjl7thQxV0FMOYicOUenMJxDuxc9XQhDkUDF7sBhKBC0/5uLSnT7gvV2GizJ2SnLjKckw95I2Ri
p0ZMt4s6AGBJWCA3qx7G0BRCdXn0amRzgupS5vA+iyPR5ENCtW2qg+pwq58D0e+j2APkAJOzvhXO
sqYhBx35cKLWVnXt0/hD6DoW5MMxkFMpHtAN+WULSWVdxYA/Hf3NnvTph/j3GlH7TNgyP9VOHp3h
/o/OTWmtKofQJ6ReP01icCy6ETxJpeR7SGhP8mgP3UL4VB0IavKeKMOnTkR94LRW0tZVsBWHcWN8
twM1276xiVOFP3J4wU/iWCJk2vdaAtGd7hySqelNBUbKuS+O0AlGl8Ssdu/tUusc/mTrDd89SIg+
oek++dxXFVbRF3NE0w6UnizFSFEM8o6scmuYyk3X/fxDTbzZlwGym7GvvxD1qM0m/+B5qYyCegeu
X84+KEjIX43OfBIzwtyOz2XOS2OuE601G240OiXXRz/13aM4Srr8n8GzzY3odUPhHr0KSDIP918u
4e+j2dYBM0UNx0V9YhqdB+6TxTpixXenq6nWWaV1MnHi/8u82fnn3EBGhcIKNrIfZNti1L0HSS5h
oS+c+CPRu09Grys/ENd2DJ3Ur+2FT7EV1Z+cNiKlE7b+ox/a3DONUDqatRkf363TQPp19LsSvhu+
xCdFrqx9J+XEn6AdWNSI55wC5CWGcwMr4KYNgV6CRTDL1zCSnHUMW9fCIlBOwjSJ1vCONadmakjW
vW1mm3BRZGUdlba0n+1iwtwVbsKW5pq5GyMHrbZ/WdLIx7dnmOdrIemIOklurmFQCBUj7mDBSr4V
3VjOk4uTxBcAtlG+bFLULDwftS1fq+H56lHgUrSgX0Cq1ZE4/5cmQ68XvVcDbu+FGAo7BR5rcZh7
CSqwBWG1N0a3yMy11oWg3Jyq2QRKpEwlB/6TaBodAgm07h9EzysgwJk9usmtwyOwxl8evDWBf1SQ
91aKtFqRdvTOpSBJKuqY13Y369fCCHWmfx4EIVI8OQnj333mObNPNdEuiYEw1LydDFYPBqFce4Er
JHKV/KWtUKL71fk1UkiFtEmpjqIYZrrvaV62DqFyWIrb4HxXzAaYcf1pYLbd76PTgD64BNKn26po
5qXmgXnavNTsnCHYRLw2Sbmv1+MTtf79wibjfhgj9GLUxPLItVJSFFtuUywruEr8Rn3sp0GIMexl
o4DMFr69ZBrHoJr0bjOtLUirBEe7VIOrGA1y/iNpAo256Fpk5i+61x8RDpKfymHdUh9TgaQDsjDJ
nduZtnIb09+nCF2cEgsWLvZEebQShxCLD9XCzkB2UoZabuoh7atFock/Xe/j81Rx1AUTB8PAXkV0
ibJTzdQDwouk7NGm2vji1pryPJD0XGqRpe9BTSnPfmnZsN17LorTOVRhst4tzSn7aiD5uje04msx
yjbb1ckGptEDBNaU+3HKw4pG9xR9H9T1V9Frppyt8A0o3fmj77TmPF0ciXWVTCr3sHTFxz7qCurX
eZ9S+ByueglgRthahWrN2nGd7Vhk0iWnTnc91C1qc72XL/sqUQ6jaOIKgFM2yQkuhOHN0DSewfVx
8JL255FweeOtRcHHNJPLHeid8qDKEEv+VhsUkoOimwXZkbSIfxSmWqgSVgmpM1NOJwr+X/qEwrk0
qZyTehXoMZKFb2b0Sn40TMs73hcQI/MqYwrd9er3ZQxtRaJ89OKlEeTfSaXmT2SgiidJiv8h19+e
9KmnyEa/AzKJlNXkkRdq8ZQFzQrq8/Em/JViRIi4p0RKDEqGWT2oNaH7abqY5LqxAuAIre/7Cew4
OSepQW2/lufLjlDJwoyc7CicQRGMe3WgUkicH4UIeT/YpCUhrrZa7bWpSu1sScBjRdfyIFUea6py
RLdwrGoh65F1Tj1Jfv05p20V7Swl8Iy7haO9znN4iQ1vqoranw+nZWDFXxIwONdsakhhKldfTYx1
P6mXzjYxkOgZOgkRKj+iKxrh4uvBUw868TCbxBE1o71JcGZeh9yhfXBTKH9/n+7uqVJr7vYOWNfp
EkTTWzoM6qm/7VypPhrsPXPYBtT6qPblzuy8YWcrdQ09LaZYNTWqVkRfHArrfY6YblYkEYHiFtXa
H8E/N3X2hwmZTM1nFEg7pWELIZq49VxQV1O/kiX1bqTc5efw7PjONk4zGrNxfk4Ww7oWq1sFXP77
pY3YsRO0Pf9l2ZzSl502wN8IL0i8ilCc+ag0TseTVkek0/Syj4r9Aimy9QFqs/JchUgGWn2cfkzd
IV/bHuXlbLEhei7lhZXJysqZkPlIQadHY0JuiiNhGwGiAyueRkST/T4SXWjSGHaMGFqebnrwZt1e
5p35BC91c1P8pL2piuGuug7Fm9lmyoV3rnJ3K0wdRZewzE6Urtpg93thFE0IMcTWBNAx8Vw3t7kx
n8LazW6gMy22igZFnFlVOgDuOWERmvI5MUCzUWK6CqHX3OVkqz80FZ9QFRpIDk9KzNT/Ul3tNvVR
n7pdDYKVCmH3JEZN2//cDc5wEVNBwF6TUi1uYszW822jm/GjGAukegECJ35WHMV56ZAfhuHFMaXn
AKa8G4DN6pi5IFKnXgK1wf2ocWJECJS22ouB3vDKm1PazQ4mLd5HJud5oPGlvazoDYIXuAlfcGze
pvEApsy+YnVE5IrI9++z72N+CRxD0pS15Hnuxul8eAhiL7uKRjaQhhprBHRFF0HjnwNVXkFNI8ve
ZnZOp1EkJ7qVH+VQz/1eJeqV7Or5qrPumhyBoN8DYobREbULJQsyJl3amDBt7zmPuU8VVGMmckp5
ktpDlgutYEFrOffnYYQLIbwU/aGui12lU7zsR+M2I/8Py5PX3lxN5fs2HWnROUQD8EpO+acldLNu
ivrwDxIO00Cb1yUVDIBJiRavXSmmTj904AmEgHbfObV1G6aGqlxUgEuiY7ESWDc/MaybobjWtu4j
azHbdEVSTlQ4HYVJTBW+0Ngs6lT1wSiymhhUPC+4n2a2zadxWiqOW7hpjo5vtXsKsylOj/Px1eSV
e5XoDfHIqWvDRkXZvv7Qt1L1FOnW1pPVEaxJ6x1jEKbLQHR1K1rHjVftxGhQ9J9Dd0rVg855Kfj2
Ci+4VSC+Z0OIaAVLF5WSbqDlCLaiO4YFKErFd86iq5QgPqX0NdX85sKTKr5PQp8F5mGYGtbCK9cM
aVGW4PlFN7Ug7FQR3NYLvrZmnqG0AB3QvsqtdMtNV3si2cCdHCKBb4EJ/TaE+F/gCOyXFlLf13e+
OjwBaLHgm8aovPP6uKJ411nV8qgd26kRR6IJkKI6WoXvFnCgMyIBt1q0WlRDuEk3KqtHzanD1y6q
nfA5T5v6NZeb70oTbGyrKB7yTlafKUsHHllWvCkGvvbcg/ZYeUbnbsVooLPfR7VEA4CB84Dy9zFy
gUlFk3NJDPFGCfhBDIr5YfE1ttkNCYufh5+8UoLhevKWcoj9R4jlZcOQVzE/tUfRUHwlG/5jZ7T5
I8WcI7EkGbLL0Y3ipR2zXU11HWLU3/51m2013zAuqqV+dxMEyfpOia9dxp2S10nY8UEjXpupEQN9
mpp7r09earP4ZZompKmdn0szXN79G9M7hP54bgRF6UQ+L47mpv6DbUiM/+Q3TwtDvv+ZVPcrPfYi
sNIujDuDTsXwVHOqVr4KYxCNOGpz8iQL0X83DBY02PmBexL2+wpiyju/2fbGJ4erY8Pv4bsiFyov
GZz4zZnmKeLo/dWkOrGhnte6xV8dxYrz2sJP8yVjXXBXgakbjYBlZ8Mqzbc2yjfGxC0t+lCbBICH
ATTOtq7X0DB6058mNsIo5sxNaVvhIc876QHgoPHUVulXKTO6k+gRclU37M2MVcv35gnhkF0QZf0p
bWwFlRwqNQYzVNE3TdWrsImmTQ1ILm01W4tuLo1gd4t23BOz5fvflP4H0NABFWpKg1Zglm50Z2jO
UVQ51KkE3kGamF9ZlMA1ACF/LD0w6J5/FUeGytMmUxrYkf91AJUxoseu8Srs5piE0FBMLkr8o+pI
JIk1ksz2IYfoVW5zkomCLLWh94WFbzmQMHC/xgiTHJM6zo5WHz4EupFsw98mYS/M0s8X7w97Ktqx
8kHfZ4vxN06/VxO2vy+Zu86v1evc2wJystdK56TnKg5aiBaoNMipMVkEZut/T4F5UkT0g//MRw1u
rNdRyeqVq9jxNctgEoTcT90NZqFcTd7RVmbb5EtK9x2SD/V48nXg2ZvSp5TIqqx+9cYoDkWjeQDU
21pzgWuB2QbbrY6neXiA4r5ZNC4fE7rJn+eBAHpYlNjQvJST7JGnLbdj6EhFj0oJ/Vhl4yfRE02X
69OXpivXajVkj8ImBxDBlKPNjxuTi2g2qdpgLcb0yQT9ibodJa1ZzrYkqe3F0AJWnxfqoy+ugnb5
fVXKwQ6UyYULsYawpQ7csm7chxth4+UoWBZqUO/gGblm+YDEBzJLj61j9md4M8/h1KNMvngcYOHf
QJo2rkRXNMTwvwOUD4lO4hZXhnN1yXiLScJUU229hdmgXZYQQ1Mn3A8gyVykGftcvcag4/V8DC71
1BN21Tf1I+8OB9Gz5VEHpagOxdZCcmshjPemktWrqyIVpjUwzQmb38naRR/CRZWU4dp0pOIS5AbZ
Wah5d7GlaBf+bhvAs6W8tCYJFLnV/W9DriwTyFAo5m71Q6oH2We/oHDVhpUKsiNJWkdjYZ10GEoO
TiXrW4ugyK2lHnIFBYv8amTBFzJc5Q8r3KKo4W24z5Rbi+q5W+Oo5jIrPGxm0ziLjHfzU1M7BzFq
ShGM9/HAVxytUXMng4Xcx0jcrDS1NE+UzX+HUsGngEJB0nsyzc1sM+Fo32VyQ705HsIu9UPewmX9
axq1m/+X5f50VmGbrpB91/8j7LyW20aidf1EqEIOt8xJpLIl3aAsB+QMNMLTnw9Nj2nPnrO3L7rQ
kTQpAt1r/UFfByDl6zl92c5FN2deZQHZaBUD+D3dmuSIQB+1TaerfKHzWNkm58sqRNBH8O7WXtZu
68KSydEC2RbQpQ4dsPLZZjl7rkQKWdT5QMreuzRk2MYmr3aFrkbnvG9h/1qG/UA0COcpz0dcCR/S
BbYY1sdgdU99wl+wMjRLqyfHySn/eNVX/UNqVV6OXqav68qEKjMrq+qGRSGv5kIOmWZ11m6OWkdT
9nPSy/HCHQ2Z6yEUn5BVDhW0yi8B4kZb+OViV0V+jI2N+mnxN7bLXQf5ncIpXgcISFvPnca1rDZD
K9YYNeVbWfWnPl6plhHvZdXTZ/ErjC6OI7fK1wAlK+hGSG9Vqqrc4f8MrjlHfq1SXf1l0PJf1XqO
t8qql3g+UmTiV6+sZveluR4D9YeYJg/lV1vFdSg1wfq2eQI6uucEY2s4lvCfWWWKUO9kTRZZmM1C
FvqPuDfybD04e90m0E/YwIAOoxrXq3mzDjGm6kkCQTSTHSZWDtdefmomFKV5dFpb+rrUe7Rnf3d7
lWWUK7nidVmYtYsx95V1i1XMUqSiOFhJhk8gdrGrCfz5p2ohwqB7H8rUW+tJC6NDV7v5k5EYn5h4
ZtsyCMDpdEFxJwvXH9pT715kZWyqqlvdOg0l0JZWjcXS0FX9DkHDVz+vIBN6tb7wdEc5t7NhCNmA
4JKnqC1ZmvFHe1nlgbnoXcQno7YjbsAwOQsFWrGfBE6XpC/i905Ho9K23K9tH/CgS0p04gW8jK5v
BZoRhfcVmaCvWinqJ9MYkwNbJW2NxHP/NWF7nBreV5NIHZnaUgULq2uP5uT+kPM4B/D4hnbyMMB4
JB/RmTx3I+sqSaYOT6Zmax8wSvHuBCKyl0dHWWQchUKn5DE1nyZlEVXQPtW2wiA8d1yUhsvJuSs9
eyUPoW4827XlwVLzW/XSJLF6KRr/vY4CbS9rspCdceIverhxd7d2Q9fNU1caU4VVpdp4r/ZkTHe2
H40LoWIqOCEyt/b0wd3KaqZYL7g6L3FjxRNjlq0xtTjkU9PDk7xKpjBrFvIyCNykWdy6VLfl0FJr
IMOZ8sfAX5fY/i3M1vZQc5yGUzwXAVGYfFUb/ZtT2N1WduC+5WN9EhVfbDOHcVjWYcN33YMekpfh
LLsTz6YW8wPndC1mJZ9r/TqoI+Wm4fWFINaMmZao6AY9N43jZ+jgMYoutUKoGD/XSd+1s3dPA1ye
p3ps7NpM119U4f/qRfouPow9znDsE9wFXLrgc3KSbR2b5k8U9vdN3BHkQ6SB46O/txunuJeB/FSv
poUa5OFRVgMtDNeVijSZmzgvzTDhj5RMH7bvlpu0HQg+ek79NrcXlT5+QJlFlpU/YdI7ywqE1KFQ
h+jNdBPEjL3muRtRgcwi8UM2u1kfbktjWFjZzuaMdkC5G6Xm+cr8uzoqQz/bF9J9vbwOD4FbmRUP
ztucf61zHa1hL5AvbmsGnvPgwIPY1rnTn5Sg6DG8x8rK6rVLh5e5iZkvbbI3UYf+JIuizp+VIXC2
SRPb/p1sQxoEDI1e1gs5A5BJRHh6XrXKp2Snkf8pMX/F6xtOUpn2m+Q3mYsv0JkWsteK4veiUbvd
1Go6rIZ5RhS2ZIJKO4Kl93ugZIEh6WMDMPvKMTZJkLYUbGhKNiF1SxJjq9SJvSnRM0PtWtfUVRC0
P8uSUL6SVvgEwnuBWfGP2Tv/V2zfu/5XhzSAv7bNChn/6nBzB/LrbRk5WrrEX43j/17/v5a5tV3t
43/PyC2UVfjt8m6i+d1Esz20HH17r1aoPwZmbiw0palWxBiKexzG8ntnvgJfAIHJvsgWWUwhLnJ1
bzt/DPXSduQ8tLtO+b3CUI0ZtzG/W8uZcmnTVcV5JJYlm8xMhDheWCZh5CiMN1NsBd5C47l6V7r9
WpNVOS8r04J0pmpu1ADaODQ/0Z0iEKG3dyZfHb6vww1/Ettbh9d24tgQdLy+DVOdTcCUFUbOzkNG
2KnzCJTqVuU+pI1n3oF7Ocg+dW4qegehDmNkdzRXZUdbdv261jxvpcfsw5ec4PxFQ//sBu1cx/Cl
XmzEe05yFe4K3QNuNrd+sH/tHlWXO8dNdm7UWefWKlKerxkpUK1RgeigbHCOJ9M6yys3qI190LZP
13FyStCn33M/n3YZ/wwC38xw+Ens2saIFva8qhx3W2rGhY5OWRyuL6mhlRHBylr1c7axF10ABa8s
d7KK1zlGwBZUJFl1M6Q+6u4JwwD3iL+Ecy3+VZUdsk14cbQpxzBGeRDsnxH36QJ/m/oBj7n6IYrJ
eZmlDuOrH2s+Zgp4Jn+2ycE8BdtV2qPWIatynJzbxuw9TALM17n/Wq9pwnZbNnCxNVzPj2YhfhVe
5xx7Ng1Q4FFagkz1T8dsWV5hhIAcpxU3Rb1BuxzNCWQGK60KVnKFPy7lsnK07PFREOGHhjXSpGIe
hfkmlphlhid8G3snKNME2XoLt/Syz9TVtQ4L1T1dR41egIKFHX7+0WPJScU8H9Vzjt/wBNmGp+xX
zNpXjhOsQvZXFFZSKtgwk/VD0EfXDslQRqcInivq88YhztJNQIxzFzvQqqaysg7kbO1dYPaPitHD
skYVeWFMot1wgBo/EqII8E/HNz1AE4G/kHZTp+Lantv1dG3vM/2Pdjl+Ak5yHW+mnXKHqyKSLAPy
SX1VnevZXTdNOB635Rgdptl7t3ewFtAw0Ns0s9muwcFlxy8qXMneAGnWk28nPKDmuVU+2veqEu26
eSweB+7BDfxXJEynh8YWxqKpUe1BCw4bB8v4amgd9hiBiJAzN6G46o2+SGMvOYuoTJ9wXLpUqIm/
A7PKN3bQKAiseeW7B5OZ+FEJ2Q+PdhL+uCZmd1A06zukqzEQqjAB6t362hTYIQJFZPLrO61WiKVl
wLPlYDlGdsiqLEoHHrsf4MgThLPmy22gvFJmSeei/3ZbXjbLRW5tfRh9dM57OhTTpjaaQNtUkw1p
UeG4tsKItFpyH23YRs1dVpxUp6EzuItnXpxuCCBli/8xCyxVfDA8Y3VdRK53HWQm4oumGPUuNuLo
fCvsAhR1Py5vLcgjRWd0LPFKmCLrmZBksJdttyHyqindaelrmrK6dWijyzSipsHWEhm8w/nFro3y
sqhBdqDetDJS8893YTiE4rqy++rWSX8I/FEcPNX5Vcg2WZUdt+ofQ+JKSRd/1H8vo0y+ufSx1VrK
3tvk/+9azvzCSluGOzyb90h7TNtocMJFPUtotSj7IwXglqtS8YxjHnpIb0mprQTRqLuE/M5ytCKC
vX49qrhcMkct+FLGST/KIcgPRCgrYcAUBKW1G1LHYfdYK+99r+1hzqHGrYYDya9Zu3xur6bqh5Gg
1BHFoX4uW/PQhN2mV8QhbqziM8zchqekobxEsVmthkbp723VirYO2hpHF+uJZZeOJdZ2OuL3bfs1
a5z4xSgV576ASJwj9/bik495LoKD7JIF0g9AmtUG30BGs694aBpzgefutwqv4OfE0Hl+GspS1izM
jJ6dgR+Zm3Srkb32yjEWthIlT0HYiadkyOKVm/ntNs1s8aQWRXzHHfBVdspiCPwPl93iSdaQ43C2
jQl3M1YJCy1ZzJ0X85zw12JTk3ZbAsF3Y9eS8JsK9jCziI9AIRvMyVxF+WTttPq2SlEDiiKl5yH8
jxOPNMbR0gZhZwt86a2jasqv2Lw4SCwTBVCykCzTkNxLpBUow0vVZsm9BGHNfc1ck31BHF8aNVUX
Y8uuw7HaknRhoi7A6pePTmEWj+ylIUvkU76VVdlhFPCE49g5y6bGEvVJb53n6/h5UqDMdqkBh550
FHG67M32M/aC7iiHkMlwL+1kL28TNLVdqtwkT41mLhKHTXBSRsJCKjj1916mXOI6UDgsAfw8Y1km
zlnfkP9XU0grPlKeW8OBs4BHUb31fc3gQ/SbZWWFpMjmh2mqJ2gbx9j+zDVZyM5iHnEb9r+3jQIX
vqGB3Jso68J2USfkTO0iN7Ie48w9DkNYXfAoqZa4tGbf/u8RGWsMf6/RaRWeJEYR7KokbZ+aUXnz
eY+nYq7VeRfupn7QlopiNk9GMbRPSfqmm2nyKFssPEZwMrT6jeyLRs85mwM6SUHTPqSxDqy5Ms+c
TXHmzoT47Hlkh5YSv7WOZ2waz4j2RaLa546bgd27/rHmMVdD1+VymDxl7ZYAIHF9d5HDnDBbmlr9
ZUR66VrVha2/dMJ3/qjeeuXg/5qbE/vboXmbTXp7koWnonzAQ7dAyvGfNnmldiheEAr2yYLkM8Bz
zLDVVVGWXF0buxlNGnfOLrON6TCVqGNLUfYOBySeSc6z0CZlN4oOqH6uR+9qZSwR/Qw/AU4CB4vc
F92JsUgsweAkAmFXIzpbvaKfExRkIDfxMzllQbm+dtpx6+ztQP0SQmkg1eO/Fg23CM+euq3AwGZV
eJPxXIVmcyT9IRayqiMOfh81CSY9tdItDeOLppfdk+yrEVhIlCo8y5pWjuXSPU8Rt/J7NHDc45go
yRIAAPYioz3eiWoyltgthZ+O4WzYKVlfRFuiKqKjkGWPSvhazoZg8wA5M5mNSeoBRSc5k6119DlV
1iYfHetL3/flViTrMED6ewIxXH+PKnwOx1ZTXm3Rf9ZWnVxkTdVfm65VX4DUdQ8k1+7StMD5u/PJ
ZOppsJRVPe+zLVBgew1O7y2DH7+vajufQNkr064Eda2nhIbUubDCAc2p31dDhlIGh4F+IztkoZWp
fR3nIPhxRDRseZufNiRRsD/qGhQg/HDj5LhoDW7Hybgek7PXqTp3zFR7RKm5XyZl4/KhT8GicWoT
OS5jWJZuUBztrqrc62Xml8VRcy1C0E6JIqPyrTNQ5ybgVmA1NAADH3lKFUaPLU7X9k+6P3uGZ2b8
LfX9JaHH7mcWi3sTMar3aeQHYxpVed96SbkTvU2MUMv0sxFX6irUSNij2f1VThrdfYkK0Q/H6rNF
qOb1Sy4wWq8dXyzqAAdw8oMCRVF+c81o1rs2sbtnYhKz1xjYdtlbF2FAksf8JjudIvCe+GBklyyw
O3/Fv9u7kzXDbtyl4fYgzualkS7+z7VkZ6VM7t9rRRiemIbm3ZnzZLlWrD8HaWauZNhNWF2Ku1HU
/orX/VEXg+Iusw7FoWbeW7c62h8TejA7tCKs51SLnU0l8mTdznttEddI3yrcgcVcVQdjOhO1Ju9L
TdFK/WlIHuREuZhjlXscPHqeefRjEFTB1sq8o1xLNYb/fqXgpQwiHj1G4F+LQG8toKNhEm060XQL
2eOJ6le3rF7HqFmj7cF57G+T45KTRYB+0EIbDW6jNRi3o27jbQaMlVxgyv11bvJn2XM11MYIWyYu
r6OzCHCtosWHCYk81dXeLTUEZtx2/qYPivHDmNCe+qe5q1Dalc2q85/Nf42Wi+RzTO+v0bI5jOPv
XoG28aC6YsfJydomqNE/m2PwTdj1+A2RkEcFAaJXU48tyFWWCnOz5vjTTdNCjkBmcdMLDzanH5YA
2rsvRqwNS4MM/B27SZRXVaUt7mS9Azfez7pQXv+NrTW2XYX5Mw/KM74y7nuv17gdVUS1HeKp2xqd
nYPTdMpJCE9fT0XfPCNs3qMr1wzfitqYbzzmTwJDW1SHF13uTc8CYAv6JCoYr/lTs2rgHv/Rjofa
XWuW6nPgogXbW9av8RFGUbfxt/Z5vJjH+w7j5fryA/17/O11A9b513j5fv4e/x/ry/dfz+/fGYv1
QALl2fCsH6HR9d86VKCnJMUfxl3ApIsQ/LfyHSED/Rv+6d+H2HQOiNwKNpyWtUM9KN74rj9+oNeG
FFutfHF0NI+ruR3z4vEDRZ6l+bs9h2h3bZ/HT64pdkRP2kWG4cqxMZO6XqSZYh+r3nAw8BD6SvbI
QnbcqvKqbgym/Ku7iLtDFw7D7tY+ar1FpCxUn7B1RpcpS/T3UjQvLlnVn+jtZoqD3lg39bsBj5rl
gAzLJi29Gmk/Cvy06pOsyitZKD3p8sBsG5RQeCQpULTKqb2TRVJ67V00F7LqW4O1ROKlXd3aarMj
ji3rgTLFG8MMpoWcJ6fIjrFEVRZOZ428v6O+i8nA6q0OXgrXik6id7Rr+xgjcTKkNnaaKo4knA3M
s+iRf0nS7FA5HS7qKWiurZfj7o12u3Ii0AtvzoGKPBmz/l0+PQ0Rxxuv4LjljE+4g0xPLt4FUEoF
5otzG7SbEWNXNhyRDc3P1u8ht41P7eAhgQssA+Vjr66WweDCKEj1s+y1o5lnBUpsrRnh9NQhxDWf
htlMtktDNby3OBy/aOgS/kyTewclw2Bh2+AjppkniKz+ukvZt+gFsAOhdh86DLd+i/NceEYCaj5i
Gj1WvihxDTvVCUEGaAi7qVV5kLWB0MhFXlWXRlTD9VrhGbuy9JTPbAAIBIcf1lAWQD2vYCbe1Xk5
FNtajGyZEdRbkpwc7ixoWzlaUCj9GOLTb4rlUI4merelsg7ULDokWj89NlaM5CzCcrtBtby124bN
xh1wjNWUYHhtk1nwsc3DvR53w+voxtqCA2CODwO9U5XwRMEAz8yiAZeSiifG7wITyF9VzkfxQfEq
9OjRAjpDgxIvjdMt2YuQNYk1bhtJgCfOXIVnj+idyFfxYPBfMpxZXbMAS0wIfm2Xjf5WKrOHeJN4
FxJu9dEEXYI3lCLgS4bhhsXbRdXCjshdV3+QBZv7i6FqSBkGaJdd25EdMJXyvgG5/VCkEFMifUJ2
+58pZlT1xA3Dt1vThEjnTjUIaN+WIU+KsQ1PxuvUBmHKZTp1+UrzMUKuAePcJZNufEGKvwrU9kth
6cHZRcxzIZvVRMdBw7TfNFQtyfe7GyzYwU0lBBRXij7DldV8Xye1p6y6uOaMVOTmZhJadnGTIL8W
GVYnGEMjgW0DRTkXICu3qoEPm9V04yULhA37RnM+kGjelGZQ/Cj69q2oteHVdNR+rehxc8LhrT8V
bVGter1rn0WV+StS5NGu0aLplfgCMJqghnzRa+Nr6HYfClgTaILU1MBif5P1T2bems8q2Cm+3uk1
x5nnPpy8Rzmomv9k4DxoCydCaVnPu62iDsmmMtHvg/syvBjCOyk8d7/aLjqYxgA4J4pwnYSSiS7d
0LdfqxEKXeGk7sOAstix18ABjCC1v1YE3wzPKb+gvJ/uAieItk1rte9zykgOwKUXDdwxF4da6PqT
HlWvHXHXbUAsYFfPwq+tp2nPM+Jok9ROdMD0FxIkYlZLzL70z0H5WenK+B1AKXc/+OKPoedEO6OM
jJ3b+OpDG6DtjfDY9B38EAJayrc6cFNwN41+HzjYVjfCwXIWqENeNPHRmxWkZeGPk3oC+5Ntxhla
cWu7XrmITLstf1DXHmseGGp8xI5h0uj8XofPxsYIFXu1qsyHQzA5hBb/fSnrstBNczio0Ej+5yC1
VVTSzkE/HKy4YhUAjCEYIaQSVEBmRqSJc1BH1kNZD+I+9r7GpoGtepqF+SkY/UfZ53it9RCWQt3V
OZjUHkpBvEys0FyLwtbIYc31AJXZJbfmAtk3hnsmGo+lu80qVP7GUtd2U01KGjK7wz5YI+PTTOC/
MbAU3X3TRMD+1f4sawjedvel7RJhzhN9LdtkMesp4FWgnTEyYSnZ1vr6W6Yp7eE6wnrTs+BAhGJC
S1TA3SrAWuAdM+MfK915IHsfX1LVw2QmdB8yo3Ie8sxqD3hqRwtZDZxBv+CmSAhPuNPXRusPgw7S
RfGSadcqprlh06G+A0BE/lTZN4PyQORJPAxOlRxcS/cWgR/8NMtk3vLNHtbWk12xN2nJmy0GFJRf
9CROV41fNbx+ihEAKME7p2HD4jhQ1tWsdo9dqDZkbAtx8We7AiRix6euAyU4mkr2FgTYNjsOQnW2
jboAPO+H0m+ST1z8goXITIw9eiTVErfRMYOIgWY4IntGLhYvrC52HjoCf+txAH4IbVzbtFUDGwPg
wc7OdeMo2PTuA8HH6KrzPUK125059ckd9G9uRfaQXLBa5LHIKeBhnM1MqqCcnrA3UwmPYMg2OK6F
9sqgveGfkMA45EftIGTbhk713VTHfZnPIvy+BWO4m7A4yMJxYQvNeZls7HGjruZQHdQwpPVk5TVB
/QYCCWcIo0B82HDqtzJdcBYK3kbVLk5IiaRLOSp14HwbqYvtyDwJyZeVm+bIouqNOFuNX/Obtmus
UCvl1Q09SJEe0YlCF09WoCzV8RRaZ5GWEZ41Q37QsVD6ZpT5d0u14ndVA74YxS6+sppN3jVNJ4Cy
NlIXWVCfpV2Pjmi/Y7tVaSzUvhEXd6aRSSatZNyCxRTI4YtHd6bjyqY+CVBnSYV+8Ny0fJrgLh4w
mRaLqk7EbgATt8EeSb0kbRShX6GdZQ2kLMCUuUC5sN0m6BPzhAzMeF0Zvb5Qysx+RI5FX4yD7X+I
rrrgAuEGCx619ixoy6veRXkCc6TKo01uFDwpeyNRAEeleLrqsQMxo3XuCFMZ0yqAcMU+sTtdq5Xw
9U1rIcjkkpbma4jjjZtoqnpQkwafLWRGF6nuV3eyyObkTc0nP1wbk3yHeo15kp1qZqI+QoxsXVmY
eaQuqJDWDOJzamQbW0H6fgQHxs+4MO9j4Rn3YSGqMwRDVF3/aWrmqxaFSX8YneOtfUgUc2k3otxo
URKgE41h5+66HHdEsDujdV1KLozlaHdq6v6n1kxo6w9h8SM7N73b/lASq1uYbjU+ufXk8T81+wMn
W2/Vt8UnOwAbFw1SyELNQzJhUOxk9dZxrZK8Srwmv/tX+2B26ipGV3slh92KoiCEYeb3ssV0s9Jd
DaPWLXXTy9eDf1D1QDzKInT5aH1dqHtZRalcQ/EXJZ6hEY8Kf4WPyFzm28B1cZefZ8k21DRhr2ux
d5Dj+hbiSzL5m+uEeVihh/mmmfxxJWf1tSke61p9xZK0OMmmwcVrVjTxWU4Cu1fgNhLuSjIUZ60n
EDdqOFcadU8wFll+7p76uxJkwca0jeBAWFl71CbkXeWIwWk+iW6pT43q1vvaavqN3+IVrBbxvilK
y8DkRffPVQvfv/OsE6okSLjiJbCyzFmkCmvCFTKw9Z64pftm83CJSsd8DSMtPvVg0Jalb7tvRthw
K1TrmFN2Yb1aPvYnmRsu2wLEvKa5yb7JDO0EPi3axnHcX4q2LdeojaqPROvtpdk08WtVRRr6Mhm6
9Pb4oWAI8a0R8b5MDINnmztuI3/y4ZVQdCE3Zy8fdU43RONtH2H9dHz3rdRdtpM3HatEOC9Raq/D
cqId/ZWtNqGbauXG8J7rRKUFsq4+kQhcyA1SIPP0sQAWFpZDeenKqX7ww/6rnF66ur3KLGTZdbLX
SZTdEWw29p4H1LwrB3E2HCdfh7jtPluVZkFhzaOvjY17tDzy1P0+Er39E5GDF8tOiveoKKql2mj6
Yz6MwUau2HP0uK7ooNt6VrIe86nBLp6rYbCA9mvRVysUd3qic4hixRxUxXeNjNf4bfaeMfTQfbcj
g++jt42TkYXmU9gDw+hT5703gLIoqA/sTVSkn9Qg5RSJQMFUqjmGXvkVRRfkZnfkztEtJYoOVGu3
HPNP360iDKh8d1lrtb4LPKq9SBFL6ntck4nXgKFuzW2kYBEue4eEE1oIJHspe40KUrsDtRBvP+uo
eLq7QrM4+EzDNQ9/7bPqtBbTrkw9WVGTXkbFzGeq2vA8I8zKQt/XjT2+cNYvD4Eeh2sJLPu7PZrb
JRDt7/aS/cJ/tcvxylDWZCQza6emcbDJPC3Egt6IX0JhKNsuQf/A8ePkpdeV8mDrmF/K3kJLFc4d
I0+kudfzdNzUh/Ru0uYkTtt8SriHqYj00PfIFNzQH7KNfCfp+N/oD2Uw04NskwAR2dFY5AUawKGO
gdCxh0PbnTsZpJGVWH+vXO7sjW5jeVK+tzhev9azgD5BQBTO5qHpDyvZdAWoRhkpMMfOPMsrfb5C
0P8yKFN6kE239iK3223/e5bsICH+a6rfWn/M0sPpez015k7XtPjSZYmzKqD7rKwSlXXZJosAasNO
Lz1crSDxXJpadGxw4f7B8zKXYkoE/8PfU3AH23pV5x6v4+Ravg9psp2JK380Kqpvr5wJvENnNZGy
EmZR72qEbhep14QYbs6vkPAKcm25znX2/ApmKZxV5mvEnYzOe7AnDaadNtTfPeNHWcTDp1XmxpKP
IbuQWrYOIQZhGx273UuoJRYeaY2zVjKPk6Um8ldbFbBzKr3bDXM1t2qklxO3PshexBwEUKawP41q
lL9aXfbhxb19htOdv5oxR3l+VYc25M9GTXnVZlLLdzB8yBuFZnyOFS97gjl0ke2WWxQgNCANTzgq
vTt9uRo9O3/F9t08ln30a7qfITEWoaJ+Nuz0P6cHgFre7am4TkeE3TwGjqcvncwAjWFE/jLxiPYk
xshZwO3iL0335iFq9NLWjXIfpCTSMzf+0hmheyDE0+JpUyZfBk6tG9VpQEvxnSw8xW62+ujjMGfU
4XlocWcf0IfeNSMWSUowilUbltbrFNk/yxR3iip9gJrMFnsmYcDXWMR2cXYNczhJp13pxzs38feO
HYf1j0Xv76a6wrOwz2IfCGvd7eu0eoxRp1a3cALaP6p4x3R7rKIeq04tzmFSwzD0vWxlmCYKiHOR
Zd1HilzKfhQVxoFjG2cXDcXxZew43UZW5Th17shGnSRibeTXBeqhXnlGCgpPGOPz4BNFiI3mDQfC
igz5aK1AI80BBQS30eRO7wYeaq9Wmy4SK2nfTMNWD/7gKks5Kwj0bplZ2ETLXvVtRN7vjUBLdMpS
nNTgeLfs3uNsNTZ+eWgi1V4R1gw3IuUJjsaAsOExcgJzzOtlgVB3AyD3BH6IKIkg+5+ETbY3Zpmc
FXtvd9H2Nc93NMqWRB/jF7dNQGbhlfoja0Dq+fb3GBgCYWNnejJybGiHwQyOpgWfDamIaK04cO6t
usCvaCLcTDYdfUTrs+cuTGowQNoS24Tt4JfOHu62fW4ir1p5Y6q/1bp1kS9kRuEugQuJNRwP0lKd
gBoUfnyRV3ZTfVeU0CER+Fd7VbceBva4i2eEPneDwoFTqJY4CbvpT/Kqy+NfV05vKUc1AirOgFvz
v4bijt5fezsx66rYJYHJhLRZ0oXZzsPK6po26/mC7io9fpOd5QwXKaLFmLrps0x+OYr5la1Sfie7
8A/IVzr+FlvZyRYkva5VRZ5yyAbSyWGiB/eY2FkrjJqANkWw2WWbP18Rd18rqk66GJfCa3vl681O
kL1dyBG3CWmEtJTnDBUozX8WiTLeihsh8jO/jGyXsxLhmisvwY5cdvyxOi9oXqJYLR84SnQvTe7e
RaMACTLXXC17UdTIO8ua0xTf/WzW5Bgz8eLg6I7XZDmdrLlagmdeVKbbA51gpopozVIPPHHomkm8
JCIclxk+eXs5l4g31pKxOe3k3EHlhj32obm9vgcNhRFf4Jog57okuTadoaYb2dsnvgX0cfbXq7Dg
rDMbC0XRl6++He8mVXc+bFOxVyngB8hDYfkMf/D+2o4qxyrhPH9Sh7x9dE39q2yX60Rjgzqn1073
dg73WrST+zF0psbdtq0vYZR4Z1u3bMIQGhqCbTasmgFbycoN+3tYmP29MtPzax6Tk+oBOfvdbulW
uCJxabFDY4TsCCwNs4ocBZa5KShVxUPYdbzkmJUcZVtmJvGCO6a1qvZtDPhbYxe/rjx93CckNp/7
Ynpo6x6foJZY4Og04tl2ICPiEHDq59q1KUTNpEZzVtZi+Gp4maf9UVZHP87XQRqOGz8Bg+h2nb3J
JXNHDf1uUc6XmMdvzFqE8xaGtm5m92jgestVG4eAcGYcrjYl28ybDnnpKO8tt1QrY0fO0XqHyCh/
XSAi39vM22GiVrzwkGiOKMTODru0oxH0bcT1RtWerD4vwtV4H1aVdozYZh8NeDJuR4Rc56a9sPqh
fsyV3NuFYzxshzgdnzN9+Ebo3/4W29xH0Ev4UpRmunFBXhwIpkf3SOAiJ2Mn9jc3f7TVoftsdSx+
Hd9Oz54GKKBpQL0qTmYe0UZoFj77Hm5zVGXhJ715nAMzwP3nxj8uPdlqdFW2IT+M5uPc31pasvTm
oybb+yWGBP6J+LXprnpHjVaRojirLmudMw7eHWeemF9LWFY7YRgO+Bo6AqsBMCqsAZIiN+udbCSj
5V67rTCEbOLZYjGg1LXqNPROVMOeHvHOtbazsRQWXmObcTcefmDuUmPTEE+PgceBE5GVs6zJCWQP
1dUwH1VVpewyNrbdskqb+l4O8XmG7adCsxcGasCP1lwEOuIbQZ54e1k1RJCeQ3UH4/keyj1h/frV
Qn0h+H+cncey20japm+lo9aDGHjzx/Qs6D15vNkgpNIRvPe4+nmQVBelUx2qiKlFVjqAOgQBZH7f
a2YQ5+9l/slvvhdF2CUF2YMMd2UpJ1gM5KiybC139LfslrxT7AT4IRF7efC9Qppx49fvbRH/OKNK
DuQ/Z6zQzVo7YyovsQpVN7oSoWlRlu4rQswfpamVFx8mAXaPzrPoHjSZ8EoyOmt7mpVb2tpQA+WR
3faI6btqcK3pb9HHXfRguXc4U1WvabIQ/w/iQ9ebGlte6HRWlsPFjvufm7hbSjOSUOY8GUaMljq9
PIQShNPVMFXbyQpIFJVSWHiHMCdHAKWeic7bHA3l3rWRJ/I8SAk7CmdgRR02aU2iKuSenBlgNJ8G
K1bJA43wgL3MW3ZlbT/X5vQLyl4wFnNOXhd8v7YAbW4qVnsLX2+yl6FIah6tbrr1XClY2K7brqQC
3LXq4NSVtLyp3K5d85PNXlNET5opcKtDgVlEeYT9J0K0d4ZnRTOszcYvDUhS3mBJfKdGUUz61IOt
+JdUo6gJwcWrKuN1hI02q1x3dZvXhl0yD8xEm6d483VN2l2GqYgLmzi6l380CRogoiX6NS+ARVoM
rEXRX75Oc+KyOOfGq5h1664HFjiGmiWb20CRE8AKLQCM4mzi8yq5VcC7amn0Je+8pc6j4RRXPT5X
zRDcp2B55qoJCnUoATB0fla8K0r9jOll8JFqZEPVhqeuo6zTRsnZAureTrUrTKUk40MbfO3VKQaf
CE7SP6pd1C/SvNAvLRIwK7UKq2OjwihRO30idHbt4oaXb/2+mdu5A0WPhBkZls6vjmK4gg+KM0z3
UbFBXBeEg5HiySJs4rK7sTHx0VGAcaVSTuw9UjF/w2iSqx3UuwY83ivMPDE9JM6yjdrKn5dVl214
SiG7WIX6wp8euKKo6zD3r+3IKNNyplUwyf/41//+v//nz/5/vI/sQijFy9J/pU1yyYK0rv79h2n/
8a/82r399u8/dEthtUl+2NFkR7UMRZcZ//PLfQDo8N9/KP/LZmXcuTjafo0VVjd9yvNJFIaNtKIq
VVsvK/ujZGh6t1AypT8qWXiqnLTe3uaKfjlXn/ihEru3Xa6LUcgQz3rrEU+UeEMCOV6IZqMY6r7E
fIevnFGQCe5Zc8ODaHWVaz1CewdvdB3VWFkieXkWA5naQ60qMnTNbIS69DZeNrWWv3p2YG/tMa4X
oonWYDov7SQ89HqevzYLENXJa6SRDIpHJZ6LSXLUtguHUOhWT4On1E5PY92XF0V3843jZe1M0TLo
46IzLWzoar57EC1CquWlVKRhmVZOtLCLpLxkVvvl99dFfO+fr4uNzKdt64pqW5b663UZctRQCM3W
X2uUc8DUZXf5ULZ3nZQ9CVN4LQVTlI6GuRIW82ErP4tZ7CZiNtPsCDwl/cgnzowojFZp8PSJPoDm
lXdccvrDqNn9NcuYIiV/dcmeqaPKKzfz3Av75xjditElXSBaYIMhowTPfh039+loQ+Zljie51Sk0
dKIil99/Gab1tx+ppdiq6mi2oiq2Jk8/4p9+pCqgx7Flq/h1LKt6pehNstJZG24JY8ZPYZedbT2U
v6R2QoKlMQLi2X549p1YmomB3Naf0NZ1H6Abh7s2cYZl1BfY7JX1A+ajWFaOsX/f1mG8vTb9KXUg
8gcyAdl1I4UYz/hxAwfzrxGRYxjQc486rMpuGQdRUyXNOt6OFUfdTvrTZI4Xnytm3PrdHjgr0oH8
3oFy7PN08PYWTPPs2vY1bCz5ttZi1Jym3OYhkOdfj3DEEbfhOExSc47pvPcPTxFVnR4Tv/5cHc1S
NEO1ps2zrZm/XqFKVir0zCF3t1JQrLpEdnAPQv/HdiBUEmZgX4o12il0y/aQ1w4k/TarX61KDfZa
3KZ3gRGmd0qM+2fcOfpW9F2LFuaH5+cYkk7zRB/itgmxi7ZZi2YzmOldl6s2QdS4Xg3iw103J6mb
Fe0SSoiLDAY05UjX0nrWlxK6zFpEtQBRT4jUruaRpeQHJ87hwfxUrREc3oSje3HlCrR7mPKNd7Gx
4d40D2NfROu+04JzFsbqEthodxdyRywwYowevZYQFbt091nKOyhm/Si9xb7/VZIBn0uqfUBvenyE
i3Vf6kq9GQFGEeZsootKrPMianBlvnEClBn/6spqRA7DOnnWnbG3rwfkhQczMwEXeju+bqEVuoTh
Aom7MZsE30YzK6IvhFUgJluILHlyYc11o8PnVzWg/U61yBqRahfVagyca6doAjTXd/V3IyL3683B
akdTODBeOrUPhFkUXrTR7UHaktyMULCWKm2u2D4WAJDoD0jgu4dYqts98WYI8LREv+mVrKF/qgJq
XqLGPu5uczKHRdtCtE3V/BrqXrV2s3obyLn/5MtNvjCIvR+yUbdPDvnhuTYFu5tkMpSMjVdeMdmK
7KG+xZCb/KjbkK8szeEK0xfI/N71sOizoXJOQP6hdYizVsCNxCDg2/DclfD9DXfM53qZDLNBDrG/
miZrtUOaNQ3ewXjXh9Hp5BNoyR9FmmJAw17XWrNPHdVZ1SbyKVSA5SHbvhLzTOVDHmr/bNWRfRxS
rNl71/TfnQ7WRzQYbDfayrhYPTpuTqYF72WbQTxy7Rh8jC49kGY66a3rPhGTaWdOuCNHNJwkt5S9
ZYt3JGlNYGROkZ81Cd4AkrRYZydjsRd9KVhOtC6V/Eyk4qnL0Y4o2YF6S7Z4BHbAdm4GRIq9ZW6w
aJNScBHiOHGIqDl+CJEm5q+5nWu0EYSPuVmWsR/zxYZgy5b66PoLi+XyUqlV3tyoxp9gOWR7wy3N
c2Wp5nkIQdP9/s2ha5+fS5qmyoruKLKmKzC49V+fS33pJrXXWcaX3nWX2uSjoEwFkbeGbT81A3E7
F2zafzoLu/cXJenxn/rE7AZ02D7KJB21kelo0RY1v0dWXh4Tkk+jhrRg3ayIfsdsIc3oVPo89kTR
9mmIX4aoI6sgywjxMEu0vdKBVeS1e3GM6L9OAUL0hJ6Vh6JOpcizzEjhs2kYXf/+exLLiV+e35pp
aY5tmLajqLotlok/vWGNIsTdWDLzL5IepnOLqNA6K3K8RQEyvbUGCnbo2j1ntt3siSejXzD12yFK
iXJujOd4lNyLZ+jfutwc8Kll/8JyotoZai+/hEU+E/2+qwUboqH5SjSVFItQEByPRO20g+735fW0
hZKzIK/l5DQafrKKVaXDeCEOVqrt2Tx7I+ulQ94omkCxn/oTb67nTfbuDZG97DAG2sboLr4EcnYF
GIdolV77cTNvXmLiyQLo+2l+Sr8ADDuBFKLjsA9KO3uY8pKLPA30lWhKQ52dYaVuIuJdOcLLKgxv
v822YZPlDxhkk2Gpq49hkJTl76+W/bf1EO9ai0SYwfUyVNIYv/6qy6LSbLKY/pfWb3CCVrKX0azc
uzAprFOXld2sNprurW988AOeY8JWtpUnNHJWWGJ3b0bbx2u7UYO1oSf1svJBumjgS/bKVNhk1vai
KWqizzdUcjWWtQvVKL2w3kHSRea2KfBCviAWiF1sz8OlK+T84CpDd8gxy3iqB+Psl+F4RpQoe3JU
44N8R30ULX8KUta5X+1FM2mCbl46VrctpyMLj62aN2rWWowG4MaXWlJWK89Rk50/Qc7AQDaHduIT
mZN2fDOvq646gNoDail6xNhtVtGpyIjb7BbSCqWpJuy+8dA3p/xeoprkx4ht3vMeyzdRWBFMiWVC
GJHMVC1qp6lV7W0sF3Jm5QzW0ULKbZwZemYds1I/lZkxbItpQIyKfqU2rX+48OLC/nybqsQoDUW2
NFlns6Z8Xgh3SFG3neNp74PqlYvMzEHUGlJ3LSJ+8KiROM9ZGZorthTh0Sxs8y4ZEd61EFgULfLg
8dlodeCgbIEnU6l2mbl6MEsrcDVDh5SZKNCKSk+2xbPfq3WJxSie4zaqU4Ra+lPLknj7+x/13x7V
qqHJ/Jw1GSaspmnKpyVkpBuFrSmh8m4p7ksFqflY85T5qeg71PngOyos5EZrliAufQQ10i301HUu
RaJmq4jtPUZKaJAaaebuCjswdzIQmk0bj+PRbftylWPNfIF+1s06baj3eaAQi9fzagPoGpRQPC5t
N3G3Ovi9najlcthea+lftf82euu7zSOxFv3DK+1vN79qOKZqK7qtGc60ef/0SmMBN7JnH8r3MEk+
0vRMeN499mFonoIJyyPwOYaaRAsUj4zFrU/UosZWDwoGW9cDCjRqZqIajhOIWCuGlTiBmCwGULKZ
oh/ufiBpPfyAercoDBT+4KO1YnfHK/xbVOW+mqSahnjZEQMFdwBhVAXQAzdMrc6W0DGZ+qygUY7X
KaC+rk1tmuKhuTJDa3ZABrZKL2WVPKq2oe+E2RBOxOnFk416YyCiCwGLpijE3CyJrnMT8P72zCj8
ZuNJ/aoL1Qq6r90os6YvjiDl7XdfjrGntwHjESGx2MQar3rtOe9mZ9VzmAuoiyidfSljxFjVaQCx
IcLBmZ+eQdZ453x0Ed2cBtKBNV7tDpiBG352bHp5Cg8xEI75iw4g8ve3iSXug1+eASZrGgdgq2XZ
gBC1z5EBJCtjBS3bd7MHOV5UAcEv3AWWodRZz4XudgujqsyNPzWlDgy3rNXpUYzy6sa9l6jwkBvG
Y8oSU3QPJtgpXm5fUQO1nhsF/Ied6fJcDDoqNiwutwrFNGpnd37XPeJOVJyMwrCOhheo8wZl5a/A
3GFUacPrWOWg/nBN2aaBlz+WUvkiJrRSWs3MZqjvkHuM9r43xsvY7aUvdTATEzI1dRa54w97N08d
fOJdXv3TqfHTe2QfYD6yitE2vSbhRiaIl3ZiEvbzOq4vMkdrWQmru2EqoP/86CtTvbwTBVIpP/eJ
ybdjpbCtrvNufWqIUhJril/O9fn8hQUqiO2kSvb8wbLkkw8n5C3WsBeKij7dZpVkvXYhuvGV9dbW
cOjiVi5Ra3LNN6vADhzKIgv4FlwJBiOInNEPvRJqQpWalzbt0byOoYY6TrFtcxJ/CIXE3Caah100
dP8Q+lw5dHsWHp3/7GT1g62CfVGz6tmBIHAc9dp+AM6mLTsHcbcAN+KHwStbbO7wPQqRrpizcAFh
3jdnMbcfcfCKS8mFtcpcTyEZVmZjPBOj1yKr57oTjncxG8eD0SvaWv1LKEXonXySP7mJrGCkPa6x
Yr7cusQBn47/1Px0ugZG36IwVHMmjhUyK7fzJViO7eQcS6PMqpdtl2kXI1dqEhx8rDbV+qlPjMq5
o15rv5+XoRm+cmRybO6EcTcF3F1Uvcx90hpTvw4Qm1YOjkDIi1F7mi1qee8BTmFeRI5o1CBBjKzF
QFHL4Z0oMrdGzMANkvmEprn21YY+bq10ggtP85qpkOsGfkuknm+HhlYjndSxmXfhoC5RN3rSbWe4
s+SxmitdW61FUxR9qjSzrrWTbVvn453oUxLgwRKkJ9ES/fngbDM7H463rsYI0c9vwkuqGfXFSD9c
hVRxFeNoRKh1eMXW64N8o3dxJEW/7xX/VA9W/2oUpgaaBvUmHFJ+ntVFPGmgVp6GJAeXD2NwHg5a
Usxj7+QibXbvyFL/UHkh0QZShmuvHfsHtRi0w8Q/tJ02LYhP4gEFzgWkIHPbTLIho/ByUqIHlXcE
uvzDHdvl/EHuk2ZpKp26FM3BiYK7dCjmonWdMRTKXPdUaQ1jmRCjRywBYS+rXGmuru0DtWX116Ub
bCKtjaGbXbUVA6KIO2CfK8fQJi2rrpyJ2WKktuSjH+fFveIgnl3URneMLFs5uQ2AJECkxdcYAbIE
WceXLEnSdYqe4saQs/wJ6687MeE9UD1r51uVFKBGB6/DqfVjb9s9saehP0OBTU6QAWbXGQormb0U
6YfbDDHNy1Nc1MwaZLIu2yyWS5sogo81eW/003cWl3vFQ0TeT2jGZu1u07TTlqg1FChrEtCxejf5
qiGgU0Rm/w2jIoDFWGret6OHPE5Smxs3lAeevbZ1nRJzzzmm9adJUlmwKy5pmgxb3scJihUvDUwv
TPp6BACr7EfhTM1bX57oXMaJaLkC4ebMfHK5r1j1zYVyQFJa6O7JADHDIrPOvsxrWSgGjEN8byWF
esg7vuUx71B8RrXxfbQnypIi9adEJqSnYyai6mxSQX7P81op3uENgT7ynQwuTdO8Qc0147R4HwH5
r91qzNeiGau7vHeBh/VDsRkHvVqJg5GEnGfw3F46SULeyY2Gpej3q2BTh4rxlI9yu4s73ViI0yil
dZJjwoVu2iEd0KA7GRumDlvQ7d90bIxnhSUMisbhDiP3d9GveGC3wXcLY4P+Ner3/jRdrSV542DY
txSzctk465VJyhcE9FEzcwnFzq5/G4waCYBiFuG3Nu8i23gy5caa9XU1vtZeFeH2FAxfjNCDt16q
37Qw3ZAm8QBhSt8zuJEhAZ1zwY7dn5HmXnVZUn5EXnIn9a12N3pBCmPa6C8psPk5hAl3FUXqpO0r
Ne5mUOuMtV7vV0s3jGcl+olnx5BSd6YpMARLvtJVlHqo5Idvqi877LCKUjq6nSIdewsdsEgt9qLr
1i9qcud2/FEsOD8N6L4mLUc+bF32Jg5dY3S24wDZHl1yn4ZUi0E0O9LFyXLvjh2OPdOgcJCJpc/0
uvRkqP4dKcpDKGvdXusV/SzXnnHGLySaZNmWoksUCUAbbFr6Zkcqkgh2w5LBkRX/qYsA3AJ9iUCR
NMETSh3WOWoLnlcMmm7UP3jaR1YEwVMuq+XCHhI8j5y+PvZTkash8g5puZHdtD7KtkUx1cSgmFbo
Wj43IPEtRd+neUXcY3tpPkLaUQ6lKo/7zkkKDHSq8HHsSYN7gC8+Anwzat39aA0/mLlIT5Fv9cal
B2LsehAEvmIVxsrMACq9t1SEYxUYaS2ClVq7kfT6cm2iKq8fhgp1mJm11OHbPdUpBgZlzm0SGkn5
VEAUXGIM5q9tzyyeUg05S57qFm4xNNVCx0jUzhC9nJqBZVkbHy3puWjaTVvsWGCG1yaKis4eXiL4
o2lyMpryUc29b7H66Eaj/AUo+J8hEM23vircmVca1mNcqtUis03/DvZftgq7Xj72UtET5B/kXTxw
kWIzR2IFP5+5KavNBYZttJH5b2sqQ32ClGcsvHJQ2GS33xTF775za0hlHH8PWdnNIqwRnotg8Jdl
DkT4u52qySIyY+4AOTSdQ1eoG2wWuQFy3XxOi1Tb5e4wXKZWUed8U56fPoECjmeSoo2ImMrJk+Xp
QKI9qdyJUUdJ0VxE1x5IPKNq23eo3DnjSjTJGofrjoDechzS5Ak9Kn2WNFJ0cLLKP6uq8p2HYfsS
+Em2yeHZLE2EKV+8zFEI++UyqiyMOq1/UP06u69TniCGh7DN1G0VermHzSweqO1Ljd7tMu8reS1G
+bGgch+XMfgsTtl1ixKY0rOOjN7Z6vSfPhdSYLIUx2hNv1KxZzTltrrHcSwDmlxg2RWZwclDanFh
l0n1glz6C8wkfp9hNyfj7Xy1Rxeg1nSQAfdk3fsGVuHTQb4NUkvD1vhl9OPrQabdze0yt796XYJA
hRVW9970SYnq//xJgOCql7T0XkzJkz6Sov3pk2D1bkbJnPEsNUCJTsl4kaIXRZnUq3/Y5E2xjkwk
669ZedJoqi6bBM4AIP09ztOkbu5LMnwKK/Q1hD+baK+WqfqcqOHb6IXVGeE/9dnXIhCsVfnYFyx9
usFdiElwsbE1Bmp9PcSvh12ogyoSzQkwuUaFTuPCcQq7l7oF2iTaRpwRiUhQFnlEkm4aHYLwHGFB
c1HYle+I/gSnLHPTjR/js8BqDeEPYwwOnhNnMz9kS5kFPezSpMcZKzYfxQyvf0HzrX0Q4z62I3x2
fRKtQOFVlAxyvBsc/9muHBPBFI3duGyu3VKTJiChfYBbCj1oalZSGm6iKAzBG9F04qJHXtOxNqKp
1ybM0LxW9749PPAgflZtM723oja9j9hygMQkk9Hm3AtzL+TmDdJkL0ZBjDTH319BRfuceZgyoY4j
G8RqTFhCxqdwVmjxNCkqu2OH1w9rAoSjRvZ25MHoJohj1Zhph8fGkPW9Wab8qPhbIdq5JJrNwbi4
6VdVtsP7vMyi+wIT660dGTVpxBBiuYOWqIww8bqSA2k5ZHn7Kre8mJtEq89eZaO2ko/bWFLb17Ht
xs1oAOP0EYd7LTSUN0ZCYCdTxyEHfPj1cOgh9dauuHW66Wx5A0PWsc3i2GFP8jwAzxaHV/mY7XKy
6BhwMa2Y4BSpnpSHBPTpi/3jMx2niva2k+pzMcszEPRTeDruxTnQRCKpOSwkO+znPZHAi4rC3CXH
fMHj8Xa6dTkGmBitR7RN9InCxYpnpaOuez0UOWfloBfmi4yJ7sHDX3GTaQl6b1Pt1vffar+fZ4XO
j/M5f9U+nSUKHGMNdJpcq3xXtZK7Dv0gmLNBG6dd2ninJH68Mpo2W9z6PKUZF22jaEtxmBhodbWY
64nVrm99lmEjmDaoxcroxm/gwJHHrBSDO8+Tt4ZGGGs0OpSqq8C+R/89m5up37yprfEIfswHhCMt
6YDAJNvFSSva6v33v++/Jfw1jT0CaTUTFjphWzH+U8IoNdnkBGrtvyFUE0Q709pUWvoIwav+MO1m
bQyV8i57tjH3VUs7F2jqb0t/NNeQ/bNDhvr9LAM4OANhxY98KiRk/RdmBBJUNNWqPv3+n6x9zppo
lmNYGsFNU7N1Wzc+Bc5MRfYCn6zU+zj0i9AZKyAiFHqc4/lsWfWGbXI062T3R5/cW1h842c3UxO9
fbPSag+1D7i5AsWKNALkqSTp3jzw+rPESORjh2bYgzQkZzORu7e85AKpWMpsEn8BbTr3UvU41CWh
zV7HXzuLecmbjq1gm8iIqIlCTASp0OFbFWT/ANVQfv0WWDAZimHB4EbK3UE37nP4EPpSajmlk35j
r6K+ZAObMATnrFYii1db0iyIQDpBPFnmbggerzXy74htWWu/MVLE1SI8V6JoF/FqboJ2AGpkK//w
T9TsT89Oro1tmeg8m5ZO4pZU6K/5LYj+gEXSySHB5JluxEV2IIXkTV7jVK2pSFQvO7g5tHhi7NtP
/aIpZtzmir7YyJCTjXXsCKeTfJp3a96OzRy4RRCvQmRr9e5eQ3997xvOG9wGwjSVPuAhYXnGytYr
RqcpkFXnPeT+i+gCUNZvediPyOcyKE7SyThNVXagb1DM6+/lvOjQ+7gYYcYppZbbxysbhGWmA8RJ
JLfwZyA8vL04CSS44RThbicGjaqJlm7e6SKXs48JY7IqBmkRTYWo1ZWezVCCbpafBtIEOfmZmGhy
N89VBa3bssktFP+ice5rQftoxeZw4gu5b5IWAbKpKPo3SF3Rw3XcJHrLOr46iDFwNmqa1ocsxpbH
LGrkZj1fwVZCkw+xUvyoiT5RRNPop8miT4xWtW5tDQ8BnW708r3sNMRHhvjOUPKc0P1/CjE42mjy
rzJ9yPeifRuWQ1SXyWv05JEdLIGlUVpp0+JAmQoZiE2oNMnJnpYKIH2i41in5+66UgDHv8JPtgFK
MY1OhkOohKYkOwF+iJO0RSLfGc1KjIlZQTKWW4RhB9ZS03Ljv32q0g7bwNV/fGqY9PLc7g1QJck4
IvKLh2SMKuBbBSgJ4lzunOGW2mfR7NRBelM7Eg0aGhGHtlfTc5LWX7BA1k4I3+snUTNdnU0qRh5m
kevsZEdwQmIgJBSB00VVLEXzVogjSqRnb10y+ZFZo0QoudSddASrhF6cmtorXzalo+i7Fb7p+XMv
D+IdAe5oj8wYJoVTTRSV5A7ZTFRJrMUr5FvPYePHh9BLEemy83RpcxkWZZiXywQlEIQvkKwmDtfD
zWu+e0WGxEfXpg9VTWi9G1R5eW1WTXPn4GykarqbzY20JDpU5C2WeUz2na45peF4ID4VHz3SjCiz
GvbMrXXtpe9Vc9kY1bgWzQz/wpk+DtG58CvvuWRRpTix/hKPQwun+pejzPaSwONhRVyHhC7U6it3
824Af/jimlm5zjp2aFnm54huBvdiAmJ0w8zyXfPSB067N/IMlePeyb8CWJ1OYOeSvUjBdu3RPlIv
zaCPMzEAmu2OYE791LpejgAOmrdRCsA+sNWdmGAUyGZLxIVaG8vXfB4lrt4+dg77ahcZOTb35Wri
CX3pF2g7ggOL4Nixqtc2bqDqz3oFemwaDu0IwLnJlirpSnNp+0a/m/DPUNNQx5N8aV8IUbxeXqQW
+l6CO+Ll0dav8gTqsFPv+8z7wSlR+/YbKY/8Dpu24VQWBRk0UKJvlT4ulaCWzkhCDPeDQ+grB+a6
iVK1v1cRgrxr9IMYEz2lYuUAqHxzLpqEV+50XTd32D762yrQtFUkK9nrkFYr8V2YfdPO/XqsTklc
kGUcDOP69aIVvUjTLH1TNG5qjIPkbe/3xYOBJ5U4MlUiVNpyA9pEBZZK0j1n6fSD/w6d5HohVBcd
wM5GRlTDTuQsx0U6N0u0G6QWVc5UR361KqDywb8tnGtlEBXMjq6Vv4YG+f9nzt8/gvOkVVNOK5fb
R0ieavzDa1n9+1sZ8yxNZt2gW5rpfH4rG4ZXO4nZ9E+6PtrnKG7OOIwUb0qDhWeLjMxaNFOURcxS
JaZXkrycdw1R0qFbuJkntRFfj5XPUzT74DFKIaj9/9Qk3XJYCA3hWtSuo4X5D9lTlFR+3VlPiz8y
p6aFhy8oJ+3ztoztTVXkwLwf9bJDGxRhYLnUlI2loxcqarc+57/0iXlOdsbYdDZICYkzZG3ibUD8
fNeOBcHR2HF3rZpvh3QMtbXSu9ZqaHjzXNsY6KyQXEa2pY/f2qaOF1pVWrvCQfPUqB5CS4pZOJrp
NvCDhMczzXBov2EQqVxgW2nwEoNvYhZBimSp2ZitiWbpPlqgbl5ykJ+rtrJL8xT3aYEcXpC/qA3r
j8qvsaicmkGeLTzNLR+9ZNTvuP9Ylk4YosHCHCpzMAX12YzakRuvfcSmzh2J6IPl9ivRGqLGOYta
2dgyQmhY/kUWCtkz0SmZyRsiX+72NlkcTyBtJU+HXueKY+OGt7HobHuM0QNPg8irKe7aC+SCtUqX
vxCltgAr5PFO/CWh49yTXNWJLwftU1unBKH5i0wsFebQ3ntEwVLLeMuT4IsfjsmfwRi+6WWmszPp
XX6gNiBV/CsfpwkB74mnwCh41HUOqL5puXStijWUOkRcWWVoqrmu8Y+4LaxKpcnd+W0phYgqthAQ
+NZjoycrOxiLLVsG+5FM9p2mBdqX3HAjRB097aRpfn7yioqX0DTQ+OMp58Z6cuTU21pB2a6KjgdO
Ff4pxsmO+8sxTqWdXsuTfYTbLTV2KKc4Zl3RKU7+RXXCF4hoLcqDqrEj1ywtRD/f+jzEwfh1kntd
d41Vra3ckV599HXEhBiLq6XaaeUOCfjwMQ2IIU0nlD29nNvDaB8hOGvnKm/JGk0DjUtOGrEt6U51
K3c/JkmxMBPDuYQdJBykU5+rMqtQWMu9J4PtS+4pw0trWflhKHUknoZ0eIGJEqzqQEshDTAa5Gi/
SrhTncRoCS3L0tMXhKD6U4mzA7smZkXBOK4HT0KvqQnGlzpsormMQ89eHGQ53rJBXe5RqjrpYqWY
3YoPhpqztRy/XYiD8IWMF7Vrm1tU16pjGSIfMw4j2JNq2tgFofZ0a2Jl9aNZ5G65J/r1c1OMBiVR
EXFsPRlABYVH1DkhPeroYBMM390FXmv8qPLqaycL7cLdKTDNpeXfxsQRkmsstciUga1so9R1jdei
r0pURdDEA0tLViEih9Sq5jbOJvU8N5exvrLCfT64xkM02vfX/tgxCQwCdrbr3r1jNf0h+iuWJPOk
QrMAXlV8Seq8nvkTGkYacJRJfFs/m2PRnYDyYlkRovzbNmB/0A9eWmlt7a5VLHWsnWi75IvWOIMi
48NLFr0e/ZgOKG1WBW5C176iMI+BPEq7n/A/U5+n3A2g7l0eFixfAeK1YfC17Lx7K3SDj7Yr1pgp
Z/4sT74meJiHs7w5s3k3/FkWhYhueONHNbhns7S7rxgEfRvLTHlTR71HuAwNvp7I/Awhe5SAXctC
9TBmBwHHzuE9JLtIfrY2cbipKiaJWqXV2FnZdjIXfVIJq2cm+ZwjEecgyRGskRj9LoZvx9kd7mi+
P2bL1k36mYMSO3TYyFtKZqGf2OPKEG4VZZs6YXMEWoaSneFXD5LPWtkey/YdMbuz6wGonEkLL23b
KwErmHhXgnwliFaelyh7fwScNFG06gH3DFNLsllb9hYYOQrikTBZcmz1HC9kIQLfVuX0F0Te2p3n
V6/KZCEnCoID7aXxkiMe9tJedImppo9upfv/2Duz5catLdv+isPv8EXfRNSpBwDsSfUppfMFkVJK
wEbfbXRffwdk+9gpn5uuer8RDlkUSZBJArtZa84xQbGGfz7WSQhH1Kxkn6etFer6HF/rRb8QsGXP
hOfl5qVP1WGje1X5QHSXjj3YiJ+NCZVOxxraH7I6zCAPvVRTtkICNfOTJ+Azvh+pjbXfj1StGbKG
reg7W2mtC9W3yhLJxV1v5CxDL8W45LDnxkZsO0dZoxu4x8nNFKskEaIBYk0KO2m/55fiPK2/pVpT
nOO67fcVIYm//Zb8+28f7q3ibtyo0AYQMKhHj/ItBqH118RW1aNi8eP95vsPy3BLe/Pbg4AvWjpZ
IDzUzWwtqLRa3AzQQXPXyJ9QJelH15RdqNu4sUF6AC9LqA7gqCtu3NwgKna9A2RbHY6edI9NnHiP
bS6D3DYnYlxwcZTjMG/fbyJNOxB2Zz0QP5TS0cajlgMIpzaT8lGz+q5EF30hV14ERbUy1BSj3Za5
KM+Qg5FbQwbeNUs83GreMgdJgsFezemPGGsRLF7LYf0ozINbtk9//un9N7cZzVCsgYsqmURaVrhn
QtNdNv1Y+4DhWYG+3nz/2/uPpWbl4mOLJMXShR8I1Oi2pUYXaLTsYP3W0B7eby/r7amLEVq932YW
/+N2XLRPplqCJSvVzyoS56JVyzc2iHBFS4v9ElqIJDPtO+TM9jZxa3GynSK+SHftiSl9+0lWJYAO
4MOv8jnPs+qt1JG5tq3uflIY9tA25P0lHlv9WDlFtssb2dyx64RCUjT580Am6PuztKG+jmdGK7SF
UcDQuvtxcVK3vndQUZczPUdXqVx7lmWonE7f17wooyaDq9bRi1WthIbFiE8F5UhsOm96F3fPRbZs
PlsSEndKBnyQicusk96ndTifFUsT11KfDoQ1kUrYRAYrsupKpG13kF5oOLXYFXWV3CXlXZ7115UR
m0dVsYwj1QIyZ6o6D8QgEemY+EbYNZlhpc6AyaZcZejgcJh8wZBu5ZNmKmbYzyDmqNv1OxwyVLyN
FtdPn5C8oR3tVR/kqBi8YF5/1jX4X6XxOX1F3GvcLNUn8vI8xEhAlnVasIRbueVZ1SJtV7Tyk+It
ZCnF9FjBAVh7Gr5FgPdTOTnpPUUPwOP62F1bM2Fh0YBjSgC6PimqgyoAiKtfEiW7LRDPhmNEhJab
5EFkadUWN566HaPc2C7WizT18jBQatk4lPADC9bqliL9FDhtzdrbkodoEfkeuzByngVpU2ZVPhRh
PKfEvCmCt9xVtKEyC8x00fiTKpb7Ea51qhAwOSfM+TiQwZ7ombNBaqVs0AbW29lwdT9LRtQFWd+E
Ksw4winA3Sij/jWroAoOdtlsyjgqfUVpirCI9fouRbCI6kG/wNnWLz12tUwTktCIJADCMx3RRHsn
QhZhs3d43WhrJvcZvs4gn3RKjkTPoZNs2gOowBBkJ3qDtD8soPbhSdS+PVExSBf5UqiNcUbh8xwn
xs5JWDPZTZWWfjTMzZGCfdzHxbkwzMcptY1j3KtOmFkQhlm1xEGqeT3xlnZHG+iBXV1xhjdQnBsG
6TmBSysxjbRpVN8nZv1gWX1xtATd9Mg8UWG/htxlf2bsPSQu+fNEo7tJeakMO31qlXynOeNI7pbo
goqO6a2J3m9oTT9PHAQadUJGHSF/mHlTfxiG/iLt44JSY7MCR7fkDl9k7i6XpEJDozg07nHZneuI
IFwVc93WmUzrWDfpY1VE4yWaKcpmYD1crY32FMdvXfajPkOye4CsCrdan+61tJVX7z90B7jj1JSk
BCYturBGNU7G3KHmM5xzTcP4ekQsE852QsKAQ1IueuBgjBa/Vy9x41qPOEl9N0lODVXso1Io02H2
hl8LLO4XU5+Qbxt8jQYa3EA3yD5mR4/+EolnOLQwHKLF1XcTK9mw0J1AKMaLOjYbXehML/M0XdSy
uOmxV16XEgkwPn4IHrPRh1kpyWovkg0FC2+Xx04VwnkO7Sn+auvG8E/D2veNbEY1x2SrjVxZ0ynz
O+YHp4qm6nlbNHX6OpEMBdKbzMFRrW6bXKvIrJ3Hve6QolJTZAlqNmbbXOt8Y0Rp9Y4RrheoHOkM
VNzIt4Zmd1saLuwJRF/cVmrpbdQl0bfLOpCV2SgCz86NjVlYZABVyVM/q//wz9G+L4G8N08QXmsW
8ntMIX+zuVIo9KoMB+C3AqDZEeaifUKxE5IjnxLKlMPDIqwl8kt8wT610Ijk85xIc93FoWm5wY/n
DE/7rpbx/m7IZQeR63kazeaP3v0Jkb8+cLV+81jiwz2RLQHe1evgJqtpae7DxfQy304htbiT+2Yo
2Yvs++ksR285VKa7a1SHDQE1uT0Lr+kYKQmCs144Wy1p4Mov0CTlkHxGA6ZedUtylXWOhrhjEJdC
6vlOksRhbd5rC0RVPimViHy9Th+EbO6ZIrxNXI8FiWa5tWtV40nkBD2mJtQ2086gxq3V+1R6ko8L
CJFsbHWjxcOhKDo9SCx1COZYa8nqcrARrTdb28433eicYqxf5D4UfjGRBgmo883rRbKzRP+rXi6g
FevqrnJN76jH2nEUyj1ssPQx45LwNdd7LipggcYs1RO6HHNfxozOlZKnOyvS2xNNr3bVNUv5Zs3m
NRcbLrg238wj/Ng2yuRZV/seTa1HaINan/pG9pe8II7ZjisZwCvO/Ex1BUUY7YbwBIXmiCCptJuX
tx9//9rflgycifTHLJp4pu447oclQwUp1WmsuPxWOup0M7ReTbxWZI4BTZP7LtHZc9SUrPX17Kyb
Krm1aOv9+D3ofzsH194vGhVORIOW6sc+sKY43YTtd/mmVfkLqW79GfVGDl2uiFGpQop5b07rWXtB
6LFjexMfklmbNtSLkT+PlbsVlv5MMIG8TITlgoaZlVMOUyCdSzUcx0E/LyOxoD9+29qHOuD7wETM
gOm5uuatjcYP8gwtY6+Grsn5JlpOPjWzvnpy1EOCB4GERHFzKB0biczSP1rJhsr4AXi68aVypwPz
IqZecgiZ4evxShlqn9Kmd+ycOfdTl2wCwgwCje+MdaarPYhGUzdzUu3hQ6lh38UnzYU9ERFhaHdF
SH6KfZjipQspS7q70aWQNvY5nJWCvFDCmVbMd/4UKVO5dUZozAm96lODfHTTRBEkllgMZ8eeaZbQ
RsayTCSprNLOb9L5uTRpHCY4IoNMmeVmjidnW1luwiavGsIuHRrckLO3jaWxTSqrvTXGvoAxkDub
idyubWSaKdO9x1LQikdKZ0uP381owtaM+yCqWRV66VeMgUnXPCumaV0Y2a1QUYjv1VyCQxvs/L6T
iplCU/SAVc47jKZ4kyyqcC29L0yn+QCCt97XXY+amJLGjulYO8LQFUCDX1SDWF8AIUY7kKtV9cnB
XhtZJntZ0i8FCZOJeejGeNqMIMyYAqzy3oPKvvcG+WqBUixYMejaXsMQd1N3LAOvESCxeVLRzR6j
+ezpdbZPmlHz58EUC6WIMrCaPJiJPr8xHIVY2QaW5ah6SenTFlBuRfm5NBEwkEShFSfyNll4lVoY
j2/Axov7rjLtvTl0S9BT31Ut7QbA/RpzhJuwWvruH6aBD4ag305lEzyGQ23bA7v3wRAm1cjjunSi
b3YrEpYqQ+lnjuJtMxRIW00Vko7uMFzZtjVcmbFGvmcan6ocBAA6gO1kDvfDGjiIc/Gh4Ev58ZX2
9wGCFYBneXTzNVt3/gaYMfRxWbJpzF5HIa+RDWv3mofcvUVhHESM2+Es2/ymh4aGTmIINH3Gkaa5
WtBbqBEUg1TvrtOqL5MrUdBmjoEIMh3unfHBq9znOZ7rh5iG+j+JRbyPcytrFUOnzWEYrmdy5X2/
HbM10RUdkQWvSgz4ZgGpOFbOpz5PmbjAl27tSZ/8RImqA54dei/IYu+hDd84uXcsNds6vO9UBtW4
KN2EXq886CNpWZVkM6GRT+HHqCudfuwuhlYfUqpyO82NV2AJxhqIad6xHRfVN6JuRzTQy4xS7Fcj
cxGu9O0lLaJ2R+E1eyiGlpoUo08vp6cff3MfFGzv55VrsjNyVUtH6+p90MsshYScMGXpq1vo3cbL
7Jj5JML23bm3hqizkz1p9gav1OusEBQlp6Myd9apmNoN7iUAxGNyMSa1PVtFUsO31j47BNffGK5y
ILFwUHrzEbMvaZCYNULUi8JvunwIqFjAPknj5mopoy9SlQxqETsWfK6fInw9p1bCIv/xv5Xz52/f
N/ofplDd5SS1NfvDRdSOhdW5cVm+5palhihpxyvcwB5B20PsHASLnutCZCEilPLiLfG92SdvUbPo
Qabq1jY3vfjy/qPyqJtC7gH2YKGsxG6VSpndMlRFh9rtfiWCeTor1FLdvtgIpb0iUHkCVEHtEXfj
lcl7uzEBDgnOrb1nxmTa54p5M9FLu8rKX4VzIFIjJ82SHAeoBqVn+FbtYndVjU+NLTcRDXAjM7UT
oeRo+ftBhbRLSphElFJij68d5hKKSvsoTpNAEhrid3G5dhbYvyx3VlH6s2krhJoUoFIw6FyDfSjP
/Uo9iguvIcIeIDhCFd6YJZVHZc6bkPr/NfrF6kqfHvp+EXv2czFFcBtTd1HWpAwPeYAQXA8W4xML
FCSe3fgqbXnympYsH0ZrYOA+HbvsOmdR5y8IWjcpiSd+sXL4baslqrgpr1hBeifXrsSJDlHl95lp
7bUkmo6zO79NQuqU9EvtGK2JrpFeviayAXVBkdAnNGA616R0RA25lD1sv4mhcGuxTMEiRzVBBe6z
1hlNay1vDYPjEz1zmoYWqFiaP9pmS6blmsCruxS0EOTgjdFOXTJ3F3N4o/vdX+esHnwwIgdYb+PO
jNrsEaH/MWopwFbzs5sr8ZlNT7OdYqjeLdI6P51hR1B4Vk/W+gOHtE9Ca32Oo/oZRtFriw98r1XW
FWBn886Ucto70FRHuLTXukBSOVnFSynbi2lDpe/d+GYkZ+sGWGrQacUdyRHVmxMzF9pXFM6dp1Jb
bH+mrn8qVf1qsjT9ftaS3ezW2c3Ijgfm2dzvGZYoHo/JSIRQgpMWvd7eFtTVwZMyGdeFt0mZyk8o
3udLLKkDLa7X3cTkn/3D+tL52xrXsTXLsNg/Op6G3vDDODyQTMlZZ8pXm/iYIEtmlj0FvizXk4yh
LBmuXbfhhOy2OlnutZ/GAE9sLQ4Tghl3tlheiklYuzwDOJ9agMe/UFJwfDBZ3iFL1/IP63jmvzMJ
kZhBQOExxMUXvBl+Zpcj6S+R7esGNul4nN1Qi2fw/cU4n9XuS5aXewPR5x2IgIoAwVJeYJBY27TS
3t6pObhGdmSXGAdrosECviz7teiGPMQ6xiwiEzR2vNZYCGuLJ0bfYR7AGxqL6jQC1crWvM+ya+W9
THUtWIaHgrYS3LUp3aglCKVkKV8nFxmPPQ39Lo7o1mTrKRy14mpIh/kibOumX+r2NyXA//mOGte9
U+ReKrBiKK36Dzf/+6Eq+O+/1uf8+zHfP+O/L+KFdl/11v/wUbvX6upr8dp9fNB3R+bVf3934df+
63c3NmUv+vlWvrbz3Wsn8/4P+t36yP/pnT+9vh/lYa5f//Xz12+FKEPR9a146X/+/a5Vl+9pBqfn
v/F66wv8fu/6L/jXz38856fq7acAqVDxLMC+/XboP5//+rXr//Wz4ti/eKqHoJNaJ7HWnBc//wQ0
8P0u5xdM567noH1kEMAI8PNPZdX2yb9+NtxfPLClnushZHVNx+aujgjT3+5yVTo33IlxQNe564+P
4ncQ4G/f4X8GA64v/xcLgmWi70B8boDjMy0D0cSHzeUMnYXIg0ndkyPgw3kp4jdrOck43qod++hi
9FUzhajhsmd6tbrE7wZi6RIsEt903NmdGm0EDNK4SPfjyKi0V8U1zWjNbPxe3PzlY/79zf+VYojj
/z+8W8O2keHz8eie9mGYqCzbxvMf824n9aglZJd3RX2jOhRBI/Pz7NXnjospBvtsOXulUO8wb/n1
cjUTo9ko/bPO8DCY+p5whE08Zhszjy6Czelo2IfZRM1D3qugHylpHnjXjvHa1bNPALmfRLAArhp8
7dmaLFvWN+vh6BQE0fo3HpEhNDGb6mV9DMx6qCdpuL5cZXn70YsCuqMc2t32zPW1cXYH+f6n9SHr
IVGr7NZ34NYjFfhxO1ogyF25UesXk6P/8aYaswzX97S+wfc33CBvUa0N7ZBgfYzgcHEz+9Foh3jr
w65SfCCAPhVDIjkUv+H3bowCZHDInbNtF2cb4arX62OSwt601q5JeCp3g97zY+yEzfrQmL+lejA3
Zej21yZcaR2IbUPdvmlZjfBsU3h7tYi+oDfMN+sxREX6TVJTbiKBjuc2JiP5vGOTFI6Fd1kPp6cn
uFd700AOwc1MjLcNj676OcNAy9fRq2+62/rxWiI1r63uZFbbjmdk6IkiXuP9ffHijeZs//inrq/X
KROJV9quB5FdDvv1LtNI3v8/4bl9hlof6A0W3vUfwHGgCfngWnfrx7P+29cXf/87XKCmJCxufS0+
wmj9nfvAcMHpCtPsAVlLMBvlo6ky8rcJUXq56fB5qbvCwNlvcmmwgyBHBqrETYplDd2USiiA2h8F
dEsb5tJ6c31wp01McC7ZP/BtldwnAi0w02Er0yKQsjytf4/ohgwDiJvli+A11uN22bAVGZMmh1sP
Qcp64FF0LgGCr+/KZlL546ku4t+GrnE2pvABTD/i9/W+Zj0sXjX+ZRwtMwWh91p/r+YDfRYtWN/B
+rQx35L9iaxug3ZwP0ARGfB/+OlQfS1IZ/QA+Jq2ExTM1H191uM1uC0Jvw5TEbQyu5uU6MGLAV3m
Rv0l6xA+ATz2ZuMGmegjrKg0FMTnlC7xeJ1z6sDsNC0TYgz1J80C8irZfKDQLVfEx9zsRvbdvu66
D1n5GfAoDmNyMQKgvCu4bXwpzTgkGo6EyZgLBhfjTY4foxtizjNJIi5h7Hg3a7vbSFL8RGZcM4jF
v+3a//8c+g9zqGbYq+bu/z2J7r+OX4X467T5+1N+nzc1y/yFgh3zksHm9M9JU7PVX3TTZquOw8Ni
6mSH9/ukqeu/UKGkD2GpbI4wZLHZ/33S1JhP6biy74M7BGiVGvv/YtLUjHWb+BfjnueiuDOJFWDD
zPRsvs9Tf7HFYJfJl9SK9Xu1TpV9PudyryCE99NSIyolU57yEsJiPZYnrZfmJxfdmq977XzMitrb
Ddry2CEWISqjpH8tVC1U0bQcYaGFfdaQpqDKitNWa3eD10XB1GOmrfv+MEqjoPtpUaVwlfJsZN2D
gH6h9gJlY68cZ0wdRzXKx1BBodB7Sg1GgPw8qVH7Z+/TMel1e+qy9hfXAx2Cmg/Bm8eezCW9di9W
7RnucWwBZVRuPGpbN8vUlr5qV31YJaRmZq68beIhDRb2vlsJC9Tvu9S99DLeLJ39qSmTUPe6+6aa
9qYd1ZtF6S0q+dZmkvEeqeQCd9fp/NLx4aMT7s6ma8u51AaMgjGGP3z+kTOoaB5GkxDa8aVraxxS
tUnrsZa0t0e5GxX7ubfmJxfiyxVRv7e62dbXQ9+6fk6vf2yy4hb/e47VzbH8KvVMphRh3Y1MyWbj
9E+dG701NUpyO/OK7YQehVVOXm8ETfam0MJs1XTrnpw3KnSi/ZTSZRyQl1smWTtTNKDFbEKsjyZN
0+mtQm91PUrlsyLUm46IurvCotElsy6+L0W77R17CpLGrC8DQhhaJyi8aLW8kb8wnkSivqS9Z1+1
Tp6EERLIMKbxsG+WBf+Fw06+TxDRVU5zgytH/ENR0V6LOx9OZNt2HS4OVcWD9F4v+cuJjDDUTAH6
2vdlQ0ymGsm9ZUhrs1pPNoQARgdLq/sNr5sUefpFtdZQIuRILnvt37Reg1fVoYJMLbTHajdmg3br
UM0Ou2VAxYrL0YsftKoGOjW78dGph1uRqcMOci+Siwk+t0aKyii1q1zL6gPNQYivtI6nmYDOsXGA
yS9U0hpHhAZBz+fBo4BLjIKqdN0V6WK7ZKaEgBhBBHafvzh19tUZMPh2iLjo6j8OubTuklrbDMv4
RS/KOCRBPiZk1AZYalTXqTbfdaZLF0ziY3HiUX9o86rB6KJC24Gydv+XQe4/LWHXRf33n7gJ94xB
yHVJOTWtjxXHGrlyHKl1ee8QqREmM4I7ttebcUiMixEzdUfWUxkn8XV+Rkk1nNJZuZnq4UuvovjM
RD2FgFFihHLtiyUxKIOoY3uq4c6c18JIpl+EJsgSd3UCnNYf8eoZYEO7bLp61I7pNKKTj2SgSHTG
hP4eyH5zj2J6jkszO+b18NRlirtPc4EKGR6oKpwEhlbxCCjIpwAvPul1pZ34lMqzohsgBmGW5GTE
G3Ez3Vhu9Bibk74jQUgcbfBayPnHIXDEovmLU0ON7M55Xpe7Qi7KzgRbWi8Q89kXbRpvIl7ZrX8V
aufe2KN5RN1d7NXF+Fba8ox6BwU3g9tMJtKuGLSGBOq0epzj8Uz2Qog3z9n0yIFCAw8u2qB6m6Q1
wX4pqmEMid5ppnMgR7IbRVJhkiHTDdShdmAeusrVRfjaTBvG6K1doo+HQjiBRmgsboOBlVXqfXYs
+VJhhM4SIzrX5qeiqwSuguGQ9Z0a5B2rh9jIdgkKnN5V3IDUKh3dR0oDW7JnKTy5S9f1e1+Sk652
bZjmytUANIRcgcU61bb2iSDxa2mODbsv2IhQM3WEX2Lcesgm9kJ0CJATp+Bsnk/q0rKCJtUhrOtm
3+SZeSVJ2lgJUUriMpMMXNILDeJTI6gw13p1dOw6dMdYHkzyjiIPQRi5c9O2cRT3WOJ+8mONhfBC
UOG9C0u4HuR8nOf4MgxWseNC/9bbme63+qD4UvcETJ3spUw6sowgLhxpe+U9sgfOKyhdIAT1JTs3
dOkT0m5Y6EcHvV7KC4Sqcjtr2jYiwWjbdLA6pvnWSArzJpKCFI/I2lHLWTZytsCwgEbFNMkP4Ei0
N2VzpKzXrMEY9Z4wptL3rP7CPm4Ol9H9YuiCnSs2ia1W23sugmxPB5lMJKvbEYBo+uWog4FQDQ/h
UpwdjY5oJj0myGxZM50X+klxFp+TcQVrufVNb3cvsk3G/Y+HAdqA3w0D6L5crAl0dQ0NkhleC4P7
/zLwElwZIVBxlLs0b0FqghLz9ZJ1s4duKsRuf1g8cGZZ4x7naUR64EgvAPuUKI44cLFgD8+8+TSJ
xaLmyeVVlMNj3HZ1oDG9H4Z4+kZUuHUviiO8IAg3BH9hJ8/hJ7gAYHdKW1uboq77owIyoEjw6jdu
/XnyzCxslkkeRoszGeO4CMZ+1s/I3gWbzF0CGMVxNmAp0YrpOPqETNm0dP2GfQLZM0b5akeGhPkm
XZ/WdO9XdTScFuoYAW6Rma3zucGMsyUlZ/LNJOL4k0g3lqrTjw3I/nue2Avt8YUVp7bDfVpN+Z5+
2FHNHYKhBsb+URlEQDFxPhM0QV5Hr+ibmQvrDPHLC3qVDkOK5YK5Jzd3PTkxoZyAIcECT32jVKxT
M6uPQ5F8GWrxDAXC2+lsCjzVRoqnERuCMA2vGNGKnUO8S28vW5LA3Y1DXzzwRDkeW3p+aU0VcuEC
PtmervvxwB5WRP247pvMy1gate/OVBmg0LMus7L4JOJ1WzSltAumPGUAyHYU/TBOC2LcvDq79Og5
w7bKy6CiNnF24+xbRRNj18x3QvGSLTVion8NpbvTU1We88Z+MMqAFm9x1kCWryDfs1yc+Ob9x34a
5NuPz1p7PSn/XC2sJ62xphSorm0DKCWu4PuTdmy0TomXNrrroskLvSH2TpFdeyR+Eiqhmvpj3RZ7
WtPT3WC9pIsHVMzaago6RnRozVc1MnZKmWcbRc1ZBcPJC4Ve6VsisqYzip8e/9kdzaX0OPW2siNG
7VaxiBF1S8JQXQ9ya104ZSA8VexM0JSiYQ9pufoQgDrwAs9tByChxXRpSI33AZQv20VMILRj9LOF
PUY73sazLUaN4CB0llO3bHpSqIbptowc9wySu8NhDyaJphVBqlHesojmS7OJk/WQ+SzOou2By/UB
K0H7bI0b0gb7G1ydRVhFubNzCAduhFS2P/7gzQ91r/WDN9e9Db1V1XBAqH7/wZdgoVstiZ273F6A
2qXadNXUjJ6fTQm2vpy8ZaeaiJor19qyLSYvMDlVnZDn2tLgM5hKeldUV6h3lU3T5/MWL78dyqx+
VCPVOg0NmdLE5npXa9wM84rhV65mXZWtSs0qyYFpm9kBa1dO36DGPlx1zr7SSeKoLKjJpPtlDxoc
qjxzfyVBozouQ5IEpR6VJDG7PtDx7r6Po46kLpI1WSUfFLOLjj/+jGgf//3sNOlCU3unibCWM7//
kMaiFS1eauuONSIzZgo4T2i3pD3KY5sM6o7X/GzrVBLsAXyTKpeJ7Uo6UMUC5FQQd0TyL+DtrJM9
a99pDMhbZFlrNnFYO3WzIYpJI4ZLOwFbXi6qV0r6tgW1tbK0D2iShyPh1xenSZ8qqZr7qjsnxXBW
nZqaVZ1oh5GcShhGctvbhbfzOud5TlC/MiouDw5ZWO1keIfaIEAXRAe5v0Wo1dQyWjVdtpApCbpz
SUHT3HS+yk0GuUys4WUCfr0K/KfyKvPY9KV7BskloAiOEnPaPPpudpVCRPisaBaRBuLpPRBJSBO/
WgbUnxJSKOfEfFA1JHpGtmC36eiDsJBgIDnG6E6CFInGNULXASwbQk192pqKSiWp05TAq1OKnY31
2R65LEf2OptpLC00MSgizaqL92Nha2Fa2tqpOiCMJsbIs5W9wqLpRjNHUg69tg2VPi8uYzsHIC0F
ZUv7XMlc3olF3Sp9BGaub+yrhbimMBVqcvYs8VkaHcNGNxFumz3r09R/dTM9ED0QhsaK3H3BmnBk
KX6Drecboewzmap+j8omLAtqkZpszd37DGTCl13dXOdKba5ErVzno+Zet43SbtEWVxtTD5cy765o
9hwaVbGPK0WpIn3gmMdBBSHAJ4hcOdaJfVAhCz0aGZRsexbzLTEHx9ZGDydm9anoXe3TONGQytsu
LCdlZtepUJzTsWMMA77WXnHLU+o6N339qdDxTTcNuxzwG1towRPaX0aeuNi9Mwc7+qfQi+QJoQ3O
vHx8dTTphGpFh7AWLSZR6rsPhjgmQknOjRtX27rLBXYZbro4epwC81lVEMw5sYrjkmLbq5O36noN
5wwfuwkVjNVSTn+YAARjLrYJwVa+A/WW4PFYvfDhuv/QoWcw+3gVewZNCUr7lvVesFk7+H9ZGLml
VkiKkM2dZbM4mAovDWtLOseOisoVk9LdYjP0w2Yyr51MudcTUIB6A2onH6dmN9OxDTSYOxuL3d1k
WO3JSE2ACNGNUpQIi9PywcLEpvfLLbGPyV4YM7BBM9E/eW5nBoIuju+Skb6r9PoBCLO1Uzvm7fdx
1mhRTYl8FTFHhGPFsRyvsU9+w2V0p+aG9xDH5bbia74asgjhOwJicoSnNmDOdDfYwOtAH9xpxwoX
hZinSHyyWr7tRmI2HIWKakS4VTAl9sIAHlEmRVnVKrN7UhbXpTVcxXtZEGhTQ2XhhePy2pLGSZkJ
Pmm8laJXxvJXByZQmmYL/JI1FSVWk00z6VZQ1rdD2UN0V6rkk7E0zT4TvG6uTOlDEd3bADA2bIIg
8AHJPHhmlx+koCfURIxuqhPfQnRTLxFkVECMcBgjG42v21L5sIynzgYRlMx6drYb1vlDYhZhTHrG
xpPOS4Fi7Y72sQ1+VhBwY1Dbrqs9mobxRC0ZTFcKLCWfieOoh6lZ9YTKXa+hq6KGsOvA4/nCYuYS
pcQZx4Zu0hZW80Jptnk+7EoWe37hFNGV3lSer8DbChLSuHZu0hZ+3yvlVTdl1DVG5VEM1bCBuqXu
YLsxxtmSbQaLjqrSrVOpP6hqgsegGgiri+QSRBUpktJOQmHgX1yKEVm69AiHRupZgNhsOXWapt+4
taSh68Wln8TpU5LGhd9AbQ5ziYiipFXtV7nHHrbDk5ba8y2fA/Tm7GXEBH9f2WuMOl6No6jL7trO
cx9MUxr0Y1O8QCJkxo2+4jef6cpwRcbamB+yShgUFKMTZInsSrjiSJ8y/4Qo75mCjYY8j1t94528
eLlrmtw4wpvUH/KypzummebWFo9Fp0CWRf53EyUEttdtRpBjp+IGUAuXr9DL7hDRTGTksf02s7eo
HZ/f0fLpo24oMVrAcdlO8C6N6lYo30SfEBXftnBTcuLBYqc0dvNg0UtXK/eTueTFjipis1HSvNpl
QMXQpdmP2NfsEAJdd85igx4TYlAjYf6duuL/cnduu20jSRh+lWDvRbDJ5ulmgLUdx3ZijzenTa4M
jq2RaFGUTEqyqKffr0nKYVM5TdpAGotdYDGbTFkqV9fhr7+qahit8+x9XnvL49W2uD+fBMUH1sCu
X625eHixdN9v/JKUB7L553gzP3soL1c7tsXs2ER1ulqs7oR/H7+u555aiVCzD2uWnU7ENLtyaRL/
53GyOg9Gm/B0IkcF7nVZf5zdYHYkR1OWCnximxfGwy6Qk3kgiuMaL86Z4IK54uLzcjvnpk7I0kLv
PnizkUv4YNvF7mjExYXrpSzfrWFonObJwwgWZsIl8zXLZZIb4MlNtiUnG1X1xYRL0AWTvC9ZTr45
XsfJ/NW8YLS/mGymR4Enpp/mIno4hhkbXd8HSzCH8g6cwrviSBZrQbOM7QOz6e6U4TS2LW1kdbzi
aF82WcXvzwpyo7fqcOSo2Ik3sZx+uL9ZjV4uJwz3rcqzh5rt05ybmb8OlzVpIPXT0Xokb87mo7g6
FSUnB/x7sXkrlqcsT128dFcVB1W5k7w7mpc319sA4FRuivx8PtlwjE36NxdyNi9RFGc5I/Gobgxk
Hl6HU3urh8d3k0WeX3pxvX3ls0loztzRUZM210G6ypflOcX7O5aXzo7rOmFXwIi1dll2kif1q+X6
/ja/p+vE8Jr7xntwj3bszTl5jG6mx4sFt8/C+ubN6PFhd/W4mU2OkqVaPSElyawr4rOd8NnmFDE7
VX2OxM6jPVlvzxNBkjBb3bNmIoseGfJg6StgMWc95+7RJmaxj+cnKC255rGUF/fu+vEqZ/shWJP/
d/7AuszZllllWRd/TsqpdyQ5zPQ6YkDp7awMT5Pko0iq4lMMdn7C4lz3aDtdV2chuXsbKf9vOks9
IscBPeOJoaC4Fc3NwveLX/tL+y7O1wV1pIwf9apkHJOFaL2q5kM1bJPvychTSCnrOzghfuLAW2LT
Fl0m1lpB9/jXi3xRTLo/HsWhA/mDB5rwpy4MRNIafmBPSd9Sw/e/4SEX5lDO977BF9YK6Rb9MjMl
RI7HPmy4LHBpA6ACyti+EoRInJAGHVrighx9Pegbv0UJt4t1sVJEIjhWRb8H6Ul+bz+jg4EEzRAC
ZjVYxJtwtUEQVXUdJImD72G9SiIiyNIybJVukSEw5KFGUH5GCwMKVU8LPv1WgE1ATsZF2i5t3xJi
18FE3FgIttSB/XW9You0wAo019gpeA6zvoyPQdiXwF8JeJmmBZ5DEApmFSAzoSv7nEIM4GdqChg8
+6oDGuYy8dSKVF0JUeBIGL9Q0BqiW/NgfotTGBjzF88IZ8DnQ5s9iMRhCREagOAqmABXhL6+KXCf
F1sIfKbCVXBQntMuJYgkMLYEGB2wFqFsQLwH6EkGMTLxHMYbQaHYhwzFz8LnIFwXUNHMEPAJYchY
KSC69PimaLVvCCQKsaQtBM5roRWAQatOlpkGpMPmXg4RhjRMQv53ECGFGzoQwP2EiZQY2FjiNW17
CwqgN1VCs5uVCWM1dkThppsBgdHBTLgBxmsgZxLWpQmYQmjqEaTnJL5afc44G9AdYVDXArGBhocL
v0ptoyN6WKcF4HE8uZkpKK43aKcrSTmw+gNTcAOHR0B6ELLbh5GlVusW5Uo+v6Q2lW9HC56KsX9S
QMVO5w+HVQO5ItEgQjPKabQJhF3+IIoS068vhcO6ZpJhZgab2mj4EggbTYZoX2ZAequqXaM3IKVD
jszVpDbuH5hAwreH1xlAlVDOMP5dheO3c0RJIm+qBIomNgnTYaDDzhlJF2/XTw2E5zp4SRUSoezZ
lyHCZjHNDbzYoevDONr+tQ9UEJMixiAHbNKQbByxsG4UNKBNc0ReA9PITK3AcfZatrJuCILnwluI
qCmZXSZTbizPooiAqaqDpUY+wfeICEQ9coMQ4KyJe/3nEPsO+39ZNsNjsdMWPAAv0+wAW4jVaD3x
X8AXhUukO4U4wDW6AI/Aj5KdtyqFsis6MlRvnB1I1xG8BoZy99WxZgmJww8J/WBfUrVuyKb3wAaS
toz59QyJZJm5Bmb+JBtNyBdVXdTXQuI7MLQYmQCtULijdQGCg7/CNEDI0IEeoNYgxYKdDQcVQyId
Fr0A2HAunehgnxIomjzTRIHpUA6bMOgCktAOwQwsISZ+YCMYQhxTNdhXNgGpKTDUKD5I3+GOOPCp
H7ATDih98B4ilVJH3CBzmaLludiHtFPLqWVORlrwI0fVCx4JI4bFYDC5QN8rEB9gbJIpqH707+y5
fDN1FgnZnKkWXAeHAM5M2wW0HWxN10IigB5JpsAUO7zFtigJEdwcVBJA6axWZUA6CJnrPtACIDTI
In0nyYh7C7fYlSt4ah7e0BZk5ICfBqDsDOaRGw39Ao+ExJIaI6SOUE/CvoyJ9rGpX5ABgVIhiLg+
j4HJYTEZJo5HLGIYSUauatBZlzMRvDqoyyBnihwpAI9CoIXDdnRTT/NgSCMII2QntjkFj1Lf1DWS
NtJyxwrCoMkaVRjsBwjCZMgKCPVk1BYsCwsIDwDYNFlQCzVUnAyYc4zxMWosT9NC6EQsnwGN3hMX
bHOMOCxDx4gOAFChn+D94aKgC10Hqv+GP+zVUda9BzBw4/BAWkgP1o+igAAQNRBS3xIgaJBJkFzT
qbQSZ8Ote6aoAnQltt6xB80NyJsYQ8XL9JXQtJ+AHCwtougYqYOHRomzghRAGQkMLtAzmThpQF8F
ERgbDB62nrpNl9K+IoplPV19++sB0g9oN2PriqEB+amJgX0t0I6GpwWry9oiCgBUGBfUdNhgK0XY
QiCiw6Z8BMAEf6WpMm2E3tGBWgdq9h5IlageaLkTGADTFKjctwSqK6oLNatKPO4YjpbFSEhUxmkz
XxIGChiTOlGicgFdCzQgIopshgpZV9eQNGyLkSzRUxixmS1IoMbA4z+q63bIZo2A5glCTN+rbe9t
NmWdLaiRaiMt4BsD+kw05UXXe9VtIQF6gafSsHntAxpZKecZx0j4GUnCb1pQIYUAC4OMkTyJjqR6
JyiBTded4VkEvHtgwKZ2QKYQ8/VVj+UpJex7xihyeAfs8Yuoo6wk73mKcmb4GmAosFKJ9cCYPD03
1jLpr0HBrZAzErj0NvIXFau5bZP+erJEL06SbUBojr0WNdFVoEIkIQgkNnwqsOxyixwRMDYEhThT
Ke8TwkNCL0weOhN4AybtyC3/Ce7+E57jaXaE+2z5XTM1ko2r3mLQH/6F/UTFoYBuUkIt8VSTANpf
VEMkreiWGaz++Q8N1G6mOXp/uJ/uaH5O9693X/DwR2s/a/+t9v/nWTYu0/KWNUDN/tLuY7bbSP+d
p3+l87Q/xdDSVL98koNdp09h8QeCq9lAroIljeWW2W5R6IJBXZ5D8CwtqrTaS1K/xpa2bPqRj9M8
+3tRFvqe13Zixlg2R8/L9G7R/9Qtq9BcMnvMb1cZ11404Q1bzVT4yThng1857ktupwWMJXcreX+w
Xvfbm3x/yro5MVVmd7oVtgQm08/PpuNyoltKR4cxlfztnYmGyji/S6eaAXYsJtMPfJ5zcpBThH0j
6eggxqKLuywdeJF2js9Y8uJRN4uWu2Eq9vWhb2qpAMaCEbC+ndWaktvOsqlodmxk1YGa236tqexL
Di9r3gPexnOEl8u0rPO0uOuro+sgmH/kqkpvmdcdr1aaTXd9GmP52S0LEFJ9IrHlkJmLJhZwNkez
7I6QYy67qjL+u1xmmtLbCbrnkL5Yl0PRqhtiLHpRrAY+pGtAm0q+Gv9VpoPsCfKBSoXNRW9SPW51
82nmgh9fnKXzZTXN9LDekXWeQ/7FuKzGmqfqoPznEH453ma3WhhDuKIkP4fwz4tytpfU1Aft+Iux
aLXv/8Vxylq3TI9mHa79PD/ghNOig7ffQsam4v+cZrrGWwzWWOwsJyPRqxoKSgXpGYsux5Ph0HfD
3TcVfD0uiqrON+mgTOggKFPxb6eLu/GL8+ogtrXYjqn4d+q6xFcNsZsHf54fcGiIHTBjKv492h9X
1VhLKboOmbnsrV5VdmQtU7kfVul0b9DKp3SdXVOxH8flnMimSW6bAsaSMyqbgXl3kJKp6P+mxB1u
cOpPs+MAGQvn4MqLj1/78O3kmrH8rLpdsNRGy9y6uShj2fWCOzUT7bfZQvvfl/w1pOlp4cgh/rRf
JPK1f00H19TfuM3HafnH/wAAAP//</cx:binary>
              </cx:geoCache>
            </cx:geography>
          </cx:layoutPr>
          <cx:valueColors>
            <cx:minColor>
              <a:schemeClr val="accent1">
                <a:lumMod val="75000"/>
              </a:schemeClr>
            </cx:minColor>
            <cx:midColor>
              <a:schemeClr val="bg1"/>
            </cx:midColor>
            <cx:maxColor>
              <a:schemeClr val="accent2">
                <a:lumMod val="75000"/>
              </a:schemeClr>
            </cx:maxColor>
          </cx:valueColors>
          <cx:valueColorPositions count="3">
            <cx:midPosition>
              <cx:number val="0"/>
            </cx:midPosition>
          </cx:valueColorPosition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F3D03631-1046-4BAF-BF7F-28A700B6A7F7}">
          <cx:tx>
            <cx:txData>
              <cx:f>_xlchart.v5.6</cx:f>
              <cx:v>Employees per 1000 Capita</cx:v>
            </cx:txData>
          </cx:tx>
          <cx:spPr>
            <a:solidFill>
              <a:schemeClr val="bg1"/>
            </a:solidFill>
          </cx:spPr>
          <cx:dataId val="0"/>
          <cx:layoutPr>
            <cx:regionLabelLayout val="none"/>
            <cx:geography cultureLanguage="en-US" cultureRegion="HU" attribution="Powered by Bing">
              <cx:geoCache provider="{E9337A44-BEBE-4D9F-B70C-5C5E7DAFC167}">
                <cx:binary>1H1pc9u6su1fSeXzozcIgBhO3X2rNkhqsmUntjN+YSmOQ4ITOE+//rY8JDavcuJXx69eSUkxliiY
DSx09+pGA/mvm+FfN+ntrnozZGle/+tm+Ptt1DTFv/76q76JbrNdfZLpm8rU5kdzcmOyv8yPH/rm
9q/v1a7XefgXRjb96ybaVc3t8Pa//wt+W3hrzszNrtEmf9/eVuPlbd2mTf1v7h289Wb3PdO5p+um
0jeN/ffbf9Ldt122e/vmNm90M16Pxe3fb5996e2bv+a/6n899k0KkjXtd2hL8AlnjGKGJLp7kbdv
UpOHD7ctwU4ERYRghOX96/HZ57sM2r9AoDtxdt+/V7d1DR26+/dJw2fSw+dnb9/cmDZv9oMWwvj9
/fZDrpvb72+uml1zW799o2vj3n/BNfsufLi66/Nfz4f9v/9r9gGMwuyTJ8jMh+xPt/4XMK5JTbX7
bh5H5xWQESdSCsdBFN8jYz9HxkbOiUO5IAwgu58O95C8RJTDmPxqOQPFvThKUP6p9GTy19QWeoIl
wVjY9F4Z+AwT2z4BbXIkc9gdaIDZU2heINBhZH42nAHzz9ejBMY1eX570+ibtnkcoP9cYah94nDH
dghxDioMB1NHBGCHnceHPirMi6Q5jMyzrszQca+PEp1/qmSX1zswta/mZeiJAGOGiO3c6414rjcS
n1AibcdxxD10M4ReItFheH61nGHzz+VRYuPuUv3DVLl+TavGT7BDGZP2AweYexpbnjCbYy7Rg9l7
nBkP+vMimQ7j87Q/M4Tcf44SIe823fW76vZxjP5zw0bkCUKCM0wetEc+1x7unFAmGCU2KNn+NdOe
l0h0GJ1fLWfYeP5RYvNRV6F+bd1xbCyRkPTecgEZe8qfuThhEqCj2P7plJ4ygpdIdBibXy1n2Hw8
Tr1ZAIHW31/RrGFx4kgH0CEzfRHgbQQnFAvyE7OnmLxAksOQ/Gw4Q2RxnDHN8taAurwiIhBsMgoM
TPCHYHJGnwU5oZQSTtEDDZhFNi8Q6DAwPxvOgFkep6pcVLehyV/PwVByIokAF0LYvQOZKYyN0QlQ
M9sm9uND7z3/nwU5jMdjuxkcF8fJydbfd9ErBv6UnhAhEcfUvkdjRpZtm54wRxIOmYHncPxRkMNo
PDSbgbH2jtLFr9NU50a/YvBC0YkNWFBIxRzEQ8gTm4LuOOIXPXvqTl4i0W+A+dmXOTbH6VA+7eoI
8qXNq9oufkLBMHFiPxAw0ImnBOzedjECYf/Mm7xMmsPIPG07w+bTcfqU09cO+QWQLAqOnvOfxPcp
LlKAlUM25AQetAa4wFOt+bM8h5F5bDdD5fTqOK1Z/l3vXjWDKU8gzJcQyj94+pmrh3w/ZMgEYvIh
iUafw7L+s0CHcfnZcAbM+vwogfk0GliZCR8H5z8P8imGdL9kmP0mRWYjDhzMphRwuYfu8dn3VOwF
Ah0G5mfDGTCfvhwlMGvTv2LEAqggTpnD6eHwXpKTvZ4wGz3cZ89R+ZM0hyG5bzXDY32kfgWMenuT
jI/j8p9rCgFFwJxgQR/SlTOPLxwwYeB1KH2IZmYm7PQFEh3G5VfLGTanx6kr17fDq2b5bchDEkEh
UDzs8uUJgZVkYAQP4T8ENk9d/h/FOYzKQ7MZJNefj9J8nZlW16/s8tGJFICIcIAAP6NgNqzK2AKW
Mx88ykxRXiTLYUyeNJ3hcnYcZuzflyDcz9p7U/bsm/+31RcS3AdxGOPk3qfPEmISMv82ZCnxnrPt
XzP3MquM+L1Yh1GaNX/Wk+Mou9judP6KKy3UOSGwEEadJ0HJU41h8gTbDCJN/rAQNtOYP4pzGIeH
ZjNN2R7nGst2V43pLv/+aNtfweFDJcze4zuzWIWzE45g8YXIBzRmAf5LJPkdII99mGPiHaVXub6F
Coe6vn1FVSEOFIaBH4eVx3vTNMtSQiBJKIF15cfCslmu8kUiHUbnSdMZPNfHGUxud3W9u4na+rZp
6tfTGwheYNWeOA5znjt+DlVKCOIWqJT5id1TIvZieQ7jM2s+w2h7HATgmdRQeXl+27/Z3g765hUz
/YSewLow4Ta9rxZDM4JmI3ZiI0Fgedl+nBb30f7LpDkMz9O2z3oJndwepXnb6ptIh7vXXBGDgiVO
ueTi8BoMxJicIEij/YaYvUSiw+j8ajnDZrs+Smw+NLvoce6+AhWAEBITDsvDv7LGTwmavS/A5BDS
YDanyn+Q4zAa99LPkPhwfZRIbPWeBJhm93pw0L2TlzbU7j0s2IOZegqHpCe2hPgFSmYfH3pvv14k
y2FInjSd4bI9Uu+v63r/tyj04yC9gqJAsSuGorGfa5Iz7gyLllCjjGEJ+aG6fKYu25cJ9TuInvRo
DtLVkSpPXZu2ek2EYAGMcSh4pQ/Zslkac18TyzlU9zsPBPsAQn+S6Pfw3LecY3OcZf5bkzevukhG
+cmeG9sSKpHuXv+Ll4H2UKgsY2SeAPizKL/B5LHhHJLj9DXnt9+qXZ28pquB6n7MgSzzB648Vxd5
AknOfWb5cAn5SyQ6DM2vljNszo8zQXN+2+1es84SypMhhUmBBzyUU85IgG0z8DUO2ddi3mkT3H8a
bf5Znt/hct+POSofj9LB7KOy1S4roELmNWvHobSPCYfZ8nFTzMyUQSrAAZWCCuZfi2nPwXmhWL/D
6FnzOVSro4TqItKvmASA8jIKO1+ARz8UyswQgmpljgA+gR9CUWByTxH6kzSHgblvNcPj4jjx2KvO
5raqb8fHkfnP+fO+6A/yLtIhh9kZhxpMINew8/c+gyZnROBlMh3G5mnbGULnm6PUmH2PvpgqeUV8
oFyGSAxbXmZLZrAZBsIaRAXQt7vXrK7sJaL8Hpb7TsxB+XKcoJiqid64u8pAxewrMjVYGQBnT7gD
CbJHBJ4mBTjUywqHYvpA1NAcoRfL9RucZu3naLlHjJa3S143gQPVs1CzAfnlhwVocC5PsQLjBzUd
+y3Pj3buUYUf8tB3Y/1nqf4dUo+t5zh5R4nTRZLCboBXPaIB9EkQgOmhIhPN+LWEeihYJECIQzr6
7vUco5dIdBifXy1n2FycHiU272AZtB7TbveqWwCBKggJu2cfzdkcH85PBBFiXwh9Dw+slD4lcC+V
6jBGz1vPcHr3z1HidBnBwR5v1vXrlhHA+QAMCywf82kScHhq6/ahkC2g9BnOb7h7ARF/itNLpTqM
0/PWM5wu10eJ05Vp/98wCNiPhqCqAz8WEs5Dor3GwSZBWO25R2qWGn25XIexmrefoXV1nAzivleP
3vZ+Zr9CoARr2ARKoiCLcI/FjI/vGQQmcHCAzWYh0kvl+XcYPfZmjtBxcoePt1UGeeBHs/Mq4CDu
YPgz0yA4C4XBXgPJoLjg7gUVIk9t3QskOQzLz4YzRD5eH6WF+3RbN29+7bR/LaUhcCoAxQ5UF/xm
IzSCAzdgT5tED9mHmSt6sViHQZo1n0H16TgTqJ90fWPyWr9uFQgD/XAInI52/3rOGGARFfYhQF5b
Hj5I4EUi/QaiX72Zw/P/iSv8/vC0n+fLebtm598dTPfk/LR/f/eu93Ba3qzpgzE6aAHvlXD9/e+3
tnQgFvp53t3+dzyzYr8O/5m3ud3Vzd9vrf0qOIVD1GDZiEoMuSQwgz2oPNyC0gVmg4GEozs47H13
9gm+fB/twpl5bB9wwZ5fyKpDBR1kOt6+qfdUCG4RKNiG7IYU8LEUcNbBz/MA35l0hF37P4fj4f2b
vM3eGZ039d9vsY2hP8X9F/cddIAAwV+CHG5DjpjCMgvcv9ldwtYz+L79f0pdYlrglq6dVAiXZFR6
YVafRtr5mFKu1y3Wod8zekOmBa9dRmy2ZrL6wocS+W1X61XIxivBsi+1TCOPTaJSxpRE2Vb4AVZ0
tibr9ZpM7eBjotkm0qknwm2LxsGPcdZ5cSCp6lr+KRzjYSmt2I9o7RVhIjZNSNTo8GnrRSIeFlZm
CZXao7PAmCS+DohbJPY3MbhBjOozlOvOjTI0qIbHjsps0qnS8B9JR9hVrXu3x9TDbRxdpE6wSusm
8PI2LdxCjlTFA3KWGcYKYBlchhjy+Ri9o7nE6xT5VZJ9XVdF9KEoJnYqSjF6bdnXqpvoeSbM9C7W
se0l9YS8+n3E+ubMEvGkEM9CGI1Erky6GXUSr7WJ9bvJsVzdy8I1OB4uHHMBmyjMoonb2Jcos10M
GRNFs2Bww9bc5g6/DThJl2VlPssRZyrr8/y0n07HaXLcyOTIRWkXqHO7q/u1aTeFDPBpVNXbuisV
wzFZ8nj82Gf4KrMY8fIs+iSnMvaHJqGLMbNygLWpFlP/I0iHi6YK3qVxEnglStCSdpGldFcwt8qy
VdJqesr6STklkhdc0tqd6kL1LS5UR+1PgUm03+SocoMkWAShXlSMlYvA6RZZaZkFlR1amt7ZQqC0
EGW4jKXYdIaUiyJKMzWkcaBINYRLOxGZQnnJPDFGoxs68rpwckeVVVUtdW+8kBXxaurzrwYll6au
1rwuvlai1arM5HQeWJyrukGTN8lKr0dZn+Ow3Mg4oS5jUepNKP9aWitZFuGHOl7yfPJwmN/EZeO2
0XDZNCoXY7xq8yxRsTN8jYRBbspst8+oVhmyL/o2XI+ssFcNE59R5bSLtOoSv5H2d6vUH2TtB7K4
rlJhNjzNoF8239Eh/kLFqF3WArqlY3a8S2MV9knuBcIKlLYsvspCvM3MmLhsCoJTFHtJESQ+Ttjg
8qZN1FDSL6jQtxOuMg8b3SlS0EVvFaqhbpamhRdPTafi0YpB3HDX4dBZJ8E7Kw4HX2bj55jgFc7Y
csSN15eOVk0dykuedSti3TpThC7rwbnpdEqXSR6u4rz+HkRR7yXpGMGA4vd1L67SqCP+RxOLYpGD
1KoVLFIo7d2hZe+qhLi9ce1aas/iZe6WSXza0b5xSWyMF0Q3iV23ilIB9qNo3BKTrzR2Yr8Leuoa
yRZ2UbncToxXOQGA2hjV55eG9d2STR1bdq3+GLWxlzMaqwEUOsLpxwLRLyblblQ1p6EOlSyaXCG/
N/0W+mT6ZGtrcRmDxjVCnDkanwcVjxV2utzNpa3V0LUeSftqiRPiWcJadyl/Ty3p07B3x7KNVwMt
WzXUtsJTpVWEshvc9bEas+xdyRvhj6m+Dq2o80Lcb0MZG5XlNvayUg7K7pLW7fP+h0WmQVlp+cVp
UeROtk+sKt4Ii36t0yg6p1W1Dr6UbOgjNURsQ+PWJY1uV3oYE2U3zo+gTYTC6RCchpeiCFKVBKV1
RfEGDln7nuaxWGRxTH2dpaA6TeaakEY+CsvElahbZ0G6wXnV+IMMPyeC5BvwATDNqRDKdJXj6ol/
6fPxchgI2itlvy7CXMV9QLaxsHLoTVV7BCYo6YZtiBvHHQupXTyZYMUjY6tsyrVinR2DLdODyvTw
tR+txENOlSqLf6N6WznV98TpQzdMEjXxIvdMnWaLKsL2ElAb5JQusja+IEmZLsYkzhUL68rLgtha
iSRUdo3kOs6rTQSqovok1KoaLH3WTKPLwPqskrTMVfrdDDxxw94oE4p3WDOjphQhTyZYuGXKO7do
O9+C7Ntp24eXuDGWVydWt4gD7CLH6wprO6Jx8ojWqasH7YaFzTY8Kxo1sjpdDg7MDDOcZUG9jUSI
/QlFhSfSSi8GElvLZhx9W1IKEzqyXDsy2k37KFw0ZfYxcHIEzmxwm6jWPgl64g4dY8qaYuwZDU+I
qnSBM2ztBjvFqyE34GLhcCNfNvlFNxRftObiTPbN+VCa0h/q4bPVpmg9tJ+tJq/dVCDjmdxyI5RP
bhFFwnXshCmdXFRhSE/BGIBRzglxNe6XTlBVbs3A4kllqiFZxmMl/a4aGi8lzkdhwo8ls7hfdpXl
xU4WeraTExUHpljoUTCVtOcpnDK37NMk9HpmpQqHya7Q/YfYVNPHSaxqKoXXEh26OPE70q/yMG5X
sBWXLprcCWHOrMTYDooO5UXeTanvyE1I6tKjOd8yY4FHZHoTCLKqcrgkhV71utfeYMuPHYs+aCkW
oUOUZnKJKCFKFN1ZFWsQtQ0B2ckxCnY0VCoCs8sD8KqdE8BTsQOjk3Z+X34sBbgXFsjAKyb4YjFZ
3O2SzFYB3uTJeJXk+II1IKMFhkQlQlsr3VGvs5pqy8pGpUkwvh8z9jUsgwnmZL+etC1PnbD3BiMT
VaHRDSpQZIPSpV200TaI2Zkes+asdjq3QWZV5IH2el3uxszLYnyaB9wOVUF/SFLAzB8XJorqD1FZ
bYrQgM0dQjX00nitlshrregCT126tU/rPATlcwayDSaysnXL1gJYkzAwoLqVKzQFt7L5lMUOdSvH
FC7qk1XUEDcY0mxtJ33gW3x851y0I0y8xC6/MpSUyurBQffWqDgYMy+uikk12QDoJ3qJYcL1QVuB
baHfKlBEL0Xt584ytTumxZK1KfOmzxw1X0dDszMUiHcG2Ntpmo31oh9oeOok8qsdl8WixBwYUJ9c
x5YlXb732m0YlGvIk8tNDAPIA9r5PKwDj2T158kiaBnRYsvtIYZvXpdJFy1QdovLpAZn6CxNV6+D
Pt3RJDNeXYAnzZMQgT0CYwUVtPGKo2kNu8LfYywH10mBCWo6fho1KT1eN4PKpzJVqKwtlaNhAKJT
jyps8DquLJgerR24QSQSD0d26MpyWE+9o/24iYSiJlgLPmnXTBNwJigMWAMLbFUn1gMB1JPRgilK
RKS6jHiy0+1ZUU/aaxw786oowV4YyFULQaSbkaJTNol2aRL1bmKqRTqJc/BLg88NGb2QswZmJEzQ
NA8+YarY1F53QyfdoO7RNuV+EMV80eWx8WiIPzu8LPycOUqIerjnXImlvbEXMNRxDbM22NRWXHiF
UbaTtqtMsLOC8HjdM3CBIyptd4qAWVRRruBsqRb4EtEeahPqBYVvBdGF7LsQPNgIIpXockqLVRNU
l5EmoetMtlBxPXklgFDVzbq1yae6bca1HRfFIs6D1EeEAZXouWd1Jff6VnartHGWcDgf9hiA6WYD
k/5IwnTNKPKT6XMK3GXZxXHj4aHqtnziX+2s/NYGYelVefhNT62Pu6BWdizy5ZDk4N3S4XRsQ+mO
EHK4Ge5+2HXIVZjXxocqWqbGnjOfltGetlGgm0A1Azp86UxPzvsfPSl2Y8QWpSHbDLNY6VTEKmrJ
51LkqzZpqEfjZlOkugbjJhZAEcWmNNJtsKqruFjUfcHX2O4rCIZa5PXRdMnLYfDSrIoXhJuNUw/X
SVe03lCUiXIamvvVIAhEHaV0K9SlivHksjZg3h0rvpp453hx04xKNkDBMxzvNEIXOZCVvTcMEy5d
nUquBlYiN1/z74KHvoNaW3VWDnpSeYno0Zql3anJvk+RtJTTFVwxIU4hckXXY792dKEqk1cLbeob
4Epfgenlgygh6KGtD9lBz0kQ96uxrf1m6DyGQ1sZHAaqYaZ0I8thCrPS71hnFjCtg6wrFIKwxeN6
PAtHtI7tlm3bwDC374ObifVmMYLPaXlO/DzOmFvXi7QRlmcHqVFkkUQdX8BqdOaOUQTkK20uKC2V
M3UCTFyjVWKs0wQUcF0RfBG1juOGcfNJRFGmki7+mtW94rFVbMkUVCorWaccJ++8uu1PY3CM79sx
3lqRbNcDb2B6iP4LanvtkmpaVQX5kZL0qivBlDJ7K6IUQkTZMTc20k8TdBHWC6R5s6RBfZazAsKY
igi/x2zdjdVZoIO1lSC9FCX5GPKiUGXbmyVLU6TAh04QhSnenTJ80YXAJUKENyQfmBtWSPtjM3mh
Y90Qs0QNUNm87qhfJ1nhG5jICxoEXmXVy0Rb3+LejhXkAkIVGPBwDgFOAsGO7bc8ihYYhRvqNxDM
N2O0Eamhqi7LTgGpBX9uR7aKgIi5SZh4oi4zVeYJgWhVxC640x9wNuN5VPNFbEdyaZJicItRftEU
f7JR0FxJbl2i3EDYX6xSKqkbhx94DsglOugXIYTs+QixSXlJC4jm5dRNYPgD5oXFqDAqdnaCI5fp
RC5YDSwrnnIvpi11U5NcS96dSS2rlWnptSWjUhXVuBgjRVt0HcdE1cOQw5BWZhHZ0SlqdaKybGpd
KcqP40hSNY5N4Yfa+WbVzocijgF2/Fk6WexFcQV+D2gUsT0nsnO/72Pt2YUZF2XCvC5lmyQJK6+t
R6Iihy5IYvduZ740tRW4RqNugfuvvY7MqQFToHMhlnGEr8QwuCmixTXNlh3C2teMEaAI71AtuNdN
Dfi8xBucJvFlWEeuiW/yMPoUi9I5gzzPdrJGocBfDvYPaVVfwzbYiAYtaDWVSwGZF4Xr3scZwW5g
t2fSYaNrOaDDUU/BhyS2arEI1RSCRxHgosL6XZ587ZsxPcN9XbhTH59z1H9v8x+4l9Iz/dQr1LZu
4CSd6/S94w9W6Q6M5t4U9J03NXyRs8H2szDuVG3OOeuD94HVq4gP1SbBpFKlbSmrFVukBx+iN8vP
LAwaKsRlGlTBqq21mzUQVYoSQXg6tv1qbJln0uasoc4ENhVyVHWUL2AX1zXuS74WZPqU8YWxksDN
YjAuJrC3SdbgVQOMh8V27HW9BX40FIGqRHEe7HlJGEDcRNJ8azsWXTZitMGeoo9FJz9UBDSNNR9Z
KaYFYfimNyF8EMNcpuVZL4A5tHUTbRlktRwcbrMiu+4QmCgtIWvRtaCbWXw1RGWv8gjSMm6chlfp
lG8gFhu3TQmpoaYYe5hOCF/mk/6cYFRf2lGWqTjvd5Oz7Ou4WHNCPjMyuNtGNld6iq4nIgggCgZM
08JtutBs6hawvv/x7n2cfU9aYdaWbuJVaU1+UTXgdvYXm4klA51b3r1LQ2w2pZ03S0GDdxg17phx
tA6iXG5wOlmLoEUXnUYclKRd1xm114GdQRdGoSeYTfBjn4plA7m3ZWRrsGRJu7oLJkVF5SINB+JG
rO7eR32pxrL/kZM6WUc2q/wQR+9qjj+2dRV6hejyFYHwzu66UTVgkW966x2LnPZbnxbrMpVMdbWT
n9bwk4taVkGKox8U0YEAyQYwTGUK4xlWN4wPa2ZNkLBwWrBotuPDSOe+nQmImnFysVdXFclk9K0r
xCOqEOrfkYBvrZ4BhxyT1tNhsUZNC0kgW0NIh1akbsbLwDIDkBO/Q2lzaTnlDZiiXIWEbanINkmf
fmV9f25Cq/eMhdwqCc8xP600/dATkSwn3SJlokBlBUztQmR+JPHkIvRV22Das7ZDMENErUaBL1Mp
sNfw4gu4h1MbNZsyjmuVxdO0hP/M4ywocmB0VkKXVWFLj6fiPGnYF1ngz4XMLsuiqCEb1N20gyxV
b061yZBLmd0u4zIcVd2lGCY9mJWpCDLFvAQmLXrXymprj12ouOE25GcDhXO7UEVZn/MRkZWT5leT
5QMle985VrI0TWNBmrX7nJHI5SQIVZ9lyabv23Wq41CVZFHlkZtwJ0qVKKdgGabJKaQTzmFL/9k4
WuXC6Wix6SVp1NBGrYd4V2zwzwvJ82JD9l+5+8yJgtq1yJC7YgrMph+yzsfCuimyFG/YFF7UMJWW
d++CMvtQZ+Kb7iBrUtZp7U1p3qo75WC6MBtY98dgZGpXpC3bGJ2QTbNBQ1VsctlDVqYXHhnKzyRF
IN8kM3B6+5tdOo1eTRlYqr1Y1jD1Sz1B7Ddxe4JECHzWdGOaQlAUiaUOyTLskq+GTu+rGCi/cESx
ubtkSWhgUH6+twEoFLNofSfi3WXMBxi3e33GKwrp9LWByKghsVyUoVfhwWximcSp6gbGF1VQbcMa
x5Or98kciDbLdSM+3Skj4ZDRwl21ovu+3/1KOwwff/v+2STRkCANRdaelvCQ1Mqz5V2PHd7mewsJ
43D3Po9kteB4vHRI+012+LSNIH3S14Cu01bLICp1Br526DfDRIFOQTyGVA8SQTAW9hsqm3Wvk2Zp
mQ6E3Et6Z0Xu3pqKTK7Yx03V3qrdiV6R9HMJ3gpcTFtvJG7dlnV0BestzSoPjC84mN+o7YE24vZ9
Uwd0MTixBfnRLAtTNYxgcC0p80WZy0tYqcg33UhXUWG6JXAwsAmZlMUqiidISznZZswGa0lYXfWu
jtEp0gE9tasWIrIh6n1ZJf0GhU2mmoozL5vGIAFHn5jN3XOmsIJYJp1sMBxJs+EWrzeORVxj1XjF
LNif70JycSxWe4ZxZ3+TCDcbmdfnzXgHYQEp/1ICG02ichPEcLn76e5yN+OQtn5MaMj8MY9gmuEQ
EswCpat7VbnTl/0FsxEMZsG5O9aN2bSF0KmK98ZeQmMlwpp7hY5bmPkkcPM6ZypuCRA97dPErIux
jCDCcG6zsMWbLHXOBWQKFmhsu83dhfDK+E4DKs952m1IUQqY82TgbiwryBsFdQj5brA2zbTRNVB1
CK6M26bBMhlifTqAY/PsBqKeO2W8uxT7+Xz3U6StatWEjWdVeZIqR+piE5bM3F+m/dS4aVkLXtZu
DdmExUA2LfuA8rhZ3+GAU5E/IALZHIGtG6tzIBRk+lvZy/EMQr3prKZNrZwwrpYhmj4MsI7uOTq7
GC1Btmh/KXW0aC08Luo6+ogcCOkGMT7csytr6cRMrPlgnLM0wJ2aLOSLAgKmDDISZ0xApivVbHn3
hbwf6lPMGnV3z876s5oFP3ragM0orSWt+nGJkq5RuA87qsKs6pYEFE1VRZ6dd5SsulTWqxqyoXZX
GTBQgRNtSwdyEM7QSr9P9r0yhQfZqyvILUAGtwKShPdCowrWuApr6twMiMY2GiAstTp4a9Hpmxxb
cI+kPWs4Pe3qfJVM2baVKaQvcjvfBuMP09rRGcM15JAg4aamaEzWuopXImRoETcQPff9SEcFU9ze
gsnE265quYcFLCjQJD37H8q+rDlSHOj2F/EFYuflPkDtm7d22+0XRS8zCIFA7BK//h5UPa5uz3wz
90ZMaJSpBLddhZTLOQkrmnk3NFaROmO56RFiJWFkfWmyENEUR5azFseIVlGdDC1tVlL5D3bc8YQo
8SY1sj2+Xb4OzTytfYkvA5mi73kr7kVRI+vQjXw7NPCx7VMeyXnNgvxEfEceh5jhj6mlvwpIxxGe
sAx1Td3mqe244ngbQuUEiRvNZFXRkzOGwYZF8QMSt3adjLopj4LotB7mHj5INqZDjqMu6uuVrx3n
EHWWA1cIM487awtMzp1tl+LozlF5HcIISc7Yh3M2hH8oHeYr5ot1HtddUuvMOYD0Tg5m1iyimd0W
WCedg6KVkxaomKZmwWYevD/pi9XNztzFGHsk/9whv75pbCs4jHgj28GpeVehLodpHBJrpz22Ki1/
OrR2arS3oZ3q8HpR1QZITfqiSMnowkVT4aHqezuJ5uUkQZ78kFE7OijbKTaTsHct1asSHqHu8OWc
GjtLxrb/huSKhxuQIhXTNp4oO0qNJyaW7hpHAT4XbI+Zax1sHJx7iV110tg2heWVSMpPQRpmxXQk
ukw8PqlVJ+BMEjrtPQf7Wm8V9cbHLpCAYvvdZzYe7+4l78s/kF1J66B/desGj1fUb4a6+5QXiHGL
KH6ZioimpSsT/B13SLcOl4qyH6X0aKLCkqXuJFF6a9dOJwKTwzy4RflGpjPXE/IYyKSNQRutLKf8
ruymWbv4k5Vt9x1NPtok6texcj/x+NXTSIznvsfT3tPPOLKdJIx7J9UTMl11+xRGKHxFAUfmpEec
LUKR1N62YfknZpdzimSGnyI8WqtavJQd31DXQebRHXDIYsfzmZ90ncRfwUe6reL3UccOtGRLhY19
GsVbLsYI+9qdq606jWxxVzuWvZKCPtN+edjrte2Va+yDck8qhexQA2dhZinhYZm0YSUvEdLapA3w
1NPxEDllf1zSsovX77ryz9CSKH6Fu6Dh9672/JUT4iidy/4bToZpEzl3paUOqOPfq1ptJ85eG40a
W1x+6lE4xRcLT0yQtFP1qQ0pS2heZOlc4xuAnXIbxypIEDo0qUv53YybjcguVqrF36jPt52skTEu
WdKu7c47htgUMz8BOq1KZqkvonBQ2P/U9Xm7Gl3nfsYGiCeYrlsEuKnT9Ejezva5ofRLT5CmzJt1
3Yi9ihT+PvlXiUpAKNimrppLWaOaY91bjjxQ1EmCuHxo6KofSpL0tLqAD5mQPNwzFf8Yw+rSUI6S
wph/BXBjrYb1IN0RJ9oDjaIiLTp3HeOViKkk7tGK29TSWSJYnU7DCtmI1RCNW4KUX82txIvlGtSW
ExKBNUJV+zzRcTtMcD9de40qxAnpc89Rl/JPyxl3eYdP1W+/Kzmfo6pcFVN27JzscxuQJxKcaOj/
aN1LIRokwhwEpBOSaygg7xsV86O2ArXywUBP5tElRzzt5GhmZhjczDnqCHupYPxNzqRKdAiXrfBm
tgEI4cXxaZ3woKyQ6WcMlXWWiGULQM2hwTM+2Nuo4w9Ds4sjeG9Kx+3BrvDYB208Lc4Z5K4L51Ve
w+uenD5OCjWolCPDOExegxgOO++UFe4XBt8jKXvtIBRCHW6JM5GrwIfZI1t6aJfBYRPSUlJzPJ1d
u86z8DJYfJW7TnMYsro9gIpfoChURUgowC00QxiGD52Y243skTpO8sWZ05Er57RT34LZ5mkpEMSE
S8QxjnIX0VBvmaQLnKBOSo/C/zaL6o53ojwg4yoPZBmU8dCEPfapQKo5FQ0H9CSvUs7xrFTM0Unj
ERyHFZ7hgrTqYAU2PngU6BKgHNKxmkWCLThOR+ZPDvJgeZ5Myq5Q0Q2mQ7YMAiHPwX5zF3+7n62n
qMJvUlnLkWeMWoGCAQuqlDkcf2oWNgcEa12ZmKniku5VuyZFSdddlL04U49fR+QtvEV/+Y3V1XtE
McgbgMqwytAdjiqDs+cMAqn4xUN1O93g1KgRz9zkivh7e8r6bdxPqPbefjxf/iEo7KHSjb3FxhdA
FF6UBg0Nktiy24PRmZkZLAfvQMWjD/8oVge4KuFOhWxNy/mL63U9Itfqsz+S/IizgCAFhyRTXYUo
0tUuTapheLW7HCnhcSkWwv0NBns4IBU4HLLQnROd+ygCBQSn0TJkMx7YzFLbCrnhgxl8Fq4javFd
b37DDq+CXJVweZAJ4E7aZxbSWITnm1y6z6WFbXGtSjUlJKzblWxt7NPDaOELAF8bsRfCjTzI1l2H
HRVTKMsu6A9THz8ZCNpPeNxvKK/vtYTjkrGfL359F//Pp1rgP/M+0ptyeW/sTUIfqOsLZ//VCi+2
WYhY3Uej5V/zfq/bm08XhNz7a1A/QO6ur6j9X/B4/7r4G1jv+6/vbv0LVLxg2RwP2LX/Hav3oRfp
DbBnrvuJ1wuC/wFL2kXfrQ9wPfS5+x+kxsIYHVWc2IkD8Nh+ovVA63AB8XMDdIwmy6sfuytUj6Cr
JPoTgkFA0FciBvLi/weqh9dN/IbUQxtE3N2OAdt1QhDmFuTfb0i9kvC2IlPh/9G49RnAAfdZNaWz
kmyOt2QMnGfsmgCazG28Nat2ZJHrqtNW7nW1LIufq/90rbmVMf6na0n8Nc9QBs5G2RzNEJVlI5Ob
HCvdHMNl+KDj2YxixlVpdaeg6tUu8+b2dBtKGf8q5p6wjnUBfFbsvmSyFCe4nllqLWKjK2B6JhZu
UTryXpyw/1FU/XSXqTkhjK3rEBWzYp70my+btOpJ/DJmauPHvO8pMHmztyrpTI9aN/RoZgEQcyiy
Z0Gb3OSCEhf7Pk8KbWdrL6TITrYuz1bRNJOjKknYbBYM59HILBjurJra32SR853mXnXiM6tP5TIw
ivAYeRQv/bBgRDMEeVufCllYHQJjTOUuRun7ZNZKpax1xhRfZ5keAStBvZd37bjJJI1QbcFsVgoZ
yhhbmiTbunO7z7HdWPc96iLbwkIhTMmxvozLQOE+X2jY6MSX1ZT0/ZQNEgWcQKxkk8Vbt+8vJOvn
SyYt74ngVThLqTTbtKr1n1gmAWuS3XMjBF3ZzPbHx6LgOOBxUAZ+9zgsKVL8HuOuyvP8qjMLy7OS
xEgO7o0YzE72+G8XmRuVPiBpbV3vJwWfPvHzQR+nqPh1MDoJqMAvC0aHjNzzz888ci+ajzuPTOVd
6+bsiVLL3yKZR9LWC9iT6jSqnlOnVhzn4LYpevdIiAMkZTgBkEKa/OIrHqyraK4fHRRdUyRB2UtR
hhWO5Xg8yqqB/+aoMuVTxz+bWfk+6yYrv+puM+C+nR0vWbAmgAqlJKz8bczoAEd8kadq9LeZiLPd
SPSAQhCqWVY3sacQnvtubsdmlyk7epTdiIKxJfgPpqZ13zDx1lNNVsyz8rPfO/SUuUsdvtd0g7IY
YLGSogSLzJyf4EuPomvp1BemWX2xkdi56GVowskHAKuVG7PQAoJJ8NxgxWI9cAKN/I7UG/zo8s3h
YmKA0DbWYRGrahxRpApn6+AO9RseT/xC72Jbee1DN++JO4vj7PdugzyBR468WvBCPZjJa3ea26vy
us478i2Qgu1CAShFzawgxaHKoy0qnRZAJ+cCIJ6LUHEaIX6ZP48lnEu7ybOoQqoLPiLxUTnM/ELf
x7OvrkPlrXBF/qsmU4jNmnbeUg+mOMdT5Tl6W4ZZ/lDT2kFGoRXf8ynbKT6oF79rL2HVbItlHzED
dj169Jd9xIjCbCY3GR/gHV1AcWFL+KkfiTiz1gtXOG7mVwTUp6Bzgh8sn5+82c9fRBRPa9un/FTP
rTjneOHK1RSe4Yl7on755Sj8ByA4Xmj04XQB4sTxUP/zFqYpDpoPOPCQiHxgAYv+KIK83Ocmuews
6TdLIv3WFw68QzP9KH80/UX+2/TjtZ2ei9Tqlbf23Nl+HprssfG1uhN5zp/rKaWiEymtNV2Xy8ds
BhIAc00tUZyqsr/qhVMzNzGr0XKFslq6Nna3y96vuOl9ZwbA3Fzx3z+jqdpzU03Vk47aAmWUenrI
nRY1+4BxRFG9/JoV4wFFr+yziK1870VUbDIUG7+Oxz4HCq4Tdbfp8zraBWXRfbYssRcAFExz/6Sy
ubq3gt5/FGw4ZzocXrXvs92MTuJrAsjvazWi0C7ajt0Jv8t2bRaSlLREJHGr2RuALDpFik+dRoCW
n0TR3IeLvosUUJ9ipvsm96uXebBTox9i4H90z50tFQV7I/3dpFX4SnVl7cah9dZGjXTkvucyf87i
qD/23lys6JTlb67DV//x7YvQW+sXFgLg7GhEhx3PQ/0SHg6+ir/7NjN3ow6g+/wHJwXqESmOLm4X
85tnz6iqagc+g6Tu4zBHOMpr/WYvtUAr67vTjIL7I8usF40HdoOoma90SYtT69rFScj258zorEjc
I/+b7T7ojS1QywoVuOXa2zIPmvvWbfEX/4fbGZ0N8Lhkw0PoezUi/2E62b3wT0Ub8bWo5+y1D/hd
uDzcPvXvG+CTXoypw7yfpuPs/GJah2X4o7bcey4FeQmortdEEgYMWA8Mb2J51iyr+2iY9ngkNxP3
UG1bZnbpARSbDUC8mdnvqx/tLAV0alHjit/t6qgjB6cFoCKqYvtk6fnXIZZkz92g3X/Q32wLKu2T
EQO/PvVK0F1eaI181z/czuj8urpzplLtzKXmxkb/8TIR249W4SwYymJD51J/wuHJUxKR9jXQwPXk
fTR9y2R/nouMZQkv+iTPLYC0BDBKvR+3jyQXyL341TPhit85zHae36U5ztznPG+enVHwO7JIy5qR
HJxUN8v/p+vm5Se83+X28zL8BCO9r91+3rJ2k97/ZX5VhnvgXJGvIjk7RzLzUuU7NYoNXnY2OjO7
DYVZyEowHYj6afdPxkxRioZN7yHVP5wjIci4vz7IiJ1cF+8qjN2AgJGLoOf3B1mhgOOw1rV+oIT2
1M9t9BCFnJ+7ggIEsTzRcAm+D5UbPcD1yc/Nuz6CHtWin/pxBl+nbhxt7FWYx7/YG72bhd9L+jVv
48e4L+chwcNNTvT9a3adLTp77po1zwMviVlnw3D5UptlM5hvm5kZQ5yOqK+7Hu5olNebR4QiwQpi
xMqq4RQ3ZSGTaoyrY7M4xaJekKc2QI9GtKuofOgBOjESMhj+EyrkMsmVQD3efwOoJ42o9o9l03d3
kzMBypEX4nvjs5TTQL0JuMnIPPxlEfg/qH/oxihYECEF0l4BnKybLN3/8AZ80Ns/fopLsOs4Pt4M
ErkfP0UJuG+IPSj6YWUl0DGJTxpnbQLDmmzLwbE+GaEodpMvrU8SqPqnXH8dRXikHc/OQdDCK3wX
JbXxDwZ94Loa52H7EGd6ZeO88efGObleme06aTsnf5m5i87MjO62WktqIQn8l52ZAf79SIChOU1h
jBgEydFND3rCXTFnPwezUA+xQlD4l86YzDhkkR/GgvRL5Sftch1ocj9vY6yNISAjcfLvT0rw9ycl
RHCItxXHHlqvIab//UnJ/DG3bMXcH37VZ2mX5+Q0vA9Bl+ObauS+9+AdymwNBkh3uKmaCh9MmYOD
M6PYcLHywrsUSO9xJPnOnh68i7MMRp9zpPxjTbz0w4JZVTFSqS2wZ/0QW/2+nvOwvNj1iPypI14b
lZO9X/vdXaeG7s5dZou+9gK9u9oW3CvuvKEAwWd0nmenju/DMD+2k3Sf3UJH98taA9jFba1bJM+b
PiF3qNcoUTR7AGD50cz4pH/OyvfZbfU2y6aQHwskfLf//tkQ9+8PADobB+iIgzcXLY0i7N8/HBYy
WnJtg6HSV3PnrUMZg5mirXMZNffSUuPeSFdVSBacfzUAeo337qblVV6szTovcn2Ywnavq8g6u4L5
4xYJ5F9uYxaMbQ626Kqvpz6hsuWAjc7WF98B70m2IAAgQaL7EP/P3HvlVM3bRGWGglFlP9lsVuuq
tui5kTbfI9cM8HbA3HOBQ3NNJt4+uaLiqNKx7G25IytClOrak0ez4jFyWbv1LOkm/dSI72hau23U
pF/zUdA1+A/TgZQBvTcWZRtMl5JznvTm67p8PRXSqqfQfGenRksgSrNyM7yv3AxrZyhXbrbQrSa3
e4gV8uiNYk9APrAnBzTCFQgcAPQuuneLXjXFiij62CzxI+hp1cahIEh0i2h0eRmKTRPD9wtNxJm9
yxUitQdjaHRWzPlqJrx7MAu3ewkTuFao8ZHO6g+Aea+bPqouQ6YQDy+z0BH1ZeEgHkmTrT/ojYVZ
XK40preL/OXKdrny/bbGwuiNmZOr622N6sPlv9+2i+v/OLOjv33ZfQdvTQcHeWnYjU4OH87sPsht
sCkqipfsVStCQlCkhrlBhG4jTA9IJI5GbHxKEh9gplU9IyZMzPIHQx4xFGiv5sZILfcwljdzc0sj
mltG0r8rUZrf5LzXl9xzpYMaWzlc5NFo5snVl8KoQ8npJptA8S1xqDvJbR1Z22EBpABsR3J9uS7/
vAtBFilpW+Gv6wzYm2jokTEZ2hPhqP6Bt4OpGTqrpEeRrY1gT157+sX4ZqaXFWZH8dEq12i6jtsZ
1XVKhxwHECBxG9qV9bmrKr0BBEMmIXJvZ6Mzg4/MAqogi000hSdp63YfsJ791N0MWdz/vIPRxRKM
qP/Y7rwPwX+Ilx2ADGXif+xQeG3u79tdFs/cB1fS+lZ0ILAid+EmVhs1K1IPamXOiNtZEo2xukRv
RpFXEqbmTNECJJlinn/aG525cs5ndRm/YydZ7rqcUtd7/X7/6w/NefhniC9BoUT3IJZhDB+Z7TX3
V59hcRwQgt80QK0V95KfvMFJFT6Xh6Iv/afYGjNA9VBVB2nGf6rmgB+DBhhjs6qI8p+WC1DA664X
IOOKC0BrLruu2hrfxoqBBsUzU++MmIlmWDklqXf2kkxn9K9Vk3m/rZrMu1m1F+MP15LCrp5BiBf7
Wao/Kcqo98xm1XWwsvHHDEL73qjM4hCV45477Z+CdNV9aTvzSqFnJX4TtHkZNtzNVuPiOfKxK1Lt
aP+u0fZwDDsfxcSOZm9daKUtZe7rPNNVljX1lgJtCVpOy8BScNkTKcAIznrrzqhUrmo4spKtJp/j
jBsmB0zDodowC2h8n9TxXQMC3124zKSfgYsWzOX+tqCK2DsDdZwas5ve3GToq/GXBeQK58S1LTgb
gNrNx7FtkN0o4M1xWd8DxPK916F61WMNqDfx9TaQUr/Sob4Lhmh6LBj7j40wRA3nN7cXWTG81NNG
4/UQZRv3Yy+EYaJRazez+qZaZPrtpFIWWKee8s/w0x4AXaASBGzvT3dk8XHm9viEtG23K0IxpUY0
wyg/BSCKPRrByfG9QX8IujEimAP+OeP+g5EGWo1PY07/BFV1ODqjBexFI71rngsg2XU9TdbR5LCu
uaoyitkGNIwivdm5JosVA+UA9ODKKlGPhRMmYnjKhSxtsPjhadW/i7GOxYIx3qDs5Z/dsn4yyX0z
yELcZ2MrL0ai+AjWpQvm07UawNvgZl8T7aYjHFRAOpS7MjMRqOhTAzLLtORpjN7ThXeIexp9Aqr/
o96dbLhDPG/TidgZ/S9Pzl+qYnAZ0QhjqQl6aGsR4P26Lt43HXkuOC0f8ppR4wDA3QX1tw6ENiC9
aLvvxXDhYFLrBHV68JdBdT2bWV1U3T5ouwviuc4/GONFFBPlAMq4j6Vdhue4zsVOxjE79NYkziGf
g3VYCfWEkyVO2jwXX0OhjsUgOzhYZQTKTuH8CLXmYA36Fwc5wfPCOEOGK9KoK8EjaWYb1Oug1NV9
BZxCHM7bQVAHiBKnyP9wqrxfVZoJ0DFw9NyGgOXdKVqGm26sgPEgIISiJQlZx3Dv+sd6DPYVbXfC
Ue6Ly1m90tLz0fHDcl/QvOBEnVg+DqWeHoHqO2ILLD7L8C4M5+KEf0pxMjMzRHOrwaUc+2PdlWRn
dG08okLkZPb2Gjaj8PSplB3d3gJtE5vfRBNYm7j73daojEVgyTX6RfT7Tmb6eBvAftJHUYqdWIgd
rpvJJrmtXmVg+oF7ofPe55N3B7LYCv0bmrO7SEbV49Q52r06Gwl7zE/9WNv5RnMbcMJ3nTFBDeeN
DLrbTsjxtt+4CwzG1Ktg71YBwi+psy/CrdwUuUt9rLWoXkjLr/qa0nqvGefA1Wbsi1t3yEUBOHTn
iSp4IF7/HCx6HwmSDQAOdFuBiIoikmbg2NBGEX0c1RQ8VaBnPff1xiSevI4YweSPPBaxZcUI5WKW
gWa05LWMGbpvNDxm63/3FlwbJe0PjxT2xtBBe2oHnkMQLI/cLy1jlDtVMq5m95tgeF5Cz45OZrCi
mW8aXfbJTeexXo/AKrc/bSpw2U548vz3q4ztB9HY+7YGf1/gVwqb/olZsz7wMUZidBm0D1aDB0/k
pgryzgbRxKl2jVN7VzPmBsUmAJcqNTp3KkDfauJmY8doGyNVB5azauJPoLXb6wBY5o0R5ey1uwKI
VYQdWOVgHB5JLXtAUyEOaA19N9re2UgFm+tPmX+90GgESOyU8/A+i/Pv3BbVUYCisBs8BfbRErPo
JQD5oLMXXfG73U1nAXCdXGttH64b3EgfgRECBM/KvgyFKD534wiqhsNwpOiMnoFkGlcleJhf7Dnb
2+BT/vjdtAhx+niLqd+M4ypXatpGLQtReRnZJVqGBiDok41eFQCjskvgN8IGdxALRp4idUGw5+2t
1gGfxeji0WeX1irQ8IPpav3LdY3lhNsyAg6gYay8c+f+bQ5j+zMP4KZ5AskxI7Zy8rZhwaq1ETun
RIeEaKLbq3FJWeqUY3s0YmY1r+CaDHdB1pLPrADfwvX/GMBDB8/R9Z+03+RnGZBXc4oZFWpzR8S3
+V1Yx+EpK7xHDyR3gk4jCPaImO1EEuSSbpHaLSwzqw46emw+xGsWteu9Qo+RQzxT7D49yKKHJveA
E7RB7XIilNx1d3SXIcOrGlAwxGyugbvv5NJ46S+VmRkzY2FEM9h92B0pJSByFjwHrn+Itg66A63r
Os9fgxoEp3zW8xlIQPo51ndgaOSvNvXpcaYVsGCL6MTCW+EtKGJvxLqvjmNF6CNv+RfaBV8LokP0
16FAcaIR8XPPymNbjvrN6PNF73j2P+pD7D2HHN1NgO9DOVQFMdo0LaKpiZpqqFm4lU1vOgCtd3K2
91Zno12BzeoNDj+Q8xfxNsTvIrV9YOQaL9+a1Qy5jwWKDuu2cfh5zvdUNuhXEnPAERXI0i7Yc2eF
MBz856n5gsQB+DIsoMcRmclnOVA87HnzxSvABuRO2W/QzUl+QXusc46T/SnyWHy9fF7MPlwuBmtl
9HCVvLWf81PeRNYv8Ae3ljzhInQPBv4AT4DcdcCeG0lXYQ8mPLzEaMiKu3B4zhUNowRROYIDFBtX
CsSI9chRwDI6vJADFYzwOR7q38wq/7WYEPkAC2nFD55+nJHcA3c+rqwVuJf5BtQd9mTHDV0WmwX7
QMcAb236tyIAYPUfTggHITwgUoFN8OIW0PA/5DZDtJRqxmqUbxIdGlJ0dgiO9phXLUh7BON1HlDf
P46htFOHBV7qm6WrgVm6Dq0vt3wCKBHFz2Y7iqq8JqLxnhMwXPHdXJuQCwRxuQXZplybgAx08p+r
fBT1A2DFG4NfMHgGMxu64bkNh3x/09+gENNfi8beYCJuZrGNdiZz91g7QB1XRf5ccHReGMX86hB0
zWC5sJDiavVrPM0qAemGXYp4uppZwIiewTMCHXepVMC7sDfUB1v7VoW4eUIfKho34w/u1Afxdmec
U+hRsPyg200dNZ7AI4vuYtVfTF1S5NMDsYrpxWv9Zu1x8Gxjq4hPVqbZ2rK4eO3c9oKXyuuvg0kQ
V1mfPVKcpQmRfXPn+fB9J8c+4NTWr27ni12nW9QLFtGYOYAynSQZK7CDdIO0thL3t+9ypsXzKJV9
uH6Z3UCqnSsQ4xoTM/TLF58F9TPo8Pbhpr/ZmnteHxrLr6/34zUabXUza9FHqywekYkmK9X58VrG
Pn80gyPyt1l4+mgkCoT+PS1ejWCuYSF19m4fdwDL4Jp/uo+qCvs/XCwA1P/2AKHtI7IyABm5S1ru
Q9RSqKITlNXyrWcOCKZgfJ3Bls/OqtMiLRB8rHxQYruVUf7Tslnopf+l6zxwYpZAs4/vhiAbH41Q
tOjg5NCIbY1oqYGcbaoer0FuUdh/oHVedhrbyN9p4ufoCKN89HqJh2zlNmhcMLU62DV8eMkR+qzr
nAHAM8/xne9NBAju2X2JKo8DmQxdsKQL0I0MtTjabI00a/QJAdYO2KZplN2jruvOSyr0AnyI2Lw2
/yjhIPNgFwFbm2iZ1gN7QCE7DepsejIWrQfaRo32AXsjNmEQHaYl0WNE4pZe0hT5tC29uTpJT616
eEuXQGp9mZseeUbC7GmdDVafsmiogpVZ6iz7LZaRt9NxNqcZ2JK7WqMFRKYUeWRhB5Y7kjuPWaHH
lVpmfNHVNHLOlnHbw4KAQ+3lKKWX7N5nDsomy9A1qC8ZPYK+eyPNub1GHTs+RkER3s/W+MVsHV2d
zRu0nhJb0gLTP/Q82LOKPvSl6s4GstY7FdjUcYvmRcuWbgZL0IeiCLuzkW4WBvJmrnq/h7HIM/A/
XDzxyW1fNJudQzp27umPD2ojhqPDzkhVGeG2ZZr90azR4cdtszSzxjuPXdQGl+WwkhEvTuhtCcoA
lLuA+9PZJjXAMlGpkO9jaOZk+/zzwLwxEX1Tf21Efx8Dbv9n0H8bK40ucxZBVwsgCH90PXmrgrj6
khVBllYoeBykg4DasdzwrB0enjm6dJxzv6v3FSkeoqJy5xVbdGahip4CBh9wBO0PAbjKeFqhW972
lppTVbmp4/GMb8FDlDHv+/ukzPhVw/+aLEs9Ce/QKaM4BnYZoVFIN8zJ1CK1OPhWi1AEypgAwblq
eorGeVOYP+Tc9w/SVmgnN/R2mXaen60sgN43xjnA7tM+cA1aTbRtAGI73fa/EH+NDfw9gcZki78w
do89i6x1SACzBNe2/AT7V0K94duQByIZCYo9vhd3h9AGE6tpUUMKBbrgLBag+6HfUNsWZzEM4SWg
aDFQNKGzt6Iah24U+0eJyPXYLoMRb0Pb2NvJLdn+phqCYtouvLv5M2k7sJfQXQbJN3ZxUI28V6hk
30cWmEBEzeF2DD00P6wjPm5YA66sWfYWw1wxjsgjQyGz4dsIHWuA6HfjLS/b+YAmBNWpLHqyGUCi
eBg9z0s7n4YvTeh/V7Nf/SHRmySMAeNDjwu9s5pWfUNzowEcBnSN0kiKJ9EITlZtsSR2nOCh7KLm
qeZDvkb/omJjFt28D++ohZ4Gy6JRZaQC/x0Jyb0RLbQ9RIMv8B7FVPRL24zyueQu2nM06GsnfeBx
N01ng/4nUA5hJYortheghmKmRmmGYlm+zmwwOBNZofhyszEittsALRuUdSgoc9C+x2tzdFXlr6Bb
xXdgv8d34zJrnNxK7UJqEMkgTkWtdrTNrATRS5gWNMe2Ein96jionKnwRY4Ougkq2aUVUjyN8Dho
rBUY3IPv8EczZNbzQBv0kUTS+bH3KwWGXvt2W3dbD81spHJWRoeeFl+jWnE4CuGk1bbU4G1Omfza
+yDYxQHoHflkhxdC0AoD3xTx/R8sZGaTzSS9Vxfh2WOG/Ke7JDiMxP3sF2lZg6eBkvNiWRPr/1L2
Zc118ljXv4gqQCDB7ZnnyT4eckPFic0gBgESAn79u5DTcTpPf931XYRCA9g5Poitvdew/GpNYwOl
/L1AEnefVyq7KGDmPp+3OkfSv0cm9DNcN8BjqOfsIw+AvUgUp0E61pMftPOmGbvHyGq7m+2U2zyv
rCev9PtDTcAL09OsTGgG7nMilmY0z5J2AXom0MWQwZmZW7tVnl8cqf7YHHS6q9ZNlP36DbKYFGsZ
82zWggh/6Ef3pgqQ3fCXSXNoJaHUCzIsBEOmA+qlp15U/hKE3LNvgCtNiwpZkkok76fg77MzH/xq
3bkopUaQZlmM0JBYpi4vL6CqlYDCWvqcJVvT89X9NTVx/OJiBvLCAeEpQeBshetOgBuxSSvbXSJH
3s6ALs3fW4DLnCp6Z0WQokIg5d3PQ0D2HTUeeuE4e2ZB9GGOINFafIJ58nQXQtbzbses2XUx5Jx+
93s9yY7VWL0VcUFuePlA7JaEjybTUoHQGaZa3Ewri9iL00XRZ17GRRJ03qm62pnBLpbhxIWG5N6U
w0kJlessZe7C3I0OzQDtTKiY+kHUrjqnypDSDFErjhr/YHuorDTMoTMdyeQNz94VzNb47hG8wATU
dSDqVNXHYapwYTe9bhsr/clyAiYWz9VDNMbWWiXDsAEKqbtBrU3NzJSMI9sCFMi3XFv4i3QJwGuQ
RP4fOXDvPwSTzGbMCYiHFwZx/tqNEeA6YycU+bcUgke0q9XFIVZ749LlO9FCzw84JXkzfYK1Dhb9
XK1N0wyMBHpB/35VbzmboQql9eBDHwvKkkEfQjXSU18nwFYUV2JDDxPZKEACGJHt3hyiwq9XlW9/
Hy2r3Zcx6wX4pG67t6eDmWKaXilxnTn9uviPa8x9+qF5/R+7VwPuqP4oGbgM7yGIdQMHPVlT/f15
tY3dJrog+tXtymJVxBDLIlM84UwHcwapSLzWU1vemhQ6eKYPkhLsqGsfA6gDtGtmEYjATZ2QRQyg
CUfYgXcMW6AqxmaUOue/zjo3dz/7+t9n///ztNuspB+Pa1OnhLBtALozEmtmW2yasZfxvSlMmiaH
JvEfTTP6NfnrWll1weyvyV9NKILhB+XQurJ7hx2CqqrOwcA3xYTkMAfk68m8gOD5GgnYBGpIYXmm
DOxC167fGugfgoBZyit4Gu5GcGwik8Dj2BdAwzODKOpPHkG/a2h+Uq4syLr12U44WJKpgP500Ofl
SzxgybeS3lmbZtmzR6ti5bV0UYwDOu8ET7niJQWzd5NYClQD04SuzgwSVcNRZ93wRMr3DNq1LzqH
wjbxgumbjVuDaZAuqsBud2Z08Kx5mJQNAKN2j+0EfgNzM7tI45X5DT6bXvhYQd3oqsKyvrWdfyri
xF/6fpZuFYB1i6ZnPkoaIrqk2YSR5XX6hofjNQ0q8kDsjGxp6iSr1s+abwF7syRL3v66EKKTz//9
++/Sqdr/5/cfKSrqMmBB4D4JEz0Djvojvz8SrJpWSIsn2iMWefKcwFu1SUaHVQw1sk5Fe6iIR/uk
q68JRGTXpmX6UVljzeyrDTYNMu+AgW209gqoZWfY4yVeVcyZC51BFo3tlnR+f6trKi4VVfO4yYeb
6SqrvltBiVAuTNMMeG74QBsFwOB0EQM559Am4920zKGPHAFyF7IqHSC/EJgHb4mNLVuDBT4uQXol
zwgyE8glyhz6z9x77lOgEoJiuANJF2/rjGXzpOt8SPRZIAK7HgsW5iH+fOTNo5zKau15zT5WtguW
blxAxXxszx6KXp8HwT135uXQHfkaSKYp5gpowhdrM7kU9M0hEQV/RoAf18UKxamQ13v5+6wxI6aN
Qi8U+qGvB7p3CMD3NNHq7ZO06eWvPIBpfvWlwwzKIN7B9FR4HR2/UgYSsuioskXeLAnKZAcGiPUU
Z9E3D2v/2bSUPOdeFdwLNyqukM06o+xkPblQSd/btpdCVVFZTyAppWuKVGurgU69gYBT3rBWZ9cW
f5CE2/6DleFQJ6C1hyKr96avENAIhCTaOspEt7ciS+2tauj2Ye4GAkon/2qbs685wTTbNLHtO0HQ
CwQ1p998buISJC92SSTuBkZhgBPmzEtUPYMAL5Dmg8BmL0Yq+WueX4EBBpXTEeGB452dFLqQtEEE
RaamOdgy9s+lJ64Tonc3NH7KINHEo2MD7f2/pmU1dDc/2XHQ2PX2vG2SszlAy4CfguFiGsgGIu2M
zPJTpdxxW4668GZmhKVT8clzkLadLg3xZdoHMjtixclufctmeaXzi2kJClmAGHlI0zKHIkeJawS/
CuEF5puDJxLE8iKYF5DFPZbN8LONOnLnVASmBU0gcs+s8Y8Wam6frbZw3Tvn0R9jHUhRC6ReC0gz
0nHnJ5kNOR6cSd2Pn2emDzxMMrN1DoC+yusdm2SvSOVEKLcxNclLmXPHA0+xyPJyxlDz3gb1MGz7
QkGFMIjAx7OG6KR0MUJoJYxvFWTUoAedyHvp12wGpdLste/Sd0iTZz/8ErLHopdgAKQQuexSbDra
ppkxHsOLYcjVoait4I0m7UdEZfBShhWEl4RT3CuwxCDCDzLSf19Q/8HcDQgQVdg8YlHFYorhv+BV
nEJUT9ctuycysmfm1auFqqEDnuU7k77uLTBVBRRkdubVa0aLtP01ajv5r9Gva82o6/cw6KjE9T9d
b25nLkhcIIz9pnGHfVn3wLVIyA78xQigCpB7bIY7F3p6U+05yEJ98NwUumup0ncBkbF5HFJ9n+Q7
FMCuluVCWjUVzyOkQXY9gz+CaSJTCDmkmAxYJDFKYwYofS3r4yid6tn3q3kNdZ218mW4jGVCN+D+
1Gu/c+ldjf7NbAQhZppAUiVtHzLt+5s2tut1LDN2tzpyS0GV2kAIxdtAdGhnt1X56luA5sPTxDl6
pIT3Rej6kNyg3VPR0ieT5f49tWjLX1NZFzmfU4Owf660sBZgTDJo+oGWvHBycKeySu1lmCCmU1BI
O7oowR6J1MGbW4w3iofyzSb1O4Oy0isRhZqFRTQ+g7UGSiSl3R2yMjBkgHLZQ56VwyT20V9tS0KY
qk68c1lCZh7A4AQuBMJe98qTB6o9tnGtPtyFASt2BMKDW6a1Dc+RutoMFGTAMK3SteoFO4nMt5Y0
GMaLC1gwSoBa3aDqnC+yNJCPbeNiL++W+gkLFxRzi955SRk02VuhrW9sHF/wP2l+IACAPnLN3n1d
rDxVJdD38bpNrfHf6bwyPw/VUF9LUb/1GXFendiDx0ns1Dveggjp5Hpm+otesnUDbNuqj5n9msT+
JsmD5FGrc4+HezuGcNMQoEqDKQWBTxS1+A8PVgpJzdX7UEOEVFEl7mmUxyvXt8he1mV8DGJoJuV2
HT9zTZ90OKp3i2crpaCwSqvM3QzY08wrwtWtqCKyIsru9jA74VgQY7FSTSIe2iLDcpmQ4s2vx8lW
Qu6hIJXPGRfBftKz/zyYJgWFGTGInyzMgMMgLjIzp3aR4dRM+jwNp8uJHEuIcf5xGzM5SKWeM7vK
t64Vtote280pslMXWmWlu4qBWnwE4LHEC8cr30nyqsdk/FHixTzvm9K+uvVYbizYMWw8K3YvVhLg
0atZ/dbG0OefroF87Idy7eouCo+vFL56e5+AmW05JQOEN+mRjm5svBazYofV8CE10cd0IFOUYvob
NT4A+fmr66sfVckH09KRC1IEBKs/7/H/7DM3MT+h73IoQgImQNPAX4AsFD+qDhqSsgguLhRCHk0X
9eWuRTH5bE9dQQgTEx8Y5LUZzHwoanoZigGmGboD8nF07TE7a6HL0i1BrzuRfJRnKi35IJN0D2lJ
pLGcLt/Ujk+W3ZTVAnU6m3Vu2J5rQtSDq+I/pqkBSMsifCacDRuBNF0RaqB43TpoDr0P7Jo5mGbB
B/z9fL9cIH1ELpFTxfD62YGai3yl6bK0/w1G1ZCQNH0jxYMOGEC9NKOIMgS8bv9beRV5hn8P0AMQ
RgKgPFFaxcMJ+6a/ADg1KYuxykr3jvonijGQTR4mqUqouyLvdq2nF/kYhmvQNn+1prGv1jRmZsrp
td7/28x/XmdmttM9f/+E39el3GrWuinHWdRFKKdESqO8Eh7stgNmMqDDyfSYA9T/h7WVQer5r4GW
5tgFmERxEBRw5mjKXcJ9MBmmkhse8OrkQxbYtMzBa1N/jYWimTt+ojkQiIGad2EAcZ4SUvTALYED
qMIzG9Jol5LsmpZZeDZd5sxKUa5R8WjhjfGvAWS3oJ5TxMMpg3GPV4zuJZ6i1qGoxYJyqwbspPQf
EgfKkIgfOAxf3LcGed7H1AneR+km98bpNLTJI2fnRNw/eR5JgBiO262odLhENgrsLenfmCjEAxfl
mhe0eqbQYz/4CrlB04R0uotVy5erpi/F8zC66dxydrQS6mTlJdx+wskZZKwoHnPtVyfIlY1OC8ho
a1lbhBJy2RUgwa5hDfXddyHHNEBbcInMdHBXwr0RFFt/FDDKQCQMSgigQXSTE1TS/8MMZDerhYwc
dw0ij7MahURRwy2KI/bAYlkIu3jCu+wniCLRu+u+KqnaSw5msbeJGMQwYSnjI3uT+xedV84uQ6Zk
CdKF/2ILa5X0fvHDsfJfM/Db27uJdLZkFOWrVsBXKik4QvAJ8ouUuprnDfbKrgDIBZjT1Ar0/hMi
FyUqhnlGf+hhbxMjRQAzI6sFH7SFBxgftPsRO94JaWb+1oDbO+sAhX0OBHTqEZTyx6FLnUWE/8wl
T0O5KgEdP/pJMWx6CSjLkHbJPur9alMFVXBEujFfZQ0kAfAXgygDQUF5gBhTu0IMPh5JDZuYyq3I
Nrat4YX3eAeIPkTOHPqsPfgHM9MP7XeoWCU9pk0LV1/3f0yDvYY/k9MKZg2wpKqk/2sa56B48/AD
r3b+7OEjhIhC8xpD7mCZ0yA5yKxuTrkDBewYBL03B8ojsU1/QPK/mo+Sowgbh+6ulbClEdStn3lV
nArK6Q/4Rb2Xlm4eWQ0fiP++VBH/L2YBlip4vHkufOcC2/dAd8NS9kcuQfbcYbmqhjvQOuGt8Z4C
orDwQi5j53chGAM5r1+hhiRm1JLq3OmaXHvXgbQG+vkIjxho7yXgYcyJ6PnWbERMM239P5tmlFZy
X6fiGkKE8RA5qV4lTS9uecObOVQ+3VdSjNfU4HLDYCtgfPHRUvGdDHnwbIHiCa1Cp9ii+PMhZWvv
LbtF8UaJ4VvCyhuca9yHZupPAMZfxB4ZvnWHGuY3Z20j9W529BUf7ZUeq3hu9vtm+48CV39MXeHD
SoF5cu1XNlTofQLTsbxDZAniOGqVQdn8SqYz7SyAlu4OLCtjBEh2rw+mHcWVPsQ9jMZk1MNb4t8H
zBQqKC4xE2XY9Msi6O/SoxeDJDTYQ7Dcc+io04sF0sA1ESyHxESgFyBV2seAyXrJ7GkzZNsCEiBp
/1OmYK7CQOyDBfUtiwLrBYIC/pxnjXMZQVbH+u8gF/f78jQCZsxcjk/u83Lqx95Hk3a3kQzxWXmR
3rC0L88taAWwZaLlS9OkchUwWqytpi1fEkZfVeTpS1qP6UMI2qzpHsIy2EA8ARI/00XlgN2f5zbR
wUts+ZxWG49ExUtYCbpHlbiZm2ZvDQ/g35yzSRCobKITzAHrx1jLfK9hEQirNPTHZXwGqK5+JHJY
lOHowFRHrDwpEYIjkj8APP7n4avPZlIvPagXz8yUrwHTBFJUL8FZYotSt8Oid4v8GkKNeIlww8aL
MoUScVbUh7geqi1HWLgrgFzYQ3G+3pBMKWiEFM7KjrsA8OURyr9F1t/yPIzmIijbO5cVpCsdR73Y
SQt9sWwg391oqgGL6r0RLWyzIkgsQk4+8IFFnZEhmikYZcUzu0IRJmLyh4rTB9KNZfbRAUyxNRWz
vkVdAA5jV3uqplUB/Jawvl3NGCo6n2NkIsX/HjM1uX9eF/ImgfR+6X6yB0IvpQCVhgk0nAHKBDeW
7CqRgJw1caRlzKyVB813QF3xjVQPoR1vEcbHH2AqbpOoSl+RC3GwUPT8lIc5gXgo/Avhj8QeggZV
7BTSLO8ZnePpZz8bp7Zno1tat8AZq7VEMLDrY8glxTXizdrNh9eqjvdpmMtja3NYJCKTN0PiM/4A
5LQoPfJhCflaobj8zBQXizpQ45kwMWxG4ootiZS34lae7CHDna7ypHX2pHHSoy1rONb0CX8mOn+C
DoB6B8plBTec5PvAodsh6JBcQIzASlOXySZuOnJlCYevzOD6b0x/Q8gMukFeEn1MDU2B9kLvp/qk
nvgKZgCIoF9nngNbHelXcJscfHrptHxtRNi/dMEwrFgJXwlvAmJJx4MljxU+DrmuD+A1QQ9XeumL
gurkguDrsTHNcGyOqo31rYmkvOqKP7jTrLAi+aaQA0RppiaSd8h8WsmP0tfqhHoCPgoBMtIXSGpM
B4ZKc4pc/m+wFWQcFxYkp86mi5Us3TR5skatgOxz3oNwEbNw7YkWK4Odw6zLUeqRUyiC2k2nv8lY
XDN8O2CEZS0551UC+VOxH0gXv8kRep5WDMF9G96PJn9h8R9YqJ8i6ZFnIR0oEUPMcWmaYdipuWXh
SfscxX9LlzE9/feXH/3Hu48SggSxCwQ/7HD+wfB29AiKNK2tRx2WDrBNcFkb6rE72xpS+a1uohXo
ktVjVCEs8dyC/RTABcYSD/HX3AG8xu3ATwgLMD0V5aOoId4uKkK/phc2FKnMrXMQXHefc6db+xOb
pI0gPvtJ1C5HBUh9nu8lMr7vjXR2var4N9l23hx+EeXF4427qbDv2MSVk11isEbn1KribwUY2TGC
cnNRpxlHFhQ4jRG4CXdaCYRfpI8shpfiVJ1PIHj1yOE+YpgJZux3a+Dj32PTdUC5sP8hKwPI3N8b
JTBOCDQMbErwDwj0f48+kL6JPMAJ2SNBaXfB1cDFM8xfZ4CY8TWAYu0+sDW4mea0UShHyunwOVJ6
A3yVTDtvUYkchwC2Hj6QpHQ8GpyLgcOYs78wMX81YZMyQD1CUm8DshS0gVTXIQDvggfmuAg6g07t
HatmB8lpt2whrXGHVEk8m3ZB74U4QIzB/2kuKqwUF7FMrWyCPb+5qOUxHsskIHeWw73Gz8+uK5Kf
Smvon7d4Suq4mtMBYBiw+74zSceX0JHtHFwW/2YPHLRYntKjzDxrA/6hveU2T44+4AIrb9TWLky8
pyRCQi0HyOaAFF24Bz40W1nFqB9LcOIm08/hPQK8WXr4ggCPB7xHl90hTe5D8Lr5dRES4ennRdi2
1r8vGgxSoIFUV5O76edF2fSTpm3T50+KXEs/2hFFiQQAoHXnhcWyBLAzfRpl/N3xA+egCc92o8hC
BLvIMrYRYtm27+ONN+UgawJNb78ews8cJOSlZtN+8y5yf6HhcguYq0NfRPfRTjh3qWS/apBP2QR+
xqbuGqall9jjLxBrjiCPBq5u27rPkDGMTqbLHEwzLCB1Turs8Fe/17ruXBW6WcJXkysy7JNJABEV
EJCJp7Ovg+njMRRneXnAChV02LfZDyWfAMd55B+ciYLKKPC0blBSaJdT925GB2X7hyZ8iJu+3boF
J89wulqhSEcfbEinXptEP+QTCazy2nDjFHAuskaXLC0FPaBKNOVGI/++ME+tEwzlJhwC9dk0owUV
MIEZ1r6QH/60NesB1F8hjUPRhaaVOcca+M9bVP0kA7MObTiwowlwE2eVMrs+fsa8bkDliOy82y2Q
nEY4w6Hupu0M6mltAnQ1QjLsMuMF5AqSg8iS4sEfsz/7R+z6+tIvHqb5virCV4gm5wMQ/oUEx5ar
ZOmZ3ygtxBahP3R/SWdvKBwdl/A/HmeFlMFR8qS6WzJemn3mUCqxLZAfnmvuqoehT8RaBCRbmUJh
xAsyg2BteOD4yJ6hvC1sZ3gC+uzxEwQDrBdZjMSyV4iN2a6IlHUMOontZSbrFzg4XeIp19llYkeL
0n/V8EMAUDxMz/Vk/BVabQvbkNC75SU8WgJgVX5Kd+Xx9qME1+G1rG5IBlcgEf7rxLL+7vlzqAR6
AXL/f8wpa8lebZD7TMkB2JepRsSQbp2+TmWLkpGbOvHKjHagSdbV8BYwGHJhrx7hzzkHlUCe8pTx
g/KrFNprLXtVRbNsc+n8KCplz0KHj9ccQRKAgDRY5XC5vheyezQzmiLFhjXN71Lk9VoFZbp1clXf
1JR8MzMYhCeE3w1HgTVtISe9kWY6aBtkGjspYE3jJAP29TRDJ6NkniuW3Ys+PRE3ry/m5VOhhQvE
xXyNp7GvFoSe/2j9vi6K8EX872//0Gb/fP9PcBtUfhwU6v6phUR8q7Viux8ex3DXWA68cdICmKQw
9LpFV2V0b4gR5gy+XdgAeeA4LbI2soAl66KVKiH7A3IKePjITcCcpQ9QPbcfOePhkmKpWg+ezFY0
KpEVnqDFBmScTRo3soI+UQ3CWgpRoz3FyvrEvPCpDLh7Ni0bpg6kzB55iqyNQ8toN9n4LeKS+a9g
XP9kAMpdRdhaJz52/awAw+w0hLD6Knh/TWTXgvynfvpQqn1tkFkDdqEbniHRnM7TJr/wIYYdUgYW
ehoE1akJWbTJHN1uG+xOC+whl4Oqu4fetcdDnqpvzuh2D0MNt4MMDjUrqK3rmcC77mdI4WaEz27D
Hdj+1pF8GxrowBVeIfB5xGShnbD57uBpL13Bnr3Bi9agA5drWgt1Tag45oDyvubw1DR1JVtCl2jQ
VXJhWX3VVpJt+z6l+6gEF8Uc8PoEQrGqIbc28YQmXlX3oV28b1GhSevwJakiCG0Su9kHbJBnlMTw
KlXpsCR+X68aHnnnBqvTXEc1LM41EAUzsLah2qQ4uwURhPkBg/vuADAzq0RVziImBDY88HS1g+cE
VoNvQQDZ6lrDbyobVbamje3MsQLo55BSeGR6SfcjBh2+iWv4Qyvy2JVe+OF31hWbYmhVJ8FiYGAs
DBwi1dKRM13AkIh7MtxXfdtvaGDtImhZL50BLPa87WY20NXPY6n6VQdc3KqKFHbgpTy78I6BnvuQ
vimuLwGKre8oOSFnA+vIGE6nK8gFyV0OWIxh+2HCv2iB5QA5bT7khz5Osqs51LXt7C0OCN/UxS2r
madF4C+FXzlHzQbwD7R46QNxqWkpHoHKfXSaMD9DRMm+V5bzVMUOO7mZaI+D31xABACkHy7X2MK9
Z7YqD3Ya30LwurcxK1IPROzKO1hIQIfLMaHFq6bIGgtlw+d+aloDPQcC20PqdvqkKNxdY6ssXz0L
vn6NrZK9G6ojYJoB8M9QETMMmiTEWQ3NJi6SeF3A0eEPITGOJCbSNdMUMxlqY98sBs3wLhruqIyU
5zrP7ohO2tPQZ3iSRu3AMavtnuwAKzWg4cUaSZKfeO/qaxF0MJ3pGZy3vAR28RSSwDi7mkF7iPS1
6xnbiZG/ocaIGRoKCdswhS7ZZzuFIi5cUqA1HvVltxTILD8hjFFLQO/xWpualNBwboeO2pbQZ16l
oRjmGn6FkH+hpNx/njJPYZuEiCuY66mXx3hBBS6sEPVJ6CTcwQP3Ug+Zfw4Kucbuc+mF5GelHUR4
mXzTnt9dRlmIuVsFzapJX8cGQN8MO51BZe2H9h50wPS95Ul4gF8yuMN1DloFVyCRZFjSIeEXbWwN
ZymBx/lSWEpcyumMec6lwKK/N11msKvaYq01XGVNE+Cm4mQ5zRscm/dVy/zHhsP9XLewkDNNlsYj
Mm/8e2aV9BHawvpWqGoOByz6KCowNtO4U8ve7q0DjJcsxOHlr7Ock27dJfT7V9fXtK+5IRjFKG3g
p/++ktF2DxTvRx0JmKjUbbYNVBSCEtoXm9Rz4qNO03adNISfUEocVkSQ+jwGDVuGBaQ9tI4vId7M
m6qAew70iOUuweO/UWkVHAiUUlfuYI/nvpbVMgLu46ZGDulpT9uPIr82jQ/UQTAWV+haZ5vOg9F8
FofyPKQqRd4rb17dqDzC3IS98xzYAqdsv2WNInMg9YoLQdl1AyCVvYENLZ/XlQu6HbKoW4fibtq3
pleGrucBI853io2Fazf0PRDFg4MYYt4iK3jRxFpCXER8eCCVJVgLX2GTxuY64dXFL+Fx3wzyFOBR
WsOgXa97H1gZmwXILdDEfbb99s2lRfZR0iNQmhBYwMN8oag9v7KEiHndOe0Nci9qVeeyOgR9sw/h
RryMYqu9gGGkYHiFSkBd9fOkavJ3O8E2KywRk9DAK1egF1b7cST+EZYiEFEOtfPi6eGIHEiAQmXo
YMletTatv6eJPy51YMOqy9PsVrb6HdwKLJSo2mNH3NJrAY+jPYzOoeRXdPAmCafti++/ZY6IQcuQ
w8ZJpFrTGCESJIuuCijdHyFgcjOnLIbbUHgaCPPGXjVlp56RnkCBBDPSKXAO6qq4urqtgANoNzaD
8TEbQ7p1xqw64G/J14Mt6Tn06nCR6kmuqs/CzeDCU7cUgOP3aRg9+p7XXhi8JziYqZroGalR7o17
mR9TCPCtUUGWSwPuivFZLqhO662BfikImwMpEkiIWgH61apgpqBp+mjbXXmzYR1BhPT3ftPlc+J1
equUEy/HwClfQcR4R9Wlv9QhqB0VSX6m05oLx++Z6CwBE3rkYYfQhh1u2g3rvuPlLYbxKPKVqv1B
4YoFlWLn3ULJooaP7r22vXHpOPw1GBoBn3sSXorpAIK9nsEPz95E1HKtGRJBzmJsmFgmURNezMQw
pN46yLxw9tUHZTfwW3wsLNNdzLTc7+kl+Lz3581y6qxjoBo6PT7DtTtZBpUoj1aMBCD4gYifO5If
wiz8xjgJjynB/jppH0ZC0rk7uhCsDcFyb6IdCwPnKEBQmY/Q1wb0BKL4Yd6627LLh7OYDummHIpy
hc1xuhHYKSw8qtxnyJ1+J03ff6A+NwKpjEAFu+3GyotZK8NqqZH7xnKZx+POyrFQe5Z/7bGObOwB
nih5TZ07zWK2ibhVQqQRnorMyV+AmYEpZNAi4LLFcBgjoEcK4sPJl5IeekDwXArsgR2qWsGOBSW5
B79ixcb0fR0c2Nb+mgKjC+TVGOBfiEagSNi2z0Gr21nJvPQJVmbVoit8cuFhgi0qsBDAc68zMoIi
AEIC8D0QgtQuHFTHVB51Q7AFRIbqoUCdaQZSdr81fU5B4HY3SpCKreCSkZS9oxYFF4Q5HOqCW0wQ
Jaeu/d22rGEH5Om48ywwTWZwHpylw5SaqC2NQJC/WG2av2o7AWAdcKAJuBwgAZ7sgErvIIBG6Jz3
QbOkwND7SYqCZFykB1v05TYdSzwPwrYWNRtdlPbC6DYwfYtpfAQ3Ok4gDmQhwcLVOnKa6op8GijJ
Vl2CxyZBG6eImkCpbe60GrJjj7wGUiGyuXNRBaeQe4/4/tDHcQCbB3TwfzHE2aQW80UFq7GLW9Qd
CsCGIG4GsrqNTlL8MA2aJPayYpovGGvGC4c01ow4sgczgYyXzz6ofazdPAD2YppiBrBbgEaKBQ0Y
9Aid8bntlwiAJ9W0PmT1Qan81xmstfgSspE+ZL50K1GHxZzPU6xE+F7lcEGGZD50EX1ITlo2qN2F
E0ZHc8DXINwqMK0ItEWOfkPxAiiyq6xh6GhXWBYRwbKrM8JhJcIns/Ubn11NnwyqncvbcVNlgQuB
KTC7FPyYnaiHGpxdQlOlHk6oOpGLDW93OEsl8TXBb70e2JBvLGwtazcewUYbphTCGQjWRefbHl7T
QG6GwgUXJ/NeO5D6jkn3cyAVCq1qEKswQOJWpJzt2qhFLDadORzyOZ+dpm0Okp1Q5R1WnUrlEmlT
lCgE2Hrayl8jnvBvMBOYFFEs+YT13pnLLIofgEWBIWPWRGdq40uR8u/YXKEArxqA95WPV8vUNAcd
ukDV+iGyA+C1YcjtGd2VemHp3L2Q9pZ6LYiNNoX0SoQPGJIIUE62wybfRtSFRfHoWOlcjMgHeNzP
F+lokas51JOxL6IttXJi+1dfI5VCwcatt33eeJ/ztOOcUNCjB1754UpkE06cOd5Opsi0hNCwfnQS
2t50C/NoiOA+eqxbhty2rlOgHqnWeSZArB6QIIg+m/7/0XZey5EbS7d+IkTAm9u2NE0/MxzNDWI0
kuC9x9P/H7IpgmrZHSfODQKVmVUAm21QmbnWKrNsi+xafMj0EmmtvEcBo4T+/wgFU0ottvjh+nGB
csAw3PBZQx2pNccnCyaN7eSl89HyfPc2qZUvYVwkzwMISbOrm0/BNNUI57iAnlrtvgyU+pNnDAgu
wVHNNyxDVFj8o9aTmvFb/94qaKoCuuXf57H9izbP8SvKzvV1pIZUhLwgebVBy+zNoYmuxAsiAu7O
0CzpXsGLzAQst4nyorqm+szvB20smEenB7cYFmhKs9G8dRT018reMq4so0l3sIjYIKaSBsImusfA
gdufM1IJ6Fe46o68Pt5J1Y5lwc+7gsYuKZYQ/k7aRPcyV/f64FhqZbc/z+1oOuPXnjzfEswTXnMo
ZjrjxZv05P7Maa7OQ9q0+MGaRvUgwfmQUt8cTegMl+uqQZLv0UQtUXtlmIyjv3MoaB8l2OhbfVeH
rn/2pnbTwW+RVVfnudFA4a2nJCR/QjIjYU+FNTkixnNlOV6Pqv3kHBDMKk9uckv3SfRJaba9pg6f
FGS1PmX1+AUUlXdXmPl4VfWAN5EEHh66Fgq6qPfADikRspKLrdW+VzN8amdTD1nBvUmx2VdLeG5j
dsw0moc37uAODxKfo3sF50keHd183GYOKtxRGDk72qfT2yAA+A3q7UdOcup7WYb6hi4P6yHzrfgq
Gt2btp2zx85KPndqEryCR9Zv0LWA8dobg9c6adsDufbpIF6aB5otNUIPBV+8hVm/oJvWPwYo4n7p
vjdVFlzpYYFk34BuYZzZ9a4Bt3psYoqcaFpAg+SVqIPsY8v5/TRdTk0tq/Tth4APp2amlYdkIn0Q
WM8+IMwvNn/ei2fSxjt6wReDd9uTnxbIGjNSrMF8iIPpWUZIaEOBmg8/ZISsmAV8O6oot1bhl7mG
O8gdqdHJqnE7GwgWzvUuthXjYfLVt4OpXDvKEDysZh74y5vUDz5L0GpPzU7bhxOV4gtHEcTqpvJB
C6zBEkI+gr0OPGbD++X8ng2jVWvaZ/DwhwhB+5/cGY3vuaWpedJy9U7VSXfRO71z4XoB/16H22hR
QZEDukpvZ6lhuXy8kYGbHfRPxKu9n6VF5u3HHkDJhUOCxTt0SvDBC9gH+RV7aMhKkHs9r4om2CZt
Zhr30Km2SbAsEnXQhb0dYh4VbtLlIGerY41bHRdx/yFkXX6mIR7tz+XC6zwZrjHrlf5DyMVS69y/
vcu/vdp6B2vIxfJNsDTmXbgvrrQus97MxTJryP/2evztMv98JZkmd6mhOnvowuh5/RPEvg7/9hJ/
G7I6Ll6I/32p9c+4WGp9wf6nq13cwf80959fl79d6p/vFHqHmqdDo9hCEMKjXbR8DOXwD+MPLkpR
zMoXBWqZdR53qGp/HJ8nfJj2l1cQoyx1XuXf4terykw5qNSd5/3q+bjSv633b9dnM8PWezBjns7X
K55XvXwdPlr/X697vuLHv0Su3oKBsKqhP6x/7XpXF7Z1eHmjfztFHB9ufV1CPOnyL7+wieM/2P5D
yP++FD313W5C4Qf55Km570aULGs64rcyDPuFMsBEel6G9GhZW7Vy/Z3iNoV+TBtE/Zra44lymSyB
4xTQE0fzygmQOnKrBZpNO3EH/d40U++Onl8QdGLqZy+9rTyeAku91I/6ZDg7k6LSFtzfljIDrZeL
XNtZzE103UTSDcwelJ5yao1zomxXoTfdeZu4mlYpON83YliOm/S7HzXKtQnl8zbPsuRITYp8lJoV
z3RlXplV3t5DtpQ/K2RfTpbXPopPoio+uQfPrscdsPD8WcL0BCmxkGTLjYTovsojUs6jKatKQFoW
9HCZsbZZF/qPV9fd/tGxdJ8k6l9c2ZtgXtL9n4PcIAOXu8PdTCfWtLHh/riTMWKT4XZMvTf36jDf
Q2xTIaQYCSmGt2kyVw4S572vYiEefShMwLtaCaLFqGOqAHIqB7KEkJSu4w9Bieve0X05HT/MofP0
9/APVsgVU3c7Gioa9g0c/ki/2ffItzr3cpaiXdH3eXd3YeeBKNrxfMp76GLC2IanPglga/h9DYmQ
Q8n2FhYouz+uNjkLU6e/Agb564VdFikb97YuZ/tGnGJy0uGQqdNwXdFvT88kdUKEnCxeImeb27V3
totT7HK2Hmivs29lOAsBnpy6FFP8On6bK9MaM/KRK0av2s+y8UALQL+N4ln3NvDrNY+bSiNJgqiR
wruWFmrSdvZ4iL2ifRwCtX2stdK5cXr3k5hWO/Rbn6ysddlrECqHjHbkg20iiD0tM8V2voastBrl
Oq4TTOfriEMt569ZUTdHgenKGTxQT2943QvoLiR8Xonw94LlPZ8LZlfQu9DC0u3Q7jx4OUNquDdq
axgpvOYVEtFKpdic+wqawB/PW81AuV7C/bbux9tW0+1N0PTZromNN+x0onSeS3YDdPR6MMoGsk6y
+WL6EHKJvBZ/ELvAsT+EGoo/yHQBYkNfsIng+Uc4jZy1aQCUblLXvg2XpggUItVvWQE70KKksUaE
tqZBGjxkW/36ouknyWg+P4jRWdRCwb9aJEB2xXtvEJxGt7kdUDlaMoB8Up4jqqgQV0KLJwcI2TN0
5dr+TJpXCp/0EtdSDTvH0Wox7GE9aaCOK5unhaHgELV1vAuheg+3dArmtINkMcr3Xv1UDlP9JDZt
sXWAupEcIkd7kLG4L9YZ1fih6fzgureb4dSrVn/yBirEGxnHsNDfuvp90RVjvjs7SD7RDzA63c8h
4jYU7vUe/uWg3K0rdHn8ttaFLVzW8/X7C7OtRspR0cen7l0l9MPvypuKaO3PW3II2odfmPPPDiXA
23OMjD/MPP/IDH6kbgOanrYg/ODHVaiYZmn0OoALO+aL2Jwc0vezSUTl1rG4+yE5z7iwy5AddH+k
8/9rM3TuvCHxCWrKA8ScmZFytx5yv3kbmkG76WgTOYlT7Oe5PWicbTDX836dRlbd3/VlpW3PbLcm
gENgUANkgKYRRTQBa9VecZqfjKnLgps2d4ZTHudsTKOmuo7ntLpOjNRVnweL3IE6uvlWYuolMBFE
wuTRGd1RdSMPeS8mN9QRux+sAXqQRlOzrafb8BWPznzFz5z2AJhVf5CzDB1QfY66u9WuI912ynQL
7iJCPZWm2o02ltbR4baB+GFcD6T1+Evo+t5FCiTWZ3dkelBVvl9NopvlkmOhUJLhausNhHXenPrG
PF/tgz1PK7pj0MUbZv16TqPqSJ5affG6DKJKxbd/0ZHzCLts+Nlt82FbA+p/9N9jI8OZL2IH52vN
ZdIKPuVAowTQNZCjpV5DOikPrgz4moazu7IjMpJ0OrzZCoBVxVihsLPMOE+WdYZwSepVobtpFk8N
j5m2kxXtMbySkMspy9pAayNY35kh3sKqdqnuOKP9QM96vncbiIb519m/2CE4ES2pvod2DK+H1aQP
VZ2g/YuY4cEC5/JJYoWu5Y+xaj9blGlofVD0Wtk4Gj9JghloUD0ADJMwXNqIVQNeNfEK2kC8jkuj
g3hlbtFRh1Q9w/Tqrc86W5M6+aZeVA7I15OBr+ifWofirRYlKvFmBaoytUlDU6PB8ut1G9NPmweI
SkDwLGerY7WFi5cODu1ox6AVJE4OA2zMZwfYjV9mKnzzMFBEXSfIJS5WkktMsJ3ACM3CErxeO11u
iu6r5q6irclwzHJvT7TjRfYY/wQOCjkY9aeAF4BiYQTV8NBpP1WWRpNVOb1MxQA+T0lSKuGB9pOT
qw7FT9W/C9JZRQCRN+wyXVbN27y+Hsn3/rdV/VGHG0NR0Pfh4fHaGlzrqPk9yGz6szbwh/WnSI+C
17Ccr4OKbH/rxvOnoiq240KMBn6uuNc7ZKOCJQrQIs/ONhoz4vUSveJPYUnxypKg8oaTeCNT/bBk
PuUUilnDbYtfKCmkVBi8gg56p3tWIRy/7tzQPiB2ZX9R5uhefofXiJTGz+sycqxD2FiQLpuwUw2b
eraqozwnz3Fk3JpOvr14VgZUyRP4rKrGrRW/ed9s4oma+oNnGvn52Zwf1Sn4XBlF85Is8o1GmsKi
YzY3rToow/37kKJocCeHOXeuAUeXd7aCnh0LFVeN5kbPcvBo8CgTevFkBLeFfleZ7a3RmwjAZFM2
HrNu6PmSZcLM5//ZydJ2u+hvHQuo6BCJadWbsu2cOwmZdH+4t935uE7Q7Tm54hsUVL1MAMpsbVvo
088x5+vOyUNZFOF5EQN6x4dwovApd+HQho9su29tJFYOdE2nO3qbhoO5LD8rbrkdUUV4UdKdGqOj
UnTN8DIFtb6NBoRvxTbScXuiK+oXb+F7FVNVmFAFZeqds5gGutMPSW3zFLkMSzZ9z4b1VXwSbsbg
SL0MyE6r+ubNlPk/wR0y3HpBMNxO/kgXupzKga93RUHX4j3gMqp690iMDP2iDaqNjKE6i/a6Nffn
NdeYrIgnf7vOlnWtenq7j/MSMi4z55M61MHxIsRuVH5RA+9zaNUoqXSeeeP2SkTv4KxyKod1LH6J
FLcDVdZbpIztNfLsklAKEtNWC+AZkSBZQ87WS6JNoBjbv7yaRLJHDWEdpDNR1ZvxwYFgcBePWrKX
Ye+F2HpjfOjd2dkMcFAcLhz+kP4SUm+5vrQX401YZtptndepjZwKi4zuiz6Vw32gBy3NSZlz8NhZ
PkFqX2/8eh6uZSiHpHOfVbOPTzKq4lh76qxxlyMg9FAsI88MgieAmeuUChaOu66zrvypmaOt17Ww
DHjZdw34d7SF42XmI6JD9ifTlwuPZjgcmiijT6mqt7T3DE+1o4YvAAHoq/Rf5GDEdksHkeXfpIvN
bWhUnWcFcZdlSLW+e8gD/aYyvbcJek8Lg4WQoJiAomV7Z+6hjV3i6b3NT33h/LbGAw2kvctG3W4J
qPpq2gZ9OF3JcG7LjmY0O9rKUHFT4zkvv2RJ+nY1WJEq0pe2c22kbULXTWGQtHEX3TK4RGP+sjjY
QbGOYtliiwqLJuJ1bF4bAOXg6ifAXwIkSoZyMCI7po+mCHYXjnWIdot5CC2bHsEvhuaikzMZAVIp
LsWmER57i8bHXTs084EqPNT1bhQ+qZG7iacy+5NX5ppI8khsarjBi8wH3H85XyJCyGnPEesV3q8v
znUNmoLh8qUJ3YPq/2CFcHglNRJ6Gxvwzp2rtHuQGQFEAtbwo27j4CZeeqw3Et3ZkbOdQmN8lEML
a+pd6TfQ2rfTY24D8shiPzvKPUExjSSDVZ/OI5cyWqNY44bCKy/Hu1fuLvsLb0pK7MPcbpk7LC9d
ribWFbXqAIRTCvQmKesb2gXhlqIB9nkMt2m0FPwXS6HG3o095r+J6xxU+90+rdxov84JhiLdTH3w
to44IDP+/7jOeu3x3++n62d1a1gwlFWpZZyKRj/2sW5dt77B81ba98ZpqliGR6/UOKW2Ed+MQICR
hTROYhrEe46R8ApQzl5rPbAkyxSJlLVlqIyoR+yqAMKnNqmmvRjFfb6ihI+AkPaAr+pN5EbJ27d0
OdHnsylNY7pCE2OP+l1kbklqmDdRlVm0bvOd3wb85CExwdiT73fxk8uZ3H1Zte3V23ONP0bXZPmU
ez4gwYPbpe5hLFoDruPfberiQP8OZE6tn+05zDuIJS8hKJh/7XWrvJb5YpIJGm+fHe8UaFGW+eIY
+sw92fqkHOJsBM8xlCd6JarTrFnl6a+G4pCQCVZru56B1v57rKyURsF3x4YRrbZfSsVQtnJm0rRy
PssXW5kqiP+9e/85Dj1Yha5gkpluur/gxpKhThuvkkc0zC7PcWKSQx32wQcZ7pTWgtQ3oG3LgjvN
CQCfUV82zYwe59E0aGCOX4zF7GddcjOxl97K0KqA3sORpNDAPBevukYSniwQhKNLME/05zVmnmke
Yyd8CQArvXJI+NiaPMegcGFn6L0di9J5bnwbNcl1CDjkug8gNDkqjXf2BpCVPcW2aZ2gCB8fZ2hS
rMnobiFBmx59k0MTKbBgV5G+c/qSL68xtpPT7L5NkFlycI30PFVGMn+0knjv0EqzK90qJdfZTcdC
i4ynEqDVvivJk5mWhaTeYvMVs92Whd2cQ8QxscAGZrb8ptSnX7vA0m5IDRtPkJreqHGo3mld60bb
4nUCK/bULq6pa5U7zR6vWsPxIoS0s+kmUfTfzpEmYC26081iK9dcbyYN4PqOaYsp6WG/FXvaeu22
QuLjeF5qvRlxyw3GTnq+kXW54lXzEuc6j/UAwgQ2dsayn3Qjpb+i1R/clsKWfrMatWmm71b2ixJO
zzeRkNafY9YlVsdqW5dB7SfezHxO0bofv5BCewVQqXxqi8k6Fp1ZXrVZnX6Cye9nncbHH38MGCME
L+qAtIxQAU0qOBkDIi8hA1RD29jZVfZxaC5DCRavBK9D8V7MLWza01t6rLdDZxl3WUI/0Oi7X+lv
1fybQIMuHRAPLF91qUykaWLzjtyucSfRzdjuktoYbov2t7SwzJsQiqdbkKT8qyoFnUqQoUUNiRhW
dMzHW1JC4p2WEDmTQ90Akjp7Lsd21Bo3dv8DSTMbXPQSJ8vJmCRSBxS6uomnALr2IOkzYNAcjFkL
lauxImE/8zuy7a0qd39LUzO7pRu4JPUZZdltQ0fUNnF8bSuTGjf19lHXRTxb5Y5i3qHVDGp9mEAA
LgrpyxDWqOnBC/0OEXLvzWupff00Iw1wBwDvlV1n8bXL4nmjFZH/2nW0I2l9Mb36VWRtvLbJX30H
2cGiCDxUFBplo1hgdjsDRBNlA+9GQ532jNM249g/DzWheoCt5sNw9Qqu7r/OTdMg2joDW/J2QX8a
He0xRh1pPCt4zp29sJ1QPqOLfaJmeDsE1V5sIy2X8+7sXqZkfaHt62UFE0DX3tP0eu/WSnkFfYq7
T4Dt/qQn8ZcGiMGT2lf6w5BV6Ubsedabu0yljdxbmnqBP/Nopn3156q94QVoUCrJkp9AtzWbJvD8
e3oB5+dSaZ/EHuhZdUh90yIxxkWipj10Ju1ELTybr9E3I4zHX4Y5QK6Ar7WnvmznK9RPqivVzIJn
toP00Nu5/Uv0TW/hP5FI6M2mJzuGFubtyRq+SZBPaDruoLBIwUC9y8+LEahBup8mJ72jG895yCtF
2SqBxa/Z+1mQkyoVW/R+tnrPZ/FY3HU55FhRYD+FPL1e81407uUAiN28t2If1UaUAzcXDhlOsf9U
lpl7LbFrBDzvZMIsek77NHiG3C9/0eo03vsqbf9FA3AsVspya/VO+qMd4+1sTuO3AHWx/VwnHyOa
pUTyjxHCE5XG0TaLQtREAwXARw7V5hF2m4xPkaKGD/6y4WhCz9lZKpxgZxHlUDYnzrINEb8fgG9Q
IuvWgzO023mLQ7xe6vKhSeu7SSlrQCHLnubDtGVtasDjbVPftYvUrt6T8DUqr3yeaEy8HlxFP4xz
qXwhg3WOMAD9bLIJ4iE7BhKVUx/WFr51VMC/U3rWbmHWbZ/hUZzu4T6/MnJue6sWU3GwJn3YSawc
DDX9DoWddiujqotmMJX9FXzuzSOby20/15QlfcTcRCi3bcjDFQbZkblpp8+Onu8EAg09Ktth5FR2
gnJ2dUfbuLat3gFQ3Kah1isvkT9Ne1j3CxukDLS4cghtVb1RrOVAr3nGtwin9NaaOpCC7ueM70Yq
BYtHwhdM+9+d5gEikDVwWHCv1TQ+Rcv3NWRfFjWc1GJbD3Ah/3X22/ywSnrO9N2i7lehFTg5V2K/
VP2UkDw2xtt0Cs3NDAvHTgLFsS4lZ0HSHOP3pS7CEvdB8bSsiY5Qrujxrs2sXdva+aNVpmw0zSQ+
1nqb7ho9YqeppgDnOxWdUbP+eSgz76D36owUAfrUol0tttbr5+2ojM2TOP7Wpi5zQfgBTV1jZEpa
N8O2m0ZtJ4XHlSD6XLb8UMcMUS86+MPwWaqWZ/eZO/rP5+fypmkgSXfmnO6Kzj70RffZjXaQX24s
fUzvhqnvw32iAPV08j8NkwVlnA9k6NK+PcroPbRdsMj1cni3y4oyErtEvMeL3VwEkt7j5ZIS6n2z
KwiYyoW1Wg5F6dv7pq/nzWqTs4U/804vPGhsJcZy4SUEr/82r3UHQEESOSQVUlpD4uyLKvkYs67Y
Qrx2pBr1C8oH9k1VWffn10OGsF4Bi+YFWP8iqmznMDG5uUMV4H3qeSieCxsZ3+9+UFcbTR/UfdPy
zSbsAmVj/EJDff8Q0FpMD6u2EQ6CJqiyk2nCEypRMskJetgXFirzP09qm+TurVSiRRpK32YO3K1M
JjSkkGfeJKU93sk4QB7n0E+UEsWmLDEfA0Fd7/m2cs6zxU1OWKOySP6N3msD4qH4V5PK27WST8aj
HOa2d3bO0AT71VYDr6OEqAabLFdNtsVItQ+LSJgcyFbDt1qT885HHwbHRTgstBMDMepvEvDB3PXa
ATrbbCu2dQ1ycvQ9NY5zXkMcdq55d3rAo+Zyqe79enQBpYd5NodLB88cPyi99tfr4pXHx6A0O958
nn4FgxKUMItoK6SG9ZOhF+CsHfOhyRF4RRyyfloCxCQBcoidjyYJXSbSrGydJ/5xrXX5P641Fe1X
L4q1G1cPN45tNc9yiLUCxXvN7950bdoCUiR99szrTk3b577PvMc+C5ccFVoyQ4C+qq8SfR6TuKIW
n2tv0Q5wnMeCrcxl9Ho9maEu64ttMkfvcWR9GXWl9hpl4euYRM7TOPC4VyVGeC1Dge54s3MLCq25
EwxPFnvBU6zdykCCQpjpwTKan6IF9yN2ov1j0tM1VVuAwbYd0nk7reGTIzMkBgTy26XWpZZLOSRx
kd3mZrS2CJ/8GpzfsoYK8uo0cJnMWypbqp8fAjWkyYI+/ccw6+/rOZ1uxSSHElanI6LYOmSOhJF5
hEs+Jk61aB5IFKe6qUYzdlASRnb7SrYSifzEyakc4HD0d62maRvZpohNtiVyttrWGRc2WcCk6rdR
3aLbhwBAaRmCL+wDaRhgUee6VtPbM50YcNc3wrBiqveWpUOR2SMueFDATx7qpUA6J2V2AGaQHKql
mrp6p0D/MWp00FDSi7bglJz9RZu8DMVbUnI8e9c2eWmnp0obnudeOM5LLd5k5p2MtiHZLVBEaBp9
mUuYunwNRn+316wvfqd/Q5ApfxBn1+obSPL0T1VWe8+THh7FHGYI8RkDONxRj+wvY6E217laJjvx
WkGj7AMvpo62XMBH+/h8gfOSo3NxAYqJHy4QuY17gMqUrldgLu3JCpMtQ9IuMswsGvomTd+mSX8D
gad76vwp2jVWFP1cAeSYdfhPEYIzD4Ne2JBaFMnnUamfJIAGSgeyi8B4WGciDxj+XGlsgj3f/JrO
mXVA3IW3lQVrfTpm8MMsPSv90uyyHsSWI7wCvW1+XO1eVA+HikZJ8lyIg11MlaEizZTLXHC66EW9
Lzw9xxFvJqsL6nLTLfoUcrCLjkSVnNYxLVjtcljdYpvmINzNA4kgcVwucV6nrCkUk4XeGXptn9bD
0PXNTV/SuvRuD+hGOhkjRHu730+BHPZz8yGmaKPxmLTez30wFvdwJet3tXKQAdTQyDzbPI6f7VV2
FLtY5Kxd5gxJo9/xbLOaAwQl4bSjyPqHRT+st9r/sGiAIFafN5HrbHWQU8ueQjYglu/ax3FMvp23
KFI4WQ4X+w+Awl8R/aKfdnHSX6YfongkW/zHWGdZrQqjb+cdkHjP+5m+GnY0NLm3sZFVpHTy+qVJ
AfCpygwYJasceIQr59Nkg0yHsOY3JOzczxrfn+TwNP80x3V9qxs0QqJfZLzwmg+bUGnVX5T2QXS+
ljlWpb/N8TXFPzVBhDR3Ukx7bZi2U1awKyaj/a3l+3nTQ+LyUDc9dB5qwO4rzOZvjQP3A3yR0zZt
4HJ0hqnYUVGJH2g9Hq9td1KOutMUT67mVex8wGEZHnTLC3nYFA2PY9/oXy8maW2twLZqFk9tDe+B
O+nOtTl4U4bqBA+Q4INq55BYufElqcf7dHLTH4mRgKTk6e0Zfs0ajCkRoaIaX+qhv5f82V9FvK/x
txGA2NxtDgp453bJZ3gpskdpdOj2KtWtL9bU1ADAwk/SUFGEqn0zwrF1bnPISoNWT9QwDsYIe1UH
3+6xNPJ+WxQmattLJ0ScR+dFZX67k0UnuiVlUemhANjpnBfttKnbx4iW0FrMY4rqDI+BWuUntA3Y
gSBOdh6KSL3wxmqYyJ3AsLI87oh9MdWxmp9kifd1xISg59aJFY2XGfp+m6ZHgFeQfASn2daTh2YR
0uvCMP/RhXRMtZ73bZpVf5ey0TpHWK3ab0KadDw67Q52EwOges+nQgfQPBRlquFARm6S/OlqtODB
RuZSYesisynaVBsdzoflBzmwd8U4k16bsuwhK+ESFV3zropHGqr+7Khthb3E4gjIqJ1nJL3Hu3hx
BHFpnnQDHuK7kVRVVjRq8/KW3xkMJzuMFKhF727n95P6vU1eUQrNfpDpU7eRN833Gv1NJwDsUIS9
BeR9tK9ThX4+JXaPU9sdLLV1bu3Jt5wd6ZLkkEOkSJcRGvPijhTduY34e6AfQq8yBXp3neqA2OUv
o816b9D9/9qNMH2sdrhx9maahK9/EW8vdj3yCjobG7jICug90qTmU7rkJGWsukG9oWxsIWhH7sIr
tXFj2lmLZGxlvDZUXuqWJCTJgfuw7sqNsGzCswKllQLfoQxN2/znSZVm0pyXT3ckqQrob5eDAk8l
7YXoZ7Tz77bFESNThiLMQNuTau8n2I1Lza1OcTNNT+FyyEdr35QF7O7LSA40/JtRw0PnYvGyTn3o
qBXLCEpH+Djo7EMSObhdTfFYZ7dDr/4kJjnYnVdcu6renmc2UR1e57X1KxI93S3cn7Q+d2PSIw5a
dFuI0C1qTENJvn0xikci5ewcLmMzyH7NU1WlXyYZT2yZtH0198NGei21AfQNz+V4ZCwxciYHWNLg
LUhOqxn6Xho4y657m1A3SGxXs/qQ6A5SRkrrOXwnKzqvXFf7+6kK3F2cGNOnpg/Jo1rek67SyxWO
JeyhtqbcinMeVBVAJULr4nWhf7pCtNrfitflp+bOnpzvIIunTxZc0C/IARR1XXfbolYeqgFuMYks
LNDZ1ZSr17KOXvPRaaxh2otXb7rhRgPvChsmd0QfR/wY6+WNLCsRdEJC2KdUzzKKcogo2XJWJ1mN
nFUHiX01QaNlozdqoodnaT3bsDnUP/uAWSl4RNBEoUR6NfBGvjag0b0Dlc1Xcx2UnyrIMTbqgDJb
wYvmk/AJkAtqdmoQj1ddkNNwseRU2U5r2ygKK1jxGGZ6ERobuhmSO36U4GspTcA2iuns4jbWtqmf
/SEwdBAB8KvsoOYVKsBLCU5ZSnD+UppLyQF5/djei0mcdgOBjeqZw0EixGF3EDnJfLGti2hWR49u
1t2LXW2UAUkaNLPA62unuqvyqzL0n/xZMaH+EkqrINMhstLgSJ39+EfGbznkKosnbDxO0YJJDjba
wRsxwt1MuJyeQ6GuzPddR1kKeeqd572GRTs9rCmASTGBBfiRciWJA3FEjTkihN3UO75gjUdxpHpD
zbvQXiHISG+cosj54vP0o5l13n3ZomuQWRGCCv48b9XaiV/bwS02zpz53yu3uh8GEvKbcf5WsuHj
VS1aECR99WtiZl+sIcm/dQr/WvDL02f2A9kuzNPmqesLEgKmpd254ThfTYHT3VSqN6DKq//pysVo
fryytVxZCcv7cirIsxTpN4r2H6/cd8mXuMzUbZyb/cMc5QdIzGDjnk3laBaT8t0YeJ97XaJDhl27
eyj+vROY//6GOrp2NIZYfUwgNNs6TVV+tZrudWnaZv5vUBtR6ZyT74qmqK9B7yQ7nQ/9Y5D6yhH8
dnwTJXFzN7bxvLe8ufjkhD6E0aGp/YyQxtttaNyG4gfBz51BEvDiNqbZ+9NtRKZb/OE2ah5s7gye
k7fdyOe5GpCvoAiRfYIKtngyWr5WlpHpqRzo5cudKb8XE09bzc5rjO4oQ5kezvQqybA1xvN0cN1O
s12mAgwAYw4psjOb0a43QuvFL7Tsia0WjQmt9YKegPXSB0sSBhGkW7HVQbB0/S5cV5Acv9BhlD3Z
/tt0JMGoJ0YW2QSzU09da74dmuUsof3dVnq6S5eRHfUzuZXUIHG6eCDnQbVHU69VWCp3outgamQX
KIHMJ9hg0dRTf4gZdVGkYpYo0amRqHyeplNZqU88t/jbqCzhw5wGsz71C4OKHPS273k+hgw6gv7x
enUgjUC0+h49jfW+aP0r5Dq7rUH+7FqKd2kC9xUMEy5kqPRZixfOa+9aCn+ZPiPH60Iva/v+/tw4
MA9huPH9wT0WkVYbO9F71xYjmgruUYTdRSxezsSrw+K2aRdv1dI70w0tquuQhD3MofFJF5baZTTZ
6iehsBXfMlp9S6T6HvnHeQgMnyNLozYAktEW5g/WtE9aOJTkEfD8NCjGMSrRCVkeFqVULodztNka
oHwpza8Hb1Km/VTy9DuE9lVsKgZNCtH0jcauXZl6yesU1SVQP+zCTZtEHkwWVXq2u9PCMOb607fF
vsZruvkrj28D32HkXsaFsV0ObaKDFhm6iHQbttUbLHGZ0840O8huMU+z8D7Q+OFq2wGkxeSMXz3P
D3ajkek3Ut1xisd5nprXi6jBiZfa4k3KDv5J4Z/WGTaFCzdyzJ2bhxQ4F2HWwWjGp2riXypljV5n
zybltdFQnKfUVI0XWHb2Cr83aKZY3UlJ2a+JUo2eajzO6SEgokXHBtmXnNb0sLkVb5taNxO0Fc9B
EJqyhph7pEVPYcYasqRBHox+pCTbZGGRoGDVhS/lVFXQ79CoVBlR+FJA3A9Zi7udR9hnt5XRo2no
+86hMu03b8K2WqaK6a/mLxHidADY7S00acAO1E5bLn9KcyYwdwqzOvGnNGfOctUK65N456UyLl6q
4wSH8JuvXvk0yTB09I9z/ypYPmt8qyWn4TaPnHGb257ySQmmP51No/5mG97PLuKUGC33sanHY5Mn
xm04upDuLG9a+iCep3KcXqy+NW7LbkpRNeTNWUP3bbB7+WCXN7P/e/wQwwU698Vgq/vSdkgQQWJy
Ozehfjvprb1DEt7YiG11/NWQXIL+f6xd2ZKdupL9IiJAzK/sea7BNdgvhO1jI+ZBgICv76WkXJR9
fG9HR/SLAqVSYru8N0iZK9eqA5q3DJvF5KxbDoXsPwYMtX6GN+669UxIfGkGv1GTl9kn1K+6QDz+
MtEVeN38FTjls01JeplkrBIB2hTHAwXa794xB9g9c74tZnOM4uUOuVu+3cG1gd1SrHH+ikU829CM
xdnR8sdI5gdNA8smqpeSoM6HZNtC5RNach47tJNeX3WV6dV47p/0DhADlenFm1Y8CMScILNQQ7dV
edBALqyDgRqyeRLKi7u1gLjZaEzhFXKkbaBlfvW5rZCOtFnOT3nYVy/QI5vtzQiVIggSWZs6berP
FfaqhlGWD2YRgq0oH4E0VvZeTUcFVLRMryG5+hg53TNELso1tPfSR6kj3EJXZJPKNiobXf3/+Gkl
wguFDq7pYeDGyjcn0O2rJ5q9m/qxfbUYH0+jDswyWdMsN1aDxBOl4ib0KzbdBBJsHyI8Ggjyto1I
jB0JXUyuebWNUn9I8yG9iwX7h8zk5cWevissa3xVXrrv7swceJhSsx6x1yxOho2HAPLx9iPZSs7X
A4oc700b+iQJhJrXLlDXO/KgCdaIcKcSgH0km5rQO2BvneMAHotigPjSDVi7+Qvg0s0h7Bu24Sr0
5cJut/ZHe4lj0Rfl/ze7nDKoz9ZhwAfeXdNCetuU9eWmLHj+BBpDcw9dSn/FwzZ/krxB0bIbuYHm
o5tMIYISFegxydkwwefT5/JKg2mVTA8pSMgibJ0kdLbWeVSyT6yT8b10W7nvU8fTEYZz2mOFl2UW
SCMKD5a5M2wh+n9oQCtBd3XK2dAeZ3fI9kFvBiJUQE/VYGGZquFqxWX30q6dwZIvuiZaCE4NWUDd
qOoUw6QGGVg1ClXSCuIKKGWhbj5AwSyy5SMy0/691zkXMuOvC4aiCCD3Km2wpAcVtBxCMHsadY3x
S2iN7TbNcL5bXreIjmRjECNCAi2AD69hetsuL99w2Kii3g8ONMZJgQWDE2Re5nc1TWSIQccgQzpb
YHfHGdKQ215l2fJuaB/iKdy2HY9uZOp0D3rHvPmHxsi0TFpsv09qh6k+GZ38h/z/r5PiDmgxsD3g
o3XCQ5zUHW5+EgHqUQlp1t/GJjppCXabj0XYlp+KNPxpqF1X7TZx4GEzeQGdoDl3nd+7NLo4I2Il
LktXpqg4M7KoXvvaIbRUZfFgetMdehHVGfd/7ZluUQQyc+oHQELYys45u/eYMW4hK92cQQTXH6WA
WI7veuKG+LK51gCYeJpqCGmMZd1882p+EAbwtkEJODf4CSAUmpvfoLzDXx3mslWKdNu8ZK8p2ke3
eFtSTgAsddJ+WxIl5ecI3924FfJVK1kPakZcjajBC6BzIF8LgXvSlVS2v/qV5gSaWB+EpauhzfmW
tMFChFUujguKixrEyRvqNl0DoXAocpJSGGmGVTlzL+92khZzEMDAyzhNsBe8eAVkgwNcWCHePwGk
OuaLj0P/xUcH4OfYT7G5jTqzW/PJDQ+x74+vLuSsO1lWz8Iok0sGhuhggK7HK7nFcaodwBEMnU3L
DSrW+/skZeGOo1hxjcJkaxPLCv/XVTZ1a7PMoPtB/bG1OtCKWNZmgKgQdEGdaWPq7g5Ypn9Ce4wO
xFsP0FV7o6t3+2Ii+2Qbsz9R3JPJVoCRAXa8VaMD2clEg/+r/Y/18R3/8Hl+X58+p0+Ijve1JbO3
PqratobmWPhC/mp6ENmOrLt1RQre91p6SF0UybfGdMN0A2w74j9NB5IRNWH2MacEQi+JC1WYBE/p
fy+1WN6Xm6cnoPR1hhwK4UoNwSpt9S0S1co3vGxLNtJO6MB8epWZHpg9Ay82XqWmFRkHpEb1GTcm
vcwKbOF1Fxcs809xbb69gJPqzW2GkSk3vy27C1hDQP33y21qh3+t9rsbTS/DCP/FDr795oSDMRSY
bm1lQ5PerN37WMTWPdCeEvXD+KKX+jlrwWxBnsIy273jmB64EhkOJcq/mWJQHfIGXLfkM2q2EzQC
aDqGHMvso+4A9mX7wx309eyeyXA6gzbijrxp2cHHc8uck0O6GI6DC9SKFWr5PoMO5rNeISURumF0
oS6o/nZN3saPGhTpHvPRXI+qxjXNTIaqJ1EG1J0mw9yDjFmfR7OBAwgzFMWeRmlJDsGNC3XVkmMG
Tj5asgC9TtZF7cWOQtCiaD6CFXzFKG6iGtHkgIlDDu5MsZQuqiZo4sXRlrpGyuWJ6dAs6mtefIqQ
N3q0sjmUQg5NDcrnZboQtb7y3W5jtCZUCqPEvx9qlKoxpRZayR60E24LoHHXg/3h3x7Sa0/NgFf9
Hx5ATiEsrlIef1nDxfl9PcQm9OGxZ8nZBkgchFQc00I7Kdr9PtG2RKQ/2+ZxkOqDZL9uwAJrF5qx
s2sLWQkGVlPkweqzS12kTOYuIWwIU8OlPZsWTM37JELrkNe7iXrk+j6RoRzhzCOUUiesvHVZeoL8
oPsIaLD76DL2jDKu5gKSWBeS5bW3QXx72NBg62r+ZUTIqlWDZCqK7Fq6GQMrLWansZ1sUFLfbGm6
pwsDJ9Hm2zxbTYKUxg7w/viOTLrXY1MF4ucdfYKh97oThx5wQKO0BkMOrtBZf08mWWmoIJJuuqeP
AHXt+mgzRwcA5NcnAukPVL+0B7K0eg7Vp+lbmMT9gQJwAgS5u6nuqjmAJ2OzveJFe0+D9CVDNhai
7wm/py8YT1uUffw+XeRVteYOA31zkXqHGO8BYHe9Q+vX+SebJcWnHPskc0iHW1Sb+I7bzFrZjIs9
DQIhPe1NECWsaML7dDyvcpC4ju7Gc8rkapqPBJpgeAmtAemdwL4Dvvu0RlK5kUP8DTS4X50O+j4g
GvEPOYcao5tlxhdMpHGaOFaat7YTgGaKtaYn7GArCL6h1eMeaXFDQS/EPfLCdhBWTbb1wFogIYP0
2qWxCbbTDBmMTClJKSkXZQeyln2w/+6PnOGF+Q3vDihdHgBhTYFUUJG/P2KAlRtXKzNGQmMZ+BAs
bCgS6EqwahYxnuF9X4JLQ4b3UPEK7x0DWRZsj/1dDxnbe3AEIObvoPRLev6ZPFiYGHdD93UabTtZ
ZT53FH34j9CVTrKyFTtwo5YkX1qDlrTrBpp96g51zxC87aDeHfYoelMnOzyXHMj4Re2Bug3T1xys
sE8xTh7YtvzbjV4VvQ0FbT9v/+pWq9UIyPzups4x82pkp5tqnSWWm9JqXQ9G5T6VAE5AmGzXTml6
gi5YdsoNzdqNQCHcuCwBYy8N77ELEbqumV1+ZjH/HHNZ/agT6N2l7sADcwAEuuHlj86vP48aLz7n
dZFAGid1H0eGH3Ol8ewGgYq3u9TG8PEujhUnG+TBGtAff6lN/Y01BkrT8gTMFnHEfDBDG3Kmlfmb
jSYpCg4vMiCx4XubDLG3R4jElEcbKRsI89jWI9ki8dpKq3+QBl4Hvg3Z4WYCF9biD+krQBqFjl1q
YzT3c/PStxNES0vrzh4H52iqzaoD7MbWSMcEaexJ3JBsH4B2/d04i8eT0VSeycY6DsLz/ilT/ayD
5WS5cB1jtvi/Ln7zKRN/fI7b+gvtkWm3TBvlsYfYvAj1A9ml79246QH7kE2fuwiyA0t4l8LAym4x
iJ1bTrSlyoNRPlcRlCogFWGsY+QZITmXTFczFPqKHGz/OW1ra8ULFKs3IspWYtKj7RTb1lUD4nZu
DJ/xsy+sTZ+HCG/RALlIyC2tCvzItmTrUf+31u04gjBdJ269BF1Ia6fDtiwE/n51qSEAKcYjNo3j
K9hzXUhU2tqxU13GtrU/uC8VyGtOtgf1Pq60o418cledAIX/5GoFmLCqH9Voal/UhZdWbxcG+HFT
AUEQ20B2sTAy47n22nbNO2HdpAFtgbSJ8yMSBmB0CCd/UzGoIiRGWKyyCuQ7kZKnK9RV5wHtDSAP
+rqBpF8y6MbmP/uQIzVJArYTrryXxeiK51+LovVx3DLPdOTsSz7dMW06kwxZmrDxTo3RCZPGGoZv
izqcvo/9t3ngQwHL/WB9aSDLEID4iD9yM/S2oweMjQSN4YUlfrzpamE8l1r3NS8HqJnH4MHDru47
6J7NYFCTNPZrEsC3wwUFPQmYNTX9eRqGeRJkVedJTYmAFuAmWtinp7i2tVU2yWSFmFN6isIBJO00
0obJ+HZJQ1OqI4Bi59PRHJBAK1RZZamhEDw2ILwOLbD47Idg0NBy0TxoVlKtykrwL2Mub66NWq+g
l1974bU/UDL1k3u29+xmJniYvcG6pa6eQvdJ8CP+stUlHU22EZbnPrJEvMRhtJtU/ogaWY4+sDUc
dePUz0yki1N7OBqUgfrg8z7MPT4eqdfqUJxvR3/aESSoHKBT3jeI6M0IIQUfAiXL323CAQMFiVKT
M/kN73MJdUTrkd9/XM9usEf30vYM/g2Up+iutl4iLL2lfwJLOjA3KkhTWAAFlrYDqjKFjlYNTQqh
7bRZbFPiXw3tS41j9zH2/AqnZF0b8DeM1nN3kLlzG2WeoHI39hEuAHFSrBoaAJNdGJh2wXcfvLFb
Xjdj1l8WZ9tVxN5p9fjBDULu8Waw8wZc4C8giPEvoqxsM2gRDzj4ZvhSMRZeR4Fzyxrw+61jgoFs
dkHN1RQkcajh6TLma+CJIGqwPJ8GllUgs97Qg6kluzV21rXI2nwtlTONhBkycIEuABBMxOz8x8OP
Vs+ZaYBsEWXpiu3QUfSIEStQl0mXOhEfLkNklEZiAdUHbIaaQhp4H/x4b5R8TY52bKA8yKxc88As
OdvmFcyx2jeQabN4kFc55CYMw7qL06ne23GbHQrTHm8ThCChEZfUnwfIPbpapP3wZL13SuZ+ad18
WNGk3EnqvcwMMI/43XgzseQ8KdedCz0RrKLdI0bkzJNC4Nru/GTcMCj0BbmqVHBUpQI11VCvELTy
L6YlDeBq1NEeXBsc9FcoPQAh45sfTk1gLhFVDbw5Qj7B+2S9jOUO+miQN0Y65wbM8HDLU1lfmAOF
esFyB+I7oEDR42Y8lr5+Tz1HmegKvCXZvnNUeYKaSovQQKFF6VavAL9zw6Z4W8XPsnbNOkRSY8ML
401h4aA5pAyEhMutkFvCpwGCZk+rDWOyD5NEXAVIFTaeJ+MN/aJK9bPS4+IRSm7sTL0m9NtLUXfg
/cMYNX6ty40DxMUmKf03GypX78NS8+bfIqpqi0s1mTfyp58iyOPFJuKy3iwLyVDcmZAtvtA6CA6D
fmN0EwSZQKlSKf4rI41/Cpm4d3YP8W4RgrWe7MKx3ZXRGOzURMXwxBK+a0fP+JxJA0rWRTPuyC1F
Cj0zcLBvpp4d/9OyE9PAbylBw0XL5qEsjibBAhutM/eoGgw3uT21W2Iho26C2PqHLlddoizTmzrc
LKOhRFBCL35GeC089dAUOooU/0rqWhzR8tLxUIigRhNbcUTyCrhE1dUTYA+FoumnLlIG8SWt2nTu
RqPUL1Gl/ZhXQsbjmkTFV+pFwravfas/u9M0PbWFaG8adMRojBsmv2sy/0pjA5CLd81ogjMAdwSj
Rn2PDdY+BMHKU6xNGjBF45bG8p4ZDw4IA2leZ3fN49jGKxqrpij+5OQ/K3zzdjIB1r0Li/5R5kUK
Wq6sPzmK3AmwYXOfMKuClg74omYXVNPUpm3fUy8pMgYMYGxsqdsbwHAXqX+lHk0qsEEPECDoT9Sl
JV2vu3fT5NOoaE+yvkkfNBW1LSpu7bDB6CF3w6vDgNr9K7kgKcOv0KA4LBPaXOg7FAIAQaEWoabL
YzEvEuV1fzABXQ7AMOEjlV05QVL7QDNXlqUFTLM5RLaEv7a6KbyrsjK8Q7Vkto8hbxTo5FMzlNkV
VXelUWrIeTwWfuTczU5pg4dLg+/AvG7qgylJt9Nov0xa7lWo2xgJKGz9tLDXKLgChsSPdHay8cd5
3wvkMgZam/of3v5DPGabzkUQvGr1XdJl/d5BtdBjxO1/eDLl3wvdR+bALZ9y0KX9zSFt3Cd/LKvZ
AS/efl+NOHSpFTIclh5c8MgEsQNN+8KIqoubaeYLE9spzOOXqh7q6xBHwGkrc1dIvksBHN8iGWW+
LJPeutitJ4hkTVN5mt+MA/PxG4l5ifI+yCN9aLoQgDfej1D5xUCj3q10BZl394oDT2wO/posPmPY
56RluQuzAmp4tuVD1jUTG1uw5Enk2ArGbdT+UyJWpTHL+imQxqrcMflstwhqZMBn46Td4XiI7ffR
qBoU26npIcRu5umTpzdPSHn0myTDbr9RWAhH4SNEY+F16XZX6rk62BSmNhUrYzSA71CjnSffRqMI
5fK1XQIxpaa+z/e9odjqPhhMY1BYIxaAQvhe1ahkJmhV8AN5RN7eA1cUzgK9y/QvnfxE4yG43dbM
9KcTTczUxJaKW6bhU53F49FVZRV16xVXW11RN3JC/E7D/mxM0NoGCwf4GetSnsmNPCYtKndtB7LY
A8BH3cqz8xoZz1GbawPCLCmD2NDlndF71RXYFw1oVqROHVmV+H5WSpz01wwzSv17EAKCwzyzvrvC
Eyd6OXVN7F8hg7ZrOd70q4ZF/RZMes162eqpCY7M2hOZJGj6trpnAiSN8KhInOFLmFUHEO9oPwzb
OEO4dPoswCywclHvfwNvlra3O73fo7wUqE01ybVRt5jo9WEaeHmbQqsI0rHgl0xVpaYx4NESkkBz
791uC7sQ61zmx8IEl+JCMgNYKHR9tM4Fu6peHGkgw9drU2YWcvwshJJrp4+XGgxpL93PShrdS8SG
CBy5YEXza998EeD/2iaGHLbkBNbWtznMqa0X47sVZXtZF/F9V5v8keUmgPGZDvqqJokfM1E2Zzxx
PtPgxHl1AUX1pRic7GyOabaGMi4EFlXX7/AGDOiSmlBL8AhTI+OQYsSFcKcS6nE2ZOztb4DEZffW
6NbXDPjRoO19/ZU3g7Yua1YcqJsiYwF1TPmUGuoIBpxtwMEM8xom9QBshe4dXO4lJ1SdOitsh4Iu
FeJ5yiN+0bXRB4EuYAAQkm3XWulFx1J1lZtQbnpU8wvildBEixokw4DCWoPKhh+p++5mqNUAFgM3
GoEKpuYbKjvAsFWVX30HMXUVMU/0RgJp1XnXwS/KMyrinPW7B1ISKAFIpFw5yiNsQSlPHtAkKr9G
9dsa5KFBcQ5cROBIxgNJf2iRTNtMNWpAhrI2HlBKbzxkwt82iFLeyCOPExOIA38IEJ0Cz66bOFOA
p814IGfLRE22GBtgrjCVZjRqTYQjm41VyilfVY62HXr7M4Om1iEFHVPQKmYYewqrE3UhUmM+2Z14
60bDGG9jlCqvh1o4+6qAYBid1R38q/eilPGaDvI0Sl06rS/OVivDE4I6SUBZrdZqQRWcFP02bjwN
IOW8OwrL9E46UFtzdiwNQck1IMNKE8hOqbNmHOLdCAzQvNIy4c81ESmCKuE65dj2sAxAN5736Z2f
4o02TO59HRYwAUNwGpj3ZTH1iQNJBCuXq6jNumTl8lysE61Nt3O/iibFWR6bh7lvhHj51mVxpSXK
3EnvxqHD+VBNBt5uXj9DiS1I6oZjFp/ySKZn7HbemslLAPb5s8/Lqj/lzYnsNKMNfRM0qjpRzZhX
V4HNpz6EYLCLWkoz1FhANlsN4L+/XBUARW0WGhC6QhgdaVQg7XicP072aH8aBGAyY3zrhGZ/Ioup
TQfQR3R3Qpl6U6+DpOrcE3kUyEisGwEltEZrHOyoUCopanBI0VQOKdkjirH8gLooiTWu/8udXLPu
7mJAXBpk4f0us1EpPdX5qVVNPJjodyPPgRma8hNd0XBpdQPIic0BvI3vcyJyp3HyrKYKfD5/XtK4
1vT1BlJa8c7KonRNuuGHXFWHVfierFmjy0sHAP7FzrJ0nenMPA1O+UOEaXc2ZPfWRInVncnmeODX
s63sRIOT8ujA1oA42rsLjQyooAOlM3jVcu1+SVNNvctP+lh/Fu+V5RbSDGSiNBU1WguKSuVFPXKl
iRNv54lzRuvXWsvyv69F9vc7LmuxX3eklVlRmCfUYuPxiYdRnaLylhC83nsXxx32lLR4rCyj2E58
7NIoEuI8Y83FsjV5GZgID3i1HVuWALFDtvnSA0DlkBjGkWzUFE6FembVoMwAJKUvvMUJArxdwh2f
NMDvvUR7qdq6/FaY3ouHL8I3UEHPF8CTzhe/Denh4D5DKuOohgs1839Z4v/dBxJgqPICf/fG7mz7
XA+OFRDRQ84zvm2gUzuzQ5gulF2qSrevLf7Jz8z7FE/MfPnbpNBjzcwO8e9JQ1KZL5FpxWdZoPiy
y7Xhjpo2djNoZa4Wy4RA3J0Tqw15ypXoq67YLIvK2BkxzqiONMYPU7NupYV1Gc5L9ga4OvRBBSXU
HVRM764OubFLQxDBks1ChjJoWrcANWhRbXrU1B9CV2TPozbtipoB1Krsupn6i11G5ZvdBWPboQa+
7tkucYZ8ty/+v9vLGvVrlL2aE18qewXKS2gyj3OyrAZt7bnzm09L/izrWb3rbW9YLfkziRQmorCx
t12SYp0Vfc4iaziRabbzVRmiooxybpMWpmduVp+WW3d44Ozqmo+rZZkm7D8uTQOjkc1L00I6qJzv
OoetJgMVgsKZEBjMAEm5ZpXjrLRG5KgDGMLrPIIn1HhAXctTrmzk17AQCopAkOxohXkuLfC+igS7
Dwqa1KLvDban80qLaVmzjtMd3jfuiQaBA3tI7Kw79yjjXw+5ix232sjMOw+8+KrRQmpWmTzwTO/L
bARVl+rSdsUuIuTaZJieyOZ4IDgAKPxGg7ObWtdBKny72Ar2c1lWG72Py9IkX0MwK5EixTkK2yBa
tgejNQ1S074vGwocFcYKu6qh1exD1WJnR/sZLwIOgrq0n6Gu4/UShUhITSxdGkUtG34v6dmLcOrp
UUG8C4fpq9/iSBS5en8GoTj2eNR3lZGuqInDAhKxabOjqSFY1vHaUFOov6wQliD4N/vm4Q/7vPKH
m4yZHweuV8gtQhz9YXCjR2b1+hcXQqx+aMff8y7pV82QeFcI/rZn0HignHAs/a9GfSEHG6rEq9IF
p3w9VNWlgI7ImgacnQmNqW9Qdq7XTi3ji8+j/MonYA+Q2oq/O+xTXxnTVxNF6Wvo2BZq2xzukCJG
7EFAuBPv3PFLrlsiiFMzuisKx7rSAI4AqK1QAxpK7OaBSgP/cshQRzHUR9fgoFa0FQRqEPKBbLK1
gbIb+/GhRmRwa0aavIUZZzej0e+F2tQmSCVRT7Ya32pgzIciMEQeI9dlR0RVDlTUshS6UBfqzvYR
5OfzIPmTnZoRqaWjHTv7P+1qWbBDa8fSaPcf/JWdbpBOGj+hIGce/GM6qneRP9bl/PGWehtyAySy
OE1VtluWZcDUXxJPrmpNDBfHQUJnACb/1od4XaPQLH4QqQ/YbwnFhqHxi5VhGdWLKxqU8ckm++J5
QAFIWXz3U5AnFU73s7OKdZrmLvRDH5AMSnBKycSq8s3wJ1JngHFn6bch/gc1evWT1XXjhuPReK71
ojwZyK5uJ8/CphLkA0GUe+13k0Urbcryn+Dgfu7s0XrxtQHBfUTer46m64fSQum+izPZfVJ4/Uq2
uvFltPqDdIzsp+5Ox2706y8AbUKgC+yHbicCLvvpUWdFsgutOj3WrkhvlsejteH38guQ9LuxSrMf
+shfuywZn3s5jDh9GsXZNzrrjF92uXF7t3xxO4QDlavZTofY9fipbmJ7VUVJBwpsW5xiz5geW2E8
gqfD/gKNZqg5hVZ7hn5Y9QCatm9kxz8GUZm+lpcCtHX3jeAAUsfeWvNRXAcCzOiq5UV8qQ2Ow75p
9t8ae+MkcfEd4BrIZCkHJpxxhxpKvklYWtyh+KW4K0MUeCHgUCFeb+d3BrTXvKDK8Ymn7EYm1HBp
yExL3+TBoJX7SGuTrVSgD/xXa/fMy+IAYWN5NNV7bx4IUS0wheUd9bgTlpec8csyKSvx1h95DBLP
94UKJIzX+DElW40gIthQvy1MPi43RJB7zXcie5sUH2eVduOpzYPCVpRvM/Hb3JIPNR/61RBNJwGs
a2d4R0jYBLYDFo8yM68zZmGCNAaCA8mWMA5RwcQFBRrPNEgmhxsXZvZv/gIId6TJIvukNZ69IjoK
q2xey9gyHhiCZue/2Pu6+GhPWPtqZ+LNvwYAaEXsFfjevPphwh6GCNVUcySrCHvxxu+KJMjZdcAN
SpgEKlXLwb/QNi24J0LrDn+Y8qmHJNO+RQn3th1N43XCgzfqXP4NrzDQp4hUO4+dPd2gUu2BKAMF
yWomcrrl06BmihKBocip5pnkYIcoAqOZJhAVty6B6Lj7aybdU3cBUaSZNvf0VwHwETlgp4fai2iT
R431AIR4ssV/hn+WaQy+YYhX701hVsgLcBNq4Z0OPWoT9KomS79Dumg7Vu4UoSaRb8DRZXxPLFQW
AjGbPNuTLtc+k+xWykjb9VPfHp26Hc/Is0N83C3rhxqPeZTn9cVnbCM+hSnAvQF/mLoGjGGVWylV
Eeuz0PRi9bfPNnXmvz5bVOkfPlusaRDZVbVfVLrFB5GvhMnb41ycpbpAzbdHKvsSTHtAHYk4VDJN
ZYDIKijkKFznNW69MWMwBsxGB2nbjTdwLUAau8CptXW3A8TMVnwI8VcnoyhjvKMj+zwpFa9BNUWn
u1sRQezcrYadObjFUQMk5CKdbrjQFTVdUoKhLHSc9TJQ1+G3WOhhkDfusDWTyDx4bsUfvFGVtI2g
+gXy5IwSz+qFPEbLZMhvmk+o/pEr6LFHxwGPEnNJ63+I8c+X5DTBiVIAbhLbWzlwHPvBRjciuGu7
HmpQwmxTK1ixMEUbGC2QgT1gQZ8cGxBpK51eyS3UQXNqVxUicD3OGnHcttdWufURavnU9L+5Dfjl
7wpAESFj5XZPTZ7vUMqNvB5+eVtm82mXq67MqlUC3ZCXtKj1Y8ocyI5rk/5Zt4cfY+J7d0g0Dzew
aaNiXfmbhu+sROcic6WWzbtiR/5j4r4tWyJuvJ9yVLaDWhsMu1sPmLEVsovxgY621K30JDnMB181
ioqN+EMXscz4kNQ6MtE1qks9Aq5Gsd0HhtHbG7/w9bNNaFe8JHpni/KMu7c7Qp3mFLWI02QTa88o
MgG9RA6i6jMEOkO2jSoUlZfuILc0To3mxl8Tp2K7oWAdaljQxEXUX0pRlyjlz2wwyHjOEJAxLsWb
j+l03aoSAtlf5U0DnRsN4L+E0kJaIXkLrfXu0skQYELoS63aEhKNMgWaH6l7XGLn1W7B+NYGHkKT
Q0DGRo3QlQekzKGs3dtirwwG6o95tDPXRgWg4YCdgY3X+EnQDw0/IX5pUwu/Obrk3mNlZgkUzhA3
pwY5qkwipPur34JfqACvP1k+zKT+lMYGNMtXtNYyB0JCCMWrhuWuubGGzMmuoAdrtzq4wK+VEZoX
vXsyFNyLGjLT1cSluXKSsdjE2Km4OIOE3nmK8hW5pGQb/aKBfg+3NssKTaw/4XTCQdPndUWgQZXs
6KuGrqLUbgswKTgw4jznb8jaTo0F+K7ysl0LSudi3JMPmSy7/DWbllz65EPdssxta7WMOIZbrg0H
gpKNRMJIFvFbkyAa2aBeHv1s8GoQDkU/ZltGI+RuN2657XPtJ0UgPwQp0ziGyg8HeXoLNPsZZ8eP
0cw/gps02bOjJy3WnoGCNi9MAz+gNPkIpfgxudRjVoB7qdPuUYTGVnXLGWI8WRSAMbL4Z4jSDUCK
BbAfMYRr7JD/6JL6Wxk57WszIm+vOVx/wIbHA/ek0PH/WKYHvLR6sOA0qOZ3042Dlyt+D3aBv0Ui
x/N8qZmddjQa7KmKtEYlkRqhxpFAZo2gxRtwGmxjhqI90GF8BvDyHmKdzaM3Vf4ZxYLNiuxaB/LF
suH1LQ3N6c63B+xf1AQOrgBkjEr7ZKG++JNXQk5X6sVTVE5NMICR70zNKLX8rKtmsVG3k51Y2Rnb
lhMA4bIQF+FE5ZMPFOyD8MKVzhoOXMu6cYrsyR7a8gmRV8Abq+6BHKMyuwIl5d2o1yTNP0NRj/Mi
0KsDrWrG8TtUa5bqQIsHkTxQN5vsaQ0skLWjbutVSA8iwL2l7hiHAqexxlub6qbgCo0PyG6YKxpF
Jl471iXoLWjUc/r40rbYodKoPrDmhpDBPQ1i6xoHlT3q+1zTzAlsy2mDgozm2GJzgFBSnoYXfLfC
C11psnoFX7bcM6O0p4DVYY8A/AgmeCPHwTCHMrO6oiaCKsAxjNEs3b/5LdNoBrnQtKX7f19queUf
S/3xCZZ7/OFHA66Q3aE3HkMOkWUNKiFlQJdLA+IPe12a1RBAKCE7LQNuDEr6usx/TaH+MuypFZcu
Xf15g6xFRtJwwXL435fh9fsHo7vQJ5mNy13J6DS1VQaOZdxPXYyzm/oQyxTqzi50SVOqKnmB8mZ9
0My4vGshDWkjFXQuFGMnNdVoAwWihdVqZOabTdJVkm41iBpdRvULADa6E9umS1Er8T6XZpQJ0HKD
yy6LfdJRuz1leBLRXZeBEfQ60pHptfA4duYd751NWsX+ar7j+8KIUqFwGxzeku6ddQVOybWR/A9h
X9Ycqa51+Vdu3OcmWgIBoqO/fsh5dqbTQ9kvhKtcxSTmmV/fi43PSddwz62oIJC0JUgMQuy911qL
aSjq7Ncvym79u2koVfNs6QdaPpk4mnMyQEK0BsNEvbNqVu+mPVs1H3t/qCOTTgpb4cFGP9okf+/d
6qxxmNuo1HCry8ESOg8FnnjQuzn3WWODm8oHkzoVXTNy7msdEtptpN/5o0UOebWNX5nNnBpzIZ37
FP6WOG/ZcerU1lAKBIgHni+kiCZ1mdxJwziBJiV/zwbzpFksexe1ffJt7CSokW5YHuxAgZvJYe7W
LrpHSkinNHRvzEWHJ2Cqv1WRBdXH+XAHlPmM9fggUGZ4BoGeuIRBaJ8wIS2pRBttAJuzMqr3pvci
RPoqZORlTl7OpeWCxcCOvX2hxPg9n1sv1d97Ucg/6mivUcJ68f1ezVga2y9Tq7dm3LlGdR1dTNOM
LuC9tg5lNeypCuIQ0aVCIv6di7kMqnmdNyezprn4IGM6kxVtqqLcREbaHqnUBWF0KZL0ObUTMGmM
I1NVV4KzwtJ0b3ura1KjmMuQRWsyoQZVxwBdpADxUB2N6eeQE/UqES1uR/Xs2lhHHRiob+N5htK3
Nu+Qr8UlTjhMB7kXVnWhbvSTkBeRQ6k0+zQ6z0HDG06ncPsJEb4oW7B/nW5ViVucO8f2D7czq203
mHHQJAKTigtGtqVVuDNNs+xPvyrXXaSR6qCrIhPaOAM4QEpe8ulX0aB240B0L47r+e2wrErkRsuR
t377pU3RaDsm2y+3CwcHKXj/a7W9nV2XmM5d6r3QWNPf0Omy0eva303FIRM7MGy0I5im3do6RBK0
NO7ewrJ60FUcPYSQbNzZjCFDd6yHnp2hpdVpwDocyZ+yXFWgMtrKOBOPNYjuyIhZOp9XFiuOgWFq
C81M41kNAb5r0/GntuqTYzuWrMwZVsgVAXNy7vBrYXXFWYL0qpIRv1JVw0Ht5cVesKe6rvGyTRyk
bD51MHXv2vGVW9ccTJxI0cO6ugm3NDg4caMdvCJ8RkXq4OBm0SzeXaiqGeBKVF1TrGlwoE3iQ2gk
36mRTlcL+B4hXO9uOnpltMg2C6wlDSbtqD0xkZ3InjZOGL6lkc0PVOqwPFy7tt6ATgQ/aNA674JM
lQU1UlUKicyZKNxuR8VoyIyNHcBZRyZ0Ci2QcWy4UoVmQ+PFyQe2oRMArQfbeXWHT0l8U7XBMwuM
5jIIuz5nQ/vuto7zBdLu/RKKgP3G61D0a20B0i3kaIaOc8iKGAp8QFB/AU+hACVuXO2zJkDqmn6Z
qhso8NV5Dr4Q+GjmH1/coFDbTHl6t9z8CKGPfZNks0+JekZYQkycG/caTjvz3GeKX3ss+VqXdfqQ
Ici2qUtI/MBL6zyMBhTaxhrwqyhfNTg5v4YmEiCjVvyIDHVXqV5/qcOqhx6onlwsI2jWMte7nZtb
EfwUEQNroOgeoh7KuAkEOr+N3aFRKn4E6G7HcAbjFnVXrqFwaygGSMKIIw+kBmYLHgF8pvzuCRoV
4HJG/c2sHdHnyrERRoRDbTKzgL0nM6AjPkbrR7PbaEH4zSWiA0ge96D5BrxDm8X9e2z7yC519GfI
DudISuTxpuyq6ClvxMHOuP8VeB41z5AefaptnR1T3iO0ZvTB1797tgpiFNQztTykbRsGW2hhiACR
l6gn2ks8K5r22j/U/cnOY5xh3szUpzibZhn9Hsxgm09RvSnGZvZXzRysLYXXplYbUbKlqeWAmfwd
oyNjGkXl5Ybqu1DNkgGB3VPWZNnaAv3Asx5nE5+VpSRfRoYstshCgjivSic+K6ylUR9WINDWHe1p
tJfwkwGlhjQFs0/Bo6xnrb4cc+fnvuWABzv3o/9QbudhPXOD2t07EWRHkCoTpad4MBFw4e2CGhAn
TE8BNASNRTh0C+RQufubmdub/qr3lD3vBNCcLRI19nXcNA9+qydLsJR1q6k4gIhNWAVOSbebh7rl
Awhc1YEaadPaIAwDqOtCJRqti/jHaIK3H6N5huatmjqp4PGSejQjzizIDx1ayYsTlUqmyk3oxMWc
irSBkxfEnF55ErmDhM3RogSB2FyMUiJU94cxJouxw89j/OkoRg7t16wB96Tfi+yqRXxP3Awu1Ek3
EbBWy258KKDRF4y+6PYuh2j3VbTDnkH8dYnJ0d77pefPKzmIQxmlxhMDXfpEW1cn6Q4slNnCQ9bc
FzJzVS4OnHlrqacNQPXWV3piyhLCFTl8FpeKsWpfeY1cMC8KvtbxMc0N57WJQLs6VEOwY7FKrmNH
ai+iFBo6OtKFjCCytpHCOFapW+8eHD6+X7VfES1t541w/HMkOYeY6wCWUSMdIKIcfdiaUGSpIceY
LDiCpw0YesH9Idiioz0Dn6ptUku4C7A3tY57hv9mVh1U3CVgQuMGpJi1ty6R0Ls2K4GgbI2ZqMIy
Avz+9rB2MM9cchuh9ZEvbfpj+FW/KC04XelvqfwmvEBZbtTgOpsOM18VuHYhpti+6kPH5nUUttDS
89pNZTXahiHSedcCEj5HXG54ybvuQBzaTgL2ziBtX1muIAcJ/IXWhvFDAug9oNvY84oMsqGYkh+0
sP6ou7XSXsJYuWyTAsxAAhMlIBrxjk7ZtZQ6WHnxNp3x+FOsDGRfZBH79QaKBeGjE2eHNNWchxCE
TzvMKONT2PavY71ieFvovi92lg2qlJ/rBwQyZikv8w2mv+6IBX93HEyrhT60SNeRngWznHVhP6MW
2w+GWZWb/jpte+iaadBBkM7o1BqLtzo7Uv0GuW3FpRk3JYj1Eb1AHRWp4VaXlna5yl29mVOWG+W7
4Rv4YgvL3VJ+261es8NhzZA7PFNE03pTtnKM4oLYWrlMaswensb1uyQytWUw7nlW/7FHdX9qRWIp
6HOQK7kOcffsJEIHq3Kws8eiSN4NeBnfg7xcwRHXvvLYjRbIn+pPtZTw7PG0XCXKtuZ6MmgzV8b8
IIkRgRzFVDbhkcM6x9tRFW3s0YtMewhTQMs1GyBEi+TVVWjXQCuPgDtK4qI6EABA/8awjnDkpCdn
nH6TWn/Rh4ptQmFiSs60LtoKpuEtkUfQQG9KT0BMh4fvLp4KqVvmW+b44YKbZnxyIib3/pCWy65O
amC9gReHmue7KOMffdpUD9IPqrXrpvHWi00opY2DkcVgQHE9KM03uPbDhWsPycJmst+AQpBy1Gnj
JEm+dG1TX1KxBXjv3vowEIa5tuIY6eJ9dR0SF9D+KIi3iGkAYAiFhwuUQT7qcvuoueE28a3lnzQr
XAOv2rFxGEPxduKzBVIWW+0K7xquQht42YKw/xFCVxvEenW8wqDyBCLF4uLDGTPVUZEakN1ebYy5
ZoMAoRGN/ggYeLMTejZyU0u4DwtIQ9yKFggUcV2NY2h4yJCWljOPRoZxSLU+WWXhXW2zUoemj9w5
MXpbf9XXqaEOqTHKM8EDvwSXr4IoYTbDY8u/gm+jRs6/rs52bfXgesEfQplBc2WyAOHQONX2/odt
44PR2NBr/97nIK+uXQSy8G04vAoGZZ6u7p8hF/NRT4kY4Mic6sl+SEJ36WkDMAZVFW1EG/grBDkQ
15MD5kXEysFuA1BIpNSGR3H1hSz8KhDrEOJ8Myy24vlEPV9prFv/sUzE84iXASVjSmejW6CG860S
6md0Sevic5Fa4fFvt3T986D9rfWXvjfjZhwql1q9Hrxh1/YIukIKPd938ACskoIb1wQpYZA5Tob3
1L3Lutb9bgz5D8OU8rFWHF+WXucekAVeTH3qONOWSQ+kEj1vrBfFOtT8FL6ncQ1UjwuedtwoZzDm
jL3dMNM3XHUGMoltnEPcRwB53VpxCYHivv5AYt/soMmAtXkTPwpWMtynbQFumthYKRPJxUGUZ0eA
4JMl0p7yp8Lm3wjaqFnfMG1F77c+LBj8heaaL7WFPyah1pBhnK9uRafs8hXkkf2Vsj3vYPaAXpnd
M2W/p2kDaTrf7U9SyPag1/iQCXKXv5XRZGB0V9bxGaIFOTJE8EikWGHCLSyyA8nQxGPRHIvUajTA
dlIrvhX1R2r9U9/I8hG5iBMQqGrJCcsErCshQKvnndznNcNSc6xvCwuEAX31ktcyNX7UkS3voUe7
AMOtF198bwQw1MEBTN2m+JYAQ7wArYa40zKo/vWaHT16Ki2WUJIajoB8qZ2VRdZ6yFLjbISZOW9M
y39p9OQ+Vqn4AWA/8hud+t3P/+pu+zXSN5pIB5E/3hXgR3DginHig1k1LrIHuid6/KleF4m1trNi
Uh9yej0+A9u9TxIII90EieLMr9Zm7YMMd4Ag0a2BZwKCH9oZDDZgosqQtQ/nyiw3g3ZPxapPP4oE
PcTb4XNr/3ORWkMGeNh/7JsOyNHJk3gBatuDWdrJ1hkXWMhGhCKbzGP/SGXajCZuOiTbMLKDA8fi
k/gMwrr97pqpf7baTtyzIToRGYKRtMYaaaPhiqz6ePgOlJ53xtp2sqJqvTdg1SlYjSvXv8cCf8Vk
lZSZtaplaSzhoUSCcFew58AANxyea/eS+CX4uDH5H4GRQQzKbXw4XVrjOCBVHOKIpXFfpWU1T3nS
fQkd461x7Oi7nlfoPsahTJXjU4lF75YDodXOMxkE2Tw8014JbpS2R5ik4cHR5dqb0lwxLSibiMeH
NPTfaJlGHwgSKNeZNJpoR4s1R+AeBBg+WxKbF/F61Z2rjlqBV8XI/EX1VVcD2jHWi1bOb6ZUD5lO
hReDk89A2DusAZqJn23Iiydc+l9jFzBoG1xsp1D57UkCQI1Ug8r/GkIawGTg3tDtwF3/3DPiwXBO
YuM5wcrmCAqm5IhVb3LEF0i4MTvtSRpBsDfCYOXpcX5VKmzOVmQjoaWFMmgHn8u8cBnbUKvWmNXB
8+Tr1Mp6670E+GOPxRG+WiyhQfISHjKypQ2I61Zmm2h3VApyx1r8+1//+//932/d//G+p2ekkXpp
8q+kjs9pkFTl//zbYv/+VzZVb9//59/CkYY0TQEOC9MB+4hlSbR/e7tHEBzW/H/5FfjGoEakX0WZ
ltdKX0CAIH4PE9cDNs3L4bp1xMZwRlYFIOnvq6gHDLeu7XeEzhE+T7412mL6jvVaP9oDsbKOaIXV
mmazQaqZqU7W4MdrSbxykEsVM7/Pg/WkMhgF1U9l4IhPPhJhbsuMMDLDBaIxMQRCwExEGy9yP9eR
cR6rBcM9voM8MbJnx42ZxN3RGDddWBWrFJMeGJn+alVF/QVk+vHGbBhW7GZsFchHks1kQn3JmAaA
mgKb/fOlF/rvl96yhIU7yzQRg7bEz5ce9Hip1pa2da3aoN8gCOwha4oPy1ho+UsRIWgyLifaATjo
XIriTBYWME+AajOkif3ZqkhcbRf78tM4LRtpNoyuhlixtjPN0n9RQaEvQiNqjzYkMfd5Bp6MHrGp
pwGkz7i81vtoCv5p5HiPpsyF0oin+gM9Zrzo72o/NHZC6JhzAWmw/8t96Ri/XhzB4PXF1RFIDbFM
y/z54rQyyiVS55PrtEi3MhO4/FQ8IUKRXqAo21wA1X+k6TAoE21FUx4VRyukayWXPoNWse47b/AB
10vLjBOwpmFi8pMSYg2mWX3R6+Joj2tEvBTvk5Clz6aWQTIoa2Hap2Jf2mdfS4szEu1XCNib13Rk
08/BbQu6g8jdUx0ow6J1lYH/kVqpQxF0K3Pk5YfXDKq1RSCA2zPiOZxT4XawE7D2uwkgj50Lzgyj
jYp56QJF6FdXaNeb119sBT+Xlr6VUO74ZWlPCnN6bTq7sZHk54bGAzqphdMDy1924CL4XrRO/FCN
G3gKs8IMQQCGQhxYzawB9HAXO1nyoNe8WGl8SJfUSr3bVk29U5D33k3+RpHpbKmLKvpELt9U9jgr
82pFDbnO/P9yRwjnpzvCZExy/DehmG0Dhmwb4+P0aabCzKL3oJLxriZeUZCPY92p5aBXJpxhkD9x
p9TfaBEmtKY7eKbbnTTfwRJNKyAFGUZHUpWdVGJJPHaSh6XdwsmybFaNam8BkgChvZOHEJeJ8j11
ogYq/se6aTCPRe66LCWybHpDqo3dDnzPhOR72hNdZOSzJOiRbYVAEdsIGW5vzb/ZTBWiqNf/Ze75
edofLyYIoCzBLOnoIKJzrJ8vZuQXjKuYufd2V/YIxcbOjAO/cNYDzUHSd8yXjXKSl5SZS1rrkkVR
+EDptaIFwy2IZxFGzCSwx022KRFnGOfZYpxdP20AMjo2NbTcYEDV0PiA04n7cKd5QzIvIg56V53F
F+5EwYycLdTAYu2jAdGZAF4C0Lprok7mYZaBy8Z11MVCnss/XxXH/u0WM4TNTJvroNxlwvjlqmBF
JbykUtY9g1zu0RgFM0BtEiGFbVS5JU5UzwrDRZddAmtQi0/UyykEDYgumerAnwdgrASVPFEru3aP
PLjOqhZlEWrg4o7LOaUCpiboOSCF7O3NMWMw9NZ2ndnPN6vSQnaazSDd2I6uocwNQYoRaN6GivVY
10oglPze+K2O7LLR1TQZj3ZU15cSS22hvRQjvffM9gZxxTQMXRHdC8HUZeVbaglyaGy5BWS4qPWT
tSPKEgK5wjn4tT7eAv0rbqdsFerlsElMJKqM9SztLMwRcCqCNQVf/CDsl0jGN+WsKZ3uqo8AkgxA
ZIRu8aU0lsa2toeCkqrgloNEmO8loHduubuFuHd2qqsANPND5e5lbH9RSV3dU1WKV9dCIYaxoiI1
cAUIFeNv/3yP6OZvj44DvQ2HQ1zAMQW+wsf2T/NQ7zC87nojv/d9Pnqdk+ewLIKvSYukQ7ez2BmR
nwDpeUgABr+e/zUDIwbi++5LhrDSCrqpYMmwreDh555O0TB8wPQHJ9YCYFzBxWK1YQGfFOhqqSiD
Yeln9XBtfBusIl6yCkZFvCzV0iNoYpFqOhbxhVFtpD2y3IzFuAD5aC7NbkNFAI0+hqQipJCXAVLN
ltLAXU6IoMDVy2UwWNUn6DXQ4lgZFcUEHIKjatgqAajbBL02YxBJQAmMT9BrqM2ld65hfoJeZ15X
Lus2rqdD0HF6AHOQ961H9ouu2/XF0h3vLmqAf+0A4nkxah1K4YzFB2Qo2A/cy7eun/EXsIpUK8yp
7prMwhD85xliXW0lke/U4AuC6i1Rvd2GNbwBHuCxOw2b1akHV3x2KGsxIG8U0o193vgP4FwXyM+B
t66wy21fIiIAWIE9B/tF8I7lUzKLh9x9jJpBX7hap+4S5IZu6rTRtzSSWSECeBupZbF372QdwMnQ
yWrcbq5DNA7OaWCT5biherOo+mVpGvWcW8NHHTWQXYdeBmPGNIYM1hCxKu+kBw9KIur4FQTwO1KG
rMJqb3aD84IkRmse2r0P/ATkU+2q4JsugMOe64aBM5DxqwzKXekmjwAzRHcM0+Glx4cRNC8gcG2m
zQPiXB7k7Lz0IY2HEjIBWbOmopWrels2SBynIkSYjXNZslVYG+kFHna+SJmy7/U8VXcst9e87+x7
quoCt1q4ujusjLFOF3kJ5Y7J3G1VctKzZEvOWogGgd1QWVtyGPkUIRvrqs5GbnTDAAjHYkmCuu1F
S/glKEw49dJya7hF/qPRozcjHCQwr6U7x2e6OOfcKNdClRrygQbQNQDFucqCOr3/0zgq2nZxlq/h
sGiWeQNJvCTI7rMRjYI0SKgkj0CUREsh2liqBI8U6mhjQjiAbK0Bs5QMcsTku/6LTNPF0Kf9YxgB
oCFziyPWgi92rG4FABopXqQjuaGpsgWARd2uLaoCEbi2aaNjGab5vOTMuYCf1F8bMgugOJP2h0iH
dx4pifbV0hEosFJffgWmaqliT/zwamffVIjIUHekAzgX4fnBGglNw+qfZ0Lj17clVg2CGQwvBotz
jjnl54kQbqi80jutgWA8h4u1dRFeIsgA6KbOjl/zDajC4BGhugbaUX7VPAyVlUPwBiz5lp3xS9gk
WA+0efwtxV2J5DLxfLNADr+HQLUbbOyRYoV4VmqQrOL7p3GWRKpSjwK2tAcJRwjjzr2yjKd1hIHs
43kt+uhU+5V+pgaGCMj5ny8D/3VdOl4Gk2HdMP6zLPrC/vQ+sLsOed6S1aePnHbbGZGkeOQZlI9B
4gU3gKEP4Mu8PfTKMxaiM/JfJwPqkSkk+dPT72fgs0OkLJz/8ykL/ss6x+aSS4m/nMTkIX778gTS
lENoMAhP04J+cO0CTOhe8AqfsBqd8mDbida547L1X9X0ji84Uql+r/bA2zhVM6MOXiG1cbMuw8pe
mEGegKNpSW7O2HaCR90El0uqlr1fgjgYIY9FEnH/XvPyjz0IIYhFWwPmkXhcLPpx72aXQCLvv3yO
0/fDzRNi4p2Oz2CBDwvDcgRD+efbue2HLigGM9r0LqBe5tyAKEszQGrbxkITDiT7vh1aCOqOgJO2
js5IeiuebhauJgbEh/Ru1nouVBt1QBmCroOUkw+CaYV3DlCgqX81WZzv2rGVirTxEAjurc47+IJB
q+rv/klrRsAJc/6Vtft/vgf00bvw88/FwyttsIQI3baByfr55wJqEfeIZHmbCcNlZPPJIwPfvnPU
vQSBS3CoFOMmGrwSPOCob/oEmDYQVM8iCyyOXt2AmI/ZcFt7urHuweXs43sB0N1P5Vs7YcJk8V/u
ZvyRjNEb8OnHmEzHL3EcQ4eHR0j5qxeLQdU3tQO/XKs6ErsacuFzZAohg601vS9B7IACD4nn0i6A
lBRdMKN6ZADZK3AxIgAdJP4Xh6UKYkemdeKIOTzGiIuSWZKayd7z4XahYmqClroMWwZSxwCr5a7K
doiYfUWyVfgjzk5YNOKNlHgGIlKufBmphufwDNb3wlXVKmZ5fqhUY+8QRG7XVSGGM7DZ3gJTuf48
jtNUbvBjGD7G0TUwPVoIJmbZiXs+XiBgkGxOSLQ/Si9Kdzqebj66h2owUHn1cdAeC/BunMiKqqnY
1/mwAfr5jeqpihpp0ze5u+BY9s+nI1BlOQ5Z8q6Z1Uniranu08GkXa3rPiz3n+riJokPFcsXZptD
b5K60KFMgL/Wuiriz3Vko5lFOmqgNXBY/H7WkKLGN6FkzhorrXzrMbAgKiDHoOLIgc+UKlkA7aeb
hzDT4a6PuAuavFpr9lROZerNK48HWN32S+WWFlTVhqifg0AZbxSriq927dvHQbh3lvBRGqtq5fJZ
WTETWiFmjPiNJ/aaiH/cLFqT/QAJto2pXURYL6InAnH2trIhs0xjOONAIE4HaUFtHslCqDzawDcO
B/TYSHVGJJZwXfnn6Uix06/ivh8W0xgBVrzhEN7ZxTooIzDFjf30UiZL7nB7OY2QuvnFgL7lbVCb
D8ECQM9sTaOKIXNPgfJ20mRmOgccEIoUmdtvFJuOU3muOEC65ZnMaZwOYf1ZBSLNHRVdX4oRtYO8
zvEUaJN74NNQln6gXp70tE2R4W9CZ0V1hg44AmLdJ7IPRAByDpf7C7o2fee+GmkZHCS44TDHNCvd
F+IeRI/i3hhAhQU9CWdZWaafzDstmkGxJb6QCXIMDEDYoEYa6Hq61ENRrZ0GbMKlelOtUqtuEMFW
aHr2pAYXCxBbvSEDslxYVarvoTra3WtN85XnbvSGvCgsJZKKn6TnRHdYnVozakis7keT29olcNPo
MJSVWtAB4BnfyzGdMW36E6j6QGPf4U9BB1HuQ5o5BthXO7VWWeusS6FlXyC9Pe9Z4a50VQJa6iCM
o1X7NswRe6jhDJxjdgm3PLIZMNa4ZPA8slnWBSyfu5jEXO4lF2rlVtAsLHz5r6noaw7ymSC8Og1V
4B7O4aM5SadmVwhiBCtXhyOPinlSsDtAGjeTbdUBnw2pgHTllsY3Gs3ObG0NkV1zjq9wftW1TtzH
xp7appoESIgYGW/TqUqtSnb4ZoHUynjmhsL3FUhEABsq8dKEP/bjnEefaIhg3ZrOo06ZOBgi+Tjn
1pJ3SCdOpnMeb4cVuA3SJR1VmchgH2wbkfTxAOOGzhv+5nY6r386Z+rUldpv5+xFBQj7EXe7q5Ju
1WqRua4LZ5shNgcMWp0hsUNrsLSg3V7VBdJWERPJAtvcONQitRRoxURB1m2yrADqCE3pQbVtzAsZ
x2iRUb1yA/kcGT6EpKmOgV7UP9DuVJs1Opsh1c5NtGjhB3gBGNE1LHPgOQqwvGEJoq7AXaprHkOR
snUuZICkAWPJAKVaUjFjkX6PzmRIXaAAJhet3yYrqislgsV1MIcUar9NGzX/6IZxS79CXk6dg3db
b9SVeWZ113NrfbOI877Gz6zTDY1VD5VzxBVJmnmeZXuyo66F10GOjXXlluqSjrWHXoQvQz7UW2nk
agHPbrgWVWfuWJTER68rsFLvFm6SbWWUQt6KJfFM+Vn/3R9WKrHLH70avuELWn+SKYILYeEmyAkH
8d1QCnxY6pV36VzwyCSNHr/qXCJWjE5ImMWXTqW/haYBIv5qiO/pyF2fmrsw7KwtqAHXmbRAL6QP
9r4K/e9Gq+cIk2ogt7SkeQzw1liJzONA00Eyu49yZ85c5Dxo5TIXIOZQyLJ4kx47gUJ7DH/CayM7
XOQQiQJ+oKfvWu19y6Hs+sXqWDQXbe9eS/BTLiDDwAD7GD6ODRR/tvvluEHtyQvwEIDN+X77hCxh
AJw5Mgp+Oh4kuoHnS8ts5fQZGMzBfr4qwAGycBUkdJKGY8HdN/wNwLyZ2+jli1MCau+DNW7D4Mt4
coS1y+Nx1MLhczlA6MjoGn6XBBFiOdQTvkjXz/ur6/BsZ0NMekkd4mQ96KF8BbREQSCnLbdI05cP
g2OdqX2wQvh0ed6e/AzueaAboXc+Hil2PBB9CfsBj1217ZgfrXK9cF/dYjV1NGSz1Osh3XEGDxdE
/r5MJ4Ks2ZmW4MJF+CA46ojfzNNxQCQu7dKgTp4G6fcbHVDwVVzV9UuU9TMy0Azg86DdF+9BvpTf
OxLiU3So0gR4u8Sq4ewhB+JggQFzQQ2aWa4czJrPtTTEWoKqdO1HnfacCvzlx2OC4i5fDL5UCOEi
4wcayfl0uVIIq8+Q7+LdWxoUatxRRJh6FCEyfuBIeqkGy1t3Q1ZsoELSPw0pdFbGCx3F4FUAAWZ8
tAbNQQpeqM8GvJIeEax6zHsoeATIJ9ikXgTZsCnwjei3Ce4E+LMshC5HIhhq4J591TqIc45v00IL
zfts3EiFtV1uhNqSXp+B06BBfvOtrpxeqFkcDOsUvD9z6kRWDbJ3eywnj1SyutqB6kaL13Ca6mss
c/kOCKqZjayYRyU07RJ52Z67jffc2SkuDsCeky+yKDjSnFjcLanVij210BC625LzEZmkP1Qm2YlK
44g6sigek3FE0NOBWB3+SzPHcf8CiysfepMAhRyQeyoPtdlgddrknb5p7fpOHxuAdQOI7FOz1mUb
TPrWdshCaNghL0seXFP/a7f3LajsDN27x19b4YHsu25iOMEcI5r7tl/NJd6R69xgIppDjnGtN9I4
lcCb3A8F849GzO4+jBMNAb+ujhdTWYe/EAjNvILSzThYmUCHlIUXFTjqHqFxOPx953ttKbTptYyX
elXiNqMDlSL9VmcVXyITnS2R72yAicsKn5WnWctYc1II26CYt6Bkd/0oO1CxM/QNctCwikpd85oM
2TLtk+jZ8wtEMkZRLyyko2eoJch1wdyP1lB10QKMTf2WWhtmv4nUL+6oq+YtB4MBsaDy7AznyyMd
J05EvqOTisfxARn/80lRawzvI52UBoZPLBaifO32AztQlueU7zkWEwTAZy6+ZCayADKZaAQ+ZYZ6
mgsH+2hkE5nAbaDJiMYMRiMzjodFXnlLfNLPkZYUXpEHMjwayHaPKqCDqcTaFEs0sLFTSXJjawws
mkoq6w+Gl7ZnanMr5w58XfKOSrrHrjmoJacSsiqf687mJ2pLvPgr981gYg1nUJhHbES0x+kQrFAz
PBvugbjBQbBazBKnR0LIeHJunYKzgCu5p9YE7/kZjwXiNNQK/Xc8UwqZtrXHHi3bUfOYHSuriLYI
jaUPg2WH60hjfEFFT7HqKAv3i82sAHcxdEq9Hmxj1MgqHCo1SmeXlFr60EVNukpCuOiptXWN+FD2
mNGmvhV4UqR6INM4AVU5HPVYuI8H9eu2WULxQSH6joEcMDDskP2virY8KQPSAiqK+QLx9fJk5tD5
RVIOdkMfORY9FBtWU2XuO2jKS34O40Zs4XroIQk3jsGQCBIb8Zei9bfdgBx1kCMmV+608SkP/BPT
uJYiWXTABxs3ICc0tppBWe3dHhlnbpynV6qD0NWrGetIxBqrAqeFaPz4IdTTAD0HakFPS8y+6N9x
pE65PsQdqUg99GzlRw27pxruY63XmypaUZvfR+0ZbpDJnCzaDoLXdQZPEhUl3J4g7m/uB7t7BVVO
daDqSkNaI27QZkdFr8wFkEaAC1CRNm2hPxiVUkc6kjMAXhHg7QXIEk6UNsxcQHtjgRtFnVvRseX/
p+y8dutGtjT8RASYwy25c5RkSZZ8Q7S7bRZzjk8/H0s+LaOncTBzQ7ASdySraq0/GGo/bHnS1Lui
K52NHDiUmvI0/vj4tG3tLZsZsjmwPK6yJIZ+T7Nkr4u5+CK7WwWJWV1d9F9v341M9kDWVy/FbyqA
LwofPwpwdkLZ2zGMh9RZkdmKe/qskmfp5OxA8k1XWfqownCDtOE07SHU/hqOzr8BdHweApQOjqKa
nG1mwnOYQcE+DImbfxzC1l0NF8KT15fIzOQtcnfTVPzqZ3j9uOsdjP08UcWbMY20K/ns7goSMN+k
Uyb+DI8yzPzZrprDf22X45maczZ/Wbkjy+VsalJE576Dmy/d0T+LUkTnswh1CPmZtTM0RTqz/H75
bJVjW2CZm8ZTp6NLBuveGtpPmRK2XYFEW9PYe5kSZtV2nTEieOpYhcpeYeK8zCN6xVE+ersPDyVd
exn6uHv0TK9+zIzsVSJhqiRyd05VebueqZOUrD/b0CohGZf7T52tTGnyi2DbkqaxqEAB/aeL1NhK
J1FvkMKZtvNYprPveMUDuofJUQKkPuokTMqeunbzYe6G5zcAkWpCAd1WXb40hJTFYgLZLSDOoPtn
vMhWLMYwOMbXIUvHaDdFxOkqZURNU9NL9SpSb6uRHXsw1sOM+sVDlFffZ71JT7Ik691e/zVU1smD
aivTZmbTdrcMtI5jxKnPs9MOz1bat9uuFu1uXIumojlHO4niQLaWZuLd68Y8yUZZVQ3DxjNU7VGW
8MtBnnfOyzMe7L9fTdV2cdTYjzhld09Keu31YnzUVvvzMSeF7oWd6ss2WWdHCjZW8UhAaO0v67z0
2jW9fhmS/PY50J4n1ZfFfww0Cou0OIPgg42EKZZfryQHJHkRHkrddbNbwToB0QWNEFbkHBSl0M9F
ONr/64wV/k5zQtBfHdEjImlEKVYWAvCAsR6siyz1k2KdMcb4Q5bkAcj/HCQ4ne+NfESoe3Cjp4F4
6jpYXiaMO2W9u+PN0Kaobq9X7IRlXcZREU+2ACSVFXhALq+6/EgJstYbU9guEqh8ffKQNM05Mwzl
KkvzCI92GrVXWWqccbg0pbvsMzJnlzgSOEquh/TvMyv2+n2X1u+yR6bVv3rI4pxlgWVWCbaEZocE
LSSgBcta30Mt+zbWmXdX14Z8bShNwKwIwkLTL0fvDtn41wjYrj+XSoeuY2XHYYUoGNpiPpqoXy56
+5SvMAWHR/uhrQijyA6yblzFgBSwsB+D2lIxHx1vVzhX25oCO9VjwNKFeZOH0ZuwYcNDdzdgqMSG
ngbhrkDneW0x4S9OBiE12U+2Ai58HnBlO0hlrcKzsUSx3bMU1vI0NPZ92SDLa6sSRn+C+YR/L/AS
KrxR//J5Fimz2FRrnRLRaqbe762f/abSumB2812MY/1OcJZ0CD//jbyr/lSTjZT1DR70hM3a6qBO
cf0u2CblU2W/Dj0LHiQ42XKv9Z/DC1xqzg3Q7IdOR7FmwcfpKxsJBNDXs2atk2eyTrbKfuPQiH+2
ut74a2zZhE3gjULfK4sBSa4TiCShxH8CgLKVVZ/18qy0u+jau2a796x0eTaz8Kpg0vHXegJkcpQn
mMJ/1DgNTr4fVuQhv0Sf9OKkNNpDFrKHiOUvJ09bb8Gsx51HAiT8pvZ6kA3GoouT958RLp/09kEF
cjBuAeNhLBu9nLr96NbaMz+lsh+zqNjIYtaCNLYI2/iy2E4p2zRWClET631gKPpuHJME7BBDPRCO
fs2dd1Y6Q3uWF26SmsDqWhQ2F/YKYu0hEV50gmf3AYGxbSX06eat5KB0wiJUtaLNAOuJVHbYmcZX
FMOQNEzzKtC8zPyq2AXRWqWo4bnVxtemat9ny8geIuKfz/8ySNFmdVOUun0tsNVWlCRlrbSJIlCX
3DGbWJ6My4YZyz7Yhm3tckUv9jMYb+LjTL6yaLQmO6t18pXFDj/VYMlF/TjPmXnSM08JkIGa31RE
k4Kht/ILIZfhK5i0wsQzQfYSlalAN/OmN89FtBfBp/xiDIrsJQf/Wy9DgQtSaLYgGpIOX03lKq9Q
df2vl5XFf7wsvdpsLHe1Mmob8of57fOQGOjBVer1sybXmMd9MFlB01jVRTbgLlLcIL/3FxVh37ci
515mnnnBJcw+5HNt7VIyn29D026yFbOUOJgYRFXnXhKUYO/TgOX5B5iJkWGTpC9Z3f0aqYX5x0jZ
Ift7ZK3nxsdIiXbCYvJxLrtDjFfFH22xnxCs+tngROnX1WC/WKh0bMthjK9NraTnRpn0nWfZ5Rci
LeS2nMH8s196X45Ky/m9F0v8tSMYvwFVJm7CJLWqWcTvIMGmT0kbiiDKs/p7PLqoPJA5S0NmVKVq
35bYq9FsacUducjh6DblO4v+fFNPJrEojJfQe5rdbyw4wdT28c/V6CSF9fZe5JoThKUVP2hdqB9c
N7UPpaGRJAJ/j03vOL2bdomNDXOrpoTvPRNCr1neLay18nmAQhBUeIQcNK8sn1VSVdA9vSWoTFE9
j/Oo3jvcErnvymfZw5rcQ7TM2YOsshuvDRLXFUfZf4kGa1/nWraRrQTxuxvyaI/ypWSVK6YNVjv9
oyx1wvDgG+FjIq8dx42ys/FURhqWN2NHRgkItvom+05l3tzy2ILxHSsGZjpx/kzo6jZkRfnNiMFI
m0j6nBrXBVu7QOpotfLbHM6oefYmfwq8PN4q9bvsrmhgkyaXhb0sosvglN34Xhp9fcBZr93JanxM
N52Z5HApcv1Y6qLeyosOinUquRmf7aKDkmeYRzBk6VNamvj2mIC7W2fAn6ocQqbCmrmaaPJT1YEy
EvMAyasY08COmv6AipdCgnQt/x8Hf1xqfbV/vYAW4QKadCXqK6tiQwezHz2Ll0RDjKzXKsuX9YU2
LZsqGo2Pbk0x/datc7Pfu9kslo4q6+TrHEtLcJKIf8Vp5/mto+GX0C3mVxXn3QI96FdV9cTdtmvh
L+tDlPXBsPfgZmxl0a4t8vAECi6yGBovQ2R3r8JozNuURylpTC422BZk4h6Jw2TwbXL+f8Jm36h6
QXACYNM50Tzvm2ngJod1ovqEWMuwm9JOOYde3Z8hd7s7I66Ux2RG8E3A8f5mDf1Nl+OXFBmoMW7+
qgosKianG1FoxXu4Cr3i5lRzf0TGej4kYdvd81lBVRgrklcSRD/yZBA/I/Vg6Qbvo9b0FzdzJ9xo
uPeUlWSWJLW2hxnQnzqx4NY6FNY2RvvzWV0fFOzep++K3aJlTUwMv8jhkBpqeJiVJtp0rW68FHHn
HqqaIIQszkDKDqmSJh9FTE6Ng+616UdxjLhLc6zPNmqZmC+ZOpEtN4qC+ZViZyUTRbv86OyQrj7U
GCl+tNpN1B0cIkIfY0XpsM7LBFaD69jKJnvSzhr2j+u7gt6TYxunDB+tuQWRtHdVVCjXVs+r4kOk
KfNHa+aFyj4aNPWjdcmScE+KHTLGeuXGIRGCJbjx0WppOD1bOoLj8lIiVo292qGjKovMbdp+6Vtk
C9axxTQue90KMU1ZX1cb9GmPfRtUrbk9tm7VHcK5eMF7aJp8WJbtVR74eX+dJcbdaZfp8s8espuA
8uqTyMv2sthWmAwXwsI0abWPzE3dvXpLB86oCu9MvoaDOIod7+oI8VNZKfvJQ1Qm350YZKksyUZb
QX+yz8ddso7/7JpkxKKyhFzYZ50863T1WS+wNP28dosz69kV1qmNQ2Y82S1M4NzWaOVs5IW1nIeP
H8Mez2FZnz9fLCyxH6mV8iFlQ/7b60PhaBE5KpKt7Pv5Yo6eHi23rS6f9X2k5Ce0q1/lK39eOy50
NyAwpn1cw/kSOhpU0dVuRR6UGKcV4eGSPa+ssv9UZ5mwOl+Wdawy/j61SKWh34LkgKHkGxWAxeXj
VHbtqkzxRYcfn2z5L5frsnivhxGphfUl5/U6dtSzK5Jlc1ZcJEY8faslLmszdHC9UfOOdcS/XBZt
K3XYN4nyqlpe9Nrg4Sbrtck1jnWjsowFfPWmtVDB7Ba4Myhn8yUnGiDr09ybjouYIAfKi2PLQ44E
XCExEBa0GqkAeai6xLs060EWu86qd2oIUVzWjXVNkpocf+WrumoSmUqca+J0zjXN2k3vGcuZSdgk
NrY22KEzbAl8Ma+kBets2VG2aDG2jWtvsY79rJdnXqj9GiaLH2ObyDqZJZqr3+us3c+zrlyANGSu
mV/lYTZjBKvWgzyTdTEJow046Cb4RwNS4xAQ17Gyc6IM+1mtytM/6mUPOZQ0ebhrWC5/vOK/vZgc
qzXedwKIa2SO0G82hvNOXe0R5/UAruvXoZIGihm0kqMdqdtGFj/7jEakBqqnjHu9dRLf0qwYQ+km
OjpVnu1HEWWvcZg+SkrJ0oYJf4vu9x4eYPT/3iNU6m4zLx3ysB4Kol7fEbzqouKiq87WNPDa/axy
sgRxhM/y54hGT/uDUdZX6DH5RdZ/dHZm1dkMOY52Vt93D2jNw2wxceyYiJ14pPsa54AtVenXs9U9
fFRWRbsH0LcKuVJXroe2yeIte2x1Iy/z0aA5+MekqGkv6mrjtHo7TcqsBlkW9sFnXeIKx/kol9K7
6bNJ05BT9eVIWflbuyy3LVoY/7jcv3ac1ncgW+RBXtHW3F91n0XuOiZ22cctahxhdikEtI1HxmXy
q2iurhNujGR2ylo913BTVENQlC192Or9JuoauJX8yjtZaTf2agoyG8kmbdA+Ncb2qY5VniV67Bxd
LyVcMjbpo+6+yTZZA+I0OThEHoPPOtvCxyMuYNNpqdU8CbACT+WT7C4PmeGxbFdd5+M1ZJ0p1ATR
ENEe9NIdD1qugoHJ8+xKMC67tsQ+DgIViDostZH/rstRtsg+YDk78NgDOs5rb9kAd1LblYOBZFie
6afSSof2Ocwx/LVqrPA8N/qSW/H0ruVg1hsr78hD15jSZREAiaKdT3MNqZ6FY/SAkCYGjQoMzJSt
sz/m5vwXRPsAEsoY+Vk/gjUyPDBLJoICWdw/KyFJvMFokO5wkN5WszQ5Kuu6C+5SuTWmeXquWsDk
sY2yvuamx48rYXRKcCVE8LHn9svy4hYuOSKqXXU2LJ08rjNnFdmh/5TlmTy0cVsezNZA7CmKrvbf
B0JrcN8nHmt57Op71W3fZeNn/T/6LlMtVmzbv17jc6hI3eGEJ99WXvuzXp591i2VG19iZLPXd/CP
V/qsk28mXZBednEh/LurW5jxvrYLhLYiq70iDItRvRMZu8nN222TLOD380fPgciplJ37XBX6Q4X9
0l0lkfrc9triL06XnYcx956XsG83xF0cvgNazXa0dwbL/62+Fr3VS3dRgODIKyVDo+EbI/6QjRZS
QU8htwtr7kuTWhU2bBG3Ot7rHMNVzpYMFFgGWZanyKSPJxCtK+9j8l7yEJ/vbBpvsgSV80teqOP9
oyRMAlvu9PBRsp1DvpTqoyx5KRESG92AwnC+gj+HNjx2y10edICw2yI0VCAK1BW1+auhAVGJ5Yrr
bjvV6m0Y/msLoip+xBPq8HmFGp2AexKJfZHFmNH/fWXI8d62MEBfephwQnfKzS3aY/ZDB+jmwSyd
5DCbDsyyoQJash4MoiLXHOt5PWQ3wqqUut6I9kazTCxPKcm+SWzqfmPH0NWx93noMU1KlOmixvO4
yYlsfUeFp9bs7w1Kexs1zfWLoVTObR5Iq8mGGrY5vp3q+zBacDiX7geELHc/t115yjFrQATw8zQB
nn0irdsuQRLp5anTbLy7JiU8YulAzBlCpW011bMYgIEzwzdHgnvVc84CZ99ghb2RrTnkwmsz5q8E
o7Mu6MfFd/u4farWpCoqM4tvObg4DpGHKQAMKWxF+kI9tVq4fBzSYvy9+F1Z7ByhXyU6ExWCl7Ke
hUspfivKhn/UZWu/yi2woJVDtKXb8myxDg1woEkIMh5zLraOUBtYsXHyqFkNTJi6rb+3g/3sTarx
nPaTeUgdM9xl1RB+VaARTEBpvtcLkqPFMHe3RM2N60S2M6ibqbhPsVDbfRTBRCtAeaGHMYZHrU3x
imz18EFfD+ya6tu4EtkSwv1bMLAs0tsR1xgaZTem6B+Er5OTvIY8CDsGBB7toKWCSxPmgrc5Uoam
MX8zqgqlTRLpuEL1yT4eQISHgyVuCToOt7IWaL62oU0kguJng1iLudkBfTIwYfpsUGyrvioAN526
QDm3aJ03IwrRWhaNc7YhFn8d++/2Wh3iAXXs1+AgWYLaB8EcHTS4rihgjQruqLZygTxsbscoJ/Gz
Nsg62WppbHMRa6cPcNg6QIPQV/LFuXsdCHHXMePv6pw9tXWtPFdAuw7tYuq7rC6Ut8JSAtlhxmF7
09epeZEjwwKojrRewWbkKddU8ru/rCA6K2O2S417Ylv6nYjkuItyBQeRv+vkWZOIOljDGbvZmwc4
hOyMhnly+WMyVh6sJtNvXvksC0bJA8LPAf0dp9L5y2nmPt2y7s62Jgy+zeeoeh0fGdXgt3Po7GWD
fCsh2AcsfCJE5ldXbAcqvtK34nXG8/0+VFrkk9An4Nws896pW2cru7khKQLb9Jh319b/9yhriOuX
HvMlxdCHB8SJhgfYCEh9GPgkk0m6fNb3cUGieFlctoN0kw1ppqoXQqxHOUjW83kRfejGNcTlGHey
3UTYR9f+qlrqmxTVSbw9ugPODyVqke/X3OrVaRV7M3jg64xIdMcWx6gDyCzjblXtr9F8o2+gh38a
Uf+Dy0XXD50/qQDorNI0wsLFKQ4x9PyUBpQN3TDdiyxVN3qmAQZu3eusoaomFamSQd9HauxeZUnW
r1Wyl7eIcP+R+NWLEsCfaYsv1ayHj0r+BEgYyst6WLBk2iT1FO9kEbjoaqNcz/s6WRC2dPtLq3Xz
3VpyhCzJugdQqpajbIydad7hwlxsZSt+t9M5L/Dhka1NjqLXDI5LNsoqmBZAbc35LktWSIwhbC8h
25tC36x+09lqpzEAKN1kANIDWfz0q/4wupHlae3T1koXSE9r1XEnuNHa/MV1ke3UFYxMWfIuXxRY
PWwmppd5LckqVddfkYnNrrJ/y192j008s87awwVG9DgIkwA+F/MgUyCyAVJMx0ZHj2/YY7EEnHj6
VNnjrNqsHs34Sl5K3fCGxkdk7XQWtj7PzcepGSrAlXoazPmM354y4BLQv0Wd5T2kJ5uHzaMDtzub
Z7KtWe7sTaLrO9fx7J1ZZm9VUimA9G0lEKQnD6RjjwgBx49eyMNdg6P4zSXQbXYoNGu6aaBxYU43
eaZYwI3qCgFH3eZnTZQxx769WkWPvYD4E7M0oVgiZ0zJoxridtyG5sYtdaK46YokPzjT4+ytKyIP
ad+I10cCYy5Pht4swYsew/JGPuPE/T/5wNj+LJHYe6pUIzpGbv7uDdEfIom8fRhr3iENFWJbbIeZ
JWP+RcuLFc/Z3l7RDG47HZOm4rOin+PG2BSblj8jJ/VQwUTcCWQP0hD0ea0994b2zdN011dBhG3M
PiTaqTh+Y5AgUmeAP2PUB8PI3UOUoMBzqsO2C80Q9cHzVOTPyRP6+iIgAJGI2AJ6diCeVlO7IdOx
HceeeVnNkvMEbNEXZXftCcdHROz/Sq0Cidna6LZRqdW7qlNyfzQBmOrZEKArCdApftfsfvmjq/s9
/oXHdrHuRtWoZ68F28rkNGy9uCl8LZ5/hv0fTYH6MnvfH0hh812076gM7hOv+DrkgEn0qoeKWz7p
oNX8scFcXle+RkUaWE3NtFJ32I8J84+seEP3a2fwzRQepnmT0/5QWSZsLPMVNkB9AnLM7gSzF99M
BkIGijIG+lJkAKysb3qsLwC+WVN6cSkCOrxDJt1WBRPsnGM2VVfpLbZBVi8ReTsrxaNgKvs9aNE/
lLEonvvwZ42E7h4S2otCdJR1wnKrJgJIebwKTk0Zk8fibFRNv4HH5JMsNapMhBeASI4/siRqbtps
YIaWPffDoL0YzmkAQRkooXjW4IVsSpQNNhPPACKe5hF78Zu5TKdSqDhxpflt7PB80qDIbJeUH4NE
77CPwZOe4ujo1d3W0TFPDMsGixxzfOy1uGHx2dX72EZ0cBj6B6AfG7OZR1DI5kkrXcVX4zgHadd/
cZaShOVcLps+LJqTSMZj04PNRWqJ1CzwdaVXD+MIx6w0C4Cv4LqQrSfbHztYqFSkiboet7gBV4Y4
tG+uA8wZ1xzR1/a+62O0M2M1sEFACqQXDssCj8HEAsjXwkI7sS13g7FXWLqHzZEYtm/W3QyKQz0l
noAfXtexvq3nuj31KcLpd3law3vL/N/aFl2loijtYd+q/bGsCHSBjmSUvIommz8uEOERlIS6n0/L
uIfsUcB2Nhsfq/cJHY2lPQkv1ndWr95VvapPAMkX7rDYxS6F/fGmnQGZ9Pr8g7nKhiazeI+tWNXk
WRn4zH7RydYRVyiiIKwcPKgy968n/JzeE5cN3OzUsV/o33Xb+SLC3tfJ6R0juKpbJxn+rFp+HuEt
D5VpI+Bbod1MBr4sVpHswbs3WRqjH4zxqi2ei3ipt1kPELnpf+QOmiUAdR1kU6tquyixex+a8Jgv
rvIlROA3nOOzZvQvhdWVO5RL3rsiU7ZO2PLjIeyI+s9wVW0xkMInUa215Zc2Hr5FjdmhZBjb+9Qm
oVKN/S4cmiLg/abnPJ/2XswXkldotui5NVzrki9Ly8RzPpLX12u2LqHYp0m+WwgoH2zRXvK8RNon
LV/GSg3E6g2DTyU2UXimkdFMd10ZXpoKVYmUm1HVhocq1N5i3SFU0zZnlf1G0C/DsIW5aJ0UXRHE
7FPzmAlELpqu/im0svTxpDbU5icqPYk/mQnW5G2GYWr02BWGdkCht4l6a4MCcum0X9RMvNamGvue
MbH1dfNb7NjRrjFG9IUjsKmNlx91jUVC6qZvXeMtfp+6c+C0l6rLfNeebV94BYbveeXuStI9tx7I
YhO13a2weqK5yJEgpgYPqxMqmpRt/0JMP/HFYL0ZZQQji5DTXajeYczQPHHbU6nMPzwH/SvLe7fG
HPtPYzwWZJ78WJAuZnKegtkCzlfqnhsQhp4O7Lwysmuo2WR5fU7GjmewO5k7zDN0v1+dPo1Me4XQ
PYFdbS7m7HqbpBrwzkghp4oxOcvDIKzkTHb0nOWNDXXYzoHxDl/cFIIFkSU/txW/75qfiWG9WuP8
Z6N35MBi8wIY+1zBQnRm4oim7dYbdBC+tpiNbp0ie0ZW3LpNTPd+12TNoYra/CGfweEpcf8o+sU3
+zzb5izqNjrELESxEhy+tBEsbW4HvYazcq0LA0EgNz00uRtdsKUJUfsx4vPi5dYxZKV2EnGqnZLR
gKEZF8u5TNLxUCCCfAEabuw1IebrEOcRi1lorcBj6t0wYoxIrknbVknqPORdFG+j5lr30HpMYZNM
xQAS7QyWxEWNz2GM+G+woiCDLlXJm5tA4i0hrGfb8LALXET90raHQbHxGygS96UjaR80jtWjth+j
MdwDAzJmLJmQyFe/LjU7J60eyjelJifqpd10rCzT2kB5bf2Ox+XbZMH0ieG1vEEr7gAng30Ap4rr
Xy+MNyYwnBWhar1Ndt/j4StUvDUt/DOIi7xFCKL4PNbHN+LpbNjSenjTvHDwc1BSb56FFJK1uM1b
VPKIQMewfoNCNiGqjcRbpBgnDAf1G/qTHgEJJ9zIYiIW/VYosIim+G3p0iqAl2SC6Y66XW1OTLKm
eYpt9sRhZA63DhHXW8tnPU9uswNwxl6ZCWhTeTlUy8yxrqy1iSh5D8rSKM9dylc2msFg8y6RGEqR
8p5GNJIRhekjY42CouYDNArYb4SDnj2ZWmADGd+pqtJinNL+4Q4ZKWa0QeD4l1/I6cy7AT2RDUgh
O8ANy/AHzcjutTU6/ixSY5sSAvYNa9jrZerhSZ6Mu6W6DWk9H/o2CW8Ln0VJ7AuYxZcsDsUDgdTe
R5OKKatR1DtS6Cj6FcuDbc5M2GUzBwQSQNeh3E1iip2sOiR9AJmh2xmrCWpfJAGM+PRuj3159Bac
VpF2xIOlWr6VfYnPSLnsa1z5tnPlvQIO3vTNmEB84f4PFxC/c+0KPooNNgTD4W4Bre3Y2zCNIz/M
CLS2DTo4gtNdkkAZEiEaX9qYPdhKetPXR3eUEbiy877Z9GiHKuiwMXELiA8EBNBiDa2g93LHV/OS
RCTTQ5eE9tNYeQTVrXzX9kbljyVBjdKL3E2KAZzfklnetnFlb2a3GU4IddjXRGgJf7oF3EJLuEwz
eaAWLKHvTplcCqMGpGtcZqTptoM1J2e4HfWehb/FO7ujm1YfNBQzhNKG545bFXGo6k/TWXqM2IR1
GJCiieOEEPLsaNuuC8t9GYksMJOX1tbqh2iedJ+I2jee3mSYRzGfCssf5qHy4zZS7nbV9rfJnhS/
IF1/bcUoAjSb+eCqd4qx3ihKwjxp1zwQ7Qbc0AP8KRsUKAsLA21H01CmR/PSR5TWVbX0Br1xx19i
unUt2UZsFL1TFLo4pubuFSH3/RApmT+46t0koLM17Hn2tU45dV75IoTtXIpO+dFM/FCTpRlXs6qL
bTunf7UG+J0GUXGccx7Kvkku2TBOvpLMjj/hMtAx76MKwbSi2vkJI+9wO4e4B4kBpnQfhpiuId0h
HOWHOZnj2QyBb01VHMT9ZAWt4H/SV3p+UsQABdQgMDpP5dGdB5xB3LK+oDl2Uxu2VAZQEQNLRB3L
DcCyrMhEbp+bycPRZWLxpDVDu4dku40nBcpaLZZDbmUt0MrquWvLR0UF8IbAdrt32vZdE5keGI1m
codl3HyeeV/6CZbcEh3dCNeiNSbaD3G6RQ6aFXykzRuV3UflxeIER0kle7V8a1sDrBzLgg03BRwK
fNaDZZpwH+q99ywsTL9zBmIdyDRNGdrQrX0nVTrdJkCGaBa1u8yNXh3EaraTp+NmKrLtMkU2m+GB
L2gYxM6OQnUrnOwVQ6BpUxMy2yK5qm6zGDRhqUQIrejVpZjQw2pDpqjcNg3fQRJupySDE3R50gUi
jPfE4LJTivSurer2mTX+BbPLDhnz5MHQNGVfcSP54fyQAeAY80Q8tuxnI4tEs+GSNxHwSrq6Zceq
NjorfXZ2lRFN+7yytU0CwMYXLnKyyT0Sk8Xyph2CHITkxnLSx9gTZ9tym22HRC5561zdDdDxDouj
ejB+ETnhGQ6VZkjzXY/w+9LbJXJeCV4M6Knvwlndto7b+NCVs13oWTxJQhFtUXl619Dd2dZ9O37R
csJCOeybWtex+vI8PEsNhL/qMJk2mD9+4adyibG4fxD+zHZCweliNjZOBkYmIigHWt9pcDRpELTT
wxyYzyReY+Iz8FwDBWwgoPauCQaWFLvaQsG8RgkCdHjZPdUZFC6DRKBHzr+ZQNBnkzn7Kitps8ca
jOfPd2QWxrNIskclrJdgULXwKlrj3TbJwy9DdUr6VByLmce1qQDnKslmVM7ZYZcJ9fSM9+5Gw4Uu
qGsNRaQyhDoXglNK21OnF4C8pgxNx6j2QwRW96rCnmWorebjYC2gIMwyxxrJth5DL112cDQxw0gh
pPaLwk59yhOAAF59xPKyP02jGE7y7PMQ2WZ/yhOgU3BqmKkdwu3g2/dzkbl7ftzqZGRqdbKJd+26
pbzNiP2ekERaTknOps2DlxTIq7kdyYA+m/Y1CUZkaM5EL1yfUP9NaF5zSuvitXFzAiiFOTaHJc7Z
Inuwmt1sRpa4n0+j0aNl7rR44dpanvuWhTqLXpjHQVkN8ar9NC/FiVmkYBM0hVurL1/tGFRAN0Ql
1yfU0uKzm5tloMRlzF7KDU/ywPKVdWic3izC7rtQUZvT0jfoZY3WvuFxeGrUFOxizLLUr5vyOUm7
P9uu6D++K3kmv6Z4sdA+n8PFRfmlF/twdaOU+wx55q7F1ZqP33vTVMXEm+ZgT+F4sqMXSE0VD7qt
htQ/uwuysp6TvBpFVGhBq9bpsesWEu7LRhvTR03xEtzs+WAk3yxkKFGCYAXftmEY8JBa30B9H8r2
lio8LpDQDeJ0DnM/VsNwv2T1YWxrhBUKXBGT+Dh28BIVFmvAYCfjJN8BYh7khZ3lhbRdhV+F4S6B
PG21uGL7Gxp+3AGiRCoE+vdzWXhsrUaTeA2GVCeADvpJwDEPKgceW/3dXbLvxF1cvtkQDblBt1x2
x5TxwMIGNRZH+VtV+lSemvUgi/JgIubB33z9Kf+tOfwfxs5rSW4cC9NPxAh6c5velcnMKqnVNwxJ
JYHe+6ffj2BPp6J2ZmNvEAQIsrJoQOCc32BE/0fv3vHq3dgHBBezvVb0a8yWv7E4ade1iSrc1lZM
BEay+NCVqUdShw6iwP87dyPE0sdV5VXgMwOnBHJH0YH4240fAZ4SZAAHTWkuftKGx0RJkXN/abEJ
3LVhd8384hIzDpxQycYhrUi/IycnCJTX0LRaPGYn/aVGG55wuOJunbhSVgCjSSeIaLr5ZZoxdk/p
TuvF1SEr5qd3fNffK9U19t0cJlAtKz0NApnIqtLPo4a1zR4ignNvK95hr3PBS6b5mydpkNgPZAIi
ZdcfldyOeXXc8TkYEWSzHKVm1kSc0UO8oeySk68G6HI3CtMqyFhnLs0RLRjFWk1knVfKAEjLNfRV
7AnzjuJRVhTxycunD242/jSAVo9mn+GtqUfNJiRFpveN99wHk7EnqFzAGltHLCE2VlXnL2oKqbFj
GbUOkiJatYnIX6yIjDNCVoj2Z3uI9tOGLIxHLwSfjQFlWzxudHeK/wL1X539LDLXWCJnm1qZykuM
cIah5cqXgmF25wyVe0zwJbrinUlO2pqan0Mc7J2pwXu+Me+OE+R7XoHs4BNH/5JnPooJkfK99c1i
jTxtB2I0SJ4VlXVP7XXbIgmD76II34kkrXHgNr91IrgiiOr8SgPiaXwX9EyxXxKf6UsmonJVqdi2
mbX9g8i8SyyAMcpRm/ZAsORGahCOS1tCtCJasslFHR91FOc3TmpOB1RMp/1E6mADStPYTEpTb5k+
bvKij/ZqOcc7PCJSGZHWJmjtZ4D+2BUG3S2DT2JEefjNVwobJjjJBP0eF2o+k1fCrWrY063u1W9N
rf2V9U2JOjmESbL95GHwaoncyEMHqM82aC7H1yCKU8it8cggtW3GNDmXadGfrTl6NwL17Y2qPHhd
pbxjfb0NPIOQKoy9jd8m20FE4h2k4I8Ao6kns9KVN0O1FOwz1H7rtinIRisPd0k1uN8q4teV54Kt
r/3xTOBTbBITOaWODPIBRf6Ni5L799rrjbUTO9oLKwDjWBVhva/hnt1Ds4H1Tib8V4V8sOVFHxWG
xMynNePq5Ukxe4+YB8/ogqtR+oQ2lCD7mRS/kBUIyZGGxWqqbO8O2tjfidCBMFxOeGxN8fRCiOFj
1JvjNAbNva8b99oibBFm4Jkxmq72KIEzHMn8d8KPPcmcd0wuLVk96stu2VM2yrosZPfH0Y+2/3oK
uduefDnOI1amHAWRT9gfs6nxspn32B3LutyS35suVOkk639sPvY/uss2WXxqk+eRbaPWZBtDLYYV
a7sE7bcsK/iozpuqwxSGcOp/Wo3OZEIw708UILtb/Nj+qS+HLmUwkgZULGUn4qA8yaKYP7O9mSM+
JutmPf6njno1s8guuuSjLm6WpvI6uKmxBkQkbrKtSG1G98js97JNFircdDXs/cvSlNrxq2AYexzU
4Nx4NFHzX9rkjqyeKvI7s9bxfPKlLVLqlaZ16vHRxopzjZi98ZKbibYN3ULsrQKp8VwprWe1MNVn
P/VCPn1D871ytS8pQOS7rirDafKDdGtjQHTNx4nlkxhXSLzl30IQF/sIA8gDiRFYy7ATMdnbaLrX
bboqIZbiZ0923tUXM0r2Lt/YM06eTJGmODnCHNvHLPnPGZKte8Rd3rMqcZ6hH6pbhWUXw4qwn/pm
iJjhq0/x0JwQQ0nPuPcGWOoA5AZFNW0NT7MxPUnRj8un74GD7CQX2rsT0H/Kmkr9ht5atgl6O9uq
k/ZKurllidki05jHw7pG3XBvVjmZHhVBJk2HKMfUexN3nfpeOj2A0Sae2RREkhL8obCgEsZfUfFh
1G3NShlAYyusL1NvFpsU7twtCREpKIb8B7H88SybKqG3z16SHmVNFhCFxa6G+r2R/WVb0+rvntVV
F1nrwnwiwzQ8Nc3ogVNrgk2exv0tC/wMGmzYbxXR9zfZFuZMdgFHPcuahyvnOSzTX8jQ/NNhGpCq
JioJBmU+hyxS/XfYW8FVnsYrpvCoYl24enToWuweTKVKjrKt5L29NIr/7NXk8Md8g16ieNWmVMXE
Mx53jivm8ATDtmwTVnhNMzKossnKO1C3Sf5TjuuyKeynca0Wmr6X1Wis89tIVHw5Q4YFtg5QSWJe
JcgVOOhrVETOIaoZX5Fs+Q/odulST8zPNf/ro/1zP0L8GXBIQ9/J8z06dlp4H8jGsbJJ+zUKTvkT
koHm0Rhm/ZwyHFayTRZdruZPzVyISAHOqY/TrPkENeffHY/OWjw5h0JXXx9NcmtM/Pzp0eZG6S/V
q5j9VKG3cqs6esp1UsYBZr3L1qPNVhpABJV3kj0UMkxLt0yUyUHRAcM0OqrjUWFihqKmzbsgELT1
mTPsZFUL8hQ3hBbetWPV74HvzyCfOVY4dw77ID1EQQCoeq72QVvgGAzOBKkm1l6B/W54Cfi23CTC
PFdNkuoHvQa53/St/T5kVX8IFGZscm8y1PGhqYpxI0y48l1jOye/YlJix0TnVEULEElL7Deny1iC
ecEXWbNSLb7PeQJZC13ffjNMC5WkJr3KprwVzCbSYrrIKogpc42H47cSnYeNPpTemxV2CpJgobK1
PM9905gaHdSMSZ2s5ki9oL/GJEd2NhguXmEwnOVOH0TH21edx7pb96PBe1UUr+p80rhhutt4XnaR
HbElZk43tjgjYVy4km09X55tUKNC5bG+98Kig0TDJ2+QHzb5bXJ1xyfcOadxmg66yNqw9engJPUu
cLoE7KcI9xlqIW+ivxZFle48BWPopJ91L3v7TpDAIvmrtdscVNa7EndEpxL1aytivu5jlr5b2jAy
z2eUwzQmYS5uOOcphO6Mjmjy3ikDyRbP/4IcNBYcA+LPXmvuZa0s+urNMY6MjuHWxsvSARV0cnTd
g74VI0Wd+cF7PRDJSkpSUtBo9IOWCWcdkBOYo3zOugPpsg0Ts90RxppjYy7T+fQ+tka2NvVUHDx9
g/io+2rPfjCy0JODYSovRlZ9bXUFKx63HF/40chw5APx6oS1i2JAi4xIHq+FXUA11NEQRDUr/95k
3avvl+obToYScbOqTM+/p8S14pK5uqqUXJ9RA100F3IrmOcYdm4+iUwkS5M2+OFJMbpbVCc/C9s1
DjU2Fs+BhT7cyBT3nJbpX8y965+uGTx3Q6r9wmZjF3u1xWLppR6nFRPyjBx20wCXsOKVh7jyVzHj
r4OsWgm8Md7NqD6GAHl/ainCcMprgo3JTbfzM8q82S7XiNNmSpRt3T4qSHqHX5n0lfvOhcgQNF6A
Pn3cvJpdXhEIsMOfVfBdFZO992ptRudn7mZUiRFmUZBjnO0StFVBxtqTfp2iPnvr22hmFybBSVaT
Er1RQBMXmPf2q9+O5KHavoSrYQyvYWXO/LKo3oEKjg51iUaIpWQH7J4wcUjs6kDQr9qaM62clblx
Y+rPn5/IQZKg2ACC2kYKiX6SWskq0puQ4I29MvUrroM3MTECGQy1O+HrOW7fGagvRSvedadBszbN
rhartfducrVrU+s7uQ/pU+/c4qG9GuyPlsH53Qwc754WyPNjkfHeWcaIizYmzPO+ASE4Ys24ms41
Fb3FW9kRuZ9rHcniW4YTr6yhB1zcai/eBX5hvTd5idlulu7lvtaz1KvjV4elVpjltemno6nGKrIW
+iEuk+k5nYtG7c9T1OiEa6gVbd3tOlex0TLS7edB1xzWvGO6IqKDZoBsNOY9kcU3ZhzTc6pX9rPa
a+z1x2bammHYIVg71+UuWZDAxOape5aV5VRpWVskVXPCqGkfHPouJSxZBximuVYVQBhCOUxW8/kP
kASwOXqGPZO1AE5EdWh0ek+uOh3bYHxbqnKPVhXdKbTi5zTp/jLzKD+mRLyeu678p0AB09niK1eu
P+3oVW940vkpj76N4WjGqh60cgWAHGmR+SxhQzBo0CMEA0xfvBixO+yCDjKllqjihTcJkoDdTeNl
9jCSbbKfizXQi6y6pfkK444ow3z8o30qa+SLKltBl1FUTOV8bROMfgDjlCKLmgyAMRTLPilIIs9t
ocnoiRCQAM5hN2+plb0Xfhk8y5rnjf4MrcSRfN7ZN5GyV3o7YiGdtW+qnelPNr4fIEYaQC/0KIGl
sji+y0pQkWNCr366yKrWAOWAjJfsZbUYs+jo9x7I4flIZDzTl6kPlz8sm2xrXIdVIm6yZqU9IdYe
TRRZDfF+39rmHIieDw9sqzjBxbBXsprojvVaQcGVNfn7GqEfEjutXuVvT2ec12BFCn6a8++egUWj
rhVbWS0wl+fRzHC7kb/NTpFBihCCmmvybKHfvSYFIV4Sy6TWLC1T10pZVyebZAGB5LFkrDbz+qDa
ZIYE5p/vzpCPq0gI5zsA4nPFFp50vE+1Nf0mbvFlJBL6rWihi5CUD+74fPOpZ2q4wqOzeAbBkRyK
3PZPjTEFZ99XwgN5yOyQI+L5oqfRlwR5to9mdG7miF+74xYfWZrbWC7Hw0krMDV2I9A3xH7CjyOJ
+JoIPgsDTbjRczJkEUgcIc6kSPfRML3ZU2askOMEvlEk9lMztfm0SkuNx5s3tUvSF1kotp28EA1F
Itv/7qDwuO5iGOhuX5JPE2UH4AroORw6FY3NFhaL1wxnwPLTsarLH9hmKkdLS8c3qy157IZXDT/4
L/iu/cwmd02CHuXuwt8FdvCrbNP4JYxCdGsTR9lB01e/FFakMWltdpqr2++BvScllnw1pqnfGUoY
bV0lOQvF+8l0XT2ZVfjLDPMf7RCYpHdK56CBGCXL5mKchdDYUEUJCkyQH7zAiP/uSRIlo+UCRSpJ
Vjq82HE5eBs9IL1UAgS45fmeiHxEyg/T8yaLMH9BnZgsgfa1nIR3sDwynwDfk20ZII9pOoCVerDw
dd35F+tvF9b3c59pN0OtTxDRyxVZKLFTcyJiFnKXBF4G4r0qc/PKMV6G4W8dxxPjmje2exjTFvnD
AYBytSbOqBw0hbwanKZyB3deRx7EN04/gXqozwkRsA36SvYms7PZR3Y68nlEYtMW38rUre6Tzkeb
Jv3FIXEPuNsJiJhSKOYQXAYv+jlmmC4OPdq5WC3+nqDBFI3u4QYo6rXVBc2V5K22t0orOAkrIyof
Fu5GZKrxBeTnj96Kit8mKpjkgn6FbVtC/g4I1ucF4hB9065UROqOOPf1NzXXwtcSlIqsyaK0Gm0H
cZ7g2NxDFn6hg3QZvLMPWeWGjIoG7C86gI3YRngxvHSaqd5HUqtbTyfXLasWQorPaYQW/LyzA114
7w3I2IPdXWSTAftg74R2uandWLt7ndGA8gRANNdkk2ZYCL41SXySB8xfn6PBl5m5S3jINX9W+yza
++gDaTXD4ipreFKJbeL6WOjMOwdWNuSrm5OsebrW3kMlASHgIEkv23Q8Qo6dl9mwaDhAFkxKdrwa
2IvOBwhXGbdxGaugEejBrDp6bXWyD/NOZS6GnsCfAmngKHsQ6u5Pfo4K1OOUwk1OiK/Gy29Owz5f
h954HyPCHaOl6ffaxxotq4JTkgZ86fIm+m03NrrSzJ1uTmDfkv6jwBP3jZjmejSsAWuSzHgrhuJn
ECM0IfcRolXXiFN6BxCj5put4WeodF6/lX0zQxenEpuatdzbq2R6sF+39r75yve+AAxTjenJC5hB
QEULb7JAHCXflrGfb+N/2/QxTFei9BDvtvXwNooBlJfvof1t7pMgNO5u3hr3eFIY9MG0HGU1Urz2
qE3AQ2QXrbeNOx+w0UnDpX9Wk0YeUGk92PPhpah2wN19BNHhtpVK69xkEUc1o13dD0dHRM6tQRv9
eYgUaOY6ALTcFLCjcaTZy85EBIMrWnKsafwmW4P6rbdcoGELsPmf81Xt7zxV/C3MfoBR2Kbc4NLp
WNzV7VKVbY1ZbSqN75msYWKa76cSgN1S1X2OmtK9D3DjRTYNxkQ6r41UbD1KcZdt4+SftIwXQ9aq
RukOjVXl9OCPyqKzx5cCcMjT0gQLEker3lsZTha+Oi6veYN2lj3q5orcLplioxc3WXhqsFdzY3qW
tcF36+ewcve5noTxeqrnKHBVOiu5Nw/5yieWTuisjqPdo83w4l+eqvLR64r6qoWwyn45eIsOtXqT
Bc8RCh4d2epHm2/271WoDhcUfdRbJ/zoUmn2X48OMesUlDfqev9oc7Era4blpHXXI1iBjNDaGuzx
oofRazN46TPfwPSZFPqpgwRxkjWMMm11JTe9JLhpjdkc/2iTh1l1/qNqfLHRijIF5JM5V1m4FVFC
B0IADHXaClUBpEsupuo3MRzVexX5xd2PC8JrXhTuZVsaZsQqIyDmQZYX67H01RXPvn+UnU0Dj9Yc
lWLDBP5TqNhhJQyzW9GG1b2ailtDoPAJvdfqnseI3JqB4q9V6KB4PfRnpzU7LgA7A+BTGxKpIKU0
u7qrYxW91JF7lDtlEz5jGsH72jtqY188j+Zwtqug4372xntt9sXJG6oWVNAo0qdKFNus2CpqX2zq
2qk2miUmgEd+vTMVw3nqYigaUefHs/3YFh+3r7Xh5/Dhu4tfdE9WJ1BsD8hJwUv44bfRzgoQPIgt
Vjo5MwCv0MrDENofk5uBYKuOaidgTigBmG610zcNc5B1zewj8/AX0tPVBEp4PYQKRFKfr7nM9oGP
gV1vgkFXlf4EYuJdq5xwL/ggEOBWgaQDUu46/axOaM01mmKQXICd5Cr7ZNC/sO5isAG9sCkM9Tlt
kyNm1MqlbAvosV3vHtMOApxhvEd1H7H8c1kng/ZMu8C9T6mlnUYy2sQ7GoKJRr5Ks7GBM7VSB5x0
UScmfTviBuAVXbxqJr6RLIaf1O6qBbX3OovwjZAY7LE04T0K42LWkbpTMEZZ5eGXaZreyAhtwkYr
drnduOcuxQ2GQACbj2LsUYC3jfKMaNlXEBYDLnRNtyucAB9XXfefu+yD0wQn5FaMFbrP/doxDTK3
uaJdUuaqqTWoVyPhzH2ZTmcLwVkRABJJFSwXYx1O3hgfaq2vTlXrV1vsI/tN7TjikrjVtFEb/asY
8A8AMdVuxQRFQ52KqwX841rq5rsSheUhRa3xgkwiuBK+KdukdppLkedESfQe/tbkr0U5dheABIe2
QpCxqeJ1VhV7Lx28Y2aM5SZh3sDSygxWBm5a66prD1Y5IwJFq23N3o53AIR/INX0fTYTPZhkyddc
rW4NHK5do85GBI/nxq4V4Hpx05w1SnQSgGuhJcGKvTX42hs2bBv1RxnrI7w6szr3AA2OyhzwMOqr
nFFr87SaKQqPUUseJAkQZsliJCPCvlHf9fR7ZyvPSQLPF3GUdRJdQS//nlyjPJF/U/kSxhWaa+pp
zEvtZsLwMHnsSffaVR+Dv3HKtZEF4aXNSnESAzOMVOP9HQN8eZK2QG6vn5/eIiVk5XRoUjjhO0a9
TDBjYqh2WVX7wB5/uKbqXgY3btaEApuAUOgCdsBbjdyS7RxFF+AIISDTaBmmZXk1R0q+QgTI1n0U
ftRpgUt2aB74lncxiBXkraodF/R3lWARMxCGJ/uAKUdTWq8ERvRVBLps40f13XNrOGZujfubauTH
oGIcjBRzPfVdvS5aYgJV9oqmqXrpwlC7NHPhmBhWOpAwk2wV6MLfmi1IvUDTWaEoTsvYa9VbEcfu
GlDWLszFh0LmASWGEEUhQhk/O6svvjTImvPRPrQZNnaOC6dJF+RA1AF6qsf0+EnUAHmmKyuSZk3e
syzMZ2zN0xVuAO9JpAb8eceaIdSbEXLxy+ARYK/0diQrLG4Iq/D5bEoQSr7agsM3o8sA8nKFbRaz
ChaFbazC4TEbgtdTIna2N6vPlt2HcP0UgTIDeKOrJ4AYzAzgob8PJqwadQjzq1aDytT86iENhsB+
t7UHnK+yHaLOzsrMGnWN0HS+VfMWhHKrYMCiqQrykejFCOGTWCjc+1iOtyGw6wuhxnQ9tSOiaGnz
Anv5RqS5XlnoyR+9UQcFqvvW0bHdk+J33kmJffdkzTidMmq/1653KUKGWbNWGMaSsjxMKCxhofp3
DxB1X7bt33gfGHCCbbFVinh86vEqujgEj/OZQCwS/Z447hn8w8gse/C5gv3fA6t2ohsC+FIUbXWj
9Vd1DokijUoCFY0wyboV1qF0y3xlxXazB7qeA4rzLEA3fAx2kJlPTkZSSs/R3EI69l5YrUuUJ9c2
cRTti7Ex911Ven8l3htcplZt/J+TXW3gvPMt9WaIjPIzNLp1ZqXipA8Cf8RSrTes1L1DB/Bsb4ED
BXdCSkrxWby1EO4dKyfooZob5oxP3mD1r0mPRpFDDTGZeNuY4i1LFfv8KMo+d5aqzcz/aFdQxLD5
erZ85o5eb4FjdFOAnqXn7Xzhe+vAQ31NY+hbs2Re6argVfRN4zxVEWlTZh8fSaZvMxGPJ3VCvgmh
qKsWiV/W7BAFVeeCbrF8GFmd8SGei1k8x8wG7aKaVXPtu2Z8bqJ55KbmFaK5ViFT3bJK9oVw1GCd
ONxGMGFHpWH90XYJMw8r/BInOjqHZv5qGYO9G7KQ9fdc+O7T5LXw0Bot2tbtNXHq+BSwPDglvhNu
jBwCAGzs8GzZ5lUXBuwNb+CJwu6xB3FFfC/a9kp1nTCoJLDH4qydBc609CAxYPackYYqDCzRtGav
KxCY/xZKS76oQ9s097DLMAIktfwCpMaQeg1hFvwaHGTP50SAMulb3cfWFcMtOBKYgXpwrEUHGmsU
/ciK0+dYQiMXBKWPPKj5uTbHVzWYBqgdvr0ZUKVZj3MVmYJx3ZncLDNxAZo5QQKvpEV6ctJAF3lm
fgaRcehHGCnAlZ5bs70qDf5PmRnFGx0TzWktMXPBTOC3wJ9tnX7M4BRM7vOQaBpTwTZ98UjNnaK6
/DIBN3rHawO0Yf496MPkXc1wifGaDzf3ebhllMCZQwXVpLPSSXigHM/VnmQx8gkDYOUpG1/2RgMc
e7VClgpgTx+kwFhl5kmeBtfKt7AS2TGNCobsoXU2GHYDDyGlAAgun9Y5immhk9u8F/baZMh76jUo
vRVAAfzX+l1c8/eQHPGfIgKsh3gKvgRIwSE+uhuxlts4zgDBfcYbAdDexBp3F/3fRFknXfWbdU1z
bvp0Xw0Vn0lQgbGDpbUaQxJq4HFW1dEJvuVZYXxFQh5FzuGmx8I6JL1ymwgCzPRWdV+as/FA9Lfa
GofIGwKy9RsvmrxjEFrPEam0daIjq9SoGcJ/Bohx++ya+njRkuhtUFmlBqVARjGAMjybNJU+ujZx
zd8DCvRlUYAQadXubBLeYLkKexGOSMbfbe9od2C7LtLYyshCwGSc1mZcfZZ09SZPbO8VFoDzoo5v
Ewi+VwMwgp2JeldG8deCiQHylSHQyoJkqqxOiZ4y5ytSAJqKso9bN2D+ZCTAX6xNJlpjXRZ5d4Ad
kb+1ZlUfBtgia1nVY6cGb1xZ+IUq9RPTZf6fprU3eiE+RlsZ93mUTGeEP167CbC36drxi0DK5UXU
WkVmGClMp3OSrVXZ5b6ABm4I2BlKjMRcys+bmRpuj1SwE5BkzMXKmYZ0yyr6xSDOwSi+SdOXNgAs
9j2z3zAta47pjJkpZlxdAMLiaDov4YwbrYxRPQKMCGYkqSxGPfyiKIa/jf5tku2yezq/dtWpEFxX
r4FOt0rzhFICPWsd5LRWlWLj70YcIQ9W8BbVIAX8+1CLZCeg89qNAbeoH+4IlaNuiOfdoqshMUIS
N5SaLBjcyEHJexbckDtaP4EkOfwY3VqcwGVZ05bJKr9Ebso32irhkh3kZjwRQYKFxb/XVzloX7fR
URAqlP04QwqZy6anvANuLWq8HvxVrGhzHIFWARZrS1blm6Nkm1gVOOR+mF0Pinm+cPV8Rrn1wCfa
WqxOWwlVlI3DlI7pQfYMnYYrgyyi+Of4Zj6J7KUF6riynTTZyF8ZozVNAhbhs9nVby9qdS8VRhxv
Dcm9P4Lh/NnO928wQ+eQoUYtc8CyiOX1l5sRS2RSWhjfyWqalvugUHT8Z+bflIH7FHhnHOSflD8D
5+UgLHvESbpy6xXFhzwuGQQc8/k2LndYNkq8VOaTdbFm0uijbSj0do/UCp5MgD4W7K98GqDdkqEe
xmTYqnr1XeKBZdEDo24r+HXEU5EcScvexoyodBLGeLfeyqT3gvMKVPF3B3Nx69UBd9RGQnTXxPVd
3ns7dl964j67qTIY1q0+RG+PqTvprfyUOCz/mgDNtsdNAzusA6GuxUbeLnk35FaBx2e8kpvyKbAC
3Sev3K68vMtO+Dp6oM/k5lxARODZUPYlXu+MLX08AUQA5ozVMEagf2zKox0cKUAiu0Z2WjanpAMN
ZYcH+feGuiZGXW+iJv46DfpJXrnlKkEtXeVWMm7ktZZXJW5y1v+NhvjKjAGQ90QeIbdk2/I4yLos
jATHkLoNgGgi+ti3N3njl0dTXprH0yD3VEQ+VyUY9o28FPJH6l3F9WlErq+JoDPLtcofzWwbgtzl
cn3NzOkmgFfGLmU2wFN318qsgWkb7LIJonOjjzd9HjrkZzuNbGc/iQkkMHZ8KxU6J0q4NXpCVpzl
/9cf/uM3yE1sryC764G+9FzuHmoyOJR2hr6RQ4D8vrfIjR9sAFnDLYHLu1zcBU7xx1vzB6ji8xU0
SOPlIazJqd4ZQaZN28gN/lbaVN0+rjCD4El3XCjdj8FF7V5TTCx38rd0fvmS2JO6Q6Oxm9Z1Glya
XleAeczj0PxayyPl1v9s89piQjggiDfySeiiZMcUhqXL/CDoA9JOJhzrx+Mzd7DLiQ6mvu6RYDvI
J3horf4wZhbLknKbOT3GR+4Mrvyff9fOk6MfgBX2MgO4wgxIeTx7U/Tk6jOA0cjtapa3YXibh2X5
JMnqoy0n+jOPSJY+OVvfKXswK8mrIxTGSNlfFo+39Y9HdNmU+6fS6w9eba7lk7Acgq3AXvnS1CQI
5FjIgr3eo9B9fLzhj2dZtsmqmJ9Ctet2NSC9feCEO7nPlA+77PE4/vMjKOvyrsmt5RhZXzY/7ZfV
T23LY1uUtv3P0IOtHAn+xDwKuHKrBHhMngBy62wQzvOHQ/cgmgqdheqo7/ChIE/PvEDe8d7WMQZ1
XrKpuTrMDVgfXnQiFpOa47EdXzNAKX3Vnq0ZqzoNxTXr3XZnmhNTiVpXN6rIid10CMysSPDuJO9g
zGa7SHPqq40IixcH8+LHjZd/VVaX1+lRl42Px+TTIXmfNIcO+0H5MMqimodruaXH0JfMCM6TvPry
JDl4xhHMCo9d50OrX8u3BFY7rXLzj9beNf7KLESU5LplxDV4C6numy25FAEXrI2U5EgcHGpINOMb
hlh/Dzvg7siYbOU1loW87dE8PUEolzXymPzIRv3kRUa6U6fhHJsFAmVee5CDjMao3cDZLVDP3QS5
WL4ARvMBKT89yhPKOy+3GOmbmQ1jh/3H1HuvmMW5C2bZj+27j+fZLpNPxGMwUDXVOXLc4/fpzaBt
uhHi/eMqFqnDSBrPn5nUTa2Nb0EXkqQSeAF/gUs2mIl7yI/KLuTWoJwY6KIMmrVddMzkZAu8brkf
Xec4Aswhn7uHHolGcWivUxzDltnVsooKNZGTc9O1ZRCGS/1cGbGxk+eXv8u3w+HY6C+TkTU71TSu
8q4+bq3cytr2Z2SM4WrIc5T+oZD/s0B7DByK/PbL+jKxY3la4EjD8gGM/1ZL7Qx2fpP1Twiymweg
aeVJsnb6sC1PPAu/iyBNl/sr78RjjHncGD7QvxLomeboVRsLgjSyGI6Bw0nOS+Aygm9QCNwWXDJ5
Z+RjLVRijxbwYD/HN+TfwVx2eIzojzu5PNDzeP+4CI+9ckt2+X+firnaAHvp6THUyx8jq8tc/FGX
W0vjFGL7wYQWYQY50VVa+6DisSi7yD+7TLnkJg6bvGrLJnntf2D1y4dS/s4/ZhnLsUXmroEFXEgI
Yo/Bh17OX0mOELqWr8mUIwezFqP5N1orxJODLj7kdRCoW9l92fTnL2gIGKQVyTKPk0+qnNE9ikfb
OKWkHDSUIjVgYvMkTP47j2JBScr6H3PZ5dcX0wAT52nI0XXr2K6Bp+9sslTTGr3enCTUD1f+ELM6
6a6uHuW0TE7q5JYsllPP00JZJRGE5rWAAPLoLLs8qnLrUTxu46Pt8Tc+HRtm7y1CHYxhjJly4GwB
AmQHWZdvHlc8Zhk/719+/FRo+SpUevWPaaS8hcuTN30XEO2P8nENUdIFND3fg6BtkdyQT8p/35RH
L0MVoJz64BbJ5jMVRMAUeSzhPnFCJMFD7n3seKwB5Q5ZPPrJau//7LUqOy6/fn6SF7LH451Z5jPL
wyxbPT1ryZ/8+97JraWX3PxclwctZ/2j1+c/8PkoRSOx0dhv2oTUrBxXHrMHeex/a3t0kXuXebbc
fBTyfjyqckse9z/P+sdyRvaWHT/9qf/W9umsn/6SmAd8jOaqNoDRN7/ieDiTqyinZa0qX3hZEEqB
nAmNiMX7HGZ7FI+2KcUTFPodfcrGYHPpJIdbefJH1z/2yE3fFCCESMEvT7R8WeR78nhZHi/V/2x7
HCbfO9nvv7X9/57Kn7KZ3J9HoP2GjYtDG9PaeS4sP1yPYlnJPup/xCr+W/dPbct6Yj7t8hfkeT71
Wf5CH3sXTel/q60XrOXQINegcuvxjZZjyKMqtx4TskfnT22fqrKf3yEY0P3UKiQR4tyGyMfLSe6d
6a18hJdN2SrrE6FsltVpme507/8wdl7LbSvbFv0iVCGHVxLMQaSy9IKyZRs5Z3z9HWh6H/q49qm6
Lyh0AEhBBNC9es0x86f7451kKmTj97I0zTJyURZPfsZCPhElIzXsW+jI841mWorHA9F/kKw1ZODf
crXbQ8OUiSGIp0teTIgwgb+5//a4vf8ULDHpv/e5/wzudX/9XERRtA5+nRCysFF69fKku62lJtNS
zH9jEgwIF8XDs9/04fp2x4uLct/cHqv3srhc/7MoGu63rij6BFJ+P75F+a8ziLopjcmdUGJuo/vD
/jawvrWL/8/9yBqvEiZv6c4gMKLNEZI/Zo73buJYsREDg3tR7P3VTzxE73V//OGi5a9DeqeUVpN2
IivwUiGlwDVA9CBSrilkcswvrgJHvOZJPLq8NE7TrbgyRdxl6XaSrUWdWsZW3Oz3/+jt3v8jmPnH
UOHeVeyJf2+Yd0T0bp1uQa7MAnqiRSGYFBVWdj85Bcsx0FyU8Sxu0VucUvwChkmN6ndxI/+OalWy
v8I6m6WTmsXBLEt3MYhgVOKI1sSmqlmtXNzLnuFL8M8CY1HM3GFrMjAg44F8j3wYquJvdNU7CM22
wQJAKMOuEVdV/F+qFCmTWubPRYTOROjJ1fkfPDVAd5pbPPOvyy8u6h//otvU9XbVxZxF7N5u85DF
ycnRx5W4yuJj7xvxBe5FcWH/qrvN6kTL32LOe0/RfP+T1CBQlybWegtsDLGK8zPvtc2jYaMBAlyp
KGYpIj0DQJrv8Jmk1VBZO9MsMD1zq+OQ5qnGMd5Nlf8UKulGmc8hx1V6KvyqWYheU5sOW2kqdFfu
UpL0+j5f1CG3utg4qa0vTYcET4WcomMS22s5DIxsBTIIw2Vm9iuikmQNj9auVv36AU0Wa81AYxGe
pxbuRZF8TLzhec5of/TBwD6iv6lcqHEDVA6Koi4FeJTGLE9UAxSIyCyTx8ixIAvq7WmMYCFYpC2s
Vdb2N47hTZekrL/QO247XSleh0zHVSvxPrOCIXmFD/ze82UyxdP6uXMm45tDtJ6VXc9nwUFpoOP0
/cKvq+qtmsjpZUpevKhyYi4h6pBeFYLtkvPZFkAnlDxlRgm/SZbdEkQwZKiCPG6MGMvzMLcQSsJM
oMdRIIiVTZ2bxXka4/Is9sQmzXML7lmWARYmCG/kke8WJfghb+w/dBbPNo08o/xSudSwI4HE4c4B
4IXtMXOL8gjqtYzgU/MwEpUhGLpNmpMT5DQ98+E6t/dkarC85hBsb6B+jd0YXvp5g9AlvHhy/AlW
U9qJqiLFpBvuIlSuHPCZZrBaY/mXGhr2RWYl9JJIirIch8FnBkFDZDqkViUm1zLDUhQP2cXY9+1Z
iVvnYZo3VUranslvC3U1Pe4NgZomS6WwcEXrWZ3RR8zmhkGFC+P9HONwOt9KZHNA/rX4zd2PL0PD
eYAyEy7LoFnAPdVWlmLo7jjWGYw3kulzTdH3pkWqM2mtiquaatwssIIHg4EDeOEExbFEanes5829
yO9zE+fEUHvQRibatELdZ5OeaEtF15S92OSj/09l3pXScnRQuTtBQrAZqMFz55EwaptD9xH32bvG
Ujp54cj9ubd09MxkJpKtkJdQYrrpJ8udb0EWqx9jHZOtABDn2R9S0q7hYD1MCmvJxhgbh9LOur3a
Rc02SaL8zL9AQfLfyI/1IPHjShP9JGvdcwU16GSH8UNvljXSV6l6jDoWjixgjytRFA0shb6AX89W
1bDoMO5YjHP3SEkw5YvI5ZqPYwWbKktCdsszw/3jYCP7tJJJP4hTVbWunC0n2CIOw6kzBYu25oVT
uvdv0PjxryCY4tt5K21qHuq2WWUyWJulh8Vy56dPGBVOBO3zmrmyqR8QWtSPaM+7M6HjnShhtNs8
YlqHGCodgDXNPUSdpRV/HxTbz7INjwvXQBK1kf0QsZh3JRR0R/hp3bHqCSsXCbQT0WBBstiBwYzJ
ZuNSqLrUbIBtKktRFJcnTeT5VWWREzZfH3MYSHQp54FetDGHX7c/J4kzb2PmFZqz+fpBnSYjLx0d
/On5zQy9DjlF7IpN6U8o3O9l8WsbGhCSf1SKZtHSIu5w+wcSZ8jA8/sFeV1YKhQlDyW1eq8qP9h2
Zu/DeA/Kz6JYi/aoD6p1okJtKifJImAt2biFEw/c1X7oH9t508dwT2zN2/zR0HUJdjKvvmdGKyQM
0aEYUjwM543YE3U6s2wsG0yIapES1vgN/o+O4pBb7/vR7YA54P/nkMTuya+Qlc3fp2naHMjtdTgX
MtHA5V/fTvQWHzLmhVofk2bWUbDsqBsNCliIlKdw3mQAJk6iOHoexMLQ6xGvyxHB9bm5kCGXL+6d
xB4OegdefC3ryBwc2URVgqJ08MQYJWlvvRqk4kOWEq1/HSqK4oMbqKNbCxD47VDxaX8ckar6qi1I
0Pi7Yf5WYxEhdrxOufmeYE9K5tJkJ4dmLJODPYQknCiQN9uUdUaZ1YpVnAfKk1wE/dFWq+9ZoMhP
vZnLT2pQnVsesGfWplG6AB3k7ddp8L+sqlEPJqklr3bKqVjMKU4JNIPXsJTe0CP7D6JRL/yTl0fm
RbSRKbxKENQ9ZnPPoXqNe0V/Vrwwf1HinejCOyd9kusa+eU5qJLx2PlKchrmDXA/tV/occWuWU8L
ntlk481F0QehKQs5nv1TjnvcS21ilyiXktfUqeBoK1qzFEWtq/uthmuqW+gGRPyFabTdIzZWoIuM
QV2FCCpf6w5bBBm93mbWV76SCla4Zurp2wHLzEthDs+k0LQfRvFtsmv7zZDsZp8WIegkU20/6olE
CtkysgsQHVi6QffLt8zmg5Qt1Z0iXMTN2ntWSD6DYdv05HuyFwXNasIaFr3wP1XIIn83/lWnGhZZ
sel0LHqnWuHXVkCYs/LnVDLMfZ20I8ztLn9WUUw/Yv2+EI0SaWzPZGC8oeSVT6LK9GrWF+y+2Iji
AE1ipzhjvBTFKrL1y8QqnSiJM7a9fJJhvakoog/+OJGXkBuBdqhgxSCLrjwobGZ2IugetS65eGA9
QcuuSq+39qKlazxnpSu9we8Ot5PJ48kDMCZ87eSyW6LxCfeiaIWySZpC2B1E0cSICB9I1TuK4iSN
32ze+WdRGrv0wvM6u2gR+T3e4G+DsJeuSdrIp9BDRhx42FX1WXkh0WcFdqK7Fk7zEkeNfCBZob+q
asOtEkGVL2P7KDqIeriI60Kq0rOoEhsdylFoImCoWhXD1Rz32NT0r6J7hBztkunXus7XdmuXGBZW
KzDmxcEcrfwQtojlZlhwcZBkNnVb2mBm5dGNnA7ouBnWD4FiYQU+Gs8QwpIP2SidFdzMYiuKaHRI
qVfz10IfQFJqHbkEczelG70FTD+yarIBd2W5IVG8TD7Iok43yPGttcrax4dpaIfMlownPUitUxEb
JFjM3ZpR/jmSLbnj1aacGNYpuBGxZ8+bSUm8JRG8mvzdf+ruXcSeITU/y05VNv92vNqQANOa0UM1
TPV5kErSpXMb9B1ZXTpvop+Z7L3oQ2++1tYAHyhT82MaaCZk4zIhI66f3rrSvoqug5Ycq1Bz3qs6
k127ioxTUjgYsFQVtBS4sC/Ikb4k4FerKF/apA0d5YKbyh6ib61Cgpih2fWDo7f+XjKteBMmgfwE
VaVaiNNb07tcOPVXy7oRaUR6BIdx1LbEbAuou4VxdUyY49zuFmBLJVvEaZVDxoVRdSx4ph7NInA7
T432FXDy3w23PqK5uNeiIyH5GYy/K0++HLmiPSDv8SjOFlk2lWaJnLC09N2tKJpVR4mHNbd2eOvp
K+rV0GNjI5s92u37KQxLP5ikl++twJBWiZKr2FL11tYg33eH1019VDTdWptxOl5GfFzcrpHrF+5G
mdQf2/pk7HyFzSP9qp1nu48Zkg65sb4+mU2uf6FJBBap85zn18dNm8YWIhV/WlVlWZ0jtam2ulb2
+9BuDNx9vQJbgtaCj0WyKg8+lJlqARbL67yPyB9e4lCXfkpkWt4+KM0UUHG58WNM+m+BJFnvilmn
0I6V6SkwYYMzRPEfkFDbm3SGisuSlxy6JDI2hAOSBxspEDnOtUH8jAeZ6U3BBw/gT8SH0g/VxweZ
7CRG2AzCY9/Wf6aQkdW2e/ax5qibx64lZxlOcf3sNMwJ265UHsjbaEnPwWEJ3ZXlElzzvK2qanhQ
DdaMNJAT3OKUNj2IPcuqWAIEgXBqY7Au+Nc8KlbvPGeJ866MkXTSO8fhGoDvrYKk2otiq0Gey6yo
3alRB5hKYVy2awtS3fLadl58BOmLsg/kU1cW3ktYTR+q4atnUZrmDHBLNR5EV0exDqFieBdRCjp/
0yRF8qjnqvfiTawl5kb9VGiW9eJtBi+1PiJelZtmkJuN1fT+Z65uqr4yPwsysrDMKatt7/f5OzZ3
y84I7UfmkUdMHvJz5UnA833EG20XKItb3dwQ5qw446w7K1mGDbCjkZsI8JoWaj+F3aEBTC2w/Pbl
3qHWKs0tzdZY91gKntt5ww9jdGu8kV1RFA0s2ObnesJtC8vqA8lOfLLflmQ3YDi6IHaXn7V5Y4Li
PdiSdsqscnokCvDeFuH4OYZzokeDngMOFMi9RH2Ppn78HKrQWA5zfTjX/3d/G+TSvb9ne5yH9LRl
7dsA3/45/73+f53/v/uLz1XLHuW2o6/0zIiWPRP2a9GP1VW1dHVjznXgMqqraMiY/N7qRBdAkfW1
mOv+OpY3JzgrydlEKu9EsTFmtaVT1vKaX0b6u07GPtrJ9PW9m2gcIsdZVBV6A794kNLGQDCJ5mtQ
qt5fWdzrbgfHxk0HJX8Qm0Hn/5V3r+pCqcuVGsTy0S8R4vGQEgUI7fKxmTeiaGoSovtbOS3djuka
rMd/WkX9vSiOEHWw7Q5ZSELbvep2pns54aE3DfZDweX61mH/AZHM+YjRM/GjKrKd46ElVQfrcTQ7
55sGgI5oodM/GLaN4WgMbyVP5JDVV9TECI93dSGtNdWZ3iAy9JuWswrg6SuyrJ34jCAlna8rG+OE
E7Zz9lqFha753JhXPKhctRfyRgxcBzRtrdbNsFerAGb3bLgjHHVu5jpGkCPOZfIlGsSmg9W9skmy
QoneWTs90QvgOo13Ta1YugKIbl1162AjFk8TTBcNdgwQcktfMARBFxMN1UYq027D5A8svvar1JtP
ECP9WxjhBB+3TfcQ1p2ylaMm3XlDop8DX8UTQyqm1yRIfpF0mP7i4AA7+L2k69CxsP694iez0YbW
P5d5XV/zeaPJDA+DHFzi3EFTZylSTcqG0RRnJUEXDzJZXvVO3p5Ff9ENg6cVppEjBmjAaeLZk52U
ebxku/jqA+vAV61OLkCHMIgwMEbTWnlY44NWnQ2/jTcl0ppTnCKq0AZ9Olo2mcWo482DlfbhLgdl
fHD00NgR9sj3zjj1+7Qchp0kh8Uh1XKMfbwuPMa1B+Kpt+xjXIx4vVYEScI29tZR08g4MMjV2nby
AaEr0GUAUN2F9YlilURWe/WgPcENJneQJw7ZQGXXPU0tVj+YOw/PoQEeudUXXRsQlPJz+aVmDXoZ
DLL2Otg2LG+4p294z3SLMhyHk4cPFQjqLHHLMQghYcGP492E4MNLpu9xba88/MjeWb2u4dqEs9Z+
Cp/IJf0VmvL0XYq17wR+kZcbPoFy31bXacPL2ev1TTefwY7w7yAPrMDiYWBCZY5AOkkx+Z6Tl6i2
+jeHXAOmgGl/gI06XCqM1Gca/wR0rTo5xtiCQuYOYGZUbNNaASQDvG84R9BaGJQP20yXwmdPcqyz
paCmFUbwgd4huTO8ftsl/fium8ydFMV/tnPuFGXMcrAB8vAekgC48ou+24qj1CjeVVqv7DNL6V1i
ifkeRVDEVHXODDYcDDm8ZnGr0keAiKKL2Puj0pxbROXfLffuQyr4hHzA/TyirixtdGgs4C1THAPP
RtFg5dhI7WuLgeV+8OQUfAWXJIW3TdyyR+kxFyHaOauxyfG5nIuqPiJa0o18J4peUikL1InRApMH
RHKmxaRg3qhZgN9ToY/FYXDiEgcL9sTm3kfsiTqcxuldq6Qo9RnZWP+P4yaAUQUC9f86tyj+8dEW
PgI7RkKLP+ruh4jPH8Ji2qfJez0GwTPPXG+RR5axUz20FV2mPcmO5W20PpCWU8a/2XLy6GKW+VaU
xEG65jw1beqcDEPagi6azk5bIylssuatG6xyofWW/63xpWcERc4PXVHWmc3jAA740lcyNaQDUN42
jX4RzHiADhJ9L8Mq4rVTN++z3f0yNtriRJz7IANxPyEUKE+ZUgZrcKbTItbl8nRvEK0MsH7307Hk
yRtrKbevpMjg3DyfQRwiOt6LnTlYC6uvWLP8z4f8dWppiNELqd5rQo4qwMz5Q+4nEMWkl7csfkV7
1+4l69gOPgZEWIfi+CJ1ARIS1brokBwviTk/fZWcDAM9sG91KH2xVErsrUWo4GTJGJdEMqj/W3Gu
w6m7P4XzRtSRgqms8EVjFWRuvTeIfqKurOR0rfe4AohiY2rZKgQL47bRSHi/rL6HCBecXK4+FH9E
/tYV46tVMGmvxtp7yqasc0kV665qG0HDtIb0wdaAqkRA3E6j0fXbnKxaCI4hOfvYVu2MxIEJMj/F
e0sOz1kil+uUue5FhrVLxIDodWJUEoH1PH3h2wVLYt72W2xCQDEmXf/EU/TdqxPzqzC8vUwg04eE
g64prmKG0i950Zjg+wgysKDR/hpG5+hlWf6l1dE3SSdKzdOSBHqyhgyjww1LB7VggPRMp7R/8aq+
hmnOBEK0DlZQHIIUKaBozbDwPHrdVC9Ea5QEKZ6XMOVE69iYybmS9M94PhMrHtlDUpVPoi3SbWJO
gJYYk4cPRSNL5wgnIfZ9YwofxJ7YyKn/MalyubtXiT3cUAM3wsfndtS9VbZSaxOxELUQdVYdgJu0
a3SnwEGX9373z5H79FTrubn3JpW+U4QrFUqkpyF2CpaIPBZPlEQ5OHarHGR0VGjWQ2WTTKBiRIPY
DDbUoKU096kkaSzX92MUT/oqpgKy3X9O80cXw4rQkImT38/WYdOx7KyxcG/nFc1eEvERf/ScTEla
Yoelu5rpIASbTy/1FRJBFKx/HCgabh8pvmCQyt7a0fXXW50mvsH9w0cn5ifoWa28q4PG/de/6d77
93mVH6kPt+H2HearIPb++LLzl7t9J9Fy+9C2SB8iwK5IxTdGY8uHfO4mOnh6RZhH7IoWsRnF5Re7
ut2Cbui/O6wInaS2XzPawE5tqE91HJbLCgMLP0Rq5tfZNyOvRxh65DR28s4MvGljOe1P0nJHNwGs
KIdfnRpjHamb+FE48MGcvt0FSfOjSj1nzZjpYIMwDUs1dBVznFG2zpcpYZEdtQup4kEOaFYHh287
xBhr3K3sKn5lnrlFhPei152z6Ljt4HqMz5VXklzcvij+wMmQ+UHEjs+dXB+tCP1lSdYTAZ1VQnQr
19VvQd4fJVY9xxxLxBEEQzEv+OUSiw4xet8tOmKmqU58CCXlWjWxdJEjprwFfkaX0jvojEWwl5ur
+qFDJpXEp1udgonLYsr7dHc/yieS56YVyCV8U6WLaECD9q2ZUFyVTYeUc3qqy6c60ftLz0CosSpY
6BlT8n4iZQR4WcQX8V+kApMVHHKwPShbC7JDMywGpKa6Q76hkZw7ZcABbN6MiXetenT8aX6w/N4g
659NTrR4icZsWKs5rDFRl0Fg2Ey4rBEw/aeunRhIgDRVNyUuerlteA/pvAFH4RRWeWlMcE1JAxdn
YAxzmeZNmGjF1h6tcSGKPEG0SwSNAsFQfau619em/hYajbYXVbZUqnDJhgm70DpfiTqx0VRPZZkI
ZqPo8kcDxDxtrG8fLKoNNWd9d8yznfhgUecF/cJ0Gs1txooV6/lLisYwlrODYQIgnKsMwupny5Lc
3g+ia16scgTBl0ZRwitr5r+GsPR2vaKdAJEnxwGzqovY2BOsf7BWxvpel4xdhokbZP5YliIJSaOn
4Xnd7mMjNi4E+43bsW1orqbcw/0oaGpctGwmbV6Cx9BkFPbmVsYhqVxXeaIvyfOlPSgM9TAPnqPa
fpgcRgfdVLJWVLb6xXFi6cEID/5c0MLo92Ywqo+WqOV+1JN5WojeB/c/EjPu/YYYylEy8egVJ7Lk
3MS7IrxgeNeei3x0b7+oqQh9co2bBVTk+iGvUv+qEyS7qlH+VHj+cBDdxIYhmbrAFqjYiqLoq0BZ
d42SzHFxlKhDUZEgSYhPzOGGpSP7ziXJNOcCl3vaa1r76XsVlJC5XrXSDiepaOFFNsp/0Q0C5o6V
++AkejDyu8ihoh3Cid9fPobNVvId84JY1LrgIFaulMDGy2CYrItoUBrgnnLB4owoigaAKfq5TBgw
4rwhQY4NGpaSNW3ZhTx/48443vsGxE4xM6utTaKW0doeyZgAZxlcC9QQLvYs8UqzIKMtrab01pqj
QQ6H33IF9Rxe9aZGG6rFxA8G4qG2lmAqNHuZiA1jlwm3LNw81WlgtFH42OFJmIV4M6nPAzz8e28u
wtd7yxq8/PDWcMi/m61VPMyh92IPu+aU9et9M6uE2jmFUeyJTS8SJecNk1oSJ0Ul6Np246iseA8R
wJd8fA5uiVdznrfMsLt6l9WJMEvDLHYWPtw3jJGROohyKlQPnZ6+6bPwqJ2VNNX8FfAmQnlkCv2R
UQJ2gwZJUADu7l5s1LIZJgyOqpm/8Z9dNXG+wliFgVFnYB9Fc9dNKETFbgR2BuR/HLHMATifRTso
e7crZo9YkMRwRiLbZAlRXMVbM7CXwxyV2cA+we4AhRnyBX0ljZqExK79Obb6Dw9aRJKXmwH7L9dQ
nnx8Hfd5271bXNZDiB3YulH0z2DUndUwZ9XGnCZ3Djxx0pX4e+9XW+yJ/wBrWMFK97lWEi5pB7lV
3Sr29W2DUdve1PJiZzJJiMuoWkhyu+l18yXhrzaMAYU+og6Z/zA/AaViTG4DpJ8kw40qRMyzKC2b
M66t+Z8l9lKgDasSLAjv3U7Z15At/NJkoUsrIPHFyXD848IgUea6mU4NQtFSlpKUesT7CbiVgfGl
p4G00oxj3lfDvg7M/rbR9HDYe+p85dLxM1XUco/kt9w7WQl0XOxmttMpK7ErrFfFntjElleS7eRA
w5hz5/PZjqXQSgQ6DDr+9YdVOFa2C1NAALNGdP4zxUb8wfdim2qQZRR8M71ZwzTNOYricuRCcyp2
m4mAV5Zao3v/z4jf6b0o9hylx94KAS8P7xxOIBttTvu7b4xWDzatbhziOfde/A7EJpyLPUsc6yms
j6Kq8AzMHXyb0YiwNeiEo4Epdfx/uzx/TJS6wn1Uy9CAzaqx267Vqv0uBvKFSJ5rOvMhSh0bA7ER
xSiEQqyE0q+KIWV/wBiyWUy11eGKIkXDwbJzV8Omq8mHceGnWOsG+FO7sl0yi1Flb0Ps54eTDM9K
MYN1GY/gG5tjOIeUfmTpfKWmHbrR+JTmZbCAUcZC6VQER5NcmJPvtUvW2+tFP6bnVOEVkTml4TpQ
Vg9y2Sx5ZBQsoRNZLMp2B25gntpO8hX1vbqdehyETBtPWuutqZpsrbMIQxZ72+HFUvvrsMGIUs8W
UpeyPkKaoMsLl4dG9KCrirkclVFaeVKDLUynrmH/g6ebXjQ92WVFQfwOS6Kw1j/KvsSzcEzW4JfC
lYHQL2/aY+BX8oKXI8rkIM/dGkFG0B4Bv5JPErGkK8ksvfoRQRW0VEugbOG6L2eP6EYjC5cQBYvT
y6lQe/yN7dotQFTUNrHGbvhVW1wYu3OwSuH4qXOO/hhHyxCDLS+LZLimWJSGCuHqTgZ8q0XQ8THN
LLtfkYciWyaTajlMhr3xYN1IRbNt1ICLAIcu1E2utB6gFa97nbyY/tWx59AlRpCMx+ofFq/u+dmi
KLBjLHOXxRtNGhECS+T7t720YUQxLVl//GTwHKzsEf1+IZkxbCLSdOyJsaeONscGj0b6Jn+4nznj
NravAwikLSue8pFkWtwzbBwY5Ix/dIFKF8186wMMtn1bxmur1WFOoXoKpF+Nh7dMNZzmX5Aamc0p
CaafBo3LrOZFWTLJlizvnKvtV5lCR1K5RZdK32HWNPasNwYWjjlypLsERI95XOOAa6ITQ8HtJoQT
NB1R+BTLydJsZqQIrOXFoDZvHu8LF8rrAl9m/EFTlnBsPsssnRAmxNQtycoZIXoZp7aU1qlfe9cR
4vpU2t+LBFc9X/a/jZ20bmwmgr3SufMAsDO14ECu3Npwgh8SHNZFPuBNrAzTu1MSsCAAqUg/LSwS
4Rpp4U5TiOQ5kXyFuGAvtTFxvaB7HhV7jREu6SMBqViSLrPaygxJir/iUmnXUzm07hgkxVqyXwMp
yxZGlHqrKsmIz3TZ2jCl/DgFnLBviAyGivLgD1EDmnLctfI3Zv7B0hmtbtVWT3WMVWuFXxfx/JXp
FB9K04FnAZBka5geN90rGbkasKMoWOLimS4YDSrLCf7qwsEwddGMQ7qIrGBr6JK86EB2mZH+Ckis
1EmSBPOVMD4qZTeLcF+xIYbKSrtVNN+gbXzzne6b55cVUKf8RzS9T2oMfC0JvkjOTd1afcFC8aUj
X5JVF2ip/cEBmTqvbTRDa7vE2oaxtQiZkQRseuovwjcgTMyPqDfO+cCifeIcdZVuqdKfNJnRP8/0
aNXhOtwU9dGbWgxks3GDPa+Ju2wWbMfvOGcTr36Os/ZTaTGUl5vxokeM/NtpxvXmBAKxRmehT+cJ
nQGZbMkZBmzo85tYVnkLECz61nGRFlWBKbCkSbtiYJAV6Eq5bDZce9lNLAL+WAoctGJdpYZ3xduw
WbG0Ey2H0noxh9TVspYHgQSGNkne8bhPXMVhwbuumnBR1+kb+aKIHBvm0EMc4pdE9qZZYSQ8+8SS
GT2sail5BeZ/BZ1mL+q3zoRAV4Yxuvt+Z4fqj1yKf6Sh+lWXGmaBFWR+mTkUEe5N1rfj2k5ZLAgV
ctnthDyiYPTfFaKgQwrsrx/zJzkqz+UcqMrGeSH2p1ZbWC/0fOGAVNm60xdw76rVIJmz3Ll46IJo
EeYm0ZI5Ubf0h12u8FJIyREygffBeuGpafrLSNlVafhgkYixKJL8nMb5r1SzdmVpfqtDJl6Dfgns
JHV1OdmSqEI8yGvwa+k9dPV2v29wM/NBVbslGeirVosg8vRd7JoSbvSq1IwLycgG19OkLxuyUeB1
JKKH2krHVEptLHMzDtUzNm8sQ6f6hijAxpiIZAbZSzbIax1X77UdmOQPk7MSGvzMpPzdkfNo3y39
wJ4ZYo+dFkAbT17HqUlc+DPPQTV95YP5pubjtTOXamqWa9MfThNoztiEPFfjP6mY5ikHY23nNZzB
XGVFTa93seeRpm1u+lBy7RCv+48xLD4dP3k2i/Y4mOQ0yv1r0CTbmhyceOA3ETX1GiQbaJruGAAO
JKENMFqVGG5cMAOXKleruD+hyhvJtqzzniDuCDMOPjTQALwrfONzbIZPvKnThZVIL7UNyKYJ1Y86
jb96cHpaOXygL/tJ2i55sdpm6sJdq6fPIzLyZSLnj0ULvDyEw9TFZFRzPZ50TMQ2OcsA5PxpxI7q
acMCJDC1eue37RVPIzwEbeLjfWP9rPUaNAVvWDy2sXrPdJC/AJQXkt5jeSlnYJuSo9pk1xg0z0KZ
emOlO85mMJ3dR1oD6IM2tMsHo4G3H5MsP5IeEeCjiRv7AVOM/IxumBQ+C2y6yh1ZeER2iAo3xpec
NsdY7t9bvhRTv7eQJAxIn8mrU0kHnnxPJJcVi7a1uPT+WcGZPjfUTRP12yH31vW27rN1zWXhIcHM
n7XDYcHaXsj4vwcFbBXnkCjVtsFPTa4xFhucY5zD+my1mPWUbN2H3L297f1MEiyUY/LTsqF6M9vm
qDrNpbWTJX4O16LxP42UeSMSMqwb+uTDQlMPnzTvlizN4PKgY/058dtgRQBsfMawoVJ6RjTDytZk
Eozbjc48Y+cwW87TM9ajFeOAUCZWxe3SvpkNQeUpsYcFHJ6HJBrqRWlBBJR1Eo601H/OzeRn0QzV
Im2S3i2dFsdIRIdVIO862Xm0NAaRYwA5O/O7g1Yzyi5a77NtuO+mVl2bwLytujtpRO8gp8QuiDtT
SlgNLT1QouROgdx9g0FIopNPCE0jdlh1GhfZ4jJieTLxQFdSt1UtB8G/bS+6qE/d9KlOYUR1sSSv
VQ1mQ12FjxjANx5se15wjCSvzg95aNujAoiM2Zixtb3mWdJHsJtO+6k3kMZHKSTvpf2samftdyBF
6xCPYid23IQQQcUCR0JivJvJEjcPg7BSj5alT0SgleWUiHW8TafO3mEy+WaFwHt4g7dd8UNpGBuP
PbdnDl8nCo+6lOMw18NQjPi5lOGjwuPHRZ1EVhP+PVNYHv0w/4XJaLDQlZZlJe3Fq22MSrLvCuQ6
e6pQSSg4gnmhjT9ndmr98mAyWPSb7Nw5LBriLwLq6oSA6JWx9qvNosXS8GevCHX4Gg1mALHdDWfb
4VVjjm5st7PDIG9zEwOpqIajWr7Fasnd0S/NapIfjC4dGIwn8UK3GYOZCXkbfvirI57dHIx8JmQZ
A7y34f/oOq/lVrWtWz8RVYRBuhVCwUrO6YZyJOcwgKf/PzTXXrPOqjo3KgshZFsw6L31FuSTWUpf
082RworQjNjG28HqbxU5VvtYSW+NkIKcTNpCN4utATJV17OkoI2GLSJto7XyNYDQkxWFn/hb4Z2a
wtmLtJorgJNG+QX0+4jLdB9YxkgycMe08pxX2JhhcS9WGWzb3WyGzbrFEdOViZfM5qnpXbip/Y+p
3BC1fIwJZi0AoTF8hHuXVj5SxttkEGKjFvUbJgs3fTHj+FwuFs3vtSC4enQ1xPpl9FQJm0oIDpQD
SLCq1ZC6s4yxmYSCXjhbSEsm0ZC29BILcY81oQoxP5IeC8hBTmS2W/pGGNOjrlrHOuEKjPgPp4JQ
CaaSP6YdDOusw3E49yPN2sbW+D6PNzBnnjIYqStyQWo/1/g/ESV+RokBbWSmX7fQKnXTAsGbLwrO
fAu3zcM95FVvD4q2sQg8Wrmm8iBKsRkwuF0WqXKFDypSqAkC9XZxlyP9I2VhU4wD1oFvQ2R86pYy
bQJ9wCwZCSmOhrSnWYa9HRWh6XL2lwraAQoTYhMj9CvU+F0c4ZGUGr+G1RUrawTuN3FNYt0EQjSx
F9TVu9hRdVzl7HVKyulKcTlLbFP/AHD5IUO5OgwpU2udwf1EVFGqa/cY9uVrqDIIKA1traalubzB
j8GI17rOYN9Jt8LEl1Ybx52tDQ51QFJ5WM21uKd0r4lWY0fdHZSYs61sxKrNqqckK5AjWTcYY67n
kvpZdi6pvoAUKyuLtpLEcVw757MFhb0S35PmflX5nKwhslWcpv2dXcg3u5VfOInu5mnyLF17L8fY
xC1ZYtGL+CIYGxN/Ell4zEHUSjwMqX3Xtw6yjCQ/DU7PAKVWGWS7b4nZkWifG49Bd98LFatuPERJ
ECNxR7WD9RgVp8wUR6FZXLphR54Tc4xGtS8VXcdQFnIdxeotgSNP+kAqptsXmzCa7qPAHOAC2ncM
VAhwSQI8m+dXx713LAWSiL548eXd6HVdQoFNgYl9XbhO9HI94WJLzPlqaHrmDdFWqYpTkT1hm+cy
7Ax2nJNeU0WGPyYandigsaseF76iW4bn3LQhhp2AfnAXyAZ3ezgnhe3LWn1VsoxRS69vgxHPvTEg
DC/DBq22ey8cuq+ohnpvGnvqi7bIKDCkvTKpKum+5EVN91TSJq7DGSlVsetp5WDxMeQhZK7iBXBz
i9rQPMdJvic7eo2YU05Tn3vKgDdg4urT3p5eShFnfqBvM8FAukCHigY19C1yYErRv6ZFuCDUdP5B
wrfmWo3HDYFZSaOBtJJXp2wTRKSTlT6NI3dvk1TvTSUpOQarY0zYMh6OCIl2bRcP5e8qICMjjapz
F0YbgyCRjTuNhyrVPzMFwW6U4Py++A3V3ReMpCcG4uVGgaOyqrnifVex6Q1dLiUp23MxbVxcgKcJ
uB0+V70O0hB3thJZYI0SIWOqlbRo/7IALCSOv8sgO6q2gql5UpEsFJiMnuJ2F2GwsYK0ZK+aUv+W
BrZT2ZNm2cU2LLV3W1N29jyCn7iweYzquyyxOsWv+xu/mQ8qarmp9eg8YzmMs2+aeqTB4kIwX5qI
CNfbkbsplyKCw+IDSgzU7+GXfMtz4BKxHLNGaQSd54P97GrjYWowI8Fnjix5o7kMjfgo+LKwRLmL
U1ffKkvkclRNx8xUcX2Pi34Tx/RpKrV/VclnrlFoIJDql+XQ8ptw2vI+puB9iPFttCdW6CnVdGVN
Atb2GSFpsJJ1AHvo2x1fasd4Adt+tPOeahNiqjnDOCO6GunEIUtd2lSWqMCg4OXahGQL1ls30Gve
VEt/rzW4VDmcCQDb+5J/3qqQxp2SpUCGwngdmFtqoRzWpP8sfipueIxM8RjO1k7LKNBFSCgfqxMV
AE579LCOjndr3RsQjXESBrC6daPwrvph4Q2Y/EiUlWM03GWCTs1q0NMkklgUob5GDUENk16SByUf
MSDNNnC4bhN7ODJWQOinZGeRhd2aJvAoF+fWyXjQPsLC+bD79rlVOTFT85nsiwfdKtYiJKeQCGBc
wAmSnW7ahqsFWRcM8V1rqK99Z34q9gCuDNOtNciuS1TAmIT7vz3HBoqJYV/357TGB5wFABrcYt6s
vQVL8+oo4XHGqRBL7WOqWzPAXftV1eOmtpXnjEjilR0Z0pMlhbdqwmYIOFuoYvqidJGKC3Vliuym
DLrPQiChiPoZU0roT03/YGfiYORW6+lKT01VQL9XMageE0VZiyWft3c1Hyk4UfRJ+RXl0Q7jipsm
jjZqan5HTgNO1TAFJEmVKMV4q0/VObUIFG3qbF8NRKb2auXDCv9ItRa6qE5Ctxn7ScrgOengvwUF
xsGmz69w6KOLHReQhOWxUDT8nSwtWiF6DKRxH3RIKILgdy6UR50oodEqo0clfcczsTBn3VNCFTaW
1M8T3mNro9O+7L7b6278UEom6ygAv7tg+WdH2fukDS9pga6atAXcr0r+5liep1SeygR6XhB+UEJ8
EKwarexy2JjV9N5Xiy5P5Uau5C6MwLnEe1yHbUdtviCV45YpXrQ2JqBZNdYJgNdBE6J31ySRIm2L
Y54Rp1Sa97kjBRN05W0O5VGtsZB2i5POEi5sZ9uVpePlEpO7ovNjGb/GWSO839qsvkwj+wyqCq6l
Xt7luDV2ds7iYjWkLZkd9niHuZB+QH48LCe02lp1QGf0oCsD5HSUv6gsdpPEljAiGzRJVEC9vhg4
G+Gcz8JYq8xU8eAK0YIU0lO9bh4TkhLjdDOH9gEF5Ycl6vdsni8DPl+M1awTV8iLleLWpvRrtyjh
YDrhVm8Sz5Y9hGOFtKhkPiNeusG1dt7WpuGb2Btw/9HIo8w8R+fqGmZ12JHpgIs+NPDR6TFZ54+q
DPd+tAFvbPCUlUFFx1lcnIzsuRfpmgDV2ybqXqOBEfhyCs4TEVMQS9RNaHGioJ84z1mwBRF/Dezu
DHJ7CTDKp0tAh5bVmk8K0SET+UMX6W/5aAkavYiyFj2V4+LyJDpujEX8cKUKhCqgDOBxtaMbeyBU
+7Xqki+630dUoN0e23wyledgje7l1ayOTRW8UR7Ax4goUQKA+qPCIKfRCFvpJzP1nVzfwTIC1ksm
g5KhDsmHVI6lXSlnes2XMQfbnXt7Q152sS5NS9LTj+4mn7GimUWW7ormVJQKAwIO4Dup8kXfu5rQ
Qog4cHbjrKCbzLGsJCQrHJ3wZoglTSPOCcz2Fa9KTGKLJ3M7tbl2o2RMsGqUCEwibBo1J1KRZ2jb
aXLrPfK4eNVMZDCNmpHfK1OLabydttvr0z/bsKFPuC7bLFjbSDgw4q907lUdYeN2XpJlsKQ/ja+O
iDHjJsDCssfJq91pX9pI0hE5vVvgyJqAf2obvbLj79nMGoVqLwKQPkzsaW2e56xptwMVeiO5hw0N
AGTcPZAv/NF32aLs4u4zK3IvtMHd2sGvTWanN2XaBzwy7jUtdLdEFSE5x9mb0mOoWhqU9pbUfoLC
4aKhws6D4NNIRO8BETlrbAOEa2DirBb8TRbLklPfxHIp2SLlENlw+AL7K3L1r6GFvj2xCAd9sMeJ
GYN0EKvO1V/cFNNvc1NNyqlePi5eJjCGBX1K4nzvOs/452F7WJAsMRfeMCXHWbXu8+pSJWJYJZl8
KEKmz5nj7JtKAGnal1RHTW47381oYuIf1reTmd0ly+jAVXJgw7E5CDWUXtsYXBEuKfCoym7IxyjW
dViPzPC7NcW15LI29sUgCNQx6d52RhgJzCZgdqgWjgSaXeGJmho2Do1h4ydmdWmS4XXMl6DFMRm2
gZH/ynhuTx1OGyHwtmrSKRuhyw12MpgPGIbvRuprPNknN/zVW4OZbEMemkPDWcVOwfKYPOTyOTBi
3IUcerQoNMIVEuvV2OHlMJaj57gJvbNtyhUz1W0Sq9pL6rJa4x1LdwvEMubkQ2nxQfSgL9YgzvTY
j5aav7S5k/lKI2KIFuErHiNI2B19i5pJ9SB6sAwupEOb2CGQQ0Cq3ltgT3/QEavrfMf6Mm2dFYIh
zTTdEmTKu/SDwSxsozrWx4ySP5dAlcHAcAULFSTuTNxlN9LDKeQuOUXmeKllaSiahkctwxBQNbB8
GcoKWhWAlVl9p0mN90shd9kEzqxlprvXxb7Lu341hQym2hnwybbTjx6Qj7tNqawKSA9tVkb7MBmW
Alp/M5G4rEArQ+xOxuZWzXMGK7r5WS6jp+C9BmHxtFShdu2OLZglNNnmJkQa2FOM3AUWZ2VRAnb2
KrqT4Tygr/PgqFS+W5i4pE+MPawlsaavQfziuZfMyzhhcEZIt02ESwXl3Wps0v6uJjN93RJvtBjy
H8DlT6FZe1kPbjPiqKFJYE1qqWqfDDWOH9wRoloEXt3H6qmT6ianplxNNsrpeCaxXKgXtxLGVqh9
vcEhcj/Xib2y0sKPdAJb5pCbQxiK9iDB21MHgnuSjs9WAclU7Z6YmvH9FzPUHxDZIG6Tm6wEVqdv
xac2sYheGTZ4MeAiURfxsbOZn9YNoH1ljAqiWPwgMzf3587gZizbVyx6/MJc6s8Sadw87M2UlTSL
y+fCmo2drZewmUU53Yh2mQk10GmI34DDZ6cNdW1GnjjaDV9EnBaKFAiwW4BALjTaLMt8zrMm92yt
CDwsVwq4nKheq8Qjsq3AAGq5JC/ZyEekE5ewkTWmJ4RY8hTqoymSl87ifxtonbVL4hQCE5c9Mp/n
xuIvrk0+Ej0RSExosawxkrGc4cV0TYjFaX7E6nM8hOWdCoTCGVWsAr4VP0pb7L7bhnaPz9aqaUPQ
yMDUmSrLZtbjW05Vekk47ASNO/HCORGrvSi2DIsNPGI27nAqI8Jb0Mp+qJbo7nM98IdkejEkqsvB
Hp7aAK0nNKBmWxBEwxLdXcZ4ZiflV5ASBKwTflaG1a9tp78JmaECHLo6xijhBGxuVd/4N/MvmpLb
Qe0VwqcdFDCDQ+xGgTChruDT6iB0OmEjPQmbBWeyGWC3xoWE6r86ialjuRkLfY9RSTlTVpicc6LS
vsfQ/FD132Gcv7GeIdwCo3Czvp1bS8UZJwCHDj4w3+LdQrc2aoaCgpEh7jUtIhNwD0UOZ8mM2SLF
J4kGv42UN7cRjt9rDYFrcVqemPzZfjY7pOMJZjqMvTxVo9Khz0HcS8VKX7vF2Ed4eGKka27b+8QI
phsrUJlt0PqIAkqOHZbjRsELHh7yQ6dk6qZxbvG4oDBUp+dh1HZzq4IKj81TNzARsWTn6WHReqN0
NQrFbOa3D09R271lFiMy41cf4luHbp8mmLviMIxQjWgH+pEBdOQq1Oy7Bt34JSSPRCkJsybcaS1b
5bsphzcjJNcrC05pD7dS9N/SAdCvEiB42JWPHaAAeW8uvr+FBfhhPA0B7WGCe4OPQOdDWdRrkT0d
RpvogjxJ7hRR4Z5vTpxyc1WuSqgoa22g57MXT/y2Kn5UQ352g0rFYsmdxtqzXUy3ZZl9wt0gvRL3
U+a9dMa63dzzFyWcVVEC/GJm2wgLXMiG61RJdrlKoHMTGLd16yY3Zcu5bdTrkH/yaqpc6IEMwbXa
Nf2ok/JcOb4Be3btjIK0jf5jmsoLd9iEKthYiQr5XFMW8ECqzZQsgt2OvoPQNgjyc/WdILKiVUge
dNUNvKgGeo1KM+YngJMsLPtLYaHMVb7A2uW7Eu6YvqpYO4nz0DJmm8fiy7YXbxZBa9S0EOsGvhVN
nbehO7eXeHkwQd9ymLQ3101WVhNlBPJQpRZ/bbtE0ATjLof+CCdXZy0lWN1RXFz8m2FaVzXrcFBp
j0kfJ5wH6kuLvcRa03XbC42dY1nmWszuSxhHApUbmHbZ5tJvAhqZXKKDSFbNWNb7emwfB7uat3pi
xP7QZOcRyhizY6ZzRpPVWy4ego2dPsVHeGRWyySOEo41FpU+NhWgw77RtP15qJz7rOAfWszZKq+0
5ty5XUWG98bhpu9UeLJ0jDdwHbs0wQTID8zYReOn7DVcxG3G8kmvPRsWzMKqfa9qnFxQdFEK5b7b
2Jecidi6mkXrUbT6AdLBgRErnjlL0Ib8SZppHVhDR3zhTdr04wbjb5iLwdmdw1No0avQlm1SvYo8
qaTgMZq80cgfoMgZf1hyMY+ynVvNaO7qPgWGscLnbGL+KbgvhThIN8r0O5IfnASGdo5NY1h3RR5u
lIxkhFpzfm0TjmbePY/dEKwENsiePame3U6sz8b8LUZn1xjEZCe/tsUJOufZVz2irVXtjtpPIcSo
mMKDNKqnJoVM0XFy6e0jOo6D28DwCYPID+IGF49eX9mu+FoUJxTiuJO0rm54gW4fdZjXGfMXfwit
vQvl5wah4pO2xIyHlcK0veQfYIvvNkNsiY6oBHzdjIGDqU2SPboWc2rdJqMIL5Abq5wug8H0wBTB
W3QLA4VVxQvk7Pc61P2hOU19mm2hZeynIbgQF4L0BSwi1UaoOjbHDKfpJS/Mn2YeT0L0F6pUbIuj
QxqwB2enAiGo3aSi5+xeqjPmKBcriQTlbJuDnBi72uz22kgOej4+KNOsnXq4QDo84E0Z7/KGErdz
jR89NfpVYbUvStnN4FwpNwP+bzrKzBrSU+NEh45ZGpjbhy667qgRFptEzrRRus5dt3PpuSLibInv
MpwZvJC1vmy22Crt4UxyK09VHX1/9Z5ZxIkFo0HitPITmv1HKtLProlmzn59K2u+FxETXkje+saa
2/fQAIRMkkVOnzBBM8h40ksn9AQWZSAMTGxN/s1DM2wgPrHC3iRd8sT3f29/NlXjrkPwAmBaQP/W
VVeKpK0yw5+xHe9b3f6psu7FmdoHphCBpycKPvk2wVkujlJ1QDsgtIW9wxxVITXYElCyiTxwVn0+
17T8KlNnOzAOGKV9aoF0vLqAJ7ZMs4oOeT6dWrYmdmc/jBbmDzeTMW1trqAiLLc5C3dgKa9GH/9i
blaAPNfjtlShtSF/j5qfwm5fyJkCjS7KSy02WsCdkzUdd2V3l4sB9+PiU08duOmj3zsxlDpVVOQy
oDutlvgZZYJgF2jftv7DQNPxo9k9jVDS1oWGNQLU67hW4fS60c1oztoqiaNTVSqkVhr50UKtlhZ1
vu0mU/WhzZlUF9LrC2uryTHEbayqiWCp73UOjMMal38qbhqa0hBFJ+mOEcJrt+5Y4bdTlfxEZb2Y
TnV7o1D4u0nlFBYoDuUtTdiSgTbJZ22O3APIhje2ZI87Zqz5o108RlVza/QEQWBTza8Rr2UO19UB
LUfvbZ6slFaoZlzuxZNKcJWRHvHUu4P+jenfWDGxGhlijIQ7wZza1p1S+bK6dLOqHYp82MhCCdd1
SlFWtbuy0KhbwYTjIubbGwvfieZTnLMABVFd+GrV3YQOwe2hSuwCjCPNVVrfzRTkysNrNjZ+M7SU
AF14q2gU/bIov0MGenVCGKUbKvFamfQPq6svQu12uZtNfqdR72ZdaoEHGYiFMhxZAnnbhcZnJQ6h
wapJTqDNOOzXheNQChOZ++D+kJHyAfglaueZCcp2JAYOTcvBoCmNQsqIMdQvCFYukVQvsexhe2j7
KszyjQY8YOXW7ai7C5WHcrSqCVKc4LpWjf7SjvEjDEvKUXyozG5AqFFY52I2HgIjuResKRvH7rdp
M2/dSrsJuJMjFvX6kgEZ0ZR+koBGktiZxM1Kr0djDY2SZ05IsVPBi2lzUHO03HEZbadB29hdR1UC
2OiSWbCqlOwoxuY7SIbvtGVWkcwrrb7P6r7nokHyF5SvemR9x6P50w8lfv362lCzaov5PfOyCWOF
mq7dij6BZBnYV0UDeKZcjHJ+jEz7ObHHnaob+zqiVFU6/Yj9DnIPAUen54Zotk6/Ov5qQvFrteKG
gTXE4IqNWXOHVeVnU2AbmH4KQ5DDlu4Bde8sGyQu68qXOXDXzTSLbdRpTy45rHXtvkX9woiPo6Mi
IVJAtCMFIh+PZk7uaakDcOfOk4qLWx+UFwyPBphXw0M9gMV0IWLY0rZOCMcItAuq+xwhw8qdp2PR
u+t4NklRYhcmJkcDnxTGrM7GdJp7w8w/mpasMkW18dqHkKYOj64AXjZcZAWm8yA7jYLNXLPkMoHG
IwEarnhKCehEboK9mGk0H4XarxVYqjWpoWOsXyzNJjMU38AEzL2vgt1yy2Mu8DIXqbkSUYE2HalP
UJt3tdGezWZ0PGaNtN2E1q2U2rjNeqv1Czg90oH5OHYHvWcaHDJOaZQvnByIegRbXckGB0l4qbrN
VyuZl2eZRl9q74HgWRtjreK+Nm97rX/OVSAwXJEWRfpWQdjduhZFCYWiRK2yjAHxk4qxnVDDCXCA
6jdo32tH2/SNOPa2jR9KRTJkypqNoYVdAmj23UlWojtpZdyfACBmxnpS2UEfkatWqcZ93orqPhFK
ek9bvfx83VC26B/xKeK2aQV4QQZRqHmNqbbbf15mR2UcfGIN68t1E3QA5hCmePt7kESGCeu4M/rm
3Fb34DD1PXSxh0rFvOO6ySDe9Vy76u7PDsteGQGmG37baP33QADpqPSlruyv+0G2Hu/Gmvj65ajX
B7QluwhBJWNrfrPrttZqOw+GnYmNy/+2ZbHjaZj6XK574N01wXZJALTNVF7EOPzzQG9354hC3vxn
u6A2wEpHMtD63/5abeFiIY7MSfXz380Z0WrnEIbR9aDX7Vk5ET0Vmbf0IptKr4PbhEzPxzqAOFVW
sru5PrXcMl0y4GY/HpP+0W3C7KDXYIlFKHvuHJ1zRwaClyG/6bzCHk9SZfG9vnVq3NYLIevtr0+T
zE22CBvE+s+Bw0AeySoENFs+tslwnUu1P7teP8pxqxemLuJ0/SQZE9k4B04IIMHusq/zHe204l2f
xihPT9LVn/Ja4fdQ1YtRa+3D9Tga7wTKaOrj9UBmAamvLtxgc321S0xvgtOLqiYr764PZlY3m7Th
0sIqK4q83irxupB5611fhtFc3vGB8a4hg5lVfNknj+cI1hVDrb/HSdtppB8otoAU+qbrjPgCxB5t
Sjlmt4zgF+ZAVd1hUWevyzAe7lMsNdctrgoPU1NbXoD65pHaq/FCaWXPHegb150pX6IZPzs7M+3X
YjSLVab05btoqh9CZZFLNsWLMyT511gVyAYT47uYIbJnTvnbjVQUOTMVJhylN6gVC8es3gYjFc2q
OYJWQcnNcaERVgL9gGhiyp2BvedyGzEL+WEQcTC6uf7OGvvOhuH/GcvkzSmi5kOlJ6B6a903ndnt
Kk2yaRNXIdEorlbfESaPr2ZmswQtgcvXbWFaIamcFYqfoa7vri9ooWazSASVf316faGJAYeSMFMo
dzjUn/2qcPQtKGbr69NuOUBp644/jA6Oev9+BlnPJfRp5mimrMvImxtb3SiGhgvxss/1+C4zwe1Y
m8OfX/X6QtEG/bZomWldd7kef1RUeP5DxLy/rOGzoUjfzUNKXCQj0AtpQfmur82ESNAqOnGZKX6n
jMkDJgax12hm955nylk3KxkyI76bnSD6rXPzA4K3+yIt3SECuUM2K+0MVMWtD0pRGgdbl86G5nXg
+s915uLG8CqD4dUssXKJTB/1AF/QnM53hV1Zb6Oll14Yyvne1eJy41o5djt5O9zA7ne2pDYHF2JN
27VRp+ozjMIEw6TotlbT+2LW9bNR5RgtGJZkNMEssE+j+syJw6AoLNNzSuu0NfBaOKWpyLZ9jUtK
VjDgylM5nVLT6LZGAaugEAz/e6HlJ62f9C3ONuFJc3Vry4ViH9MUIUDJgstVdlNAOtlWSPt3hplE
d1QjlHSabX2F2Q2+EtZ3Rx++artwur/uGpuzAirzv13Hof3PrgYy53uVjO/t0Jmsvn36AHsqOZJ9
tpUB3qa4LQNnXLcBeG6HupKRL4kLXVeNytQvkHe53pKsnASzr8ezvLs+EC9rewZ2EpvrU23ZTxtQ
4oZGZW4rljaCuxOwbFx9wr0e1+Of90UJoLKjB80NQ/DvmTQ/jKpA+uH633aVi+0NOiW6QWdXkqIC
x1IiBkaXcGfgKryGtDP6122ydII7qns4+jhuMhNiv+s2WxprOWHPdH0moyA/Y1G2uz67Hgh9mrtL
SM+Dzswxrg+mMAOCm7mG/m6Dz9kwyrX0ff/vfsw/1jrWdpfrpsp1Cizdml3ZEKE+Zlm3VnUJuwIA
pdsoieC7Iw4y8lEjosdU5hQsS28vNrcFiADLRrDJ1PvzvK0bDPjAcf/seX2KcT5Q0/Lw9xDXF0oz
7C4WI3U8px1sYGR70YJJ3V2B+0LJ+CU4Mf8/G0PTUneKBsR/feN1x+vD9QV0qIyDlzfPcwV9PHWt
fbg0oHXUGOcB/OcS5jW0FlwD30ENW4Y8ZnmrVxhVmDN6nLJn4GjYxU+hl+5dHCK8cWvw9Ov23HYf
sPtQH9yl3K1rZDFK1LN/UR7KClcocyJtOpiK2r9u7yM6ItlXL0xxbMyJRuJVE0aXuUnkrBZJ5dDa
nE2r64/dRHJpMQ5YmZvK4bqpSVJevT7/8+N169/XBxfhWpYrv//Zfn36n22m7mj7vE596YChkns1
HSJ9+udBVdu7uOdvnQV88TyyzVctQXygVmn1ztDu2xSV9aHYxXOnad1eWIbYOloS+W5u4PqBB/yz
KDXGZyg8Ct1hPQ01fJmaLH4h8ZJQYxZMWBmK3xrTwcFlK5gSYw0rnPWvGM9TXec/U4WpZ9/qr6HZ
qjBIS4eOXSo38mWnawO2oiqj+5UqjXAX5AWtdYe0y9Hzj8rV3sgnV+4xzC4PhY7NYGzPEBLGflPn
VfYyqAzRJiXTNgoSrncr8DhA7vcvQxNWN1rdZBsVgdi+7MP82ZmmPWBk8aFJo0T1FASHPBqS+0CE
v9ePm3WHb7Aey4td5sM5CJkyjMsblt8DBiUzrQRuYGGFYoud5GeCJenp+mAUY3+qRQ+91nSwOFDo
0msIkidDj8W4uu6DlnP5EZo2Gjhx+Ofpv4e47p5X1UueZ+Xu76EzA1qwUIbO72ukAeM47/Ftcc/X
Z0WKAM0esL2/Pk0aWCzQU/fSac82A8Fu34KAwA5TY6+sleZlGpirJoWo3+yZuXU8Zu1HmeUv0Dzk
FxHNp5569KcdLCRZRUiCfTmvSgeZwEqhkV/gaDdE35KPMGScUCxy+xydeIdOeTGXK+0ahzldq1Yx
0dLb69O/L6SZkpODDM9yAO6+xM/KQIy4gSH10bGi2t20FRRfOVrtPjL6m+uz68N1F3PZ7/q0XtRF
QobgZZ19F4+qsi8cdF05KnW69AETBR3x1TpeXr7u0yiB6mUZmGhjmuzDbfWLll65+fMWXcu8Rg/N
y5+d+Z7OGskSZmPadwiGOMi/n/Hn/TLIG84sPqOFUnAYq05uvA4e9n2Y5sV9sLQcsdrA1fl3m9P2
3ToFAoO6gyUcyhX9tlEd51jrSXNEy/JCT2w+qsiq8BuzbqvWxlI2gU9ucyIery+auNqv4YFUO7WC
J9gNRrUtbPiuWWeET3FQ2n41YI6gJyM6KuSdhOcMSN3G3HqcM1g2bhkqPxvma8FPMVCSGk1nPuYc
y4cgmx5H04jWVZIhIIIp8ACa6Y8c69YwDfNhbgKAU1unw0RkR2+OqbshumR1fdU2mHROnR0cGc9j
MBrH2blqreZsw1hjhN7En7Wd3zRFYj43RmWjqQixA5nz+KVSABCWHez/953MUltAdSf6hC/y550W
K5ZXTa1+y2wJxN2us0eZoVDCwDO+S4IA3yitKxmRZPZWTpZ+SLhHQIfJeybaSXlkfeu2U67aZ8H/
x7fT1LgrM+LvYlWxH8fFsgg/3lVdC2fb9sE8rfIlg6G3J+3EqDMDuMR1a9lUwOA/VcvDn/26RpRk
Wyj/vOP6SjdNJCRLERBBiLidGbcPI7G/t4w+eqgsPCtijN7869PrAzsI2+rvqewXFRDGQ393uG5j
B00AB4KAyH3g9oJk2iE8WEXWnGQkcz/Ns+5Zj5Ov61etGb+xKaPvhHMVMH0i6GJ5j4NV0UEs78ls
MIUmEe3zbCzjAxn8iOLPewo301a6k//zntqCl5JmxQFJlXvQusk9MPJkviV1BhJ1UoSblHtDQxo2
LxXXl/77I0WwsVb6eJONdd4TUiDQ8ZGqu2r563F5Jkd9CjFhWJmqw2OxbPj70GX/x96ZLcmJbGv6
Vcp03ezjzHDs1DbriCDmyFmZkm6wlJRinkfn6fuDVCkl7dqnT9+3WRmFg0OQIQLc11r/90cYAFP1
+jAhpPW6Ecf1Jhr1c5FriReZsfKESP564C78akb9jdEM+hO6hZy0ePMvXf2su16GrkY43pRu9L3r
b2c1JoHHelElhBGftTrX3wu/Lh+C/qdG1D+rvaW97lHdn/b8fkzplsOuqX2KUKaqx1m8ESPvWBT/
JESF4S2riQoQIJoXpRtDmHSuBdyuU53M87VlNYdBq+Cp+uvWpQ0Zvj5OOiFrVyrH3AxOSEaMXUqq
+EhWXjku2xG+EzxdNqrZ6MBFnnuT9HPz1dKrs9TO3C8dmmXrsrosKsckV2Z38aqEnPG9/7JHqsGn
zq3Dk+Q5fxPw09inI4E5NavyGz9X85tljVHoY0sy9fi2ffQDde/oJO6XQ3/tS7Xp974t7N4VjIMO
7LATXJaFCeiT+ygzPLvKYJe0HdrvZfWtTyNJd/zeZ9ltCRNYS4+xTESZYfCgAH8/5XkriE/Pq5pC
xdeytiyagHcX5Unh6m1brzmyury1E2tKtnEGx2w5GIkjpKbfzkO4kiRN01g8rhxyZD+dg4GTvc7l
KKivKdFqgevr3egGkEF+E4gwv6lSaaMR9/WNK7Xs5x37tgfg97a11HV7Q6ZV3ywHLgvQyvlNs6/n
nsuGZqA+zGLIsUOnkeE08zSRbrxghlCtliZSpmLX6JCWlqZmIBlV0Gqel2ZkRRtekNpD6WraTZIZ
D8vmIYLd2hp4yMUyl0+NSqqXKYR9WPYqprjGSXO6xSjbuG/y6fXUbmp0pyHuSnhKHETGQ3pwhZiP
zpelptAEC1PRrwZ8lZ40H2eSf71aY75ahmHhlkzS+PR2tcspE642awA0V6j0dwsJPeN1sW2LgLro
GZb+SkefeepvzaoJUaK5lNAse5cd05jyZF/aqcg/pmqa75eWzKoTj0okPqnquTFjXWSBUXQD223c
NMSzvbGxJaVMYbb2ARVcFQyFsE7yTdIPNfispffrgbYeUjtdObOvR3RjKk10Q71ZwNRiuE3wvzgD
kD91yug8CY2Pl+6I6sh1b6o+ed/Mm3MXnU2dkE5vu8R5Gls9XhOIj87L3taK8cSQyWOgUj3dGljs
jIPiPNWIxrZ5HY/b5ShNGwhHdnF85Sqp+zjF5+UjHaUXZ0ivZADnj/LjmERunSu7pSkT+XHCdxaG
VVM+NIHvLR/ptuTG1Ann665PtUcD1VgSOZc21cl4CIG4GCOrC07Z9mWoTHIvsWr51IUa91KmBrih
H7tHhRqGt0OmaZI8REHsm7xadRPVSdjfB2HX32O0ROgwpTjUD2iCvMFAZpDPbz3Uzn8/xHp6Wfrj
etLs9B6h5dKs5xPOWdz5XMsxQ52Za5gi7s7VzV3byfp6zNHbMwCg1L5W+LUKIJmdbgVfw9su7Iuv
eDhl1AkGs9eAgdp2ah2E/kP83rSaz66u5F8TX6P8xao+6JpZeS1kwjPRSOtSTmqFB5Jrf4qVarN0
rRzyfNognLspxRtOiog3iVkPd1Pp9qvl8yxEimlvVc9+SamiUo0MxpTEPDWIKr0ispwnCgcuS9c2
1j72jkCDqFkqF0VEZ/kbCn+o1jbzqL/+hoQ51OvfUGSMqZa/oUY19D7Kq8+U7/Zbv0qMbSqSaU9x
QLbRAHu8X5p9neQbLRTae6Ntvu+d3ED/qSkSrdqTNMq2qJ3Jk+hK/CjwSd8IKeoriuGHQ6UmzR5s
MhxRJUo3Nty8D1L2T5RAG9+c5tSkyvTSVjwmgJDHCMo5enL9+qohnll0ABcGPX8esircwcvKwN+l
Q3kmModl1Lz2W7MD8ozNsNGumQfQu6oGiToCG2i/zayrVNU9f1SiM2kjZ50Sd/WW7ZWjUQuE0Dk/
62bhFe2AZUTQcYTuRhi/uKPzeoLhoNsGrlrqbK9n2+JsGNSCzq0qDqjiKWr5urOvQ9Wr6x4iwbxj
6bLsdXutOJFAgKIfk6CCBLZN68C8GMQ3L9a8WJphOlinCXPJpbVsX3qoGfkjkj42ZOo8Rvo+HzsU
eByFZrYNcb1ZLwB2lK7vS0D/91FAwWSjUmexgNDtqXlvuU5yTzo9fN1epva6U7XmE7QN1Ob9V2jj
vMMof7kNSsPfB6CDdk6Y5vfJQJKjVUT/VR/EGgB09yygNm3AOKpXoFNxQOvSaDtWSvNYC/V9UCcD
SB2MsmTuPpkxHiqxaifnrqwGPEB0CbVfBjfMMRBj58EtsvLhrGutdWvOC0OjbtEsbmUcWTNRrLtQ
gnlC/0etZW0k9UGbGFa89e+aJtqKlinbsm05rA+pwpdRl+2W5rJDRPUL2Hrz+NbNppLKborsGvGm
dZtWfnPt9Mr6rQNkGYZmsfzydppGt6tdOyHqWw5adnRdNG6SNPSRXHCiZZva5iNm11F2WJp94Vvb
PCqphhB447iB+eQwpTsNLkUAS7ORMvQg1Yj90rST4n1LuusGMZV/j0J927Sd+VTKAAGbe6eOsXEh
dQGCPxDfKMMSu7gumdIs25ZFFOXNGc0VsmX6iqnQt/5Ul4e2zz9SC4z03PW1jSqc+G6QuXljaJ87
YgsIZ7CrOIAxQ/I67yzqIrkTRiQ2guyQt2x73eGXH3WpqaelBUrRvHHzz0v3ZUtkquLAoPXn88Rp
IaiKaBWvtvseIWnbfAzQUL2eg8kF5drV9BHxi7OuXTLTMal/dX4ARfBe799avv/aWp5VI5SLt339
L60fxy0PuR89l+PIOQ332kCuen4A/uj5+nnzvhm48zfHuWNA9WMwHIJBJheUjcnFTPy7LpP9HhxL
cnnbvqy9bqtGEmYDlQ10f9uc1zzpV0u7mfovaUBhPv4MFz8zi8uytiyaSsJU0dIOA7G/dviqiMaf
2oYd7QsRZMd4wIfy9TRvZ+gbRXpqPLP75vMvi+VcDAr61bs//uOf//Vl/M/gpbgpUhkU+R+oFW8K
eFrNn+8s9d0f5evmw9c/39lUN7qWaziaLgQiUlO12P/l+S7KA3qr/ysXbejHY+l+EbFmWp9Gf0Sv
ME+9+k1dteK9SV33e4kAjfVlskZczB2vNStBKU7pxUd/HjKH8zA6mwfUyMweXEJ/x2QZa+da3/OC
obx26bIsnKxy1nlNvW+1UqLBZaCCSUC6DeLEuKonU39dZJN6ZfBoPZIb5ruGlmRcUZVf7hQ16FZv
/ZYd5Nww0CwikMllRFDUzPdV7gwXM8/Gy7Km/1ibe0BOyRnGUXcaMjW5+Jp6aKOuuC0jSml9Q/7U
cnNxMENXbv/7b950f//mbUO3LMNxTd2xNd1xfv3mI1NSxxdE9tcaG9eLpWXF1dCJ9Ap3i3kd9XZD
fmPeUnmmxJmMso0RdMi8+L45rl2wgVXjXxSSm5vMECbAm7G5dSO7BqHAttG3TMpJRR+i6vurXXb1
lyqtO9xnwseKcv3riGz4o9Ae06Tt3uuIpu4SarmXrU7XxhfVR2K4NFOVpMqoK8Dz52NMtAdekDY1
4v3OfKTWIl1Pdp6elr15kfx0/rH86fyKLg5DVyO09FVcT32/BdbR9Beiz//9F+3q//JFW6rgPrcN
R0XyZRi/ftGdkzsMWIP8hYjIAC+G72/5hoPM5Us1QVkg7IOWt3zHb7uHAixqk+fH135h06EUhiN6
DI2pPhPWQQ+bcMNlluwwzZw39s5cP7ys+r4xr9ra916lab30FeOuKijdA8wq3euddnpu25VsiIdP
GMRsRaZ1hy4znAfTV2+W/RmzHCLmWomS07euavDG66Z3pme/SR5GYswPPAN+O2FK+cGdcHUKDddj
Crd0Mseb3rbDczeUl6UFJFDefN/e3+DzDIGvL3N/1euQHylz0Te+8daFQ1sjfz1UU4x6MzE+2Rcx
VR4h6BAQ9tF4J/zqQY6qisFbTyzJaee/JVA+2LYnO1N8FND/9xQLWa9NS0ZXORrWe93BJCgqzAzD
VI7+u7POh9c6LITl1viPXx5/zfI4/FKUso6CsP2t+c+HIuO//5qP+dHn1yP+eYm+1EVDkcB/22v3
Ulw9Zy/N751+OTOf/v3qNs/t8y8NL2+jVt52L7W8e2m6tP3rMT73/J/u/ONlOcuDLF/+fPcMP4sw
K+as0Zf23fdd82NfFYIfyY/3xPwB3/fOf8Gf7/53+vz5OXv+10Nenpv2z3coLP/huA7sHteBMK06
tvnuj+HldZfzD4PqKd1WHSY3LHms5eDPwj/f6eY/BHZ/tusI3bBwlbXf/dGg1Jl3iX9oGvxb17So
eBe6q77766///hJ7/Wf7+5ea+utLzTQ4jYNxl6pRbqeJf3m0xmqpGY1uKHv0X+5Ww/lsjbEh4I2h
2JfBVs3KfA8CTGBePJdAgjhYT72fvN5dv9xcP79b//YybFe3iWPowtG0357wE6RM2U89nJ4SIL1M
NefEEPmz3UCyhDUcVLGGirFUPCIJ9rqFxrwJtVH/vzz/VP4xfnrFL9+Gq6q6bmi6a1uGOT8ff3rF
O4YaN26v+3tRG+XGh4g3g0e1g+KvdWx18Kn+kFj+jRW5H3hyAHEu2nWpZsixc2IPjd4jwGFC6v10
R/3NyEM1jHls8Tb2mC/M1ikxMYXKk1m3xfzP+NOFUTZvVnAY/D3je1JNoit2Rlxdq0XonLFjd1fj
aIybJXpaTxrRdp4PmzHWoKJWTUeMr7cKz7QMa+djZteXhXtWx7Q+2/YuoWL+DNFq2psutoiFZpzl
j0Va2lRumgPettKRXj4UJoOacLwmfyePkSKffFKhp9GnTluPlOISSKqkrEK8KJVjHY1bM7ir8OBZ
u+OwkzNhRpkG5YA7xzfXd0aUZih7KejwmrbZk0+5+GraeJbQwzXT9vYisuZrP2LGOA3lmj87v4h4
uneoLdgq8osftIh042I7tp5Ngrwf2p1jp8UmkdhAJgfVIdzQ9+vWyvRtpVRXdvwVs0oYgUMIMSIl
hgKmeaUT1SS/Ozwg04L93HWW17gnEi7rWGMinQrD2qpu3K1MGxmKM5yLKIkPdUjosgeLm0jH2FIu
Brzj4ISEnWMuK8m+yUrgMFDieKmH7ks7/4PkIaVv0VNmWnI3tl22mYIeLQmw6QQQ/XpojKNLqc8m
ap0dhF9/V8nohRxEsCI641HI/c3Opxv8im4qONax4Wursa9u4/s8rT4je6554WHKEBfUwPI4uaa4
bAXre6AX0oDAlGtTR/JlU+oKOHYHKYAi5I48kwJKSa8hv/v13s4T5DKuea8yKNtpanzAlyievSmH
VYla3cyG944Gmgr3hs5TRmI25Vh9ZmSBF8KNOtmfAntStqWJElgJ/ScqT1NgQLCvGcjctmN7ZSfp
i2pIY9VmJAvqbLLXxHiRAA99uMntj2pJzAt8FXrC6DoWn4O+1LFqQZFHIWiYJfwARgGKangZ0Zua
RJkQkbkgzEhtruIypSTW6dBV5+OlkyqV0kGn3xhZDmilBjLiSEq5avBjBMq/yEAlQEfebl3I4Vtq
aTj5UrizSjuMjQH9+RukhFhtg+TYYgJrb2KjNC+5X5NqHPxNVCHbKFXqXdxUhyatm5vQMvDAMlkg
tpuJ5PMqdiM/L7I2NDdVjG/fskMxq88ySicPZmrLtxleW0FjbikjwCV23tQHzJNWS3tZtF3+nmop
5CA/uixrydx5OeJtx7Ltrbms1eY47WLF3C+QZKYe0YSFq/GELMd6BXwvcOtl7wL9NmT6BLVWnahX
g/w9REYBOGMmgS8dVRQ3aKht65W/vPRBNxdOVEPSnVuGAmy+0noNYYMii/nA142vy6VX5CbEogeq
upfmb8jtyeocHSTBfOhPVyKFCPe+VL22EUjnKxV7lPkj367NoUIS0fJyCctWuVz8cnq0v1zYslot
l8sjBE4f+gnDSsGXxO5LR+U8Rcfcnkqgfh4SNGIaGZ9dYLZM9uC4tWHgbCE13UB62A2DgLwFzawe
aypxx/4hMpqvZPt6SlMeLUs755kFvjrvb/EBfDT0joLL4Qg+E7asCbfML7H1ZYqW7fUJy2J+F+Kg
8GCHThM4hCLrvS+CO0OxNM+MAHX2dnyHRHMVW/q1nwh3L6v2VgscVNUUzaAm9uwu1FdWUxubcIYR
mUGJeMTBwS2X/jnPPxHYuIylgxwuRqnC8xsZnlu+tL2NWZdV73MdGZCv1UiazBiMk8A4LBfRrujL
K2X0w+MUpgejl9ODphc7X2m+kGPAro2oV50P45q5fcLjubrNCTxjEwbrtwyNjho1NOnoE82NsKWy
imQZbOREaJUZpt9GMY8D0SBixQ6OIhGAVCMAq0g6nh1lGo/f6RrF0UvF7/dj1V1bYVdsIkWftu3X
xA6sMwnukjqbPCb2O3Ze184vLVT8nWVgPOqg7G06CnmQ4op2m8HYJYYQQdYrxvfSUnmd5Vq97Rng
of07NSMl0PYU7Mk3+xsN9cc26r7WQ/ZiTNPnXtTvTaXO75Tervaa4u7dhFddQCLqGs4tnI6gmY2i
4uJkfGO856584KYFiIgVjrEpBSH9czOSELHrTl3rdlR46MmQ7tfaKUyIMrjiSBkmDwCAAH0bFKse
oZAywa/IEPuuMNPtoUBs8MBzBFJqTaWovizDb1HRH7NKPZl19VV1ymELrdwrq2uUeh8iZHYbzYa6
ZFfdEXCIB7FRh2D5nPeRdlIdE0VGWo17Ci7u1Q6BSm9Q4axGiKpU67OWVS941mvoDavKI3aOcgpX
l01RnlRrvKSOMa3BS1xNCkGLyUR1pClAsYhKrKGRrVzBHaBV+rax9YMam3tpaucklRBti72AHbTh
xr62tFBuRcB407CCcq8VW1WDC9r1oxfIEARji/1KwWjm0I8vE24Eq8QPpi1VmVukvZ+iQkwQklK5
CsLbNMq+8BM/9IQzo8TOPLs0oRtlG/Aj7/02jxnN1Q8WEpT+zsHo2xkRj/tkmpVae677cq+HFHcp
JZmfyAk/6FG5toQDSSSfKOAur+MJ2kDVAwrWeEGN/jpxCd70WAydozq4ESF1b+Z011v6ncyoT/N1
Z207WOYQVdoqfWCvNeuGkd8hwRgRK4Rir0QhZuPBeFerZCasWQ2kTPo3gt7cWyRsCkSbuZ25Xl/C
j8nEp7FCaRi65RcjB+4HsKRdLYXcVcRbLInuqX3HOqCnDIK6Zfti6eX1GEMR4fUTorV2PcJFymo8
AHE5aplz49jVTWMBihsVrH5k8nH0h4sw7Mc64dHkZtyHyhH3Oyhlg7wZo4AvWjq3ft14pto/UL8b
cHsg10UPAFVDATfqo+DwwxDxQkB1qA3gLMYOjNymti/t/gk4lbl2oPLEOkCOPkwRU1bbNocKC/v4
bEFRsFGrWH0EFE2erXaEw6iIc54iTJv67lRPd9oUap6jUUEd+OWnUgcLS53xY4yUh2oY/cGeTk40
E5788CJQ0cvYenFG8SzHdaL475XQOiYGzpEMaUP8UPCwrEHIy7PhOl/zIXsqSh3GX7R3TxIXU9LX
NgAmeClXNghtsSJ9jv93ZelelEtmU/OeZdvrbjW1GEtZJJeL8qHiJUMFgPZh6eWXWe2VHVbPktf/
FarTbqcJbptWI+Ac+Egg8aXLryYY7mdtxIErzOQVAlKv1ZTMS/E6gV3lzhQfUOlRXfJr1FB325UL
6ItUAOjMeu074pu974tKnnUgfl4Y5VT8wBmk5uuitxrJT5WRXgE3fGsTjYzKVFtbE680Hy3ARVUe
ItvmL5yvxBDt5OHQnPFUtfn6epF4Log9zO7ICHQmhIboW9BO+fWoFywgdWKF0D/jVdwDh3BxaCzw
7kqc0Z+rnGCy8+898f+CXHSr4UXmltqL5g6E5JTxk1LqmxQQDVMk/xy3o3PISPI2EYiBPEcCYoKn
1abuysmSyAOc9E1RrOsExO1xaoPrQdN1XnqtfqWCY7D9NL18FkgYOKQ4iMI6aEXfHQezvhjgdoB1
ilsz1cSBpE52LmW2CR2l4VgbFM/8j1hmGZ4qpEiAqMHyko0qPaeC41ma/UHWtofxTrFSkJx2RuUe
2qqEswZ1+IoKjiH3kys47dVeldXnqAiOugHv0o2H5OiO053fYXaKxpp8tV0RVku+hRbX6IL/b3o+
JuPOSiaT8KaZXLBzn4fg5lOV89ynrGevatUGb8KPjsm/CsDwkrkfmiWtBvqbiD3vJXkMHWzmEtWn
Nriu1/jb+YSqKpN3P6o7FUOJrCmqkyvDQ946w1U6L1xteKG609hmghvdwvvVldnK3KOZYjLUMnIx
7ESuBSFKkFLRZzcYhz1sqORs18UmSwUVutqE38d4Y7qfqYfgthiOy6Kf15SCUjey26w2nTqp62WX
HnQOLylmdGF1LIEzHJe1OLSKdPXWXjYai6vGsgoonv1M5L/3/9uNjeFuEh0ka94Vw7oN+bat2ZJj
WYsojvz3zaUL5Ijvnd+OXQ57a/52KseAvjViWM6YjA9aTsDz28T34uDPvkDKYgm0OAT9WPzbbU4+
V0783XEVCp7IKhKik1P52mPpZpOuRUf749RZlTXHpfl6rrePihYHmWWXEZ4yvzcOFcBYYSNfmQ//
aX9gzLy+ZWuyePMsq8tiOV/XQWl2pAbSr27JuM6fmVQU8XvLato3hzTQ3uNcxajAj69xSkgZeOqQ
3kzEz0WgXsOrd1dtIkEGMsU7xAFCuTzBWYIaVH9TESWkjJT8SoygegThWU/c1R3JJRDwFFwbBezd
zqaYBKnLtkK/faGyuN4qYUPF5dzsAzW9RAoQaCU0RxygB+OsNvpjLExjN+HMskpNX4MNCURpA+Jm
H+W1enAcRz/bpJMnUd9jVjWERrzvqPQ+x2GUnsuwnn0oeYepobWehqY/OLW4jm2XcPZkyvosuTwM
KrRwK8FxtlNxxu7pPRPx6dznynRe1pxaY5BQuLxp5x3qvMh1qK0MHqiyjr53CyZ1OuuWRJmmqtBo
dSToXMlkfowyK7/EYJhXk2RO0OBcuCp1f0NgXfVEi4Zbt7Rjn/rBuZ0XKrGLJg7MQ1xV6iqE1rmB
S6koF42ZyjEA2nrSEOHyYuM74oRM53m9TMV45mmKsjbIHirNtHku06MOlOGcKAOcJVx1KE7CKkqB
X8c0PSXCMEaPtlaXMPYRs1JGi6bbyL+ELmAEv8O91m2qvRNStD4J80Qt+t6vmOBNKRTWwo2znTVG
zz6F89s2jj7UrhXtsDMRZ5E6GIvPa8tCHySaC1NMay0leh8DdiX2o+j8E/RTAkB36VVKN6fyKINV
TzrqVGW5dTJ1FfSdY2+kan9xmc6foUogS4Lqq8ytbr5TmF8QpzSsnjfVX9tCm9AKBb1NP9yVFDms
4ikzzsuNtaw5/RBsYxM4KGULkoFjS9qhs/ZmNulnd2j1XRLHT5MLC2eDf0Ziqmd73rXst4ZSPztU
WIUpgz6NPyUasIITxXRAPnYsZQE/WQB+t02YPyM/krMmMuW8rKUB1X2YmkC9zUqU9We7hTMbdSZl
Prqp5F6aVk8wJo+1BSID03nKzZI+OVtampx1uyXFsHONUd0uW6k7rjeWnhHhKZz4bP/ouXRfFrZz
iq3ugUBnsu1k0h71PnM3huRNTLG+OIdzqYszf4ftfNMvC7WLCuxL1JJ3a8lE0IxPUzh8XyhR0ENv
mtuvq2Ap5Dxrhw2rTI/Ljm4+pIi77peOy67lbMv+pYlEAX1PoquvH/O24+1Tl21vTbet9A1l5JQP
/3phS79Sb7Kj7J702GkL5F5R8tOlI3hkCmC426Xr6/W9feLb5VXLlac9kTOfXMB62TNwc0HyFru3
fsvab5f3W3Pp8ttlvH0FfRt9Aed6qfEc2wVGKnjvAuAwy+Q+wT/BGUIypjXWHQZZlJuCgPNeL/UP
mBniRltr+Tog8kPZmBGt8UwzLy74owHr6Ssf+zRdjF9ErZTriTrfFZX93SY3U/VYpJp2JvhIrS6Q
XUb1oWwnbM+eGlvsUmIWnlYnXzTGuZ5juS4PKWa6BqozbA0w1AqIx5ZCF/PcEre3fBcVqY0IFfPz
YRinoxFp4JnakjtYU3dGR/o9l4LCpPRDyLxmR3SD6aiOlShN7cBFwHdqGA6abuxsFZViRxlcJj//
lAnpPPXhc9mG27IeVWCxq6zu671S97c5nL9VS0Ic9yrC3JPT116SJx9DhdcynnaolysCSUOnf4Fs
8CXpUuMwRzpgkgHYbceY0sf+Y+M7N5kprK1iUOoHIydWn5inmadUph5enqbH8xywcKESUnXA3FUO
9NcudO99U2jrIpY8iTKHBMAIYxruDuN+IDm4tUx+w9TJNT6j3kBYLoZDzk/wTisSkwg6ZaAttU07
V8AhKNHLjTWbcsrGiAaPa9WgMnnqkK9pjfg8VM2nVpjqFoLZBnCZjnT3wxSbwX3WJDvoXdaWm+Qy
DFjzFUZ801MMt7Xr8RoVyFUvCejwUzaO6X4ajYQpGKi61qpvhdt6dYJdTNcr+R7h6HAyJ8xFomvw
Ss0O8cCxcA3rPDpy2oC2RqULJ/Cq/RT7lnMeelk+tG50bAlfHoo+NjDR8Js1wS9zGyIaWqtlYV0b
HdOlIjPyldFM274vzTs1DqgzxX+sL6zLoAzqxcc7LS4z/Qj1CT8qP3ROVTS8aBAvdixIQ8tU7sd2
6DxiZwnYomna+ZmmYGULEBacjXJgQAIOA3O9hCmxJzLRrmOA3tvQ6MGHykm5LWV41aHeO1h5RpSj
s2YkbqntCxl/w7A7uRZGgZkGdxSRNtC10bAjb91tXQWQN6X3ptelw2dmfYierMlLHFM7wK84JKrV
/v+k7/8o6cuQjQTbv0/6bl7SZwTuLz9nfV+P+Z71tcnfGq6ukx+YU7TwxX9kfdllO7Zl8sxSSQtr
pCD/Svq6/3AYZJH11Q3TFrrKQX8lfUkVG9SCCs6nOXOi9v8l6WvYpI9/TScK01KJ8QoGMQ6XJ35N
JyYxFk/q5FZ7nBvgyfXlcVL7aktyi/lv6B+jzMSe05DRCrDcbOep9JY3RFW+V/th3GSVTTyiwW/Q
VDN8oDA2kfFMxVGJwcqEqZoZ8/jbCpsZYYkw+4Q1oiewecSWuZ95IlpLNXCNyyeFFk2hbJXgk2OV
zaY1AYU1DK5PkRMEa2pnxEatwmcKspBE2RbzXQm0ptTWkTV7NFqbPBQGcTUn8HALfkmKDLeixiSN
x59IQILgWN58MEbCeiV/FoYXdZd+MjDfY17U7cYRNpKUFs4jof0odRF4Segzd60VD1PKxKsJwHh+
TWXJ5AMbyk1+8KZ5X8TpSQSESaCX4yPgh9PJksEOgMuutCPepKpJGsDhd5yNB6cT094WbbU1muRG
CwKkoql6z0+8gCB69uOsPmYTE18hH7rCHxkbE/dqQ0QQOqRACFu2jdkYsZMpEB8nAXsawPp60sz7
YdBKj8dpcu8H9seIcroUqx6rPAxtE3q1ob5M+Wxtgp0REgYVKzl3jQ9bg2AbKFvdRJ+6wkM3pkFG
rxlOZyqOllELdGIg3diWcMQynPCgz1riWzIQ5kDJPq7quL0vg5K0gsq//RaixWOmBelmGht0ClNw
Ci1r3TvBV1NJQuBXsJfUULutew3VRdesMTgOKdgKGfwxiNsihdKuKLEdNiJIvuHMsknt49QLBiEq
0zakQavMsB58P4eMjoICyrA8mWU0bd2YwHZBnMmsEKYAvsU1J2YSyAfhNiMws2khUDNr7TTtFsTU
Sur22e87qrRQD4Vjft9HbbSO/Lk2s23X41AiS0hy2LZBc0hmS2QnOxcyO5vic11mN2WVHEfyS4Tj
8HuO0byS/w0+uZZ/kKVFnfsabckh1fXbRCafKrMnqF8U911CvBk472NCfGgEDouFR6mHIYYQot5k
trLvBOBo6lvXpX8ddBUBM973dmwR0eYv7zug0WarrclZrOAvqNuM8uuVUjG17wQDD5nu9QCmVkZE
vu7ggC1pApx7meb1474YBoMIsr3vQLFhpjuMcEjQGGTgLtRRx9cnR9FoVzUGQkIeojh4sFRMpfK2
xV5UZN9i585tw1MDW9MjsXftG8oRtBrvcIZ+F+ncd3UzXFt1ds6EtUMBf48VTXunYPXm8ubL1Tp8
1MvUG4foG0QhP8vyAxPpPb4duAuZ0GAaCwKBRGqhgzMdVUJJifPQhRc7tWovTfx1MdbRrk1L8sQu
oMwmi8+WnxBm0xNBKhcMhw3raWMR0G4SHjVJjddZ+blm1n5jXulp2B5RMBClTRjHzc82JZowQ/dx
S/DVJzkwgQxEf5dFeIdryFpJQOAHJbEcaY9NroNprImBWgWmA9DrvMGqbgHyjWcdZxfE9C5F+q0M
vFDPa4+yaGOXFeCfcCEypz69cxiE7bNIrAUhjK2fkMrEKQAlcQhwuJ/cre+uhgqonh+F9wVUTo+q
/vumDStU29m3NIaN3k5BjlsEHgPRUaHo8zjc+02M7Q7hXVwuVez0XPXGrtQUedbAmOtWA3/dIn6D
2Uj4ocyY8PviSxz1SJE083HScurqu9kJxgAz1vnWyTJy+xSPvXqg+pnCO5iQQUmlKxzg7lRqU7Yd
uAC9autT1Gn1SRvihIzr9LVPRniIAHvl+AiMwOHZMIvLsD3Vg7bdyy76P+ydx3LryJZFvwgvEh6Y
0huR8rqSJgjpGniPTJiv7wWo+t2qalPR854g6AmCMJnn7L32vQvtb+8TAYNWApZf4jbO2TDsELcw
Ver8ZQYHnw19kGehU7MsM4JKqDSS1lPGZzJg9HUaJD44tDq9IWsRLDDVycxT+zl/bc+gCia2x3l0
9ONp45coIYqAzlhutr8Ml9ZIFUygEQD5nDEG2SgajDutsO0zDa+K2n+hraOMIOkok2INm4bQZMdN
DkU/XbtELxjvlxdzGMXZ03N7w6YgYp5ablT71DcL85svp2SP2IrGAMSQA4Iegh1AEyb0AbYRDlp0
HZbztRbNvCrL+tTTr8hN3NNyJ2cYe2BH+1rLIkqHcyq7eA+JDAw/BZqxpi33dbOOnaPXvdh+OZ1C
x3wqhWngbyVvAT4HfiDjfjCJVM4IDYzmLGq3NU/LrcLQTbQJFGzgGgmG8upXbgPiL8e6XhnJqyK9
hR0dGiYtp3Uzi4jEaN2FhUXCvT9dsm40TqFZFOS1QGSU7rDvtelSD8L80lz/v+rwH1SHtu2jgf6f
B6Drjyz+VTZF/Bfh4de7/hiC6rr1L52UVsRfmCxt22IM+IfwENTDv9A3CwKNHN1iwPlbeGgZ/2JM
aPi+Lgz3a6D57zGo8S/bNEkG8OACmK73fxMeGn/VdNtYWx3d0B3PcU00jnTM/zoE7Qhrg28ohysx
PJQPS7GrusG6mXlT+7CK1HNpDcVRWjGpwjG5CODfAZp0cbWPA0lYClrVXGTfuYLdIBCLdoFZXGMn
2tTRhopacZsLXzshT3+PNa/aR02mjgNn4NavnnvgbrdYYIZbv/OcfxKrW38dW88/zBK+MfsFBG6B
xUbwJ6meVUCz87HrXUPDzPfwBtdGZ32frMY+RF1YkLdBv1DPZbIvAENw+LTeTdMP+hVRxM8umuAd
Duq2dOi1QYYoDpjbQDMayrk0BN+JvpF37txTJTosPegDBbRmrl4HXsApuI8PYigeSlfqTy42rTV2
KLUNkkoxoC66vSOKX10Z9efGASQ04oDXihrPhyK6Hsl3ck47wJmD27oEcaRkbA06MK+ovws0DYg7
CebP9Im9FQpyspO3NkOqYzF62iOQMvNQWIxhwrCJ/2GbOn+bryzb1HEdaggIIdGH/m2+YsVuxHxq
JFFlgg+EHI1QLmVJ+N1u+KRCgQYMB+Zig0aFGAMRTd7BWP/wrLDdx35tnAGlAsFLxa0iWOzQkRi+
LRxlgA7Yo9SxHxMnSx/ITFmxoY1n3/fqVRPYr5CSFVVxolBUpYozPUGmRR4six4iZhGL/iktCUiK
nORx4HrtMHYMY7JHKljGszWBEmm0r23YFRx0SDZKL7tVYJWEVF2yQdI5Y756/cl02Zb+dDfn1b6M
oY36Ie+ZDQEJSyGbjDQm3YqQk5igWnhG9gPG1emQRF3+YnTX2pb1Dc2SR6r8PbOc/1zg3R5AikKd
+tPJ5r8TpP7XgxdZu3DZyymeOaYxHwN/2seR64S9VmUEnNmfaTiVZy9tkEWpRKMcDYAuCYz4rCzb
uQzKIogIobwDCYEYsnPHPOZkFPZVdpa4ibtia0ba3u82fl2Ll/99Pf+mmhWu7iKrdk2ULMzCUVr/
dTVtgaepgsF5FYbWnoAqXgont7d21McbOTr+P3zdolL+k0p3+T5fMCMk7V73Xe9vKt2K/X+qm6i8
AmbRo1sNdRINq5WmGTDYEHFcx44cCdhc/mPNAbUSVrvBLFuefcF8mhTBB/fBHP3wpTNpv4Ak4nTm
fiY1o68u1l7KKEPm0wTVvgwEQSZoli7lBAumMlyUYiJwLv+w/eYV/usP4lgzbPTmqJLmq8lfN6Dr
mjFukByGlWW+MymNzm60xCUBQ6+wM6xDJxVkhdiEDahKu8GfkCHBIDcW9u9DHBvhRolo2+m8yRw5
G7aVfrcsUsv/qRd48s2YQ3DUp3TTCyaOw0RIfUt2vSEbzuw6vw7Ja7/rJYB3ooCRmxBZEeeEB6Es
0k8iBsncNm52JXWRAMcpcb8hTInWUXQa9SC66omEGA0BmhJ2tw4XrpuqWga1vbcKwMVcNJKQ9Q6V
WaEbA/12tKZaiyyvFdFVayjgQbe1NjKOCXL1gMhXRHgeQidrzwHeQhrQZLj+79vdnuXuf9vu7nx5
NB2fgTeGnL9ud+FIm3EptMrRW3fBYDC0t/t7z25e+0jjxKsS4kEar0faNv5IdS/5aeb6xkjK/qNO
XZinqeXQQ03EEUST2iPqCB6SURtW8fxakDi4ksYfUqZXKzWPg+Ek70npAY9BGnubRuMI6AGZbWOT
RK0Kx/qw9GDWxz3AObYR0bb+Frk+iqV6vKNi2t/AFpQb2/KRdhf6Y29gxR4BgB4iCuLrqRYMnm1R
7wprsGibOlSrMS8NBOfCny6yK1rKlQqaN+YQ1W1mVs2L5d4vDAWvtVGB6/+gqDd897/s2qZlckag
c0AdbpbX/3UTOw3RP03UmZcuD+I1Uyb97HtSP4t2oDUaxvo+mxzvsDyxLAYPfOiaVAf93GhIn3e/
36MH2vdqqpo/PfSnl9gucaar5cN/f5pi+rpWLuKXr89dng6Y5WkkUvIVX6+cHGzQMDWtDXuKCZef
tdQgABxRle3+9Mblia+vXFYwykWw8y3r5esxc1mD318++rR/EWtLccTxvPlvf9PvV//xufqPPPTG
09c6/HsV/7Sy88p9rdPymq8vlVV+m+gbvVFyb3eeOJfzy5YXBFbjaV9bfnlmWYzL5l9uWhyyaX2N
uMbvdYXyOGjDG80MzrFu+Ad7E5etvCidU5/yB3ObaNUMpZJy3TOOfVH29GsC6L0bu+dR63+pEgK+
TM2bxJp+iaFzNrQknro0+siGbtow0/qscmFvEglru3cR9iHNk76ongPpXpMWUV/WOsQdQU41EBbu
Snu6FFJs40YP97LIz1zwKcbomdph6d2aRmCuogDbV9VRVQlrhglgFq6G0aMVGu57jct5SPkozogC
7smb6YMYc01HTYVQg1XokQwJxK8kuWp47AtOo6gKkHR4bomC8iejM7In0ANu8/jEnH3d9obzrfWM
qxP/qBN1VambXOIZGBV63S51mjtdGbcy9JGeJWS0iq7AUuF0+MWlRqeM2kDheyQpmuVDZOLTCx21
4/B9t7J3D7zjxh5B5MTKw0PQWvvaoiYKzZH2CQEqsYeVPaeMWmno9tK0ImS5xkYRRz7NfP11wma9
8swTyV7XMGyjM4XdHL4bUibbl4eGEk+Lw+2GaWjNw+lrCjIqanFT69nwgxiwR2AqclM6xkMSNhds
Gx50hfxhouO+qtpqX/tttM/USSuCJ9TLwSaks1eKfltI9d0dhg0kvXTf6ahECAkxb03rPe2qdYCY
D7Y+ZbsIeh7Yp/WgOcXeCx39XArOjDphHGNMDNpBq51zQ13zxBWbSbkGjiyCEZB4zcZOwXqr2RqV
DN/jOnvI3QKlhMdZEgIrwsZhF+qaOI4uWbnawA5WeNg5g+4mlyXYb2Ufh4iwCySzSEW7A3pYLu9R
fVPb4x7hVkAMVgIqIC3Y0h2aAuzvxspoSf6dZMLoBka8kbrPZG7T6SZpB9b5KoeDv9aMFl3vhJoO
39UAsR7htKsZq7zXRgrIwy8XwVk2vFh28sMp5Y4am9oS7fRANEJzg3zsVFKvWpdgJHaA77aJoT5N
LI60obK1Fj90XOdJcddvihqGqiDekyJ+jPx0pfcjARLZIdD0MxTclwGx221fEcIWISqsWnUHvZiM
KmZ6kygfI5OaviwdZxs2yMptQ24JxaQ+3Or9xQ39naqt8OQHhIImxROAlL3wYoAN5ZwSRMds06FV
Xo1DQUAC+aEwIrIfk0WwtAEdb4ukcqoEYtTCxXahq6vMgQZaPdIQMq+qRsv2YnSutiGaHW48tB+R
scKNEJ56fdwVifuptJCaZ0MScpu+jFJLmdlV44HMrNMImHNrp+KUh4a9tub0SNJW7i0q+RxaVH6C
j9zBBGwy2NiRi7hjtt6dBN53zwnHq3pyk+zWhIgqOCESwkQa1zThWACC329tOsSytUgJlFaDaKV9
AnfZ7dDG3WgugVKDy6E8FNVhYny5gsP9zGALGqj/3DthsiPHAClPmx87o35jH6KjUHjewUzzGkdE
Bfm+R2U31fab5rH9Blul24qs451VkryQS1rXQwofsWy2bobcvJTWo8EIFaFFURyUMOK1odXaJvG9
n31bE81lt8VGi90z06FPO8vX5bylSY6atpanvWixydnPCb8pF6yuInWzmjp/bU17O04uw9zWRgkt
OEFmm6SMmCiNo3W24QGtMmZFU2Il95kXb5UxtnetSDZJYx0l4En+ABTq1P9xqgUY3oLO93cT5qqh
I+5Lduk7ndl+xYaku5SuSRuJ2vQ4pNIj1tCaiA4iMM2X3RXiA6xK44hPAYhrBSy/n7BuRc59B6Fz
a45MGrvcPzdjJVe+TyKEQF8OkInIOF0C/6K6qG575RnnnIq639mPscgIak5r8rZS8lICUKhGkz8W
AQGSQUfwI/OiufFd7HX7XfrqxpBooAiWfqIZeOMG/MNTFx3paHnrMfDTTRtPj0aN1nMA1g1oGqWu
Mj84wBTCifg55cS5HpvWIMO73keMqqd0biz0Fha0NNznxMAMvig2Y4O8qkm427jVC1jKhxVJBW+A
m1D7wPwv/IQaqOm8NvVwjTh1VnTXZGDInetWu7ok2kzmVHrRqSP4wA5FYoy2R1JOKpw2jJAWyFsU
sX/sgWlvpGk+6hpJ7aAiOQNAJdugUXqS0HYY2SA8Il7W3fmdj/UTXDKFiTuSMx4TNR3KEqm2Cn7K
Iv2py5ZuEj0NVAI5yJrhVcwFbj3C/hNbPWmXVTT3xkGiom3YWD1dtpA6ZmcX3xyiTdcTOzl1aZTb
DbOmyK6PUX7T+s2OE0xcmdb3PsZFMwb6q2FraotToT+r0NeuRVsSQzq/Ylksd1NwL7fCiYZzQJmf
7HLeNr9fZ8N8x3c2WzUm7aEb5HCoFFzIMA2Tp7gTv5bPaGFia8iOv8F8jHZWLoxT77vaLVTZYj3N
n1F49wqq4idpRjGhrHp0Jaayvckk4j3Tb7Q3hWh8+Sx3ygG+cw2/N7ShPDIVy/cyRyySRAUyGfKC
XK1qfhi5fnZwQr9qFjQBz9DKG8ou/UUT0bDxhczfNSfcLS9l02crmYaURyI1Mnvr02M0Tc19Y7Hr
fn2auiS48r8brtavMwFTX8AQOHkRRCadUstzUPmv9vy9QqYXFZDxPkpsPYMIo5uedOoLhPd2U1n+
+E624rYnzujHAMiVXNlaPjLkOQ/MmqEeKP+glK7fC0lC1fIyYX0zrcr6JKVujrcrmtsxHPSTTdD6
rhfNrCr0XpZX2pN1TYiz+CZDch1id0BMqLXhNSKXzCo2uq+09wKVaFnbzQ8vJLdBOGby6DeNtgdm
bKDLdLR7qzaAIMy/xcJ41Yii/RyQpqybyYtupVv6J4eAuN0scWUG7z0tG0jP6jsuV/W3zG7NLcdB
f67TGnuB2yebkojfj5LE0eWllRPDmShL+6FKg+zglJY6FDKuHzITu9DyEp/Rrhd5wYdmx/7a04ln
800nPWtahmrbK+2XwI8el5eGMnzok7lsUAtv24AEPefsd9fGzDWGatL66AjF+9qQnkY0IWDfBz2Y
2oMXRtVB7zvxEJQKpfz8i3uVk91BQ1uGfIbdEkQq9RFslaitazcSrUuXsPzeW9+0KTM+6IgTQKYa
cVNmZXeF9o/jY35BQcolhrrPJO5INtGa4EZpWgSpmQZsMJoF5FDml73+mTtEF1lWX15Gq8cYUOrR
ZvmEfD3guv0uaC9tMuSrl4DOxgXZZL4h38f9xGDytSqNpLrauf7Fw/V/0Su63nnpcU1uzYwe8GF5
FUM+Yrf4rms5aObN8gKBAuxj1B6W9XECHMr4UMU1zazuxm9tUCPT1H4okPpfK0TSwsyQCq5jpSeE
a7v+puhs793lz1peQR2iWXvAXG45edrnaDQwKUI6f2+xtC3fYvt9vmbSqd9mTKfPne9W24gz3lvE
Xrl8RtuE8ZoNFN2FOLPO+Xxqmif3bw5useUVuOsg+/hBe5eGSIOnjKCv0cqit2KUu+VbsBzZK6N0
DnGiwZEw64mI5sLfsjONr8lAZs78F3XY6la166T3yJPRznPNJSFKoy8UFgC2+Y8iyCl4Y5rhvjUA
k4+IFHbg9o1vDA/AlPMKgL4Y/Dgk7qe6so4Ght0dCIy1NNzypdTDNf7T4SP2Un9jizE+1xiAHuxa
fCfLbvjg4BHUA0gA9SJG+1inCJSa3yAwU1GXtJ8zYzbpO0xsgsjo3/X2vLzRsJNh21HXOHE9z7am
iFpSR4vn5cmq9CIKqHTpe9vrrkMFRmP5VHJLHvBtyqekaZ2jTWLBtkzj8cPpGdw44QconXwnRVQe
/UzUzwYFvmX1hdP1a8paM7AqGG71LCY9el5N8ivfO9tNH2VrmqcYTex2ebyICLRru/4NcS6jkyLp
Dv1gGy+Tax2WVSzNMaSpOOq4W2LzzgbS8fWJTurhwnIzclQSuMJq5Fy9fKRD3JGBWvIVuxoGaI08
KLQy6asgQWX5SDVg2fammMKBaIL7bizile8wSdO81r+rCp22dVvrEJ9j82bqemL05t8+VNGRMs/0
UoIrOzT64O6SwZ/eKkQwBDZMd7Q5JFEeiCCGqjFOcUKqufS0t6+1mlnmQVz2tyK2rYun0RdYnmij
6ZqGGO7UhEil81PmuINMPzokkvM/L6fe3sJDtY9krRN0Ckn7JjbKh6+tA7wbK1nVci4P3KsdtdHX
pza6fO4pjD66ep+dBjMDMzj/iEw7G1zo372wljvTLNhlhtJ59pqY6SnPa7qmr5ddTIZ9cLvsdiO4
jHcj2SPI/z4oLt0hAZEnJNiwwrm2d4HnrsoKW0Ens+rYJM47IsPqkJt2fSkjoOV6Yaq9QxLEhdxL
m5QuZIu1UlxV5QOh1+UxcU3MefDpTrql73tB5EDjywyugvJuk256GLvGupR+i2Kq8lHQS8Ul5tMZ
8ToCdCefr0cMrNqeDMPBIT3e095dr6I9o4P4y3uvfC49Hw1HP6zyoDZPA+m0TcEccEFbuiaz6tCS
xtqPabxNhnrUMuudMgbkAs9+kcYcXmIAo5JOZ+wil2O0tathG6lGYqRK63NQu9XXIswNBC7Uk+Y/
rTi5Hint7E/cHGw7P0llnJsB5KEXB/np9+N/f93y4mVh6rSsv+5KK9qHxXRe3rZ8wPL4pBq+Y7n5
+0FO4z5Abhv1p5XgnG0tEjNSFSIUhkCvNGRJk9eOFz6rXA+Olm1VWrwULlE2ccwMKNK6aV/STY+j
15wOFwPiPMM9jDKulVZ1qudFKgVj3QpE7gj6/qQHbX/qu5iNK7SN7U32CvWv3GXOh9shotF8vYNm
CQ1qsspqq2QmuQgMydZTt64lna8XqFkMn5Ydtv15sdxKz4Li1MEcjMcUKh8C5/bUiZ+lBktvFcVV
eVoWI+KeyfbhAYe9scMvsI3AtW3jWr3GbVie0SkT24553W37rWXXt7mLVSVs2v2yeTjK2q2R9smq
TJtg5WhMGJJaPS8/jupodYL4kotqLjkiMeisTxDb5RlJT7Ar3PhZV9XMXeieRBINaxwlFSLchm0F
U2daJ6SbxTrSvuWx5Vmickj/MatNhANgQ87cOnLRuBWFu2GgEFaduV5WjCgWHx8xs7iSeERk1MRB
8qftGY49tYT8rsxWu4vwI21LQ12tBC2LZGqJrnKrFxiLPE+2+B/M9lSGXHjLQigE9DI4BWlE2rLZ
2l/7x9en201XnpbvzWPdXycD4XCRRVJnkBxaWoaHSZfFNuRURYtFgOyia71xbEoOSZxpiHtcbe2o
BMlx19wTRS33YjYlIIAc9kbr3qCDanBSQ45e0YWmIVL52m5q+pfYQh5d1oS6hL5/YrJodXZ8igSe
MwzfzalRA0VIFTtr2xvIhZzbelWFg0dPjHGrR6Zzwn7/vW/bH4mLBdOTTUp7zbxaqqj2DarnbKrD
jTH0L2o+IsV8RLYzG2G51dA5m9EHPX4X1Mlbsg8nbC7myxQjXAmyGyJy3TuN2LLzZCAiKZKKOHbe
eml7mCpZSyBfU2vM0xPb2ibuHNqrx3IfuM2hlQ7228Bw1oZKxz1mYH9rKl1ekVwlx3BSL5Byp3MH
9vZczDlnxE2mm3gMnQvB8uYuMbVsPaJ7X9OEdHdBGSBdkahWgqHDiIwcCbI6U2MuDUgaNRN7FvZS
qGo7jEkBRkFG1hUJEwgqQ6sP7lJ8QlviEGHgiGx60AqqjHwP5gBJzTaFaXmC+eFSXyHDJet1/VDl
mQG+zL+MXeWSfxpwOnFt/NiyLrN9a6bnhCnyaVnkg3nnt4I4oNK4QRtUnCKMFH9apDPzoi9hjAlX
+x6m8bPwvW7NACzA8ihfSJPCkTXQbKAg4oq6PQlsaSdXvdtequ/GwbiLTKM+ua3NFNxLDpHJRGdb
M/LnuFYxpjMEPsrQmz3hIjf5rM/5vSgdNAJTY6ArzcvPIMr9VVESLB2h9l3WvyfymYtEhkqyAsAC
2E+elgUlJ3mK3Re/VAMYaGAkXZfcxkVm77IZNLI8VPz7lvITdBgusjKNAzAbhjFbhTqHYTwvjNHU
tsIdXsOUnjjVGiiIseBIDKtNJhHBMjSarUzLfk6MEnLME+HQ6gR1G5fCBAPPS5F9ktuYArjBdBsw
OHK5jNaZL78Wy12BhiVDocAzgvK5U/blsZ9/ybLITc3eBAXJpsOsdJ7mRRWqbJuDfF3pAmt6MZVA
AAQxdpzlkbSpr4Un3D9uBf++xYeZq6Kml58mXX/qHFKYl1sWVvk/3V2eEJW7yROnOoS1U56WBVRe
rit1/hxaGPwi3W9Oy+K3KfP3Yx7u9FUShdZaq1vin018FlECcRYDS7XidPAsQ3KwgskcV97sz0xn
+2qEuXVt5/Ww1ix3OE5zKJxeAWnwybBYDXmYb+i6URr1OLcboqcMTQvU2E19+WKpiUKNJe7BI5iM
Jary3OuzNHnkfBHOPVgyh5E7NHOjlG21LBxG66tSxIAV5k0i89SniO9TpZz3iuXnpA3HUMB0XWiY
PD25G+L0Q0jMWuSUbepR7w9yPk8tpy3YQxQ+qBnSCAnuKK/JmYKQbcOoH062ZQ0nhC54l/2eOIAJ
UgYZxeExbYkR1RQn7dzlUDMKkf9x3wfpEAYyO6JcnNPSwT1auUm4sl+dQIhvMzPgWhwZ7OzSwOlP
Hl2xiwL5hEG1PI3zsbKcDpZbf3ssdNgRcYbRcWW/kF3pbyvUBhfcfgl6TqygaZkWN/QK/ZYiMwLe
CB/eJMJh72IVobvLZMworScsRPVODNCmCWvbAQicPujB5Jt8Dp8FLkKYEizXY19rN3hXSZIewHBP
Tcjj5Bg57oRLDxXPKahbEgyj+t3PjUtMi/Uph2tw9hRQWtDJtj88kAXqXws0BqWpqVPi0xA0I3pL
Fi1x6BN6ux8BO9z2dTWunU4rNoEHExKblFNvW6OnTZOpiFqsYd/oNnnKqRPd5X2ae4ze824T5SEl
5WSerrj2FcVLD53GFdvBq8VGZX1/79o20yhdBIeIjElj0oq7vCmoEjvmXeDVxdrwad2QOzo7GatX
3bfAWtTz2TpB7LwYEHV0YihtzXL3ZTaswonujGdsVB76T5lKfjQiqC7LPWrxDAFLTipZ4qfr1ret
bwPRo8Q06u8SsM7WtHTUFwbhMIMF2mR+3K0UXQQjIkTbTJuXJm/2ZZnYD35fvjVjaGz81KSmVHfO
wRgRwBiT/VQJu/lGoAqBvzGKXBkW7bdSn+zNEBY0heZnvRT6mQ03xKywnYI/h4mV6ZGG1Z9rs6vG
5pvr4H/yfP+ztnT+DxPHT16me1SxEaWcXZz3w0N3TZ2kvV0WZlvFiCcGH+cu2HcGi/pHpzWIB3L7
KZSBZGLAwKO1s/FO0m5n7vFSd5r3Yo5tjNYV9i+yz61WRsZdON8aYQgDiYBH0lhAUmjVp6c2tcb7
KGu0NSTccT1OY4mXU3VsatjzQ5aMK5UIZG7VFJzciTNQJsfmCAvfOLRF9jNvpMCnVVUvvkrpbcQt
xTZrQndtIjrzPEvtGDd0K+wA8acKH/1UHbAbiJfBi0/tkEbrxAnrJ9cYMvAFqlmj4KKeLK5tq9ms
hMtlBAoNGrl2QvY3dJcoywayIDPAXglArBWM6vuGGJgzwVHBTzPt8m3bIiXa6q089k1dvTQ0OGRY
ZoQ2Joi+BvPq+BB+bMN4iiOzeyJjI3OTAm5RBwxukO1twa9w3DE/dGZHEO98pMfwDs9xsXMxyHYj
7+Ff41JXPGRFJsnnai7LPd1FtKeJms6NC+nXDKM1YcLR7UEbMuubO2RkFZX5Z+9TZwtUEl5VNrzV
QwUGhMzMlW6b7tH1bNwV82JS042dUEfPBRr6eda3Nmp2Mj/Juju0T2uJtGKlN02/iQNnvDftiWj0
iG5bYIILKBGLFCMNbSNg7Bmownw1KFbilhBrt9KjT69lKEGAHH1t+YbuiiC2trVPpLSWT75P2cKp
vXf4Oxpza68CGVvLNZgaZ1eltqD1MY7f8X1vvSma3nwfAGqcRTn2a1NuKlG2mCDH7rHLZ9dGPcXf
hzDeeJXr/CR3fkhB5fQh7I3MO5VVt+VEFr0hgAx3uRflp14K/16OOGVsQjtmxnZti5gGIhcCY44A
sIP6j7vLs3Q4aZLaDBXLNqgfnYGT8zBar3AJp30dhEhW5rt1M7yqRkdxZ/S/WjzkVxI+V6Hys9sR
McDZA+bLaYMKsO3k6S1Vy3ztNCG90nikbkJ5Vzjf4cgwJs6S6MkKaATQJRkPofDch0kXcxuGRGfL
nPqnYm/bofVLdOqzpJn8DQu92iDeyW+zkFFSTPDjKgfgus/HNKHZAKWqUsmzFQ9vIi2TFceH92G0
3j1hAPXP3ilpzZBNtZrKA8Uf0GYtact2ZXNaLjNKpGC+Zw9LexpdB6vJ1ANKZkSw19zJ2ISYF7fm
nDGM/P4ti8PpaE1td7Emd6M7SfVCsIibJ9azcpz+MeeYL0yru421EB7U6OlHdiJANbZXbhtiKDay
ld1ptBz7XKnusSRBS6/NbpuY03tmlIDK4G87p7aLH1qNgM0GUyjc/kp94z2vaUOGXVdzYGBxcda1
OwXrsaO+NfoVUzTCLb4BH/BWRIhDhHZeTTr8+EyGWuhE/bb7LIzErrbIpYSufTApJR0oM8Vr2+mt
Q6EKMV9fy63WpfZ2CY1cEh/pCjNhVAa0yjTotuQ9uY/NaPmrtiycU5aa9PTs0j11ZFQcqR5Ne9LI
LkkqorcIUPdqyrTPSNfo0SUDc1cImZuRM/L3dvhhDT092N6sLqZmleuiUTpUGPkyaDPlpsztm0S2
702jN49ZWFXEvFPfdLyGQNi3oazCfdvZ+lOvG9nZ73KdfFYYW5xNM0a+pEVNk/uRVDphkmW3coDP
bafACI+6gee0TRKClicKc15Zd1CxTA8Uk8/srPOyPW0RLmIEdt8glaGuEJfunu5XSbqDTya9pV0S
RNpb+sXVQ9WYzQ6bu7H+4x/sjAwgkvHk5KDeCCRsP4hx2qFG1vbEgQHJLOetIszHOo3No0izCicE
fVxdJ3NW2cNDNA3aVe/UfrlnOyqgwZq0lxYUbOlMuMBobm1sNzZ/pFP5o7F1iDT8+9uQRC6mEe7H
V35LylCMIFHyabuORkZdT8/tgPBC92LrzVfPRQTWyem9EUFlq11MYeXncWxnKZHAnzj956Ip964m
f9LJuOsTgHfMOBlaxNNw1srxhkxqYki00T1ryOdWUZH4t2Mq/VuOyhHxt162AJHyn4ONsT4BeX2g
TZU8ZvmxaVrv1IyOewqF9tiaIXthi20+dYzpWhYpRCOmYi3YUNyHuM9xj087I6qJgJ0n020uu3OQ
GXBpW/8x0zUEMET1yBzZw+D47ZVTlFsCDeyZVlXzL0T/pF3qgAFW3W+T/hlru7xQvPCubefmzCsU
+XhRtAeHN0Hq06sjTeNqM9UtLsGC93Z27Z/4uOdU9N9iJlUvxjAT5/tiOwR19TZ3Hj/iqC42VtJD
r25HRmg5DQR+TXaxql6tOuoLJ42ctL1dFd+p8N4SrWbc9ykURUBQROy20A2kZ0P26mHidU57IjKy
fYEKe4rDnBjt+TBRbVGulgjddLQ/RQVVccnbRWKfny2G9qS/6/EmLNt9p5r5lwfPoTmgLkLH+j2Y
R5TacMDkBoImttald2+atbtqlFKfHhcWR/oRXtA0Qx6kx3dkONO/DzTCbCf5rEGsBY8Uc6mDTWdP
JVZVzn+7qEiTG7s1Hy2XLosTa9OtMafF9IiwD6E/BLuM3gct/PYj72kCySb/RY2Grpru5je9x2jJ
cOKH2qviTWYl5cEGEbIuTE7Yk2Nn/8HeeWw3rmTb9l9eH3fAm8ZrPIKeokS5VCo7GGnqwHuPr38z
gnWSKtU5d9Tt3w5GIGBIUTARe68918nMy3nVG6FzUFR8OltX0/jte+RiizIuUOdBIpuRua6cMnvD
j4AQiyha7SChE8z1fmAYsoXvnj9XwPUa6Mprc7A9kPb4ElZ4Fp3mMg4xBw0hRFI+9aD35LLs4T0v
65DkbZ7hEqTtWq/jHRaHX63QGfnCAapvZV1qVXvGE2CTqVScgGsbioueWL3PVyD/pDEV4s+WJgkQ
wTr0DeFjlaTahq+ebQhgaU95nahP3MDNtEo7MqOmycTPbGCrIBXPMRDfKHGLl9cyaDxXomAXVeqw
4/2BLErUosmqtCrmLV828yFEgL9jxBHAT9SzjYrjIBDZsjk17tScmCvfKzaarKAbXyfKZuu0Nw6M
TYp1YeqE+ZLIODHM4u3WvkddnVym3qpPaqqcs0hP790063jDmRQoxryV00yN4BdmOzPv2pMWBwdN
zZULNEIN+C63ckY07K0BUJYU/Zcu3MbwCO8718juKeLEUsGKcKuiK0815LS4eOtVNt9XevoSxqrz
Mqh4PNWa9zbEDfzC+m2YdhOhkyeYPgSA7VrfwQlpNxU1Wm5JnMTR9l1UcsNUy3ow8JcPFYY6uSWA
vnjv2mR8k9L6Ztl9/ZTgjrOC723/UGv4k2UYPqezo/tGRxlNGH9L+sHb1pZd7Luwm946dElJMXl+
npvZQVHM9jm1uGBJf+xdL2xx1LbwdNdzg9rloHjm1yAoBfj8hBIGQuCPrhfTXePbFALPSKYg2I+L
Nx3jOIV9xDinBLZDnWTZfO+QFVOoWiCxc/RTH02U/A78EsncT28UnuDRhZ6CBJMzvTFmQUgZNE89
SH69CtNH5hDFeiwab2OXgEwtAhgidhBimMcC80bOW2jD2gPY3GAQ9yIXKaHdWcdaMs6ntzFHDIXz
UbKLYVKHoQ2IZFTUYxD12bkNeB2bBQoYberSfdZF6jHFfnWd5231jUjVpTOCr4ql7JmLDwyteBQk
PdNXt3eBAn7TZx53SY+nrWm75bYlnYMgJVOQbQ3ZboaNyn92Tl+6hUSNx0xgqJUVbyntPqiUnIi9
yVw9zl8ULy1PKtHaJES63TGh8VIFPHffjr4LEO2kKyAj41BFQw4B8dAh2sMzTDvPLdNMuCk1YxPs
aRHZWlyTzNumMXsElIrB8ODdhTaOdnpfIjLLSTgriFocB3+7rqrzIy6pGFxyo6UDRYW4PJwd0J8b
gpjekwuiy8vCbxgMeV/60qmOGcMRNKJl8GWZrGL7hUl+QXVLVjwgMNkMGNnfRTtNLcOHMKrTVyuK
14OmjudaF9nAvNUemtDEINYtvlJRrD2gYzmB+a8PBhyNV6fQjsVUJyRkasEDmGC4u0n8Y5qPXbIb
cVh/gWQ0vuhLyjQk/UUeqzsr4DYfmQHn5Pe8ABcQTILyvCwp9knqszOSeFXx8kSb1ZOCUDsMEltM
adJyblY8PLJ913kNAwwWdku1e2dMJyqDqBhPm2TPGAhV9DQRPispU3dG1XqJuu6BYsr8uwfrAfEX
gpQmfK6MJfOHPi3fMXEhgeNY/zBIs9uFV4EmshjFW94Of5bkCFBXOxOmUs85qZYzcrzuODYK0KR6
UxCWencGhLV1F8WnMgzeOmLCezJ4hPuYvhNzvsQNZUy1kb8End4/GoCurbwgS884NFcb9Tvoa/R2
CjnjXsNocCJrerAAqyPHzo0vKmS/bTwrhP9TS/+i28gFptnJnsdcI1Tvtr/iJXt1KmQ6Qx8vTF/b
aktS29wS12s0PcCta3Cfc6c6R5TFE7SyjlNJkGxu5n1s8aRbEfTAG0wNja1OVOdhGtSQOUH7Zrel
+SC7ogjQTwGCeG9VJTFD3ppZDHqZ12rqd9VIVBOZ5d2sWz9NQlo+DmxvGLRPx6Cvx0tshtMF67Vw
61ECSOamR0RENjmxXHT/k5p9YcZ3T6lSvW7injI7T4VHifByT/bdIPIBXzjR6wcHCUTn6uF5pFzr
qSOeQUWj8kph93ZpLRMHFTXZGsI20O7jEwLn6sm2uJkKpVxjDmIR2spIiswEJwuCqntXi+A2ByV1
vFn5qi8ZN9+SX2oqUzam6fGMdbVXO47rfRimDBg0AYCcqz1ZMcSITRxsymAJz5np/XMRe413TIsl
z3lOVd8x5bZPcqFQWe7H1AUScgHDiRybMEJZPyP21x6dvkz3apxBVwwzO181zEMRQMSM2ifXxAyM
3EHTPSZiUeerWoHnozg18G+yqmtNO0Wjmr5roAn9edaGjT1Tq94xWiHUbSSoOJUEzU0frow8Kfbk
orVN5taW30yV/hA3RuZT7dftB4Ww4Twq466dJ2fTEEmlgKdwwWdH7laL6+fedtwTIW335IVRsm6T
pd4odpmvlrQt72KlWJ7b5MUUz91Qi93dkI/NC9IQJvItMAWlA80N4v3BnKMF/tFUHa0MsYbttvke
lfrRq4QKpvgO4TQ8z4MUg879wxhzYwbqqzH03TnAWHyT1rpywG3pCcKPc0+pvP0yd9zvMYVi13k1
oOcFHglPsQUNXNd88+pheZ8E1tgKjGQrVxGI3NnlgkacEMEKlHN01CfNfKiMuUZeuph+YVVfjbYz
LuP4axy1/rK0IaUMJWqgnhDsmbkk7D8H7OM4Z8xOvXrtoi6xTED8iTkN23RU1YMe9xduNDL5OtZt
wIsGwhWBs9PEpRrhwEFOZzmOQ91ugkEksOPAPE1yMd0T9QF5SWq1BDvnYBMS9Ec71dX7fIy7dTMW
sEBwb0RobLzb9bLPF8N+rG0KB8ryUJaG/csMQ3TFfTI9wSi+Y3Tg7ccYrElSpskr6UDvPhZycigs
R6thbO2anvlUAEgAv+UTaY2OOeGoBqCeEyRoIY0KnvE8kePXi19xLTjpcXufJSPU4jAaDhoBlaPT
DyvD1L0ndNNQodLI3MtVxF7DGlBNeFlc7W6qCjRrQ4PfgMu9YijqGTVzuSFSCtFkztRzqQ7qOQMm
u8oTXokabO/nqX/PFT1+gjLQPpcMkZVQfy9sVX2NbX6KUCn+2ZJ9yuCCi8yNndMpyCcpuno2Mu9M
GGV4X2ZCXNU8IGzSwBdM4AxXIZ6/Ww0NEsWoPSnEcP5GYPTZGJvpGf+BkTB6SgGAjWC5H/PmwWpx
oUyyxfCXdrBeTRex5lza3Vf+JBJjcVJ+7zv3tQkhZXKr7yJrIb6odpd+ofyENAvT9i6wF9+KJveH
qJLVEweFdhRmh0xF84QtbnUgGhe8mC3aaR1ishNl072hUmwWxa2oHCizA0W2zVFXteCYbjPDHO+S
bCggTvbB985K0MZX9tchsZxt2dm/RofIrwYe7VzqCLCApilPhJChhS/g1BAuvoUkJ08YjjOkYzZ+
sDvkCaWnhI88P5Hb4+mIADW2iFGSKgBcHj3LhTJDRA8XzznqY16vF6hd6xFIDxxGFnFPgqOOjO8y
ghuhs9SUMFxXff8PnUfkoQ4vHU+vfapM/T4h/ko+fXA3gU2a2VCABJFpQ16tUQUZ1wlqdi3H2YN6
rzrISeoO3UA+KwWTopkEtjun26mJQvzJVKydTe5rD7269tOGNF4deUyByEzu3R/UoHmPHQEuv80w
CyYd0G54pBl+aRFQ1oyTJcLDtTnq/0tc+I+QX2SNIBD8PXHh/zXxUhbfPxK/rof8iVtQPZBfqmYy
DjJV3RDWaX/iFiAxuJppM+3VqPlRBQzsT+SXg8+Ti05R5KS1f/V50v7L0F0XSIPhapanuf8T4hc1
2YKn8LGk1COUbZDUpaBX00z89P613jGveTRNqT3eMeXs0QjxfJeLibfhUYv15ajDnPcZew7wgcge
kzpkIVnEsiUWDOzeig55+NgB76ZWJRoI+5Mgly0rWoHKjo5X/415Ka4tuTqKVXSDaMSk5YbsVJhz
7zw9OpDpBKVdzi9ROZB69ISGAlV/2Hwl3HKnR11AnZVRHG8LjUwPXi+iE8gRzcHM30x9ca7uJY1I
H0dORxmNfbX/qGHOUoSlrxlGVUe50OtuWiDto1kyb009837GqQ7/rCVmxYiHzcMAyvG6J8kbXuRZ
mszrZKCSydYTcMryF3PnrN6n3OeJa5Obl33XzSNUmRZdm7od84JBxoycpBPisttqlpGiWhVKlBxr
KgVL1A/FQvSCjDHNcESDc+2V61Jb5k61CcmZIkSgU6SxS6HyuS00W/z5oZT5pOKXJ82DwiFHhdDj
xnOMKlQIzpBU6saFoZ7hDGJDuZHdcofbXmOjf7FG9BsLrkJbMDFPmEI3R4wiyRqIltRdyVaMUwT1
O/+6GU9PKrcMI8m3yqS9BEKgRfkdP5LcUa5DDxBc6tum29k/nLMwxE87d5Bqspma50+fXl03//5K
8hzXT5LN2/eUB+bVDrB7cUyVVAfzIAaoosW8Wj8aVC9RCS6aslMu6oViSJN5xq1LtnJxmGxZtUJZ
WJlc97j13w6wWi0nd7XLFQ3ZTeHyy7cwM/A/l23ZfVs44lq5bpedf7n+4VSyGddjsk0t4+V2iGxd
z/P5FB8+99+aiffLoIbk8PkTPpwps2d7RW0pjLrbH/Bh+3/z5T8c8KF5+9IfDv3L7XLPz1/t856x
nZRUIhpbB8WWr7vc/rfLW7b+tu96X3zeHGdGsf/UqZTcTPLWYSZMtdGnT6jakjm3sjATWZkNWkad
R9rtmNven04rN9jLI3pP60B4uDxKxYlsaQWPktvqp77SDDCMkUqVf2vKXeUm2ZILeSJ5ytvqVUAj
13N5Otm0xo4z//efLneUC/kxTD9elH7MtrJLpzR4+CqbA4VF6iZpF22njg6JM0SksDOr40x1b7ZC
RFkfZadcuJlOiex1k9xL9nbxaC2+Q5JiBZJyXJudkgwnuWlRE3thcM1ZVQtU0MOH0+i2mIRUWrrO
U9L8q+u5FAPOxKlhKr1NMdpcz5l29pQmXlX29CNuzPdgqYgPac2qiAjSTk3/g7oQanO7adoM2a8Z
P3HwE9GG+iJcOqsCUIMbn/B3qqDaob0no9HnR8MJfxrLMGwLXkGYo2q5HzSYcXz4ltc/Yzbxm5lj
ACq9VESJ5/hVFiVW/7ZPyjzl1usu4s0AffbPI/5ilfppig4/nfo/OA0lJf2O3NtVseXJl638pGtT
frw8jSvf+/ID/vab5CoCWFyodh+/TQuYr9Lnp0q+yaR21csnIo9Cz9r9VrbKvs/73Dbfjrv1VbUN
Q/62/len1aXcXB59O8X/7GPkaW+fcjuN7POS9D1P3eI4C9HvJF5dunivypbsk6u8wS9aos7bW/8Q
tSPvQnHYtSk3JfK9Ko/5dEa5mss3pNx83VMetIiPla3r9tv69ZzMV5AgWBA+Ncp5nVKhVrqyTpr6
jVogiHkLkMxRHRhdzCEz+3HateBroA5qHuGIdl2idFovgdH7mQmjM4mqH+lgL2sXVJ/P+5l8W+RM
iItSb9fkohzTK/cE+nceGR4/Td1vhomqt4qPafvNVtyDllY5gtAa+HWgo+BznuYC3SN5VLIhbf0z
WQbgyowwwO3cU2cNZrwOdm01uce0ybRVFtcviHEpeSrbr1ms/ERIGcOh6b1NSRA8HKlHS/TFx9S+
9QqMImMUHtYIJDGNdiaYRkqjgUJlkEJBKGzaOvqZIlNmSGzvjVbpfCsYmeWl27ya2s0wZSOaeXNf
pTUorfiPtKBYlhkH4ErbvmOKEJHHY6rfpun3mVjYCuFvcSLDXK5d0sOZrr7lRjrd53F1p5KhJiAH
t9Z2ngds0SlZ2noRIYu6rD2wrQpJiW7GKWyMn2wNVZUdZunq+1CUeNj0JWW3igrFu4yTu3hcwLjH
FCwAktDGd7V97sPqUhOaDOt9mav5pnLEc86KIF8YsEdnimfTGHao5QbgMYOEoPaCwuUR9P6+xr78
qOuNSB2V2Py55bdyxDnP7UJqDlFxr+bIAEr5Kxs845gHFP9nDmwCkDNPeWffFXH9DvdmWvdg3vv5
MczDY6JXp6Sa/oB6WhyVmkoFq0KWZo0VZfBdi6CLyNoKNGx86Ga2pnNzhs59HDseqrVqFFB3Wz/v
qadxMY0GEur9TDBOhZ9AdfVs5GuUjOEajGJ8wIT6fYgwsIIxVMUguGtK8tdV1e00vP3M0HI2ho/F
AGN/C9huDzkXa6TxMI3uexHpycPQV8tj/9V9Vqd+2DnxPOLHo/xDob67LiCQReqX0lvKXYN8CjUK
MozFuBhkEstiG1oVIlmv8vzOmkyf6ll/qKJlZRaoIXHfIWcDcz0qsvZQJ6hw4ySGD+U2zprCb2ru
Y2cdBOFmROwLe7J7D9P+j4qw2Jq0aL9ClkRkPadCubUeLEK0pT+k1CxWRmef3BAhjZfF/lT9ouIt
2I5ets1yeB91qZLB7bWj11Z/FLV5ARKqbfGW2y0gLcN2Q3C12nnpBeTI4Fu4VPp2i7wDqXzuG3nl
rcHrxHAaeEXbGTMb0wYj4IbU4uNh91ThiLIyNQKrZkDxazK+d8v0aHeCB0KpANheXDTFEXMFLDdS
53NRtpciCCu8jbJ9rJHhdpxtzv3Rpjl4VoAkKFsee0b7QCYy92Rr0UgWiAyt2ucXcEvHupy1k54k
gc/fE27MUPs5WU22CUYz861wri5TYR/myZv3Teap64okzTRl/SOkp9nvYU/xtocwZWlxfsG1M0K2
RRVwPruvyzjwDm8EaaIPuq1jhBr0N/MFPSYwD6DJjRG5+2VhzooKczU3aGrBFzMhYwhdp2F7Vl20
x5G1o4jtMo1M/waklhtqgl9xFCi2zTLvhzEtDxNxt6FvNZTxuK1VFEIuyfDdbNCaTGMRrrBtW/wS
YukWh9WcZPrGUoJdb4XTVk8LfAf76hU9NkKwzjDvghomCRXYBoMRGyd3nqcVfA8B7LYbThAPjbUJ
KSNozXqruaeUq/FgUT7fU0Y/i3p6S1TWkxN9K9XZN0ZShJWovjfM9lyPHmSKAZCwKmr0F1Gtr1K2
jyYHTXYy7iv+ucDjon/gLP2PglL/mJJ/m9L/oMB/TrAAXMSMmaADVIIT0CkQAybQAaVgCMDYoVxb
cAU6AAMDFdZrFCYHqEmYmwgKwSh4BGABd+ARqcERrIJOUAsqwS+wARl0gmggwOHQ/jY1qIMA7RjJ
Vw3BFxSEHBxCCRZhPRf6E5VvX7j7ACgIdsIoKAoZa50XbEvBV5gFaSEEuUB6aDcJBoM6F4OPzv4V
Wcyw643vWgmvYRTkBk0wHAg8PU+C6uAMgu9AzHFIOocwpH2XhtqLJlgQHVAI1frmCUZEBSzCE9SI
XPAjCAs/G4IogY1D6CvIxqmzznakT6xniM6D4FD0D7agUozcYNxpxg7fWSoEQFfUooazBWahC6oF
qg0UVPbjIHgXsSRfCAZGIWkY1sUFjoH+sgFJx7U3CnJGCEIj7d7A9qYgk7D94nHXgdpgggDlA/gG
MAdvWwoehyXIHMDGml3XQOtgJH1owHf0OhwPals3syB7QBpY87RDvSmoHwgbSMcCAukFEQQCzeib
QEIMCvUWmCH9QLEM0pcdfJwviz2Xvjl5X2ZdhTSS1cJtNvO7Ofje9NZp0AuixgincYyyUR9nytqZ
5tjnTsFygpnAKqz052KifjINYnDTzkm3I3Vl1iQdusnTKJGqwX2TcyIjr7/XLj6dXpOHKyoZIUVW
qrufqZNnCl++E1HLqbNgRNTb8Vax7NdpmLe2lr/iFInnsVvsMRN2Vk5LVVXkLSj4TQBNVvtSCMZL
byyUZhrRfeqWI5YTFgWVKCj81i0oFUCcaRRod57UTp/uUd1tYWRQZsi94SA92PIgwUJn+E7mdRMG
eILH+JUbgknDBA86Taoea7xJcdyANEEN7D7uzXTXJvGXIE+yI6m5e6c3f5jDRDXKEh5VQcKxQOKY
go2zAMlBxofKJV5WpT3fBeKXrgDqlIKsM1c8+cYOyw2YOyCO3JXhxr8qLU58oO6IKAWjpxO0nqaE
24MhJAJyUD49SB+qGDY9z+OjDewnEtSfQvB/AgsSkIlpXh+psIEEJWgGF9QycqglP6jrLp5RN4hx
EfR3evVg2eSkG0BjwW6ye53nWcqIVXCJ0Jzn5JV6cEXsxL/NeJwsDalPHlJkPPyoAByZKu4vhWAe
OcCPmiGo7zQ9ejKnDLhH0m3HJPqVTl9ssEkz+KRMcJRqQVQqQu3QCrtbw0StRTV0v8ltwZP6A6Jj
vlIFmkl3zFd0SxQ3gRYMBuhnkauIWnuKcgpkg0jiFWD0aREcaobQVC/dVdVS4IdutvuSmjuHkhFH
MQ6Qp3rAHHcOnwgmpEl8KgzatVkb6qGGNrUI7BTPuE2uecHZLhIcTYefPYQqU6CqYphVnYRXCYwV
AK5THQG2CiBcwa0uBPDKM9R1CAHfGsE3eUvBeL6mYGKC25KCqBPYLKYPvm5+GwVOqxVgrVogtvCE
pRxz+FnA3gptxHp1SnFO6L4wY6PqJdqV0Lpmge3iZ3mazAK0b1GdQ0N9Ij/Trw21eLb6/lco4F9q
pa7QpX2lUqNauVOk3ylUZKix3u+jfNos9cSjOUqiE0yA+5QwtMSMwRujWoQqN4EgSwSLTEDJMuhk
yNETv5fAMgYKlUCYofQGZlZTo2S1eI3VI0Zg6rehm78p1rANDUBoGkS0XKDRMglJs8I9Osx5DbuD
7FSwOCsMClC8QFcjI37BWqvbRnDXegFgqyCxWfGvBi5bIwBtBqS2LD5WKJA2sHgIKoNyo3rRR6TI
4MizIohoC9covgiKAwLOzcwVQzRlNboBBbNYbKzrkQIryg8GgZCbpkdNIOVArt4D6iC/LHFzAjyX
KLZBHUawAXtGpGFMhFdAeoK8Ee6cZtmgyThjbaFuizB7i/oF/4oGZUzP/AeXt+q1w65YN1Of24vR
gdZDfhwJdwhcHkKX7/0cv6gh/iFFMP6BzPXO8aDGa/Pwhx2+Eo4HCdTOf4xUR36xIkoAUgHoo4TB
APICGSMR+D57nQiYX2gGJ3gsd1U3LBsPQ4Odq5xzb/zhzW16JnK0jS0DL8wJDXAa15TDh4eQqDBJ
+uK7VWLNN3aUXw/qwY6CZed4/T8qt5rx8EHpHf8c9LRZ1aZN0MZDje6NPXiB7leTB8jawPy5M5l6
3IpQtPNSqBzvp63ka4y5VkrjnS2n3ZmNzRuTTHgbhI9uk35Bt7ofNffVbAdvNTBJXhnO/NIENf/V
/lWDPrfWAoxxHTW9H9T2jqc0lElqx9yGSjAdCIapf4/K8Q7LS5KzA+WuLt4LaYzwV8la9I9atB90
U981Hv8yRBmN8DpWE8wMqqXOLnVwMhVQQSvZNU4DNShZer72wRXGKbAckRj/PirUgwgXL1LJleiT
G4bFQGLnTOuaPKURoZaon9vMHC+jNu46p4EghdZiNS7psEKLm/BFwlelGkKFMsPlmNS9sxmGblpN
8clCER8TIrgfgFI/dmIxZ8EjcmsXtM7JCUfrIheEIykPnxdGolTsX/vwGqh3Sx9xy//u6xdUSDo+
XrvaxafBtYKHXCx6LsYKZ2JuCiTnXddsp1zXL2gmdSSURrV3Z3wY5SoZXOOSNE78MGLQJLtu/a1t
vsUMf4+yy1Vq/ZJV07LOR9TOt30BOeoUvyJHlrt82ECxAkVT1w+W3Tj5UZ9BvvkgP1j2BdEIlq0z
KP9pUFKLLyk3xqlanCx7fr4emVfxvYPxxIiO5ZFYIfVfKPk0LX4c6+mPKa6Dw6gZZ3VOsrtpssyL
XABe6X2y59b21pfNQ7ELYNz4qaokyooSLOPOUPpjaqXWJRYLuXMf26Rz4HfMUdf6RQGyieqU0F4t
VuVCnRDrTQnZhWJNqH1yPaosnZHRdEla92HxeIYMSz1y7/TmxUNz+GDFJ1gb5sVgenNdMLV675No
oegj44xZuLTrqTB4Ofzeb8KmZ4/1J+gu0efgxXvCO/eSV3l/X5UzEkBxRS1VDAYAIoqX5S0a0Zyk
v+KGjzomzVUQTie5m1zYdamvAhcsnlyV+2rwz9dWPaobeZTs02dKFZQSdW4/oSxRQw9LS8O7YBW7
HA2j/xYGjXeR/bqTDw82ZVBB4qr8HWK3oJ8PlaNHZ7kHs8CLGpObjxeuvxIbnb0SevalrkoH0EpU
U7PvLmvmWJTViw1al7QHtbIyAA6syg1hqpr3GDn7RpJ2CgP/qNu2uWH4Qwx7NR2su9u+UY1gHS25
s8v0GsejOYEHqQTRY4UkdT2Zc7oxnKAIfaerg63hEX1r6zp+7MXC7NruQExJuOBM6v+qCP4jFYFj
i7z636sIfGhXzfdf5UcZwfWY3zICDBhMg3pOy7A1Q3fBFv8pIxAKAyRD6AEsqofREfyWEZgarg0U
GHCk6gk8PjDjtuy76P/+H8P+LwDHukeU0KIKUFO9/4mOgK/xSUbgMgl0YCY71GHxRDcFufoD+V3N
o0oNFLxLKPoGnxQiBRtbkjTW79a1r5pIqSQz5uGrUbblXv+2bQoYTCC6r1cftovzyVW5KDXIB7ob
jttw9C4UWaEuJu79GA1Oh1CawHkqUxct+gYf1m3sy05I+cVRLiqgfMQs5U5NAexJUPSLo9wrE8ff
dv1wuts+t82yRbybSXs/vmNDQGTk98d8+tRRcmhum2Xr0z7Xb9YqDhMTjxHDbZ9Ca99UtNcbJet4
xDTDrg0KLGeXsTmqJtB1n5q+jsSx6JULx27/ZT0trX9uWZjIaqicD/JouXMGWP2ovcj2bcfbyW57
XncXH/vhA/5q86e+sCjdbZvaZxHy6W2Mv29nki3Dc86gLuwtqU3S4EZaL75sykXyG3IjV3WKi6hI
pxz3Sr7pDZX3lNc613/l7b/46Z8qVwv5/3dDfRER84qCogptW2OKLKO41BKRYisnJ94AV+CqlRdp
mVeR32iVet1R9slDrsfJS1qHTEEIWruX1+ks++Rm/LlOtRFRYiQ+JBuZefRxZ68+HCub+mhe7N4Z
t3LtenOIbyRXrycVq0a0mjTlXuIrGA7Z3FJUXl1xFvGoDYc++14IaMccEn9Fg2PDERILieaQq6aA
IFC2VjJRhMVBeVDUED2l2VFmXYY1VYFRXqwJTlB7I1Q1ctG3oFZU/vsMZvt477iwo8XG+Pceahrg
jdmoO/gi5TEQkhKq6skP39aNpqQoyC7e9QkpjVzI5K1syayrlpGglavMq96WuXKZBPHLuSGKOq8w
95MloE7YibN042gABeTsZR5N5hNDKfT50DRiZvYzt8eMH2paZuhgJJIll02JaGFYNRys/EK4waK2
RT3LP6yQWiLZJK8JeyjL89GH7QeyWXf0/EFxeJ0mib1PTNJpm9vXd7TEWes1BS62uHYr8XN0Axes
XJULU2yQLfC7Z7dFxGwJMVJHsJXy5MVEboRhs+AuERBa5paifX4FmQSXLflpao/AZMKuK9GaiaQh
Fh8JEFLqDmcmH6MT5yvcTsdjGNc0Lcr111UKFjlLdefIgNEhs1EpqxkFNCF58ZUQFiNLiBKu0BKS
vi+/lPyfmErj90Gr72WX/A/d/lfBlrpc/KXIiCNNyvIvVVuEmKyIVYJv9XFOSsVvghI/NhXkdBww
aROXnEDEeBOGU6O5QCkoh50ExshtsmUid9fNTMCjyW1KA3nZ8iYhGZL0kzpS2o1m9L9c+FLZqosc
7pNUqbnwRFOuF0vyrLlptbUG6F3KYBRonEQzAJV7lC2E3jEXU3h3kz8AuUIVdlNHhAT7Vwz8ONYL
v0owzyzoPLJ1W3UXryIZEv0hu/o+fHeHyd5EZc8l4SiwONwsZxQWLudeA/klu6Kw03exXe4p2X6r
THzUb3+si3yeP1YK8MTPMCGiQpetVOvbX3j9M42o5arD1+xYdZp+oPSE8Wv94a+Uq/LvrcyqPpro
Dia3CXaUdM++ag6xfxN+OBKa8kH5UdYVUfJR3yeCf9JPWNb0Op5vH65XeXWUaethU4AvrkHGPsPU
T9zBYuEJvnxkaLtbl2nm9+hdra2OUu+YCLjRbREuZKIcK0ZmJz6ydOtxW6vD5QYrAj+LGFACmFRc
UVD3sE4VsFDXD8nmqh64yR9UF8qTUtfDFl147NuD4a0rvavWjrjmbYHqyR20QUlOtWVTFdNR9mEY
/c0pu4TaJ9A0coFL0LLqSlhPI47la2OxOqS9vB0neOnIisR7kuQWQr60mQ6N86yNM6TcwrX9sl6g
kuX5xOUgEE+eWAwTRWueOuWbUNV4f0tkj7zAr+voEklTecAGolBb29Ry/fMCb8Q/Ui6W2aWznrEz
0WuPvO3ikPrRHdSFWLTxdFFUlDRwAbyujHnj/Qu/5rbaNba2AZjfb1wtBum3aEe5CEPtDcQULh4l
N7sqlZli4Qii361PrpZL4RFrFVvkjnLzbVX2GUkYwdS1T3LN5A1NVYk49bUpez+c59p0tVGwZ+Y9
MHxl27T1nRQwSG2C3k7WQW0fS90e1pjRmWtTS401wPYQtTQMm7HIU+oBuc4yMZTs5JBJK3hqmKKz
lU25nYfKA7mUZKVmxHsKIS0ZhcikkaoW2ZSdcgEwk0GkWChAHBhgCkHO7Ri5OjwaPUy325GyV64S
p+cvT/UFT9zWrhiaiPVYnOR2piiA2K7HFjYzDFDgW4vNpRzPyCaZb17GopN4CoJXsUilzua2/peb
wWf8uac8CPQWY+TbOeXht9Xr5k+fltyOwTO93HV9df0G8rgP3/K64/Ucjkjgh4GLS2nKS7/Eu5bX
tMAGyvVAN4d1GHRIuUSfXPS/W3J1cXllyp1l63asXO2XOjpm1kqumKHDi1U2VQj0iOnFqRRTvG5l
89p7O8/to3gjqn6IKNeXW+Xn3T5etm47fzjj7VyfvuKnQ277TTFPCjfek6KqcB/itpWL5Xfr0yrA
WZJf5IbhdLGzLl5otRht3BamBRM8sOZfskvFugg1shia3Xb5tCo3/G0f+HXofD02q3I/Q44XPp3r
+il/ub3H8cyv7RqHUvmNf/+h8rvLPgjePKRk87aP3Ez6+c8tt93lPpYWWoeh3nvVaOxHosLyF5QL
+eONMD3RBWojouPUfq4q3ESHrMd8VA7y8mE4UwrvbFsxSkPOgRhaDvnk+m1x7WwKLVhhUabzYhLj
wtt2Qxx5PaU8iVyXm6+dcl3FKBY4JXlTl5AtWZ8RHL9KgchIfV6XzSUZbIsMShPj99IkqBKsBtRT
XTkOGQqF0LZ4buOetIzPRMHXzly3+4FkFVLuRuV5xb0kNe29HEtK0boewWr3XbSMq5mS2k3Qe+bR
W1QQzaIV1TnMHtEy48HZMdXfo2BhzijGT54cVSXU+ZCK1BvshalC95WTpvPoz+UQD+JYfUSNwpAr
Fu/vUCxkJyRRxR90fHgphXrSI9D6GYgz2PmRe4QnMu8G8A7HSSx60KiHmKojYCzdMRGzFtnKh/aQ
JIwZwKyrwE9ZjE6wHNvG0DZhaf34/+ydyXLbTJulb6Wj9vgCQyYS6KjuBWeJFDUP9gYhSxbmecbV
9wPa9duW3Vb8ta6FGSQli8SUyHzfc54jWr097+Z10I+H03t2X+OKNhCD9ch38XuDushrSzs36ylY
JhrsXKOMnqaKbjfp1tyOnflOfHqoJ9lhUXvE5c9mnfaEnOdVpx1zenZ6OP0gmZ0STedlpJFB5vz2
YCbBrp6cjXcaG08mh2iayw8n/8O3p6d39Sw80hN1NyfnBFmZLpPmkO31McG+/2VjHq1/2ChOzzBb
FHO8a15hD/jxgM3+55enH5zeC0uDjpI7yBUOo++uDTsS2dxqBjExv/fjB6dnw7yr3IF0H7gj34/v
6dmPh24+B07H/PTe6WVjzEWfH6+/PZva62CCQx5/Wy3Mf/D0g9N/Pv2/0FfHxhbGZppvue18Yz25
OH681E63yOC02Kvnn5cnReiPXw3CTODLJOP8p19KrHAbhjBsOpaqaK+8ekcCeneOn7k7J+HQYXJk
FKx6CUVYscAIkDKoHPtw0R5OD23ZU0FtHSLcB1jw/gxpPD206ay/RPu66vS2+DaAl3gEvw9kp5EI
h/awLujG09t1xvPEKlfYsftza16igfuEIPyvl+0kghQa0H/9+PTs9Dun3z69LDw92Z1KkP8TsvtB
yK5SLtXLvxVrs+zrSxO+tM0v9drTf/ter1XGPyTh6li3TMuey7V4u77Xa5X1jzKl0nUL4IGhXJsQ
v++2L0GRV0qD9DkcpoQozmax7/Vaof/jOi71D9zpJ7uY8e/Uax31rl4rHGVBYNNN4RhK6mRT/lqv
lcy0XTsPO6RsOvmzHnnNfnkgUBW1FrN1srSbp0Z7iyvrxtEJqyf/pSEzC7hHHNmIf+b2cwg+m2Dt
7BHF1KXeOHdO58TnflZ4+658G9rk0DmiZpFrH8McTYseYhMFRKUoYELxhdnlYtteqM6D7ZILrLpz
kdZGAplN9+HM4yT/8Qj28Bo0Mv1XSz1jVbsnfvQ6MSzubn5PXxOIsrrS1+hqG2bz/gLxFIJhBE2L
WTDc9yQAG8+RQajZiPtZH+6Jlid7NxTX7njTJe5d1cuVNmV3FYv0oLKPtoy+tL17WdvBRU8QxdAw
JdarY2yQ51A0aKpaCpfLoquepqC4Q2d2gxzkU51U25GLutZJsIBD/yCs4KpV8VtX8eVt/Nkgxd5y
v7HQqLGblW1e22iloVSxamE/xT7f2VfVE6gxrKobKzW3ngd1CpULFIk1JkNWyuIITvcp6bytb/Tm
Mp6A9fjZq1VG66pyzkKd3ebVLOsIgVlHnixIwfMIxE2tBQn3axbiFyg14EeAd1qIeOcIAeg4LZd6
yXdIuoLM+CjZ6cSf+Ga/GKABr5ExnYnB/uyp5sWr+H8I8UgsiMgE6FMwhqlcBh7oQPt0piCzxl/y
2UDGHYkK23lAWhQQljMbGsOsW7wmc2bicJq7+Q9HwoNFOB9tSFSvonj0R/ZDQbbJuhycxwgpGNJN
TNzUYK9rnwINFbolUV5YqIFB0NM6kz2jZzegQkTRF9b9sc1AoFsoZNqygh2GW39FiOg9lQj8+ap1
5hD4t5q81XUCaAC20TFUnDr82zYOGPBWzQrKXD1WjdPtQZW8eAmCnKZy7winz1ahjzAlX9QJAueg
7aljEcMWpNG0EQ3gVkONV1pnvJjVixGH2o1ZeytQtwF5Q4VOP31VuraHEvxcTHq8qRTYEDA3vUNW
rlXzXXupzojEOQu6jKIiF4vnusNSDzqULYZYTvpboTp9ZYzWNUyvcFnp7l05+I/YMI9xyPE12EG6
vIYJBC/I8MGYZOEmHoGjCQzFUZmxmcWGBI+A4KhiODMTMg28JVNh0o9QM7p0zxf+Dav+ZokT9Uj/
mnY9U582cb/CugvC9KYwUYZn4zYR+pvt2cNiMucLr4zPkoDiRSrlcRjjtwFf/sLE0UrlN3+U/UzW
WyDH5UrQH425LOzJYdEZAGQhOomeUwRMCXw+Oh8LPwPUjLbtCVaas2pyu+M0rd1lVVdPfWQTnDyn
GKJaBUqy1Ljolo6+LYv0AAR5YPp5p1xUg10R73xjOp/iLzHVxdhJl2bJvkbh9qYb/puojBVSEhTL
dyjrN0ZsXDkBEiBHcdFUHXOAICW8ME/PSjEwS0+9fWOpGHAvP7ed6ItlKCz2c/51X3pPWRWMu5ZD
qIS6MysL3CWR1PwEHQd2AZrZQ7xKbMZTkifCJbxiZP2grlxVP6mYz7UViEvG2m1QjweH0TO2FdmT
xVVWMAKl8DI2JcAKVCHpF+gCAqZ+eZYWDCwZOM0lEuTEnIngfglVU7cWhR7YG8wNNy0e32VEg32X
1hEirYK2dV+B+nPN+ZptC5LyQjAVEYNlXlXPZu6+gVKNyb1NVnVQDiuvpIMdF942F9reqbVh2/jW
1dwVryCRr4HIhEs3eKgxXK1jBfpv7C3MBOBQszavV2XdBtSbIMREYcbNIL6w2BELmToXvrfXQ+IJ
3dC6xVy5HhpNLJ1JoAKP85UexW9WnnrLQMvyTRfIY69xBDshkShAV150pAUsAqTWeit3ObwUdFuL
8kJPK0okLUY/PSXnx1U5w1vKGpmmCqRoPdv2JK0tURqsOwPOY4e4ctkL94oe7EZYl9pMG9W87GAW
3guFcmZ5GMOCInpts+SWcL4CdNhT3/SgRVQ8bfKiAsYzFl8KZBxUiuRdx813aVsBl15Ckq5mgoQT
nC7zWOLX5vVYxdHKd5sb8HO3etW+Du1wX9mEfzpNw2Bh+1cqniNWMzwAO3JJA3CM0PLsbS96ZHT1
iAdN5Zch8B2sVAy3majOSsth5jrfsOCYE22m8UVzrfaWXV1mC8+1Opg24RerKy6J0XpWbfYWiHQb
Te0n6rrlwjCSV13jWkyBqC0hpm1TQVh12Ikzr8Z547isPUGb7cvILfdD7W3lILclo/0ISVjzERIj
nz1Ovbrocb55EcYQ3evMZRl46zaUCBAQ8XiT/pWwnAdnAnUVJOP1ZBFVNmXlp7BFPlf43Iw0I2Yo
H2AcK3tWAHdVxc0JOlqNQ2jKHOYXUfqs9/EjatvzOVA6JLAIlwynvf4Vg2G0dDxidwBcLmKR+EuC
e4QQHR6Kg+w/BU1Onkcl64VnwPivhoYWqs1g48b2mUsnlyl+k22MGh5NGupgTOqlxqKXFrfRrNuC
wwJ14q5GMbWonBl52JrX+L+XJcqRzTQPkPZgB6zTuRPrFjkRSbcvB29R+iTFE16G2BjUBPx26LWj
UGCejwRpLlOAGptUwd4/3Q65eKwF+BEUj9wc6YIuBs3YkgHRLTVfu5vG5gm/fgwvqYUFg8C2kuKa
rhjRC3qwcVvulIF1IQGPM39j2qDJ4lbr2ZbAvbBqShg0w3T8InoGhIl1NNFb89QlLMwLhaOe0Hrj
OE760+nMca085wwgugqYWJBBxlaDllPvTtyNyMgeiCf0ypVWX/ad9wgFb5cISXbyEaZBzInE4lIO
qlkNgXdlTn2waiIiSQKAfJEBPDQHtlGF2VenN8pzEiJJFNQhg7RSoikLyDLxiJZZoGx+SHOmSrHG
NMuOaZmBfaEqv7CLLto0hrhhl+PHte1mjyb6+0NJtOC+6rt6IUeg7lW1tofOPbegfThNYeyYgX8K
SkgGJFWt6jo9TY7786pyjXUPPDHRhxUtpvmv3chAPftKorApCsjnXkVt3Meyev7ttV5PySrrInth
zrjrAGR0BGqHvEP99kcUycl5nqtNQ1NzDXUEQd1cvJBzGeMUtvCjp4sKvD33NiB5AeuIL/2/2kU2
AsKlPYIiaEMz2MNYvxT2KDenZq/rVMTWgL1eala9d83K2RAUajt0biZ620MtjkYa4LMNbbkIYsSA
QpR4HCJQpdvUROErGnD3p0byqXE8pMm9rDAClacfwGoQyyasNGbeAMemxiD5ayZJQGeNDJgpLmv7
s7B2odsRRBJkxzFuCFU3fTTYo+EflN0cijZol1XiIb5O0XsiYUAAaepbK7BsGmStTdKStQ5sAZoT
DluVZbee/AqW2bvFKcUEzO1e8rzqDoHSu8N0nQT2sSgtek4JxSQ+5d4OPhNlYJ9bHppOOjFnCW5l
CmucME6tD/RkSaRdnp6CFGSKYydvp1dULdC+tihTDfqG0VzTOXVYT88SjDKZ8vcKAcE+ykMiC0z1
KdPAE5acrGiw7Sel2/UmNw3r/BTHAa50No786zWgVHNtZ8HrKZmDZh6Q8m9PRQx9HvU+TXY+R6sK
89zQPLhbSQDDu6/DFdMcqvODg/UhNQ90TEnRi6j7+jLD9Mcrsw9ZTrk+YN/B6YpV55B9dXqo5x9/
e9kXD1boeRs7b9SahQrQ67SZw+YaY232FG10ZXf7VKcfSA1wWMVZ2B9sL1ALyyRZaaz8I0xcXJ+O
K/dlmtnfnhGLq2bTNfnk83unX2lJNiFY4BxEtFif3kHzJPeExnLxVgXGjVq/MCx54fVR97XgyxaD
Xn0ihwhAkNSJaPNwF3Zu2+37srcvRk07RLPNcBL9bdjU2hELzz7rIbmXVp/sS9Uad1qdEYZG3Mn2
9FJOwdFCr7RWkCvmcqt5l4SRcainAUlrl2BRAYaxSVzHJz3Y6j8XKKBJKYivwdrF9CeGT2mraGu3
rlwnGRME2uhMzxG1Wy17O1D23U/1hatvNJb/lWEzy8Osqf/PfxjzavwnSMu8Whe25SDl4mRxqKz+
ulpPXI2ual61uyats63pree1ahiPzgqa1l2LkAL8I8uSjoKxCLl7/Xc+XxiOboKkUZb+rlrgjoJw
36Zod7Ua7uVUHivFZJKFoBXGr0z2zbrGk2cH554xbf/+2bNw7LdNJwzBNgU0Pdd599FM/jVMJVm7
S0bWifOCsW7duyEZjYUvyKoW+o40P395+tT/qX19UPsyDH0+uf7/xa8NQsXw9Vfe0bf/873y5ej/
6JbhMIpJA7cMdafvdS9H/UMlzJaz7BC5oTWXpP4Ld4ROUedCJyAEJaMUc0nse93LFP9ISmjwiXSb
ioiN8PD//ufL8L/9r/n3C6d+9/rnC8mkgPbL2eQCQBKWMNA88lSfy3I/yxT9ftAnp8jbnQTTuyrB
5V9qUR7t66K8bAbwwXYC5joEzwJ+TjeWrUl2dU4GVVRciWIK6PbDZWziegE/lfKvrLKDhBhYYtpd
uG1WnzVGd1FL0rtoUJRbN+g+uhjZFz9vgpxrdhQULZPuMTvYfKe0LEuYZVjxAIZxqJZ1y8JeS00W
KahCMvL5CCIzF62rXnHjJ//mQPDtw0FGITelfs1Y9Ov+o+lG1G4qm21VBhuny7dlQlB6NQZ4F4we
27d/WdioiGLiWTwLo/RP59r34/nz8Xs/EJ4+n8PmWrbiHPuNVjUZQ1yMQjTb1KmvLNHHK6NHA1Bn
Nnk+mK6r+KwM+xUpQ7i6JViNDz7/3fnz7fPZesHpjdDVebf9A0TQOJHsfPRTYEGr7savwM5bI6xT
XQQY26zGX2H+e6m4ty7he4tFynKE+U5q1QuLSPkPdsmfvxFLxvniMlz5jt/VMIn2rKJptlqOd8qI
hmCdGaI8fLDh7+rFbDhxBgZdD0dAMnXUu4+pSeGou9Jrt8NkgEF2ABmBq4keCq9fxnaDIdDPvONU
szAwO2PXQue8UhVYRiDC5qGwyGxMBtveR6Fw/r07xOmrGYwPpgVGTbfnovnP17QsO9MKDNjRdfmq
PJZgtha8ILqHIeXdhULXl7aHxenvO+T33S5N03SZ34BwMxi1fv1QL2AZ5Vh5u42o6C9hUCbLQnfz
9d8/5U97HS+P6zpKB0R3grf9rKp2ajMyYmBotT9TLB02o8pZACaWUX5wHr27z5724s8f9e4A20JH
7CmTduuM1KjaBLlFG70W2ORwMFEZHilbhsF48fcNtBT76afb++ljHeXY0nJsEmHeD8hjELMS6bmg
TaWTr6g12c5N9X0TqnQzFSaoYPcS8kt7URT9XUMu53osux1DA9BPTcUgLiW+sUjbar1t7uJEeXxv
c9OBFV05bdcv4GYeSjmQG0yO6npmbFQ+VmHNMy+8kUJyVvlvNbXq3RhfVU4+Lv1YRguD+JaDgyul
uTZa7bMoZbj7YMvnHfpuyy1dKHpEoAHN305bBz6rmTdcuInZxBtjCK9JB7LQc7FVWtBdNzretL7T
1qpz7zBfIZsXmNazTmF+lsBzs1syg0sEAq5BwdpYFPiCVxb6zZUfUgoE4IZ5viNJr5qwaMr86Khp
VzDHLUnYIt/VOkhTRBdD/RKmmbb0nV7feU8U33FXRe1BM6PHv2+yYfx+75KWzr1rHqwk/95dqpGb
2PEkk2bL6j1dt0Q99mX0dciZttb9/QTnlRUT9leUUMOOrCHKP/JtJLFCb8JNgQn54OevZCloB13/
ZCKQXFWF8QlrnwHOhcAWVxobu5U5mBEbj2ai7tzW27n6l0hzgvt0aFhdq1k9WRJzazKagRoYYdHr
NJMawrPdGtmexs9ElF4PnXONofW+aQ9GTK8EHS3GLnVhNrpxluGZHvbR5LtLK1DmIuzxJrTdtV/0
97QM4oHySJ62JNSJW12X91ApbqtIyp1ra1R4s3bddI4H3oOgGGI8KqGpzaQKa5WbPfdRET5Q1ncM
3K0NZSTHv7ciEjxUd1nZdF5Cpt7O2L+MhVksNWAea8MvU/YdKRYxpogrhW4s1XZd0d4JXTZLNC+X
fh/u41qkm6G4L0PWsziv5qJSci70sllERPguRkgdNIG0GyPH2527L0ElX3JVXUlxZ+d0RtJSfjYN
G3ayeFIp+kOkA2epYdv0VSwbEzt/pOrae9uHnhvJKmRlShWP8SpcZFVzCZTlg7Pq94HLkZJZK0Ox
cG2l3k3pBix4LeixZtsiji7SYet0OJGNcLjzBiAtFHmXXgLZ4u/n8h8/VXLXleA75xvBr+O/W3F2
uFPMbVd/qK3+us2Tt5bmIUbj+0rEj7FrP/39E/8w9wHVyZ3AcA3XtfHV//qRtU8klpa0zL1E1yAk
TRnbIsDcTb2unqWaHbL6Xm806Nxyuvr7h/9+4aLBNefpuevqlmW/u3B9eB5R3+VsrsqfisokaAGw
tZhiDdeoea43O6W9atDOP9jNhvXbKMkHC9thnmtZFrv6141OMRVRi2A/i1YdMeh2aysFtJL443BG
HeI5Zc2wlF3TUBSZjjWD5wI597PdPUSyNT76Nr/f9fk2hKc4NPANuvjvvg29vMmwcatvB+LhVvo8
bPhFvCbbAhyIM3Jl9jVJTdSgWJzml8RrQQEBHJ4G/V1uU0sj6mf19yNj/unQMB82QNBLC4Tru9Oi
LHMaVx1eZBMdwjIBOl7MahmkuQ+FP76RBw4+qgRBxRKb8C4vgRiV34yKBPWa6K54IGtjR43vHPXZ
iD7HEFTaCzr+jblqdP+OVOGLhqiRI1ORbgu0yWu89IKwLToG3rBGbO19sJvfM2mZFDjSRf/AitBy
Wau9m4v4QtOwK1r1FqIIQeerxm+PBkkw6wyBGBVyJNldhLCvswSBfslAFjMAmkUi5wsfsMCq1u1n
whwK8DLZnPm16ouiWRF95GLgtVaqT5KNLun3xL4HNUE4dzqe45lLMJ38kYvKPbiUqHcyZ4N9ceZb
3FYHnAc++ygPsbj9/SgK/HvvZgNssmsYlkWph+Fs/vlPMz2g3i6goL4GRlMvmyDYBQo9eIC0mZbv
AUgOxLFAnAU9AchthhknD96ikHjxgAl/1wptx/Sc9pI32MQy0bhn30x0S8hZ6qP8KR1KKErzYrah
F9gkXzSnv68CwvISLGVr+gPMf2xrlRLatTBP4B6zAGnVxec47Pw1KVF0EMLxearT2TIiqmWCl3hl
6vVtn9uvf98bp1nfr3OjX/fGu+usb5JegP2ttz6eCESGY7U0J9iKOZBgXCtOumZcKJY9AjrbmBFF
Zo0AU8l7EDmXf/8u8k8jPRNwbtKMQoZ6P/Q5Yyf6Ubb11k1VR9PNGaEfxI+t567t0hgPJFPM1hnC
PQGnMyAkxmU65PGlcoszVyRQnYzq4OXkLcnCbViqksHjzo3lSSOVdZ7jRBnZmCL+AtIE+FuZPzdG
2525vigWoDcc6Arijj97VzktIQnKS5ZBB7scC0u2Tp3wLSEjYukp87JJpLeRKZCiQoJRcWmkWJM3
bFFgMH/XzwKTIcqxnHQldcfdDG6LXEJ/tIT3TDTAvd1G3NsLd40v+LHF/G2VAST00lqKyn91DDgw
H+zb3096jKtQp5kD2zhV3x1maaKP9yKGU0fEz6i7c3Q4EO8A7VkfLKT+MEjaLGGFy0KZv6rPB/mn
y6tOYhspAU2ews/eoqJckjKyY+i8cvBrLAI4U1mKGEJk4u7vm/iHKS+1MPDepisE1dv3C2eyIttC
eZLhOZPrljz4ResMAjxS/WJaCCYmx1spE5qIDYII1LIerlMyDZEravTqknxVKOdVyDbcTsVgL0fi
DaD8bTz4ZR8Mu3840XEKmzbKMCYXLGx/3UcNxjCTRm29zQKSx/pyn9fRc6fDG9MkUazhW01o3Ed3
r/nu9O5Kp+KHD5lwQUva7++obqfVA0C9egvW7kh/dMXYv0IQs5psdfAdj4hSm5gYzbV2VBluTM85
M2tUKj1dpYWVwzsgEHwVBE23qTwmmlM43oUGzQvtoynQ7+s1DqTk1omkb0a5v7vPhm3TyaBjTOqd
vFmR2W0zDqoA0RMpajKI3v5+4vzxjGWJ5IB4lzqVvl+Phg3+00/bod5a2UXfmBdC8KlmZh8ZnC3s
hwoF9gQES/vohP19RU72CFVSTlcOiHDErx8c1YafG6Kot+nUPPajuDYUq0O6PfEyGKpLlitLBPYd
yRcBkEMfiXYk61XQaazDPT9dOhhLARl1Gx0x4DShFP/7jjF+L4rwBRWLR52L2ZHvR41+bOng1DFX
lCaeGVU6FjKYseKivmDd+JW82gZhiLOZUU6OGm8L4cP/m+j3VCZNvCiBvMQu/Pu3En86XsyQOVKs
bh3x/kRu/M4zrUxHA9j60UZPx+BMQ5qW1FO0QlesSFJ03WVE2NbGJ7ZoxcTxDK9ZsGwjB1xgus1M
Gd5aw/AVKkZ/26LaCryarMZs72rWtC+d4Dgx0hxKt2xXtiezLVlQ+jHjvgCS7qJxwOeFLv38qeA2
kXVM4UJ9xGlou91jXV5kBSuEEF7h9qxumudkkE9Tm+RnmhWpB7P0X6cyXMedEWz7LBguEoPbmlVN
UJKKFfgj/98fkdGz2jaDsWIubbw7vwPNCUeZ2eW28+XSAnu4xsDfrfusBVjfSrKU22tbq96i/sMi
9h/mWkhzhSKcydAd530Rm14f5f5KlSgzErWL9FbsQs3Dr0zMMamntkHQM+hcQoEwsVLftKxS4mCy
/v01FWspKXR77kb8dmcoUHM1hSPKLbi1y0qkBJHGur4O+yxHVWg8D06G6CLPDpEw6w9O1z8tJvlw
qrksYhS1/HdXuTl5foRWhER6BeSonb13Tv4lKnz/kPpz9JjmzrxCfLidvymCMvjgKv7DKAORwnYF
nT1DEAr/6yjDTCmDYSLLLVB0mKrumeUtI6euoZem5qrSP9xilkJ/WEsyw9aBVICpQJP3brrhEODX
krvIZ3ap+yU3T6K6xr4aKNpswqa6hdqbrIyhdO806eicht4rWpxgr8AMbH1gjFeR9pyRPrNuZ55x
H4bBMu4t/6o1G3QzGJl88sSWjSKeLlGWdu949bIYK4kMr44PWjwopHHAogidvzWD5LEeu3Gp6ip6
Bia4ARqEwjVJe7oIIMa52ln2Ah+8z5qiX4dF6u9SkjwfYyG+dHYg17S5SaVkTXThG/MfEob3HCtt
G3VLw9T1G6o5GqHSTCNVLx9C/PdnlL+8Cy+E+5cj4buSelddT6aHsrO3rmlslPcNQjunRVXQ2Y+O
9dBORvS1o64Ppgy8RXinWEFc573UZnE0gug0Y83tBJ57EykX0rI/7oOWYNRpNB7qzCBzZ7TcJ6+O
sq2loI81phCXmZs8MJNpz/A0TcfB1PeyaMkCa9zPLILii8IYooMzIRzmDpk9DGN0p1c+umoCITeu
0YyfAuZt6dgMzyKXCWOHGa+aSQsXsZ70xEy0+W0UqhczKKYXPTauEax/atKQCEXIURejasOLdmhe
i5EoRBS8ybRw0hw0XwHA0Bc4QELIhfjHk6lahXE1ImVJsW2HHVqDBK/6hNLvQMvtEah8Sygqr05v
qWByCOUVKcA6FR65s4fHJs/JtqZMcnrLcAp5TjjcNpllFNH8kOO1/vbs9J4XD6u6m33Yg7OJYkse
KD0SLDc/+/HQp363Lnpqco4s0g3CTW57Zh4inRjDC4LpqXX6WP99jxBIMtpRaLka6LZSVZ8HO2f1
QnYwOaA9YqL52ZSmyTpJTLTaZK1cank1XQLoNHOvvDy9Q+dvJO07Io5uind5ZRMs6MmrHw9l1i5D
5ipHolGDlazjYU7finf1mBGXahbifoitYNeodNs3LX7p3iNfNGZJde525cPIEdgESvnrxJDerSD5
0hgz45GU6nxfB6xlNKbJelFoNyi1tJshL6+7hKTGPMq0K6OiduyGzdYbNGslfend+UGMRatGHHB6
mTLFvxjRZEGvOKs6LQUWq+L+aiY+EooGVCki/owcWaXj6saodV0mLnBKbUjOuqL0sIeRmR7pdnQt
8i66psDUraGFTivwl5TfbWKoLD3s9liZyLGbsy0TsFzbIi/UuslM78GOMMBlokFNOTnb2h6mh1EY
lDD8brrING96MOMUH6rhXqd6VT2kn5P5TUH259nQZlwMhYLSWpT3Puk6t3aTLSpllPflSCBhHfsZ
NXKLmLq8nZNKa/PSrkOLJHqeMXXtWWvAJa1D8hYb5kjRaFUHVU4QQsv480kopZzGhjNMQBykyIVo
vPxI7qq/pL1WbaUBJ45tuZ9rlAszdhDcSr/bRJll3OppFi+07oo00HrtTmy223nufRdkNp4LhwiH
mA/G0JWsBqMvLrTRnPZDUW9qc29UhDzTPfeuSeOGrTWIp67t92g5M8hapnXMa86T3HSGFW6P5qLu
UbnYRfAa2MhFTfDb1CD0cpP7Ml13iPZYUTcpALX2enQG+1Magfyt0XGfaYNWP8nhAY9NiuZJrK1C
o3CcRd3WS0vnUxuclzhjPtP/HTZDNTW7WvPjJ2nTaJ/ft8lsXCcFgIxuYFi1nLy+twWoT9DmaL4D
pLjVFD1kY/iZgST5nFkevx7fRmZeXTlGbD8E5D76YfowtH17DQX1IhgfClEad6j08ksnHe79tvLu
gRzEx6jRXk6vEkF8alYnZLjPGZB9pnE0qL1ec5NByWx7tyi8vNuxAV6ZB5PYJ7RAV0VkVjsra5vV
RHFpV5CPee96tliFIZROEvrGe3SZyNiV/mXoB6DoeQTmfQhIthDhTVV39W0zPxgD9YMhx5tNuiRI
8k5Sds5cLGoZcbjl/DJqm+g2zIqV3eufXYK4YfMNatfb7tNgZTHrNZtr0YS4qgm1M/w4/FJ/5UD3
u07rQZb2jrjybMV6XK6qpJZH2nLpIgN/sXXKhjZFX5VrBjz7IDWnWMsGxPkQ+uOl75Tj5ekZQYoS
bTqo7kmLNiPkoKtqqOOrAWLPpZ08uKXvb9JOgmUkhH6vQ4TeFyYVG0Wc2srWbPPcNrj3uqU77dwx
VXvY0Ku4CI5qVKS+kiywF0Wqr9E6uduesMs2JqqWFm19bc7gewv4yr40nWKfzgm5tSKJ7XSzywU/
DaKehb6nT8fTA/FuD0bs6lu9hjIi3HLt+DA6hOc9T2GztwOQ7FH5lfzGF9szuOdQZ2MD9i7+1xZI
z4YVtbvK1bAOReMTuIDQUmZGtADmf26O065iGbGQIlxrnbu1rOI1jOObOAa13ybjxp/Cr9pYbZHc
LaTWi3VWC74F876OWIJcASNHcbbovOhQB/VjUyLWNqvXqDsI7uMsYJZDIz6hP77RtTFZUf66Zjq/
ygYkKSo2ued3kvRV5pBaKg4goh/NsbkCg053trhM4D1y16Wz5AmUJGgoVfxICu9OTPLFNAlSIHNh
MM+RRzOsaW9ZhynWdF6nZhgWGbAizUfF2SrIz9galoMOcZZWaLgw/bxbq3aqSODGrBy40bmRTw/t
CG3P7iZMOMVZXE1n1phcdxk8HJZMSQGnH8MrgdPGxsqmbR1qa7jXW/xYK5nQclTjV1ac1wUGzNWo
KpDuhaACmY4Wu40pq2Szioy5MhBVgv3QRhb3cVySnRnJm0joyHJrAWuLoPSVRczr2kv1VR06L44B
9zgM02AxJc115no39jiVpHyOhKlHzExwv89FRgU8uebydC6TqHXW0wRLOXPTs6bGdG3ZHb1J7TIc
hudwsjcyn4yVXo1skGV8zgr9SKkExT7sRt1cqYm1p1tPr0EfAs/szDOErwDNG5oqpTZBEakQCI9a
iYsIFzmKkHxZFtaVXqHjrGUSLTsjwl/yZLbOcawR/nSSUzVOk2JtxlG9LoPyiCI+2+iDUQGw6mA1
g47BvWUepcY6IoMIj7fedPejzZAg1FetQZmaO9ablln6kohIFJWTC7d3utZrlxWyIaE22vZamFq+
jLPG3wE5CxcU/rHdBoQHdCHZiaOiaWFPF+TVt+dDEGAPsJB89vnBNMJ7PP8NWl15TiXwLaOU7JME
ULfpVyeK3qw6x4qN8WDRMrPAkVht4pRjLLr6ASrM59IoEBgAC5Y34jLUaEb7Lk6pvh9WAyCeRWhi
8nGAEgeaRFIaNXvX2QC+KVZYqJKLzvM3k2k/o+IgiryUeL5suKFl23HbNeyVEQFpKcfmYEX/j70z
221b67rsE/EH++ZWoqheshzHTnJDpHHYbnJzs+fT16CCwvdXAYVC3RdwIDhO4vhYErnXXHOOadME
rk/fHEPT9t443pUcrDBj84m7ejz3NfclOXhHYWZqH8MtshJ9ObZN/7viBpjLOXvAE70Paw9En6Ve
WDVyOhfjTPf0+lG7RhiSoD8Cxboi59j7cUkkJlurPmceYy46o2NIeS59W8MKkp6Dqqk3je6pHdml
KqT2QWz8vAoHkaiz3ycKl0FL4r12kOCfn+xzqzlD+b9Y1F+QD+qbswEvF96f3oR6UDRnk/lGbgir
mHts7ldv/Qcbe5b/bNTCANxSkGGoJ4UwXts+hQx876mYqsjy8t+sBrJzDkr37DK740xvKYNXkOr5
OeshqaL27DS5jb1vtX2oCRpp5t/qojiYiYKtEItfQyKrnZcUzUYMfX2GcSzPRc5yAaqYwxZF68+p
482Henb2Kct2MZnjUWDRZwm0/gGGQIi9VAdabquFftAfZoltZBxjfWt5Znt+PrAXjLwWjrHSHIz2
IgO769hY1ERZbcuU/X+jfOpcHO1DaUDa2/VXz08xgl+yyst3iyJgWTfVeRFpdfan5YfvcFiyeoxl
CFFy17uUttPuDIwqX3/KTdvWoQEd/My3Vx2XmPc84c9j7nPjpwLgTP1CeS7Wj4yRtg4n7Q5FRTUJ
9dJE7NP49HygjbgjzGG8V2UiuJw4HvxXfjMvAy6Vzw9HJ98h03mHppqT81wUpIHWj4J0OWiZyxQ0
2lFrU+6dSTpPVGPXPBvNRyrbKfr3Sy0NyjMvqR6YBUUgVsqUB9KANF9OrwMPdAtl56n+KOtE/Pu0
39n+pnJzFY4AxaqoA9TNrBFjAOx77aSa4he0pXjHMsMnTT+UXMeHm1UQsEy99tpke598DDs0fWTj
yX2N7F4flp2lHQye8Y0UGb3eTHBY34GpLVQCZNR0XoHU8jBJyiUDnUiKJk3e5ACF6tZTUUJJhW/E
Z0Q+WgIKpbaqOuZuo0dO7DBcW/5p1oIFOiNBSJvdg9Ywq5aF/nvsYX6AeAKFrwd/ZrMDwZVOO+oG
eDV11ZbgSQqgZmX5/GvKen64ZHbdnp9kO/fJ9fnXqvUs0Hp+9gm5chojp70eqUKbjd2i6+m/Ni4r
rQzeFCsqQXcJBWI4Wb/+8+H55Z8fUdREtDAo/H+/++/f+ff4/Ku1ZlRbASl++++Tz78kn9/uf76c
VJ4bmisl7T/f2/T85p9/5t93ApLvwzHp6Hx+3f/8wTRO3d002R+1OUD9ev5uoTmH1pm4TSeAQZ6B
lOdHJRGf//bL5288P/e//TmsHGXU99XX5+efD+MTj/ifL+UlLei/Kb0/PwXxZ9kpUf9qu4pR2Y9r
oJzQpJ6//M/DkjNIg0Xm2X5+yDWdipqVq+GX1glYqTqkTQs4gyAoNQfNZdA1+4qH0g3l4rRR0eU0
BAsjDuXk+Rt93QVO+WyTRuz+TrnRbafEcFamyG9uRGTJuDjvC5UegX0sIXFGi0Jio4WzV01X12cS
h2YUCfhlG9UGxt6WYMRGDFZmMX6SYtL3SypYn/oQ18m/92x7M/2Xz+hyT5E6mLO/CO87J7Y0VFzI
yXAs3hbiMBAsm2uPW5Sf7dTdlGM+MKxg+5woU49pE69R7CnDWLRIX7wfgffiGHpUT82veErKUzzT
0USajOk/7r5SHMA/TUQzH9xsL9amJbW4ez1wvlQd5qJqaQ6MVi/LbEVZQBtCm8Qx/BZzbxndpVQU
JPk9xTIBbj/LjQcSftPGGlkCZ3UQqqFS28ETijRd8yv7Qm/5I7NjcyPhJldB8mLV0wuU6L+d7YB8
0ZIN98/PYTDifdoxePhWFw6tDUaxYaoAohxPOCwY7BCL0FhQxBQnpI6hlJZ1o679i7Dk96m/93r1
GhfNuFeJT5IQUsQLmeZfQ5WncDKbPzLp37SumXe9PsptVk3nJE9/ijzShPJ4ZldbYm+HpkrVTjT9
3qur4JwovAkZZyOjGrVDb366VWwc0uFrin3rNSFHtpFZfNHwp5yN+TgPNW4kS78EBDd2RZBTINHX
WagTxgkhPxncnm+5/FPbCcwCRuDIcBIikhR0b5fMcDeDvtJ/EtVSEaVTqprUW4OUsNmqAlnLKG6a
ppJDGy+feByLm2evxEjln8UwARZyhvFhYTzLhPzQStmePeCT7Dp6Tjt2U1/LjH77wdaPFOMckJ7e
aTHKYcUb+Dpjsu1AAehxsEs7qr08PrSm/Ml0SyE7KfJ94pnDPXM3es+Rr9JYy8u+S7bV5KlwYL2J
Ib1hoyg8BsKa2R0JTOwU6gC/kb0x0Mz7jDXRhuh5e46HBz6mgJMJZwOsBmdXuV8Hk2BpMW9mDT6T
o4d5L7TjgqF+m02VfRRuJSklk9yJhOQcXCDZxhYkeZREXFHpdy8ncUXTehZauVKXDn2oXUvWbeGr
rXTox/JH/9tkyPLk/yrqXt1poctj+hQWx7z1CQpDO2nZodDrm27g/hgc+jnaNJ0g5A8icp022ON9
DcK0sH+MJZHc1iaAlGac93sWuIwV28XIPqwJc2lW0dGQ1wxOac0hVSUVMdSmjDQaBVA/MoCH9Tgi
Y5FWrWX/4pil2qV8kQCd69j3VHHp1Mn3Wenv5oqkZ+mbt9JkLQyVnKO9CxAorrkwl/rP1QMmNcVh
hJ8Ocx2Kfrn8rVgla3X2XavlX1oA7VNP/9yGk7y7Fy52LbGAI3ACwduIvx9MnbnTjPR3St3mVDnN
jiN3HaYZbOB0JAENu4cm9Qo7p6PYSaP7XfA50ciGYZtbpx1Htpqo6aKeiTqSrAhjc/yTZfX84AqI
EWbo+41qpv6UFXkDaolKEbUI96gxzRk4vgmrpfcEWvzZGDiAWbr5boMXiAS5liNVGw5HIC040DB0
bnqqRZMgT790k/Undq61vLU5exxtcKxVCc5fltoIrikl7WJxOJspAJHPd9FoNeOxmYy7lyiGuGAQ
7Ci9vWvN2DI5KF+b9WGkFdF2Tl7VeRBhA3tP1x09iLK4/nswuTZ2VvA3blIOWCwhdnoAep95Ey11
7zXppa6wqTiU7XisAz1WgIiDpMAduprOLcb5MwPlFJo++wsB2L7GQQchlu5JfsZta+4dlRwDhbJi
ZgI/gkbfUJdQ5ON5cBcruItZc+ziXtFy9NM2iI5KS2asyVMzfG+Hyo1KTFhIW/G2T/2UPm+VYHPl
aq3NOcJQMB5svf85V0t69OKBryW2WkwtH/cVc8dndz5k2p3sic77a+pb97rynFlFTddqFrlZ0v4e
xfDb1Cc6cjjsVDpcOzVVBufE+bM2rePsWvu5mF20UH8zKU1ecDnvB06wLwa58JxZBn4Dr0izh5DA
PehbZiZ2BKTgY+nyaxqz1EhGke/Z5Wi83Ah6iL4+JKheEc4rNYPM5ipbph3YBTv5jtjobDnc4t0x
q402LSbbnECd6cEJlLmvOpNrVM87M+BrWlwe7w0/vjm9c0wdI9nDxiYNlW9FYcChy78ieRM+CqK+
su7B4gc4a70SST0rt54cb2NSt5wYAn83inXG8sv5FJTa1tP66SVtzx3kq9rs/HvBCTApNfVQlqTM
POBFZw/FdSrabwXtX/sZ8SWq+yFyUM12nJOTMKsxxinQy1FTGNfUZgqpib+P9VicYRuzMuCiHSaJ
vUSjGigcnczdjFK/dXA/3wGu7FpreKUyCv9c3gAnWyMxg8yM3fydSId4HVgghTnUgq1XVdW2RvKK
ahsDG3U5lwmP+HFIij+jkcitZbj2hvcEC57S+lWWgbm3R8U1Fq3rYKiFRhtvBOPSqiO6zHx01sBx
q7zt0Mn4qIllwRU1/dKcwDo3XR5cgJhBJsZTiRvLZNk2BfQo4fu7IQXol4K6BWrW8pfGZoaNZ/Nu
BPXkb7S+zl8eJHXBz7BePSROvkZ9DR2ShTuZB5Jb6sWKXwdliS+yTMISRO4LHoXqC974IvKrrguN
/rvqY/nm5Hl/ndLsO2+35q2j5vyMz6TaBPFfms/Ft6wfmrMuNQKm6y9xxomwc83iZA31RF0NGkPj
gUyeRuOvlpVnn85UFUzh0DjeNzG3FOuxGkxSj1l1rqe7TyaPeEPHTICU5MR5fjDNZgw9Y1zuFj/m
jZPb4lhWHCFnvtA+0Eqa3dMfzjQcy9wfHtJNkxs701s3SfGWlf0BCcrAjlb+7ZxuIASrksgW+t+i
u+eY+C/N+AtBor0WcAPZqGGtTKvglAty404PNSTPpqNutD3vLp34hka4N2eZNeKA2QtMPey2OHbO
K0M7GEaWJAwvVRJnhyfYJ+aY4vDCPenm78zvd848wPgoE2NnZzEDbtz9MK365pqivtHqZWxj0U1H
p12OYEmiKSOsRIdupMnUfRlyZ2/PlntkaXsYuvHVsZ3uNudK5w5iDBGlI+aG8tFNFsN3wbuX7gnL
Bpey4Qw7Vt+UmcJiRrzEVRkchDR/eZ1uHYPcuk7WGpel5Mgde7XXZ0hzJfsmgD8kkXvfvogp+SRa
hyDqeeOuyBeXcPG4L2k9OXYQ7CJaCPs1UE5VaUIPaxzPJXrCZB8syt6GON2wR6FplKuukRnOI8sc
Z6PHwtsImduRWaGIaKzAMJrMOzezra0+tv1hIXV/xMpzXNLSDEu/xFbFlWJUbmQhVYVODaNfFc68
ceP5PW0M50w5SLoR5gqMmEQQUehWbqc2k1+MUuxg1mJOxd2yl67IQboG2SbB73gPkMchEbdzCOkS
nkd75IpELdriDggfQ0oVWbrRsVW3TvBp2PFwHCyU4dZyNt2cceijpyo0mbK3EmB6lPjcRnVhazvT
7q9Goc2R6AHerPPneWGcxe4Ky2Bysh8mEuvR9oMfyRgPVxorDarBXpKJsEjZg09i0U4BbuahqEim
OyZaECOYta2pqS7jTFjdZPDLWxDGqaP2VpbtMWHiOHenY1yAWGpab45GGMfhWLzkeePdVONuMZ9M
X/UW+InSPoyJrYynHvlM5YpmTb9nzoqXqobLj7h28fN42QE+rPc8MfFB2R9x7cQ7LYu1H+74J/Yq
98PIf8tZxLvAmeaL7Q/+UQEONbEwc1Mv0mtakYAx7OqrqOjDirvCeB3GN1mYBCCwJVzT3C9uouNK
gpS/LzCcPETaIw+VmXsdypvjM8slcNFZhScg3kTbPWJOMH/nUnk3DaSLMTiYV10L16iv8fqVyAsw
XNXGEwtpovWhtZMOohX0Fo6NwS3QH6y9LmLWD4mqi4NaljeZdvmFFcX8qmhtpzOEWaPPWT859rcG
SObj+YBsd8gL81PWFss7vYR3Sl/TlrM7YaBkflvifLpyPxhe7UEHxJn+GJGJUa3pjW8B2oGdC9rr
0seCuYA2O9xA/Fit6lFbhbHVvH5EGu7ZsS+lRT0L3mdfjv6RE4NElYsVZJKwd6IA7+LOpkJ657l6
FfVAvi5W2u66wl/OFULxLjN1iG46mqeuDaxzHNbNDbXIxhyPjwLfyMiSsgFgdiE7Op2CBPN2JsfP
rIFaRrePvWtWsrjDwFpnoCaHtCFWK8B696mZ0KqKrGicizKRXyqHrjDcUoSWLnNJ/sOq0kg5Ml5Z
0Jzf45SOYC2mtdCvgDJZGbCtZlVAZwhE8hvLd64iNiiwKc9F6GbdfLfquduyHwFmXsY9hL9cbdOZ
ZZDh/MKLqh2dlNanyQBWvQq+zwdNjcFWTvxgZJ2Jh5jrnYvx5m3gHX/Kh7YnRaBTupdRfhwnnxrh
zZfSoq2CqemImarezLE1cmSs5G4phAiBRPVhrUw2x6BXjgLS/laJBurC0jcHR44Z8j/K3TxPaK/p
uuOHF+M4UZfH7b4bOR02mf9taRcKm2ps79aozhR3SJYi1TeCsR0viSDbpZrxa7Z1zr9zOZ46ZuJ9
bvhNmLviYS69uokhm+5xXJ/n2TDDWVhOVHEV2lcjNeWDC37IaNKPuYUFZ3Vlu7M0DHyxn3MUykeA
RSgSdyf5GZh/G2+wPoJ6xNfnlt9rjXzoZE/5d3R1uY15iY22e2SwphWcSi+o8VaDZcBSUSrGN2Hk
6grGa3FoIehpPd5QxBwcicCgDuyLbsgOZOzfKiBlYRyYFmRSAD9O57tRVnT9MS9AtXWA5G/9WRfe
p9/DrUib2AlNZ36zXWEfe6qffb3FrLBS20QF8lF2HXOHj0+gx/CG1aaDlELrM+va5Y9r48KtWY4z
PUoaK6Hf7mvqzNlPYHwnDNIltYzivFQEFjws60xFRVdgysGEh661AHupwLtYqq/CIjN+NvGuhRq8
JelxsDsZ7EsJtCOm3l3ac43RACCMxGe6pzjiMFRShpPE9F7IcPQTtp9y79q1/XfUj+RHwAvqGyfO
rBfNMIDYNtqh1stdUSJcmRP6jxv3VyW075OYficmWojok35bLTPFlYttHGttvi+DF1ylVqiLUXd+
iJtKsNBkidoYRlRZZrbjfr++dattMQkVWdO3nDqxMfdOTSe43ttNqNym4VYPkt0OcnmwOE7R9b2r
x2o6dBYJeTc2sVwiyXCWwF8nRzCDbHNFnfubIk+/Nb2GUovGz5CKn0fSnIsL6FZS8HySerEv4tk7
J05kGC3eccgmoVchfplOQKtYkJmUEFTWPlYrJYV71Kl2uj/o4fret5p2Q1B63I0s2cqi/smazKVx
00LW0ojWcAraJWZqbTJXPwsHgNYEzuS1QVyaJ/a1PemFszZ0lM5U3WtT0P/aFwl2iF6zv3TVT49m
jhM2WNhkYjbCJpXOoV/neg1hbQCkcpiJ927ppqx2DlI4mdscGb3h5Ci8j1QLfORFWe0bPaV3UFI4
KeLJi7gannmyJnINitlEp1R0qIwT8TtAzLY+cpbFJK5IFG0IQtnbNG2ti40r5yhGer29rr5QoYry
0ypFkx5nTrebLlyEl80UF8G9zNBBMrS1LG+czdR2b5ygFC9WC7NM2h4t38xDmyw/y88EjqYK9osu
sFNMG7+pvRBCnIKVtbwZbMpWRco7GWYpQrunoM70+cGNcmb8d7UYydN4a4qlO3GFO9mzWxC6GX/2
owltKacTpbWQ91Iqz4N0ZzYc35La+EUjZcmWo/rTMrTvJ1nFW63+rOitumCx8yPPyf+Mzip1mUl5
yIncOz5lpSYpwsj241+mWd3j/KnbImTPJnuyNiX82/OqDjTdPRpV6myngP0LNTjtNumkdm6dnIMs
0cLtklQ211nxyZ6XIUtwfImXnPv2gFjkaznCgpyuVvcDDWMLx6v48Mbj3CnvVFCBBIUv59nxG7ai
QEZ3BPhBjVs/lZfrUaanEMuk22HkhzSUDf2xqSjXnGgBjjhHPqr4r+Gp+qHbzowbwle7Sub53k14
Z3rgIdEcg7WlJZIBsZHEWm+sIjgWJXXxpaJysJsfkmLVRDXyUpIs2OZuzYZwYR72W2xYowNfreY8
kJWIQXNh/44NJBq76HiWR0CC3kjTuTPBrR4C6+T42q+SILFOpjVCclxxdLN/niz+9+zJd8mPNB3s
V1uFCSvHezCnB0CRYg3YJiGl0dbeY9lSpO4pEVT2jrNRHwE8loD3HELr9nd91nzwcDD3jGzMIEje
akQWMEXFpGmPxHBgSpgBrwCz5Y1cqg+K/MYTwb56LxedMhHWT5PtstC3GomLRHLdtylJfz6Uo/NH
oq2h/WVNhHiRHSmGeIl9aV9SZf3iTKn/LpX9cGJ6iNO58SMjza7eMObcXwdjhyREX2zM/EPijCe4
jUtmTfeA3pJ95EEN768H5YsIlst1PdYlbx12Vg5MZX6imePYFG15SvREHavJedB5O+3NhovWUjSs
97bcMlLK5Et8Hr87jmu98j/iUnE4HwHHTQWds4Lqds4B1tfcqw6ib2FUtsWbRBLasy7D4TFYzU30
6o1D1XycdIGVoCrfYRIjr3TWcQhUtyEIvou9gjFNpuD8stEGS4tgOvsE7Jt43qSdmZ4U3cyoQjGz
YeMQMG8LRoGFFIaR5KcGoMEFtli0Gtl31ZT4jzalilmbpB7Nc/DDw7gGEyohOD6RPSC61W/Lujs0
Zm2dpzlxNgGzWJcjvxVgERAaRiNSFjPNUuvXYDG4D3pyLxJ2MXOhgbxj0L26QbFv64BRh3w5z3H8
eivj0o3yoDd3dsO7vJUmCk1axVehTwd9soNTyVn6OFBZQXa8xe9klrcUYuphSmDJOczlWv46116F
32ZObwGRwZTus8hMjHIv2FOygpra4yJtRmXtmoMi3Dq6nYf0PchjV3VjBETYCH0AfsRBBiRN91vJ
e+VFGLPiqJAeKxxUdyG1m5gVtWRu0d6CJAF9INPyOvK+TCE8nhwBVxA2IiAEvHBpcUs7m2rK0sku
RSx5egZakVRVcrWq9Hz7vPD7A9OkpwEpqzuTjqN0umUzR0W9kS91kt8tE9F3oTyk1PLhzJPp8RLq
uJBLqR9k0V9R5ekNbpT7JXZZTqTK/FJXnFHiEfMRsGKgg5nxq8pl9ZJ57W6oG/u7j9CyJQrEt0S+
Y1c1wnrXh0M3fHays98aS+9e/Lx7q1r8U8zDYJqtpHx3yvSzdt3hs67R95w52CwKP6yjMQpny3wZ
6GU+tuZUXH3T3i+0Wn3nNljhQTShqbp1euotaNdBP3s3QH1JFCe12E5DHyZGUx41VulxZr61WfCa
ioUXkc50PteW3BKQnrEsCutGCXTMRNo592GFyaaACGqkvHuzPsyUbZCWVdOLPQGJ1Efd/rrgGt+k
4zs5uWCdccFqjOXLLK3p0E7yr5BFs/Vzr6EjTMdQZM/TyxgYyU3pumDd8FrFTL5IN97ZQecMfcIM
yPdwNU29Snda0nsho7VzbFqVEQIg27ZIzv0KL22+Uis7JGcO8Ax15kgNrkyKH4Zj3Ekna3tim2lk
KkxuXO5/UG8EV1Sru2NWjyu6TRW7xSxcElRpe7DJOn0pxPJX8vrO/KF6swOKohvm6E3Be3nRB/0+
Tlx+cq/As7oAx4RuVl+FWo0ttt+vFWbxWVDunWZLdiHQWNxM45Ioltt1ZwkMJMGjK5P6Prq1OhUD
rzoSQ+3Zd2P9OthVezPb8qg39RfL0ZCfSeYcfaU40HTO1vQ4cRlBYn2lvegVsb87DT4sRiIC9EAn
8Rc8wu/26INRL5ri3Lhx+TBb3vC1FWShR7EuS7c4v9K4g/hnEtCdUlNc2NEyY8nhIAJjjvq8Mx/1
9AwFO2HTl+5lcpP21utQ97hmhG1fm7tyvYtoJdKtm2Q47/A2jSywnHKp0QX77jXRav0RpKfW3RO2
Kn8XyFNbd9Lbl3Z4qbuyvIBz1xg8C+MbxkQC3IbCYM6a4YN5cRivsbT971be1Wx/uCkayD+cDj22
S5QzoVn2P6spx7roSvskjPYHE4F+NhX3BPDAO504uDfO9bnDT86zwsWpKIf0ZZyst9rnrGcbKQrJ
+uCzoAK50T9y7t8vxCAehpVtXBghJztvcRHlRnYeZsrtuoa8UeuMG0bWkVctD0nHvK0t43go+34/
DIVxpEgrf40xxrl6s/O4LgLIHZazi4BxmN1kRJIRp1EjFigDK3lXGbJrItr4wrNekWBsEKDtovpR
xhxEgHVkD1H15r5lO/rObhub3gNlz7WLuykw3InuJH1Pvot+nZ6hC6jhoBEbutqJ/jVmofm3thpu
gZ7z4vYofUOr81Vj37qxFXoUI4chv4vn3QwlKqx7caMGLeP8xIgOxVm/6mj9m6Tov3QYlPm5VtlH
2iDvND55sXFWkQ1jnInW2DocQgcxyKssShUKXJnsoQIuwmvxuBLuT9ia9T51hy+mltwV9Mz3vqim
fey2DG0x/4yyy4cz+/6ZPX3NJnjM0UnK+FCVgH8Gex4eI+mSkdzBN1chfBZF9jBIG7IoMd0N70lS
HpRd0xXitqb7pyen4Ma7okabej7kjuHd7MTWr9CYwiTU2Ad9K+1Gnd2SF7xRVPq3Tg09JrXUP1sj
9r6+TelI1gZxhbSKd9tx+q8pL27E3uIdM1W+Rz5kpFoS7yjbxKAhPpC/ZlZEc2bolzQHfSDhV55M
a+kZ5Fz8nbAmz5awfvtYhb6CuzY5DTjN1vN8hadinF7n2a3PWhd/TshBr1kMNF5WGBWCp15V4TGt
ZGqxu0G+clUrLv781/O0aQotC2cnUBljC+Gu3zfdmjrIcgsiIyTozBwsKl8H62sD8/ffL13J/Q5a
3Az+e+gPOlzfsKwmcZzHmbCASH7MvZV9LeVrIIP6fTDj5HW0RjwXef4IRmrPAB/sZRq/oerMl9YK
0rMwAu9RVHH6bjx3Ef0kT2vbTUDu8y0tl0sXOB5ySjG/FTVKGyGzsyoxYTDmWGfKehgxAtV8W2JW
WIQLKCha8IcpheYQ4GYDLNAHUdEzQjuYsKvVXr44atq3YvTJl5TVzZnJQVYWm9wZq/luACwYsd3F
Uem09Qqr/4vU4O8bU8fBYI7WkRM5bwkOG5tJsOCPZ43LDCfdrd5NS9QHzLKcreery4F/K+tx4Hyn
GYfAsLv7sDDyyiIx3wHsvne937/yjf2dlQrCBXvIri/S8VBhQ9uorogv2L67HVtNFqyxcu8FjmK/
oBCopxUj4cAr2v4vTycCYdK2vJB6K6KIbr0VG9YLk679wljZE/lxzkJzpl031cXO/pgdUbw1iabe
OL8lG10r070jOR+NFTP2uHTLzZkQyrrZ+4Aw3H/FYsuI64n5wWrHuC1xHfaFl1+JcDhsIOcfyu2M
6/NBGwyWPWQg0S/4HGuyg2qCYe9ny5nnqjzh1jNeY+eU9X3xkG1snWMxcU0zGGtcz3pbjC8djNIP
43fZ9jd/CpL3FNL5HaLIx+QGMiwdrybflo73XrXjXfjLhQRsHJxA3uT2ZkE3iKp5bVUj+MqauNKj
luqGJ9HgrBeU4eVW221h05ovvV3+zAO8l1MurQ98Uikmuy/dwESSu0YS1dagrmlb3T170O4MDJiA
0gGNZ8nV2Ui0Uyt55oGmfLiL0R/swQOh6A3fmSyMI8Ex64xklxymyRBRMJGZUSVNEgE+UISTwnYn
RtXU25lJ3FAZZsakzdR7iiq+Zdn9s7TN9OvSv7hdKnYE/8fd0vafg+xeZ2n44WTX4xVSxWmoLQd4
XPI1CRr93IvOhkitLSH3CX8/mgDKnwHl/080/b8RTQk6Em79PxNN95/4DbL/lWj67+/8h2jq2zAn
YbWZmD9oYf8P09T5LxcwH9cRth4rkpLf+p9MU2Lrbf2va13/L8hFUE0dSG9wesz/J4QpvAqysf+N
mWCTX6WcJwB3DDoDjtoakP9vMIvA5CUS1355QC/7rPOG7oG1jbn5Cx3yNGkmDLOg+JqJ5qJjgJ9X
J7y/euLLxbjOzy1WOewSAHQMwjjoy9VL75t6chg1WiFo0djFKjA3xuq9b0fj4ffajVTmKpXwDpAY
9dWsy5B0/ueChV93teCcW0MWlSl78Dq3sYbh+G9X77+xpgCmNQ+gCAZYa0KgXLMC45oaWNb8gEWQ
QJjfRmIF3ZovaIGkb9zaeZEabn8yNhy2rPaqgceJ1JpQ4G9Sa5DnkG2A95DlpZKjMP+gKCRhvlgk
Rg6pnhENKcxbVds/jDUL4a6pCHaq0ZzrP+0yfYlLDCjtGqAgSDGviYpizVZIQhYDsldG5wYbvGoH
Zg3Oq+cYbOYQePM0/cI56NHEdQphpSY7SJADZCESLMkOfc14dGvag/37wndJAGRNgjjya78mQ5bi
XK9JEZvIiFizI8uaIinXPAk6sb0Nkn4MMZA9NJwrNuGTnBBK5lj7QiSscBcioUY0rmmVdM2tWARY
+M8kzlK4KOFLg7fcWEJ+Vi86wRd/TcBguTy5ayYGsMOwU2tOZlwTMw278F7hKPPcFPc07jDitNMG
j+Mf9iA3RfDGHOKw0061jkuFWI5DPCcgpgNO7aNKfF4PLoQe53fhIXNqnbzjpArjRb14BH5igj+U
dG8p8eMmsWaCyHfTiwCgCE76Y1lzQ7nwX8fO/q71Ouu9em/ZF7Pr/0hsfewxYOzkF3KCWPwJJLmt
xcKFiJJgO2WvmSVCAZt4VnsN1yZdiZHvpTYvheLVJO5EdmhvMxkODfEai0BUTTCqq+x8M01YMjAM
JOcxmHfgvoKwWxNVPtGqYc1YuYSt/gd7Z7LcupJl2V8piznC0DswyAnYkyKpvrkTmHSli7519F+f
y/leWqTFoCpzXvbM8EhKV6JIEH78nL3XdpQpRp9/W87P3KOhn2Ld34ApCAwqTCRmvOp5hg9EGDi9
ars+zLingnDMz2AYVTJwaGyLkqaedFzI99X8mMZpsU1kGJ97PT3Y2dzDb1zDy2v2XFiKB4Arf8UU
QK6bBlq5WjqvLEnLnCZNeCDe4H3pEPV4M26YCaFvg0DPSzX75JnTeRgsxMEaZJ9URkCCEOZYEWJY
Rooa7mz8bhpw3oA3swHlsZN972/0ntN3DuWz9Pr4EMfNvC778ZdBJlBUbrKu8VZpQ5c1dquzzPRf
pRb5ByZjL+lkGUEiCJWx6ISNy3KXasldVXHuTrT1YbksH/GAmi8e2ruys+etDKeVq43zqsP8XWWI
IDG3ZAj9+n0Y4rcKuUpteyEfiDPS98a3NoME6LLIwYE0uVhZmgFnI7NvKFWnslN/dD3de2U64hEe
BnIPmn1Eb3qvuR6QtdjfjYahrfWehDKTaI2VnTX1igpreaYZyWkUf5Fehjl/ap6m2cuucIpo+/n5
sRVOTcU0NHwNZ0HKbI9BmBZQ6zdbV7xn4DYvmNVJ8MHK6SfOXetEv2WXYSGtzFfkSO6+Gnlh475B
PxdhUOFTASXSZqLoIVLcFoz65qJCVj80I0o6r1pPZv2R98LZ2prdn3JmXW1lrpbpt70UybNDXhAQ
KYy941AgnWAbTBpXs4EIpyTZ4m5UWTgorvl7lEFTy06aOA3kIG2LBe0AIReN4WIWH/xz2g2Cf23i
51OzOjo8KybmtAYz9xUrhVgXXGgGNeeTZradurh9rCLjECFM2+h1LtkCuTlaa3EiSCaHPRk3V7c1
9jIqX5CykE7h4/V1p+oEvutgx8kvFlCMVEv4mIxFAGBreoA2uY4Xy6enNbV3oy3xlizIeQlhK167
klGSPp1TzKFXw2NB8fzwd5Fq/P42W2PeiGlVfGkpmsJB0ll1ndZZeYbxYsr0tcCmtpVlcqKORnlG
qvfO18lWKvT66nEakAVdQvdQ6aWOsXcA5q8J2TI30oGHZc49DpsIe0AYdjR99TpI4g8NNuH9jJkk
nnV7i1G9D+g7FbtITh+x6CvIdNHrMHfH0U9EgMphxnnrxSvH8JJ1Z2qPziJTpqY66rHmEdtdv/Jd
Ob7b5I5e0DQ8DpVTHqeOp2rEIYNlQSKK4SmXokyWl0rT7z2cTCe8sEhtp6bY1f6yrtKF3BTcmu9x
bZxZ0CSbNis5zvV9WS35hlmGgckklCeXDYZUuqRsYVhO40te4+pghmXGlTQDr4fJO0+dz97sEyxO
7LKtrv1w0LarLQkJRDPvXzmPd30k4ytKyIsZ1cumc+g7Sqf6Yq1x3xZhv8zkKHTDdGLyUhLv4T8N
JRJN02vfsiX/PVhU++h5xZpzab94y9bFbYWeB2564exaXXzLqsWT6brvaWzid6vTy4jV5sh8o1uG
XWxBl5htyOyRtFdVPS+nut9YozY8wrplWpX7Vy+uh7XlT+nON5goeCzGedFnF7qOZ8ZPPqW/bVKJ
oCFRnUyUPtqzzgeaEr77SIXItjYRODuUKhCevNnihcVXiyuVrSk26U20wDwSmYVatEZLS76Mvy7c
lsZsGqMX7w5zigZlasedW2m7kLPq0C6sgYOWJxcXfGAztIeG2LkafS/DMOGepoRcMDzqat6dVfWH
7uf9xVSHWW8+PboDBhpoGAI09TKcz3xoa4RlK9duY2znZJbosDUYXdTobqqCV8Y3p9VSF/kuN9Jf
mUbo0uJWal0CcTB5vbuqfcLLrCxu2S+5GwgDXC1hWe74G+K3qH3t4z+y+0XgA4hLX7I1F81zJEwA
H/gaY4sJUwvCoaqU4TY2ok1LCCGo87zb126UXe1iN7sCKU0ZUchNFvgRShFdp804QCYp5kk7IsY7
A5laVq3o2lNWic84YkBixOo9znLsgNjJ2/wURngPbBOhlRlxagq9NjZunf9QDpGPHDWMSzIPhkTL
i7GkBovmYr61ZjlsOssh7lfT+m3X8VGxgcq0gPq72jmgWjkC5x/+mIQcGmI/yDJ+t4vJ2LlFYgdw
kqixKhfRSTjg/nKGaUNdGe4TmzrbDMnY6s26JQZF/k49K9pbtUPKK2IhlD77BB1I0zvjOR8vnuHO
JyR43oM6ZeicOUCFH8eGcXuzZO1ac9G5u5hcNoj5SLghncruE7JuzJaFecgfe8sliYbqdgtb8DwJ
Sn1zCndj7UKBNCC9zFmFEsYT23ouy/u2TNeZJx+Yhsn7wmyrq8qOZ5Pr7NFmPXtW/0yabYQLomaw
azTNyo7FtDdyJbTzyaOq8s7fMHK1kBG53c51Ea3L3hWcAvUXCo/sxG6euWXCt2Hz0Td2nG1qUgeu
vvuriDuxDmsz34sC/H8sp3c0IXdzYX44SqzdjXG5SocMlw4Kb0+PPFzaLNJDvxC8E5b2pq5ZCpjZ
HQ1vulaFymObxS/asyujLrLdsqTXqMvXg8EM22l7a+WXh4nSRSvSTcnUIyuHTyjFBy0OcefP4Rk0
8g8awX3TvDaG/yWIxBZlv+uZFGWj9xWO1U/c4YBPPnyvv84JtM2B7cZr6zs4Wj+HxCHLrNtNkXVI
HB/yc3/VdCLQQnc1hN11msZ9G5O/KZDEdJl2tigiegIRPJoB7Sy3NDx2XeKtGk3utKXddlq369zl
1ZlkoFWpudaRZKFo9uFxL3vbch4tiUjGE+LL6Ze1F3V3k6zBR6xxngzxtjbrB69wn1lpOxwePwOF
N9Yc+QaLc9v2cYerPjwp5xHaSsErjlW07I1zva6d5lV9k0lXEvYmUcfVsUvHx8YO77zCSdalbTxV
RnuSJjLMhKABSJSstJZ/ymd4P7N35Mz+0zv+JooSjB8MwFU/DT3IatD7bZ0nQbPYW6+tn7oqehvb
h8hnkNMUz1107zDtRwaGcz06NZb949r30iKdSf3CxpJ7g7TGyQcIwtedgaEhPujXhnRS9XvZUAeZ
AdxNsMZrM94B+6mdwX+S2LcdtdjcAPlAGDXWJMFaYaB54aYYsf2g4VYfEIamhVJIrd05OYkkIcib
8X8clau5TvZwedZsPQ6oBzqkmHQsF9vfOWiuFjM5F7bsfoNCSTz0JWXmvw7I27vS+JikfB9biUB9
OxnNJwLWFw2bf/YoQsO81BpBeM70W/Pnw+L9soV4C+OYZnHxXPbJI+KNX9KeLhrVdVIsDN/rnT3F
+1pWX9as3w+mSeuXggVTgOfG8NjB2JWT94zdwtppkfmOdfnsztY+NfpDMTyRF4WXrL5S0G88DHiE
Rc+r2hAbp8yfnSHfx9e6ZXFdQuQ4hTVjWcM7rpUHdmT5KtIYL6cV1lYcTXwa0m6L/lEzi3sZcqbU
JuWhTjxqJ5wmkJN/LY4ONaWo6MGz0zvZpF6v0B44oxZoj0OtPpDmfdMroIYeQOHZ9FUG6GTZ1AZh
Uk30SCuXF6ObnoAmP3tLcSdkcnSzfst8auv0pDuWnWoLX3XoHq0pCkbn2r7zmksjCCdkG+YmCcwO
547WwNuAORl8B1NKB9WvbR0LmXz0mf5A7KQgy2ktXCLkHfvR1fp3maEux+8zDPIHwODJ1sqzT9Ah
KVIX/tI7m1V6IkRdN4pfs7Au2uxdHLv5yabn1ijuGxQFeGKO0fLS6XLX0ninvgtsz8PVh57TMu59
N3rRhDwkIl37hX+ses40BPLUbtu0ALWF7G6XF8V9O3n7iIl/VGbeKrTnjyFOb5fMEtubzOWH1PRH
14s/ddjFYbEHOPQb78VGd62nAvvvPFZfOhLFWevX7SCfsUXGWX4lt2qrizBgdLjqiuLg2clDVWZq
w8ikQP4BrvTg9uEvvQl8b/oluuY14gK3ZC7Re+5zm7vfXYwDZTG9l6GwX5Dmf/ud9oWa5liSgF6F
+rry/bsUrbY7IqcrdnoKaladLFghPqoUr55H8RbbyI2ZJhXxOzSmUuJgswAktoRITk10tivAA8Oo
raYRhMLi8LGfC4k+1yPEef5jjnzkRKO/lRP9qcxRFbCioRrvXee9FJmzkZp/mSgmytp5HwlQ55q2
iurh0mfWps4/ei39LHlPQj976qt4g2/7brYreBR+ueu1KdB09uhO/8QFIwoizVhr9bTx6/KoudO9
myEbLOKdtJq93s27lI2FlcI98sOnNI0PqW3sInM+9w6nNj1hp7+f6Pnjxa1B64uULZEJHD1P9mJo
NpCo6CFo8qTZv8SFRuPVM6lGaI5hYUtGeCkA/xscc3UO4yrr4+8W7W8zQJvAzsa23QZFMjkBwqpT
kw97w8NKYffZY8PVtUCpvXJ8wla16bvI09catNougiyKpBC1MTrkGfZ+0GTac8uyGYRFfZ5b89jo
1rYyxOtSc1bPNVrVRN8S5oPFzSVy+qFOGzLPGGzIuvxAnLYVacumbblfbFsBoBAw6Y+jT9PJaraJ
2775U/XQWFAbnLRkZ2rD7MrxKiPHSwONOWqk7enIkTwwcuGgO6GntAineoQr38lfRuU+gHtewB6W
SX4tuuLgavrO6MZrqTr5TkEyG7awjK3R1Kyd7MUeq5fSrU+zGO56K10T9LdKZfnuz8tzWhhPdo1d
p5nP9aIVwYjsPSAnG1R7ypaochiLQpRThV4TkqDHNtB29x0XEzcN1ybjTNo5OJtWlinumqJ7jy24
70i7JvvRscb7VpTvcXHVkvKU2qy47P50KAPziMwddU5vvRvANsHsoabLKA3cbUPkcxq37zh5nusg
hr4RcY0YJnGm9XjBaM7HvpKvHeV5m8hfnhudKYCptMYM+SGkP/fBaYlfVj+r1Oe7mC5FObsT8Yva
g+muC1F9Q8nbpNbtxMcLtadw4l1hZDs69o/OjjYK+z/SFKTwWetsqTamP79lxvgw8Nf1LBRGeZrM
YePpzU+UETUzm3BFneWtbUqErcsmX0JKnOHedcnshIKALwR0VBpHKzFNd+r9avrqY3CHV9/sfhUy
v+Ai2eFF3/UVjpz60ayZ0KMVMlmP23M5f+d29CdJs6DT889QGAmqGEylvtXjoWYrbC8pQYeoP1SN
yLzZWscl3z2zi3Jtojo6K7xGmngqx/DBMLsjPBcBy4cwV62qnrr2aSFqG2t8kGv4+wTSHnOS+8wu
872RbCWdbFzlSLsdIOjbEsYyACrCkLGu4Obf0lBRmvv+HBqjvvFLsuLZoD+l9i+0Ald2rhRMBFrD
mX3Il4Pwyyf0aFyuhuW9HYgIF1W9QwKxcdzyqmvuB4P2LJi6YT1bxXcm5+PU/0SA87iAv+YDcC4r
10xO2Xw3WtjzJoO+adMDrdNSxqghfYXew9jYsqvH9O+vbRe7MG45oxsITJPDueJcPuYOG/RsYuyc
DN7RRtWgEV57putMVVfNm7Fx94JwWrQ/1Fgp9RGo0D95V96kb3vpQ2LtNRICFq6frkFl5JRyS6C9
f98Bs6IBwqVOLrhEG7bwoHejMPAdnPX9XEZc1eYDO4DAWw+dL9g5d0SiS/k0VWa7Qb0dbxwZ7XsS
JFGiRs/sCL6W2M62jUzbQz/QMo/wZIiWqazlIUA04zlTxtbn1PXviek1d6Nt3bujfZVthSfM0l4b
P4fUF0XPi4Z4KSxfQwdAstOB/remXlvHXWPv0xoiYQ5KJLiFleUlWdypAoAgt3UNoCDZKFEt5HjB
GaICPgQ6UIIKZN1qbffd0SzKH7Z62Mpi0l4jbWM3j46mk1wK8mdt9gOh6QjDi4iY31ayn/JM3NIw
9RFMeuRCN5JXKJm3tNm7SxDWwl/7cXMAo2m9VPlvhgyf7Xixe4BRtnhp657MlMTbl4K3EOOPbqKU
Q2fKDhkTkuPe+cKhElIzHIaIfC/eWJoGGfRYlChRlX7GdcEnuOgPjgGUoRM14HHgiqu0aA5W3pCO
oukbKH/zHRFLgnejBxIp0RiFafjLGSlPowThnSZbMDiCPefEqWRlSLiIYkc0OUCXcCbyHwe3ODlV
9pT3+U86EDOU+3Lruzw9Jsosau593E5/Cs9juXtD5scOoFpWufWipfZrFWNRAoLzJNWZ3LaMRTpP
cUMNDM053Dn8cV0wRS7NjRKTZYsqPONka5HoBsp2X/Txmp0qbjSlicWBZT2Tz/EaI2i370EYn0Rd
XuvS22QGp6wzwOiQ4fiBevp7sXeuV+yJ/YOio4UqUBKff/4DlwidMKGWhs8r6EQVFoPytR7BNmnO
fOhNG8RR88USd9ahK60MnR2u3Y4yiCTeDQNfgPXbQH1g3xM4+FWYck2wUYM+lQsTHCGE/PKR/TUy
/Q6pjFCtwxoqBswy1HzWt/JW8foooiDIwYQiAXc95LuyEGs91nY2OWeMvJFsZ0i7zMPE0AGB826c
xDPCs49QgrVPqmCps4PtOgc00y8hgUmIusEb+0jdOWMuo9cbRJJ3exN8UDhO32yrVFIWjvwMm0aF
nmDMAVTqWflh+MPBW8b1qBuPY5p862Oxgi/6FKXWl9nO5xTixRr4yG99cvaZN75aCZsSIUiDli/6
yOrjt7+16s0a7PgQsvLKzpUrm08yLWngmzTstpyNMXQv/ljspOwumiw9OqyKaUi2UGpqXyLSjzKt
H8ldXNEECeJhujDkenPpFgaLO/3EcfuQ0PUbvUdmKGuSo7e61gKkWNqnaMqfzaK/GjBE9DR+qPr8
5HRhfTd2+oEO88AuEa4A/eqS6X63qjX3iGWWUYjbHmhOf7tduM+mCE0WPNMEZZI/dnwSzHMz5J8R
9T1RUs7DmI27aUBgrY/8MOMwuQBX3OzDCbt3XXeundb2m7jIn7BRZ276PZc/UUpDo6RutDva6cI5
icI4a767MS0tQPYTBSDELy25QPwh8x5B7yem5SmQs8Dnn/TrWk/zFZlnTxIkMbrhT/S0XBn1hToG
pDF5kerkPEcjXmAEjSdfN1Ci1PUP1ofjzEyxXcyLXcUPSSc+/MF/CRGlk9SFCaNKgM2MFCOt3GAU
ufc0uw2KtnuNGkaKkDObFzTK11QM3spv47275Eo2Xf0QjXswpvIeo8AmMTqmsjbe7M7Aqu4jIdZQ
XNPthRQb6gLPjjpAGRj/unW7q6m7//bYv939t392+xd//bxE7rLZYvRUKGOJ+5SklQGShpewbUCb
h0ZRHuFblMeSWQEj5uWxTHHN2DkAKlMdbrf+dfgfPDYxPMmDkLaIGJMMsl5UHed4cdfIAnK4LWV9
9NDh/HW43SUFpzuI5aXV+6GDaWZWRwy//ADomQAdY4I9YUXnC4pVi32Jerr2hHpmc7tZF4IElNtN
Yrevoe1N29BLuCj7xVQcbwcspP91SwJRdUMcZ7lPemjdHDyn5/nenuZfNzP1W27367lTDTtslDVg
XUq49jgBboDbMf59uD12u3v7gvAI1eZy+V9fluqWyKFGsF6MKyhulU7Pkgfr8hU4ccdEM6mPTNDq
Y2fDz8PLg8Igi5sj49TmeLv1r8PtsQJq1sHvv7x6uA+18TvP8Sa7LWSQ0MvuvIh2HELYr4XxzQXf
xUwBgBYrGVGg2vsMpmdQ0HzL0UgOnqRXZY4/WeeN7FI5wFOC1l+BrjPmee37wGAWLpOWgyy2mCB6
ZZkRHiKvvA5JPR9bewY5oHNxnYdL1k6gOxwxrRDufkxOjUeARZDdMhA7500f5vw4sAnA5lFdkGSh
fpbDvFkq5PwR2JE8+6OL5mhNnn30+3FGQrU8eumYHU077E5xRb7m3Hy1adzshzLM2FsHqRzLi2zq
/tLZjc8V1T0xZahwz4hN5QwH0QwhtmyDX2Oiq9cy3syqADIUMbmkJhUsVZ4mL9WMFbRAZ2jDfj5o
o/5gjYa8DE57NipUIwv+89pE+ksdHrwgO87POirpqOysy2Ba1gWWAJ9+azqGmntdrPqPKLJkwz/p
L9jI1kVpn9skcZWT/T7pJu8gDCu8y8yQCgjzmTb9MpAarrza/JFmV5zLivod4tO5jylZ+H/qTSHd
gplXNfNp/8YtV2pffo5TizfWqsqrJpfyuiR/CA5wkB0vCK/pLqaDnm06l3cFPhwlrt7hsc6K8hIL
UVx07Znp0nR2lqhdx3XOSIV2W0nE7HYwsPOzPxdnJOviTI/0ECXloxk1glZWM9+5ewKD/li0CBZG
bIHb+AQumkuEfYCcqZmFiVK1WNb4MCkZTfr9Rs12My7mC0bwYC59coPUM2H2pDGdo7wxdKTCofD6
3U2RXUEnX/l10bIS+TksTPOd9U7f06Z7pgDZ6OpNZKKE0oSBSsFMju+KS86srHGtze2xv758+wpK
SrzwfcULc1qSfVlbOfzF4s3yve/eXe4qXGwBiQBPcHNoobUXyGvHVAtfpgn23PTpNtaP3qfPcxGd
M7It2Eefxsl4TrqoCDrbeMVV3QSaX/8SJgQOY6Er2yyP4zL0pyK31ramk5NMpWi44M4ZwOw1sWqa
/FhbyZ0sqfPSBnM11MrEArMpsM0k+uCsKjG82ZW5H8jLgexo1njocAnHCGTdkDoVlexjE+XTikwu
e1V6AxMUY3j2Wau0yXsYQQTTbJjvGyIfaGgd2d4CYcAi7HXO6xiOZ2/OPkbNpkxl46m78t4okM4Y
7THfM9qmLJn8TejALRlTiULPqq+FOHeMUcFyDj7smDZLnuBurSEJUOULghThHXcgD+rfY0MRJgr9
V19j5BGFvxnRJq414+QR3RSEi/XHYW8XNAahjE40PYYJV/55quj0RXKFweBguPchqlGCLZOtZlbT
acwWbzUVw3vvWo/28rgosEfcRve9ZuZ3qY9mIwe0Y5pZUA/ojJMEh6t20WFecCHEQLWQAdYM2ltY
M3k145LZblbtW2f5DMFPsXFtH0m8JVL10XEuXPGf/a6kOyzKlxkjljZbd01jIJ123AfPiA91B4/T
uAcTN9MkZ2ZRed2vEsVHVrnzdhZs/frpp6wr/4A6VrvXJqCkdc9ITTfNk4Eo1I3q/QKha+2wz0MD
kl6XRbexH/My5DMKbPNOT6kopXnoGYRNpdEHsgMnWpX1yiAkI7DY5FgJeUhWhQi2hrcbJ+O5ik6C
Km6dSB0UV5Gh159w4lhF8wM/40ugzQx6ZpU6pppdm/pP+HmmfeyYeEVLxzg10ecQG+Zb79BwceSx
gEx/SPrJWmPHejO0S0N9VlcoUOy2+c4bg8v0cKzq+I9BmFYgdNzKbX7vU5wN5sDOOEIrpiUGRi5w
MxUbaC3OVnnLChzL5ahKSWnpp9lhZGeKBE99i9K7JWQZC7H8TL2OTj1K8SB02JaRNxVE3550yxPY
HKRqbH6CyLWq60Q7ITBnby9c6HnsdsvHVtYvKKa+Bjv9SftvAuic7WDO4dpdoj3XXfu+4MWCPRKY
EL23Ezt+5gHTC9yleZ37s6B31nXbTyLz+m1De7lzbaykjU+cXDddjXjqN43L8LEJ0QVmKqfA+YxJ
rdk67Ch5u6818uqP0DF+mni5uklhAlpovU06yVXJhD5oY1/fLKPOZ7ujV+ialM00PeK5jpho9hpO
iNBex1ZNKGls9zwfOa0JKPICN2oeCLfNNpqJ9RW3kblpxbzxNfK1BlDVWr48a0sK3gRLH5S8i1N1
yS7SjafYoWY2gWWs0PYMKwFqAMMZ9Vte/kxaNgYyndkOc2WjpeueUweJToWTw7OxGdQo33yA7I5s
bWZnaL+c2NsIs/3Vw/HcuXX7QFvW31uecU0YSrVO/JgrqKfFpIKgzuiRmfWezpB3iQQGadnV+iEl
rQLqXF/sfSAZG8+BGFfleLzkNB4tq//jNstrQQQwP9s9Eg5/14dz+pr319iW39E0PDdoDyjUwOCN
erhpQ33Xp+E9XRbwTVFD9xkfGFcbm5hBIGNhZHy12jQGhaF2C437U9EBDihKx82kSKQQSXWFJh0U
pDSDVoqznj8Bfqld2l6QdMo0nNOeUJDTROFOm/KQ8Zet2g4P0ayQqFr0U0oQqVzzLOBh+EIT1t1t
plCqWQxUNfZ070z+wtpQwFVdoVcrBWEleHVmVAyYVRcSj5uCtXYK2yoUwBXCGCUMvA9aruQnXOi+
5DtHQV91hX9t4MDi2tGOtkLDStT56+HGiy0UOlYoiGymALOZAsuO1RsZZ6Tj3h5Rh0VhaM342VJY
2lIHUAtbIz+5bcNSFdUAbHtItn/dRXOya20wtwA/7C2bbIaLqvgDhTspKO7tlksTeY+VYTMrim5y
o+jebi4tDedCQXYtRdtdwO7eHr8dwPqQOAGdl3vdXofXmypwr1QI31jdSqD6ugrvO9NP5SNYHnSF
/q0VBDhROODyRgbuXCDBpgAXbCpwsFAIYQFLeFZQ4Vjhhbm4n2IFHOYNuqsVhxgOODBihSWO4RPf
HsoUshhlSblqOsUxHiVI4wa2MY4cf+9BOzYV+/h2GBQKeaqBIgvoyNjgiHVrEe2HCp08KohyThtk
nSuwcjSAcYS0HPGOowcEvuwpDDOQkpFQF9DMmFeqE9oS+NwK3Azd4MuIwDWWMJ172M69gjzXCvds
K/BzphDQyB31da+w0IUCRDs6SrxEQaMthY8m/Oc329ZyW6AiPY1sT8DEMLhIWxUwCoCa/jbjKQWl
prdQnzo41flYmzvjxq7GFdmchhvQWr3KONagWivcdQX3ulMA7F7hUkoH76Ch8NjiRsq+PSigZ3NK
0QRPAGpjXW43noJsC2jbmcJu27dfmNBxA8hdKTT3oF6EaGJg0MPtbhTAu4XkfXvuqYJ7324RiiDW
vUJ/Sxjg+LSTh3bgk2a0v02FCfeZ+eYKHF5BEO8USlyHKR7bwMUbhRnXlv7aFTyBBOeUyQh+jeX+
ri6lF+COhFMLr7xR4HJ5Q5hHlHMzVHNe6C3G7/zMWLtee4DP0QlFGiB04dFNcqdobYSRwuRDGYyY
wyetnmztB/sxHKn1Zr+Bxun+smCtpwq6rulyS4Al/kEFZDcVml3AaP//doiyg9jz/7JD2Oyu/m92
iMP3Z1z94//83H7Y4fs//mH89S/+NkMYhvFP3bb4z7AZM7kqyHb8kd1//AOyivgn+z3DsU2fWDdc
CX9bIWz/n8jHSDjzcC6wFKqMzL+tEbbxT993fFc3LcfBF6Zb/xtvhDBMleH137wRrAmERPK8fAK+
bMPy/i2lkS160zsidC/GnA6AzavVGCcR/doF0lad5Ox78pgp0e1QJ8RGulGMMEDIY24kEjmWunk7
pBJZFDEMwMJV++N2WLRYYrHgcLtbTemYB2Ueb/PRTPZWq7GJV4eeyvmYWObfd/96DPraDr4mFMiI
sQW0rwZDFYfbLVNOPAhAFzyQCAEPTm19rFNBM+12M2yA5YyDgINVvS2N25I10KIjU0uBcJDHV3ga
4E1TQDWXyR8RvsYFynOPNVUK5m8QaWi1uH40bjuvOMdSgbEmBis+PQGr67lYlq6Ob1Uc5Jx9+aXL
jguV3DFmzMZUMx6O+MSMbWPKe83hobaDh01uPUt/1NSPkGSGrSZ4TlHqvfSzfxD4NhMkNQfLXBhF
S1RGjuPVx2nxC2wc6qbE4Jgj3UTmaRkTYCCt3d+ep1a74ITVM8bYJw7ocZs8Wo63g7E08U4fk+tE
Ltk+aed9ROfumJFFo7qzjUIDqhlmTiTT1nCxwH6mSXaKUZ7pnRQHE+pOjYzvEEUjdlwxHbCNPhVF
0oAswiRwY6ErOLoxQkCnPvIYY1MP/OsQkXr93+7OYDSO63JMHybP6Ld4Bavj7aCrlt/tllB9v9st
0zPdfU6gka86kLdnfjuIW0NSHbTFReZX2LS8h7xn+A+bvUvTYRtlO1Pb508gu40ADYtgLBGlq+bB
ujMkmuGgeTGdJ4I6p2+IhczXUc5VHaPiLaTcQdsaDOSCfAveeqWtihorwWcHkUJ7aqCU9v0jt/x+
5wOqfR0QC5lriV9Gv2JcCUZJ5OxJilNmnBtO+ffsj7FmFPNWneNkk2K8RymYHaCFV2yyJCjJien7
d+VsPcbhSMrarAe7FdRom7tjTDbZqjlN4woeBSshiyQw3cPypb/EdcD8iyCj5JFBo4BQGuAGDHCC
YnBhFsvo20cO166X7E7YgHzQDx7tcuP+pPf0dlHPkecFyVZxirqgfCqfrHTrvro9Y1/1sjF+cdgF
28yyyNU45uMuLfhbkVn6e+ZdOc1OdA1T0IhVG11q/6v+JlSKl+86PCcP7qvmB3606e66J2wHvBLo
mRX3eWc3K4BomXmelZYnSE7VA/AV+cjjMMEDsfnMDuSTnGBgTEw9gvqDeTgD4py2xUC7d43kPsWQ
yrhkxZbQxlwfTMNuTu7RasJbnH96Nxjb34DyBFs/mk7ZoWpWpNsxt+wYlQe8uh1sH6w8/kr/rJGp
I/nIN/KC1xTD44TH1TwipekfLdJA7s0X6w1XruFwDQnQmME3lw8Weq1oVT+RAnGAbaeXG4tCOdq6
fDYfa2+PzlHliqJhKhgEbfInF7pS0L2VX+KlfPU3+TWFcTWSwXPy2w/Qj2KPKEfjXQRdGe5ovMB7
8LgiDb+FucKl5v0nXee12ziXbOEnIsAkkrplVk5WsG4Ey4FizvHp51PPAebqYAYN/+62LJGbe1et
WsELN8loifuxtNPGhk9tfChr4YaXNR+GZat+qb/DBwMhdDlL7EaYQVkd1gAyfGg7+clrsoww8vai
75RpC+5VkZ1uZIWdwlcvaDdApQKzPcT5qVuXF/ze74z7qhsjIUzsWGzd2iiA4UyaqwTKmUXrjvUw
C2qWuDKDWPwZ9VWDJ6JmBfdq5YQLEZ7UB6SRkDthDbDIEQUB8DnNQX3Z0x9+KwgTTJlkKEe34qX2
N/+mkVjVv+oPFkJf4c/8wL4z1o52Ili9MJHzpNP5Ae2sM+XeFvNVsa+hmjSWdAVXKq35EsCPaRtC
IpIT/cei240Z5a7Va4yDTDxwvtLcyRPfYD2kboHR3U9Zuz2UY/un28AU6DYwm7SrukYKyJit28xt
ZkupjaCKuDta3ltIjK+DF0thQaVEiWTjoLNpJno19gzIRb7xl03ueBGxOwEPaW618snegVeOgaha
+yHwMNGPM8yrUrsCsFnIX+Nk5UvgJ46ehJcbsP2bnOoTSiC8xZ8m8DRMjkz4B0eC5bjm9RekHVd6
5r/IvxmzGjgq4GvL7/eZNEW38Txb41DPtth7gaMueoAKWNLW7Bx+TqXVuzlhomZ/7yJ3WhT7qIFW
apKiyL181fbjsRXFRfHxWGLvnzV+she+IUBzf3vB4dbz7GUfw8t+O2GHBJ2Zw7q9PKYFhB/xjSHa
c8E1+By5KVZmDXlyWM1awhT8jIOOfUdaJh/wdDv4QYITfAHivNAwYKOOnTbTlojIIkc78Hgf0k30
xP9k/h0cm8dyhkyZDUT5NdDbyDPzBXNvuOXdOSo3MQPkE0PjQXB5GVwDociPwloX7kQqUha4eb2u
vtFe3x6bOcDSuI9Hswvs4NKLpClcZhooYOVj+Bvjo596jXTB3VIUD/Ww08U/FAfE8QU4GLLbps5D
RfnmpMlvGvkiMgq4bofhVqANhf9Je3KaTo/uLte/b4oyTy9yMVl3FR6hwkzqOaF7hamle15DDeam
SIYJtGDaP9TzkGnw88Vom1aJENXGTh73F8guIkj0iajU/pIF/4Pv4j4Ghw/G/i961GbL13cAYmF+
wLU4BMktVjeIOnm7jTVt+oX1uFVL9H0hR9+KACQUDthsDME3QXGAO3G6yAAAWxf2o5z6k+jKOeav
+7wCGHVQ7nW9x9tjllyPNh6xUr6J0SJBMjfh1Tb2u900z0AaA10425it1gc9HpCmrOLP+VJZRkdt
NfrqVtlNu8fZWLKiU1NaCTe9cUq2mJiJPopZTJwZQ2JBB1nMfr3NBLdFnWAL7UgPH6llJp9kqDyz
JYEqj2Pi9B+5C8/IhWqfYM/m4m+ZwQ9stvGAXGoDyD+umEq7F6b23MHZD1b56st9yP7wHhcTegCl
2TIqyi94tkTcTUQlHd+u8MQdiFYJlR8+HtlskNCwgYLNDdYaeaXkgGHLpddHH1PutrON1PmdSoDJ
RsNyLLPkwgmSA8KhAItPAc2YWRzZiM7vlwJE2r2gK1PdmvMFumTMEM/CnoRhCUsHjl6NGSbMQzP6
DeODHGHDbCJKwkSuQUIgE7hp9UjaWjvWPNiOwLVlCZFtNY8vOoYUMtQPPBrM8Fu9Fpv5Z0r0woHv
Iv98rF6rAYUylYZlXMvC5i0dZXpmc1wPnvEkPsYW18lxrG3QTGw2/wTdrrZoGREweg3ZUZ5sk5Hn
ZPfmIHjdYXICfCSX7aLe9Svls/QPGjT63+o+bJkgGbuC15ic10r1M3Q+9qu1o36T2vFNhBr0UeWW
iJ5hxTUCiB2hSAtmeMLypIZUSLk6p1dYwEXp4ouyZ1xQ4XeAzT0eoODFnvicf4rXFlJz71RnVNRg
fW6CmPo0rqiVeBf4oOEU4OHdiOddsqTtxnfvgLvwYbz21+rM9eeXhe2qQERsVlsODtB2K1/UH/0H
AAwrtrCxjGhQCSXbbKlfpPP0S+QQdrFptmEWvaQN6Au74RmUneC73RdfqksOyD9gljVkixDyH1iy
+K9juwhOwof+w8KpPOksNldISLOLhKkP9M7GoonQxKsxnbC0wxCq+3oPwi/oCGEVlI1fIYdBV5x7
uNqWK11xYZLHsYs0e01sB1kzmB9B2M3u0aFRoWm6deskfkugTOuI8THUnLbzNITcKeIbYGlX+XpH
GxOS8uXU5S7/4ZyeM1NJXeWCFdnLy3+YnXvNtm2wgrPkx5muqtw1Z/GZ4ut/MzAldOPMhfLF2LCu
N9DeMYBLe6rbfXesjpW8kUKrOyq5N48X8WeIWypC8FW5x2MG35LyFH/z4UvF6Xf8AkRiQWLNw2W5
lzuLGUyN4Iqf17eyaAvhsjXMegd/nH+aM02Q/OyoNgvMjrMECiZMIDO6j1hIb+Pd48o7amHOTqGV
Bbsu97rMhqpP2zT/I0Do8VZVWYWK7Y9XhSe9eA6p3/6UmZv3t4TxtWK3CN1dqglp1y+45inM3HU/
AY0yy32PIRBXmpUykW1U1egu/iVo9ajHCyxlc8lY/vtDf5u3vxUDhlHdHwpRyd1rzpi4xdH831f/
vvfvj39BynNRpcIw4MAlDaT1AgGa0jwiu4LSicVoXFLt0y6jDXwHyLy/6qXh/75K8Q5llvr+m0Ql
sQGbp9UwF0OER+9/OMyUJvP/359WC2S6M62njpz5eoQMJxZuZUVsspxRKeIVU9hCTp/Zvn+hbLyb
TYVLPYc6gnXdkjTwhkjK0a4fWbXE3pNj/9+XSkGLjwFzb8l7je22sZv8Gvzmv6EMoGyJG1q0mu3R
CgPrHZxbYeNnMXuF5EWWysBv5UnO3l1K/4tOblX5irro9KVRmNkTUx9jTccTNSZzOzoJIg8+8Sxn
qKevcwTlEQ5sJs3kphNhF1iEnc41jxdVtW276Uzdkk/aSdmMEkDcSjBc8GWAUVl30t/sOu4Fp6EW
nZOuSq3vFFfGgI/1ywo27af8SYM0rfj02wg00CTK3NfM+WF82a2rfrab8k7XSfQHqPMLx1TYQQac
abPIzO5aIpz6hKewl+7aqXkKox38NuQ1K6b6mXt675LQzb0fSzOZERVpyr/dT7SnSS2S4+xp2LMD
9D2og/HrONuCYQ7PzM0WFB5SYhXrBk9XqiSr/hOg/N5wTv19udI9ou771A+A4Fw6iJFbvFDfzbPZ
a9bjs/7N72UAfdHChBTVu7Ti4iHloN/hxwKwD4DZuSlfqhNGBwzQ8FMGbZytYbRx/h2QyzJwph7e
QCwcqWJfLre7aMwRQbCZ+bNDsww2PZTI7UjADyI03YSOCItW/OnhDkbmPKZkbyKfhCeytiK2PHue
k6Hj8kO81HQkt/n2cIsH7lGIhZFsFZiRW9Fo9m6wZlWSJJ09SXKlp+quLy5nz6UWnO/BGtjHwvXj
Q7egkS20xYQh1uYBfd+p3XCp4J7JJNpsveZJ2Ij6w6uW5NGMVuaj4qyt+RMasXBqXk7Kz/t84ygc
S0YyG5VgY53z/Uj/rKzAUaSVxMZyQnxHcgdWYAx5eycixw5NgKkfRbwfUDxAnfop/ORaPejwqamw
ezCZ1yYc5GcUVJKtLoOV6gS4utrI47FfP0KjJQuUZWSoJt/SekvxEEqy2c434gKN+uC352iHI6t+
LZeMzaHv7vL768QgQCHi+ke3lMOjc/TICs7Ng5VpcV/mTvdkrqhwl69jT2uphY78g/FDQUclYH1s
8TnwUUwpqU/yovKHK3ej9OZusXsACH3KqhmfEZqmG7qX9l0E+uFdLdw5jUDMHpxj4L+QjhTnh4LA
g8Dmthe5jXcu5uwwBGFrvsViPp6YfNHU7gBJXj22wE8cnKkFYCZIh/dM6fSWpXwRakTUi/E3qJYi
bGZwDendvyn+aE81r1i8wTLs995TUmdGhwLpH8QAjAC670X8Q4verekjxcDq79P60X3B9IENgaFp
hu8hqtbSgmdKM4Qisf2aPVMEmqgszAl0MnJ12XkEp7dO7OqKl2GBaTowE3Ejkj+8TNSNyOYzHO55
xsHBrtknVnTB5LVMRUUb6erwlCDmrBgrvfGW2qrv71V0N35BEXDuOLEwiH3mMQQA4oa3B1AB4Ubz
PXuySF6YWpiDYJV3ZbJnz3o8pPBYIjcBkLjhm0Sk6mcBBz2284RabdXt6y0EeR3Z6LWQsTtmk+R9
AU4stEOv2aBc0b6/I+kGytACCxxrnF1RKwq6mZWO+EuyVX0fkfBy0foNCrGJ4zuwUIAZfzX4V+Ki
a0jvjBEhUqaeAOwThMt+Qy6Zrdv182G4iGXUjdKa6YWIAC/a6WSpt+Z0Te/z4zjbprHTt7YkWUly
SOIPcsKzK+FpDPu7ygv6TT28YZb34C7aDg/OXsChYP0QXPkkziyGnMecTY/GAdABnICE4HI9XTFW
XHY+Id92w+2E2HsA1rKGxuHuVj/xgYckUE4YS5GGMSnMnd109NLXcs6oRTNxxTnjcnCALpr6JYzm
c3qAMFFuiv4C6sVJ9JjtX3NKBYcjp3rqjr4FQWNYduXZbUQTDc1O24/7fG5qKPbZldY1xUJuakt0
UTar6f1yB/Qd3Edircbze6fAQuDEneeRE67Mz4zDm2/PDkumQfHk1CCILYrYbhDgEwCAN86ZvKu9
flftdm7h0iL+Em/yzo3D0eJJhhl2jyQYja8l/ssGSChJBrqZU0agC6CK0U32LnDEXPj9d725MaRh
YThpicanLYoW0QGpmc9W9NkPr9hhaT/D+xn2EFI4Ha3G8pX7aW5VskPYC5b3djlCvPOAsIxfjlqj
t8LRE5KbRjwpV6F+y2ChmugSrabZfPRH+bfhNp943DCyS3sHSBzsLhJsWXbf9vu9wy9UVVTn5pzz
lQdFNtnsX1vodfT+TKpbHmsz+3qRosYk4FazGG/jvd/wpLFhw36PMD1AxiFtkugszlYoJYiBWTBa
J/lKZznlCzpUrpWApkB2e92ZfJ5aAdNXT0Wd+d7oFfpb3jvXWz3VeNeVjpavCTQpVgoxP46e4Zrg
FNOixJIAG73BNdJdy2r8CR3aY5f8YlT/ROpp0oc2Onrlj/Aka6dqLREHmAVBFXxmdhYi27l3GxhO
g/niP/zZE28TwE9u+KPbvAo/0PcxphUNS4GukmM7fhdGwsMKcwvWaEIgOX4F/C3GPnO3SQ5YM2Ha
RGD8hmODTPiQPvlhaZk737L9mr2jXTp2LWooeZXMyRqz+l+pPhHHXHd0l1vxzKEIKNjSJf3khzpY
5F7khrM9N0W5qufgEJzVH+z39W1HmDfQJixrhL1m4M8x8AD7taXvaB+s6sHqchIcPJ5RlQO2MNGL
leRUmOI558EkyY8lce1/qb0wgmkYDlkNqM9RDaxqRw5Fh/mtOT0HLgXl3KH5mCEjukCVJsiDqMlD
zUbyhqNjusV8ERW22x/rs7ZMv+Kj6Gj3EvUlYWpwif4B+m2/kK5YEPzNKz/AXd99WYx1soUwfBe5
X3sQfb7YflWW5ZlDEqm2eOLCPtr3s1v/Uot3GHDRxeEAVmyEL470eAk/f2lsipuEevUPQywcQSfj
3DQ9dnwo+D0Qm5h7aD2WDOIzvqW+gVURyBKD0b90S89/13UmblR7Mhonsqpauz/3TnBJeQIo8HoO
PoySfEQp6SojJOLvxQ48N5GTiyh6HHBgcEzIUvJyWMt/7LqkQJEFizPlilXWnLIfwusfZlbZGGQi
Kl6PhwYDs1+UE+zgWmEV4EDRcmL40f/C3VpG+/JIbqVTffMm8fSpmzVgaYF4ujbL5WOhUrp5cHVl
2va7cSm3qjOssAp3M3hnk4mOBid/qMx/HMukeiApOFN6zVYxTckyWUu72bQfYdmDkVuKTXF+ZI+q
FF8mbYgBGWY/s3eZ8ZBWgbF+FfQ9boOJR76mteue8ycPJ2LF7spikX/kxub6mYjfL48lzGNW/3m4
EpvHA2Vz+X7uyce0rk71mU0xAj8Bv/kIKRMceaF+Ts/5daq98RwHVnrnXJqpO4xFXuM3Bw3l/2Ot
3DExfGkr45vqRHhZGeYn0eJ1xEck/JgdCgCdU4xyFbYGy20tf8AtT66d3/4m9D3LZEd43EG8zchT
XySTma6zlao7EBBp93CmIHK2ITSdYn9ROPNNgLWl+fIHBw+ojAp85kQX2UWsa+br0FF8sqT289Xg
D8f+JnnGGs1qQbMEw/hdOeC3QBWPGbXL3ajMh0wh5VBdvFCXPVF+dyf2yPq9b5jJU6rQXMNtQ9dL
+wTmbEDEpRtj56OaLJyqxJDBVLEnW888+FqMAz7E0KaZFhsHUF/B53pyyUCTWwvaJQaqgoNZTmos
8sQ1Tm1rZisD06UM9Tz+0ZaOw/jclneTZfitvsSgvmBjjcGiQBuWLSWy7CeSQ4GI9923tKyWzb3H
VdUlt0e+YY5FkMS7Ym7Rv9Mc7uj6KEyPqJqkO/yaRX6m41sxECC1zNTPJTvRJtkitU9EbN2RTL5b
jfpTBGll0w98nN5YO8LXw+9vw5/Ix8tNYVPehMZtv5sL6iliF5NDSfgP/ryEnFyMlfgEuJp1mI2S
oy15r+Nw6Stn1rhAF/kPoSkG7wo0H/MRzNMbZalNLiI3OWQAALjJDXcKvLpemKujGH4b0xWDJa8b
vN1a4JT77GWJa3Cf8TROa8XRPeNU3gLZDBlBUYzD2ksBY4BJjmp87/hE4aK/hf1phu3SaMHFIxhE
XoOkf/s1UQ6H5vhPumtaGBwwvyAw2ZDsEYicbcRHuyX8NJb+p1wYejwCJw2IiWMC6Id7ZdpIiV2z
LCxSYErjTPZcUbuwBF+0wQmqFgRsvB8OaBs6jo/8VsTvLYP5aYEofhemZAU3xDG4Z00g0wQYVGaI
Iwzs+6OEpdSDSoN4EdpOWrxxhwYWe3QemL3x3ROQwyPBAzWaOhE1G3ZtGPVMM4Kf0YVL6DJb3Jdb
CJnkETuyWyxTHh5KZQ6SYEO+pJt/tZfZs1lHnUl4UvBFoBGuQGy/8V8+mulf82kM74OKWZ/m1ct6
heUc5NA/5QNfpI962VsdDf94V/+IUWLYMYXv2egL21V/Zrg8ad0iPj6EPbY5bfmecU6PZSXup2nL
K77a5XB7vEXCJgNJidsG8t96wmNpxORfWzMVIYHJkA6f7aSzpAlbLTN8n1ln6Qk1NzN8ae4xtMSa
EjMo0gwFw5vqG3SycmLoZjEmIkm09bLAk991BDNRGM/kSSI3PqoU5WjDmNHdlG7J1BS3MvzOawFC
PNYUtvFFcfzYasQUoTRc9EsKAuaFNH52xwPwnX2mYGuCzW6ZzQ+zmRdiy+9XJ7JSRoMCxoy+MWR5
H1k2urovYsSCyiToLmYanOwYcPRzQGmmnz6NC7Y9PIvbyK1ovjbBHXY6RnnYw0JH9rl7VMDxgfBZ
7G14BxOZoQck5uCfWFWkLseZ025eu2i2qVFrwFqlBsXkxQo8tuwtH5fKOLpRLadkDWMYM+U+Ndr8
Sz+nxFdf4p9Ac1jq6Tq25o7xCRKgk1dM6wXMlB7IuNkyPm0+sFwyEOHOve6DHp6B4vyzQtcHYBJd
y3jLI93nfAJH+O2/CezC4Whmvw+kDt/0ZXpH7s3xzQmXajaba3dCoPqbHsi3Gxb6d66ZpRO/3FHG
FGcNK1vzZjeUyRAPOWF5kmKXWf8wIqR1msrORpdF+96rufmUvR92WblMk5mXQWGWzOabA1Sx0MSd
c8PB24oyDQf+2BYvMFJ3AtuRzGRqorYpe4S/TkT4g4ILr41rwsS6FszXGVH3KTZQ3jmwAI3Mf90T
zC73xTnPfV3wGS4wcZAiMDvc3BZStB/7yzxy8EeGLYQTBH5duuS2zxicx9OAd2zGgqx11ak34yZb
EEHmAx2xFqjssOU6g8uOof2m7p70PdYhs5285HhUL3jyuPUV34SCPCrs6s4yhG6M/7N1CGgcA0vh
U0Utdgou00lSzFa5h4bb8AYZQzDK8g1wclyEGyt6mzvm70mVri2ClzshpIaQ8rprW82plyTYtJFV
3ULIBtGZLAbVCb+GxCLqgf8r/gjhd9wzMGdg1GOgrttAlpQbKkNfdc3wFEsi6+Ewxrq1jCnP0l5Y
pLvyIzlyqGPOgbTIxgL0h4FRRD+KjcKCgQOmKX58EtVdtOx3WoNdlpX8Pq7idaT3pfBelJ+ZR/CL
PTmgOsoXYHdzB/8vlmQdwW2XV9U9c0g5XDTn8MTHUe2HRNYfr/5aIOIEcuNzvzbBbthkHrx85inR
e0KHxpFFQ22XfFQfPJrDB4uMDU8u3dlJuRls3LuhNaXFvMG8Yd3lnyIQxkUDjCEmZnCgfSYDM1lL
b7CvNovfTFkRFmGACTEr44jm2lPupH49+ihNEhygYnd8ODO2F5JSYzePlxE6pmIjIfnRF20BV9Np
yewYmGWg53HIitZiVr8J45v5wyB7BvEvuEjHVzJPwBRXnbCVNhws1bhk9MXV0//N46IZvthmjJU1
XdJn9Rue0ueQWdkvA+EDL8+Ked+EZf1CY8hWZ4XXelX9ViJLhCPd1NekBaumcTTE96dTun+TJaCt
0mQECM8WIxrhg7vDZ3xnw1KGXeVVa+sbbQdNyBJXxvGdHYG9zw9sZdxcmXdbOoNC1C/RSlt1X+N3
LPEMmtEfc45Fs60Gsykx4/b6/kIyg6Q4pFJg+pMdgluHqhpkV9/oHtzwk0htqzLo9KbWVlqbciNl
ZtfQzZrjkwghhamgV6FUYqLD8MRpl7j/8uLy01gVgfU6FGdiD5HCLNgdRPxYsOpbz3Popz4SHcnh
MSjtUqEGVvekqR5H5s3fZHc1FrSIc/JLpAKxa7ymfOX3dS6fHcxqU19FXzkzUhTs/CR8asfhM4h8
aSHPvMaSv1Hthz/IwQlwMWdnIVigzPKYLZ710WPLqE/V8oW+9hqc2BQ08U1Em2Fm1r6blK2x6X3m
DIVmzfFxkiyMUvaS13/H+4bhm7BvRZMVX5yVT5UhT3hKVLs4G0/klzPAn1X7wfBkwk0USxD82M3x
g9doDtVBfKqreIfuTK4syN5UePBRhst0rzwleI9aa4AGcNETQ+YZVvQO7Df5JtvpiaRMINCTCNhs
GTtGPsVop+uvL9rqGITBHzzc6JtfvTebcwkoZEFL3vEew5PKhneKztMJbgAGTS07OBnc7QLlNNrK
8jnnZ+brv4QLSiauFxA7bLdwF5iNntKHzViZwS28KSf5HU+a+zrUq3eFPHDwQgQwoZCcASxXzTbd
aVuBCDmmXwUP1ip0q2NxmC9m+9gu94OnPnG7JUkLWshK9md7Y+40t/DKo/taYmV2SLa9zXQRYrQY
OvBegOUpOw+2tMhILLFkV4DSofvw8IBZAOaPCptH8f4Q7bW5d1uNT8v49ucN2eKgvWZKOdmvlYAB
D9eZdv1lZmfVT45a4KxnfyUkf+BrH21AWJL2a/6AxbwCB9e3dmZC74DoxvKFeAPqwBBRX04HRV5o
O0rMuPyYLwncY/vk6CnXrMtimZxzMl2+tCffa7EE/WWLYKFInxF0Gir7a7Uh5ZeKLaQiskt53zdO
xKRmRL8Inw4dtsknVANPobMtLWBnjFRYIuJHdYD3KTByo6PGTif6onovlI+OImlyJNnDm3ZObPB3
ueaVIMsahFjhb3HpT3gH8DrkEFPpGyt1RbgupqEf6QdqCYCXzMxbUwDZhoh5ajbCMv5oF7CotH9T
frrGo7x+jXa/oFIv2Pp4i5yYNIgv37gywsa2IttIn+C6vwNV1Tq4ZOs3RSyw8ah6jIv5rvx6LXi0
JvDUG5wQ5jZYwLVmshY47qHPOcV894ARCx/uUt0wv0I9AIedfXu4lUx3QaeWwQVGh7DWDqACDQD8
nZPuI46XxgFi2QGa66H5LK+iXVFHJ27xxY6NaQwCGIXlo+w4QThptCWsIbWEhgYQblFoSuUmwNP3
QJWt76WR5B3i1s22Oowf9Wm271eVl8SLkIRzKttL5bHB7FrVFVbzjyRYaFsRAgknM/DH9C2ga7Eh
xawibH0gr7lwHoFZqHrHFy4t3ujNbXaCW6Xbw4VZd3WJLnPcQyD1gvib8zNWLAbllxPY7fKWPDbZ
y9apa0GM+e4cmZLJSHX8C+fW/BZ90DA03MjAS2ianHJfbSNqDtqa0kJomROCyoDop/miUw07L9rO
749TRamNLr1aNCSziT7OI9STj36VFdtI9LVv7TvGPZ5LxUVc6zpGTT5j9PBGT9XekAYOo6MxuBJ3
OsVuasX7HpWRn58iP9sqPJgEXH8Je046UqPT4LOEw6KwuFT6qd7H9qjp/Xl2DJNDr/iEP5SMWilM
f0vmf1dqCJxDKDNyYCy7BFs5B99D7MgPYA6Lx4edOjGcNPd7QmMla4i9FoNajLto9VT8IsxKgi3r
s8qqHHSZuSvgFbMmpKsQojaEDnlWcue1cN8jp3Rka+kcTVvqn6nkFF7/DDPC50EBtNVMw5Lk3VAr
GaOE94Y84SM94zM7KYc1Mg1sx06j3/wSg7fCTyLv3rOF2Ud9jaGoBv4rXyO4wcf0peJv4mPiijoL
GhU7H4b6BAYDybUvS/oely90GlY4vUtYuhtwy8CqsR3jrCohykSA5v1laHb6gsQsWD3Itgnw4Jxm
LO0SwULeRT8eg8lWhiWxf3iQyq1LRcIbTpOb9IAyWpgCXuQR8W25Te4zL/Kgtpbfl7+UnXiHHX0q
rLrh0OTH8J1ftEkJQM0hsuMAYE/CRegXfbfPRhyarJQZZM5gghzPjZI8R21J4FwRXUYDuCbzKUuo
y6iFKBJUbi9gCCU7ZbfsGKHLXsntmCK4eus5NruQ6kZLRjnU2RoJboCHN/U430NPanH1b6yGgXXu
C4JJYZQVrpR/BeqiHtYzwu3jCxtzqC26s/bs9v8G++172v+/Of+//8QHE1Viilvp//7iZQRvdKSC
D8cPoNrGhyetHr2HkHXx73sjSU6u3uh7UgFIYjJEh2RCWHA1T0IhAMpppNMvw6BvgVL4Si9g1BMK
SRpatcZng17x37f+/aWMO7ZdN0Db/74nTRl/jVtd+98fm1cYGpTl3EPaBmQQybUjDuGP1L+59v++
V73/ooyh2v/7Y6yRHvz76n9/8e/f/fdHDLV9W0SS72UjG2X2+O9lE0Nhx3t/+e+fYglLYxLJ8RJP
nWoXdIuhoBtXR4gq7cNXeLOSFhpe1dc5aXWNR8KcJUdNg+efNtpa5oTnuB03VTAehkfdIPLjruXk
Lu+0LNwlyetrrqRHRRW+ZLFrXDVRyUhgvBHG4yIUIqfieW0fuyEbFO+VY5lTJLcHyUkohpLBTeDT
xUE3eFNTB24a5TR5IAhzTPpmCbTYUYlEWxckWhpDp01u4YkmSkTWeXxLu7xfdCH1KYoTjj6Nc1Nr
QwZXdTv4qcZkO+y/cjGXV+pDg3cd+KOhOtyVRZRxjWZi59aSgca4ARrt92kjS6v5jOkDiokfQ2QW
byhugXp7xKTKqMY7qpCa7EsKjhY7JVwKPYV4PDtNQkaWIfzOGWyLmoQCZ2yhNdY9B2FcAzb34rBI
8teti2SiGjhiEJI8GA+086JARYlFTRhhrZnQR8yQA0P5LiFezjEyn4WQvCY1gkzXdZtAw4FBhM6s
IUPHrtGdJublxasXLXnSf6J09oXFVGwn4eyB2yeKbR1mwmDAfcGxbRHBplB1RnudIkm2JDhseIJY
INEV+oyOdYdBMI9z6Y3ZjzFkkUPCXjiER1Icmhq2WEXQIsOwgIycqbdn5fvH36LL8HUJqy47PnI8
ibAGP2CVgOumMhvX+ivPvCwlK1isk3RZz57D6M8yYUm6BJtEjnMcl9ypsZs0pZD42zBtb4SbFosi
/RMjmA9o3mmahqQng3S2nDML6BA9hBKYQ4USeRsRU9I2770myb7CErWFtI0KzBL63IC0MDV05LF+
x1Gi8eSH9py/ps0oJ4BShgTzWMSdM4ReG/OJAhVsU8YrElsMTEyT/OGjGabo5VFb6ApBjN1ASvQ4
webGBUpImSkqWn4pWYkOEU7gkBjqyDLkyJjNLDKSP+xHq1VhkF09gYkYIVnuUcbz8ehfIjwNlSFP
Qu2q39kCiz81DX4iVOVelnC2xfjWmzJLtnlHi5RCt56McalPCk9JRDVAPh7e95wFBQha2TAgqlRN
QECqsRnIydcMU3qHoLCbHhI0RbQxLWNxEmNagk7IwJWJyqRIEPdBxNEWKfNTq2L5rBTxzK7YyqIi
nWHFBJO/J5gvwgaoA4zA5tsuC0xOJWyH3eyvF+J2LcXs3KqskA9WUpGHpKJreJ8tW0qa6BGQMjfl
sVVCus1lFZ4hFu5Dk4jeZD1mHKh5l+SIarWVxgXoStDDFDU+emBQ8ACXUt+QofhPVbRuQwqVtKbq
y4r40AdfYT0sJRXelwjJgC02IEfSsEaVMUQY95htkicXh8HtlTNSzvVEMnM59kalbq0QW3RPbtXM
rbGWAQNj+N9lgP/VpIY0wPG1mkh0jPdDwWiqYYY4xCPk55YV/HqrUAVArJzBZzgX7DQexYOups0u
l2lh4uFb1MXPYeBe5zNSTIQxdqBlP+uc3n75eGFMQQLgzlCBHAX1kmkSZ/U/CtDIwCUSIdumGRzc
WXUcUkH9jIEbZYVZpQ4WHLw6l7TkZU8RIWMGYOq10ZBnGd4xuYgcRHQrDKh1WJETU+uOAekQIEt4
wBIhe/UwlxqTuFvSSIk/d0gQgUMlKXh5l3nlZgSty7gVyxr+Rli30/ZUyts2LoP8DmaoD7lOyRCS
yjZVyG/01y6TAnkryu2tkttzjndW3uJb2QykMMo6+MSLXIJtWtCAzhjaTzNEwGIM2E43p/dFweuy
v8nC4yg8AuYUpRAv4SKiYF69ZtQXEbGm+nz9YIvMjZsYA1M+UiwqNRQKUjQ2PuJ7kiiT83x4yxW0
9t4Yr8dC1CmHe+2ZaOnv2Ghzj/S1Ds8OMHhyTzRdtuMH1BJZTl828jcJb2ao5nMpJ8NCpV9qeyAt
OdC8KWgPYVG/cDWZX1Ri60GawSl4zGDK1aSMq8ZkB6xymH5WHaDvYeLcZ5G2SAy3C+AbZmKNw0XY
X8T2OGJhWP+HsvNach3JsuyvtNVzew2UQ7R110NQi2AwtHiBhYTWwgF8/Swws+pWZvdMzZhl0sgg
GRdBQvg5Z++1i7t5E/e+E7JThbbYmKN/BTlTsp+kT5FnhusQxMXeiJjR1GQ7MMZB4wH0G21hy6GY
FmO79joW0zmDjx5uMhJobQFMSCymMPDXfS9voBkgbpZWsfIIq+j0kCyOJgVNkI3bnDGPcpuNYxkT
vLoJYcOkQM5kQCeiLKXH6IxynSUNBhF+yUCF08VLPcO2TLoDV+8GQubcpibhA0EE36mntRm2BLQr
otSv7JrmcjmBHBMjvS/D1xhCtPI51WgaZKS5tmKCzoh6olBNi3IJQ37Zx7ipy70vg3RVYM+HkoW1
Lyaz+KqUPiGUPmgLnyoMDkDEBI0SBuGJQrIQuHQNzbFO1k59a+qlWIVSY0gIAH4RW3Q9Gpvar+cK
e+UweAodb8SBmDLDFGixUY5UY99fVXZTbgIIBleOLU/jQM+42HsjmJu8Y74fORY4ioLvpsYok4ii
wS0t423EoF0f0nXkI5AHivmsu3SXBfv3qqWhVsQj+XWRePTSxl36bsaQE0pp1VrZvZHHT6KCAjtw
Qg66RtGHpxjRcmPZBZhe8ibGt8TFJKud5yaRxlNmnUaTQBUYclvR0cActQTHVgtYtmboWrqw9lyp
XsbO/fTT7B5MxETedt8cVACVl3mAYUfqII0ApblHUd9ndKFqzz16efYufX/GxTPFL+LzQG7BnuDM
x5E9kJ2VZQ2ru1I1G5yttF6ZNMag3BYZay90XBPeG+ZPmW29QLHaeAIRW+z4FL4RPSxTS1PUaPqX
mcingrjC5VBqq0HBWSIeY9lTvyxlT3hAqVubPEG6EDZ3k+PsoFYs9QhRg6FXG7cC+5dhtF+aAY70
RkEybttVGg00sUR+KkGv2PWEYYzhQZkZa0/o4qZj+5etDGpYWpCTRPg6Dm64tcmSnZYjnvZb8ou3
wUg3KTO8aVM5ZFbW6H+0hsm2paVghZt450cTtAp1rtIi2uRmuAkjuld6iIqfkDdsSFGHWXEugUSd
ruCG6g1wAyvyToHSx53T0X2p42JJ5Ie31kqG9GkYwya5tslHWNgB41VpY2TU9B+p2k9Xa3lZcEYG
PR5Y3/GBlY9+Nrm76khIvHU/GTa+WyJGMyxpE4uTzfQUxpG1xgE+kY25J3uUxoTPXkvy8lGFkmEK
yCTdQSsECYXIBLr0Q2NU1DnnMsgw3I5YSRsJGACitltmhHZMDrordT14XCUUs5+msvWFN6KGVN2T
aZrxLk2zM0KEwQD7VSGor3S+akBi5koT9SrH7Ttzl5zd6FQHa7CCuzImKAdofVMjVXRNy15bVfvm
eKU6Zp53GD3KFU+Wm354y+W1UUKgwiq8Eg5JTPlIlHHkPIe6vG9TyMYd28rHFKMmzPyEBWTyMAbu
B6kgcmuOprdu8vYO+m5wzCxOZTk8KZkIuHJ8oJI+KUkSu1CWr0AHfdZ0zUtmRMw1tOIU+ZVEBDwQ
HEQQGDEy0L1bPgVIqBQlKZYm814jWK6M+pugpLenb6rA1dYuMfNey8qpyqejkuGXozJSD4IPP6Gz
4yejXLEYW+dtOULB009ZCN9KQBU315AlkByXNNU6ql5O/l51q3lMVNqoaDblrOyNq27nOZVYgISH
5IxbduppYgSsPRscIpUcofdlmBXdCMpV3OgrT1aHSstWReO+FgbXYZWKTaLTO4I6j1Koofk2juJc
Yy140Biaqah5zYa4WYSmQjepEmcjEeYnB7s3KKGN/mCbXD/aEESck2fcG9HOaYEJuCVCnyaJoIki
pBp1BNCq/9QIBiF+LucvvW0rPNAKS1moj8HKlphDVR8hUxyDeO0DD0ZEntxDN4sgdjGr5dsgZFAm
qz4FPqSTDb+giqafT9hSRNmxg9dz1p2KflezTrRxL9BNDBBsaUv2LM9z2qdEOKy4aMEZUDuOZO+u
KY91ug7Hbu64oRXk4EHjVGbQfsnsK8D0+zVj5TFsb+kpPAqC+EgAFFvT5wsUek0PZOjeki5PiPlx
V6zmxaJptaM/Mq3VZIYKknbjiFha2rc21dBel7dKYyAWj09x0G3JbKd1EOrpOgsIzpIc7Aa0JfUs
dWEtSJlCVuvNftnmCXP3cDDm+I4bKye7WBbTtkqtDkWsDOckr9u+16m8axYzvhnTCq3ck2nTew1E
cE2kFItlnZ2TdSmCnOaa/TxbuoHHfNf7cOuuphsVH3TRn6FbXvOHw15rKNiEavCw9xUwfFKKzCTZ
gFbOlh28UVDsqAQdcvwG1OO92SItGfl8tfl799GTmmCFDN9LnzUbiFcoIGe2s08xg3iYjlCZskps
0lYy69OYuwxAowDB7CxC2hYyqdPrYe7zNXDR6vADpvG+Htvk4LkNe4drMdapA1w+SFpdyopgNBla
T7htlenswviuSJExBGH7SUjCj1nTHKhaih6PufpgkRvl4O3PFZ9uSXNmHXQIdgjqCjaioLiAkYSX
exzqLVcBDNC1iU4XPaJd2eo6LAjy8aSaWxl4vA1EcZHhdytClBCsTka+62r0dZ015VTb1kKZqMnh
g7qbDo0LIepXsgBhX/f1z8ipV3okoGcd9NB4rG1EjKiPlCf9peX76tQk4bbvp+tJM5JD7qL7G6by
4HVtsyxrH+2gH61k7N8mNeJrYpUO5jzekQBRr6ysebJThxGctrTV8xRA5QUI8tRbJmKunhAfNsq+
4vsMt5aYUMUMjNxzmR3MvMMo1aKdHkf260ysTYmvYXwyUzi1QGqAcZUoqxouBwF7vZoKDeQb6eVU
wc9IM0qtNj6n6j40In01n/VhGbEsYWUcnQwok5gHSLtA2FEaKAzLsdo2CRwbXfj3Wo1DZGIuzB+W
6ulzapvrfk5Zw1shzOjAsvCWjsmE2EJtcs344UT5FU4VFPWc6o5oRJ0jIINFT7Z93ZqM14x0IXO3
WNmRR0Hreg9QjDgIbXZUh2Ghooa/MTjZYM5yPqcoQhOC8L2DSLc2bPWKg6rlS6zrI3wnQWISBIsy
H9aiiplziDa8He0PN7jD4lDSk4L61nkrRxlvWsswRc3To/HFUVQuqd28EWpLACBRi9aLX+AtxYK1
11p0HmkXvrcaTaEYZkBcxMvIUCyrSERZNVX1wiFHg8kHq2dq1mttdupKNxGeanZuIHPXPkxb3U81
M43WhnRaIAVoIFF7EK9SlXyFkJDPE1J9o2BUVsx1rKSE01nDlSo4CowTrqIFMqT60Z8i917WDEQU
w6uR5ldgRvrJKcg1h8u2bHqkmkk55PeTqX24pR5+UNt8SSLSMt1+yD1JV9Nsvri+vWY2vRfZBqyy
boqqq7e0M+UQDOugil4tzUKXtesUF9TIwszbdLTVODUcMxQuY45vn9yfCBjgRgYsYhxYDbWp1ly6
GE1Yxd5RKUQovf/wDTJxDZTihc/qZPRrH9d1D8s41dekqc2aFv099b3HfIrxr6SXkxXDJ384RUP6
6uqN2kzwVY/VAHOMAE99aUdagSCneu+VBYuJo7yAv7gageodPI8wy5h1SzHV+brX/WtOdDERn551
FRA3hxhKfyi9itowGwRST0xxsnvh4hXdJkML8tb17l2SAVb+5KP6r5pHN8+X9khU2lBU2FIL895q
Of/lulUv04CMJqGJDRpV8tFL6oc04zpHj2fg3JcPWg11pLfXWW3t6yK3tw7KAzN1uo0vWIS6ODlN
P+cslGn4EVglaVGBT55Srw85o7ittSPSEoR8UC6SPPa2JmuLfVBYn1EmvJsoLs+ThqlTGeawBpkK
pdPF8ZLlLOQte2XHcu2DlSNfkZmll8P1/VAITzJO/IS3ZxXaXhCzTsPUwX82c/J6JxORfs88I4zf
67Jwzi7taKqG8crunScP8V2G1Q/PizWuZCl+cqvbKNu1qdzEjdPVXwGNt1VRo5VQpTltPJQYUNSD
ReWz7J679oWWFevAgTCrwsDZKn/m9Q7g9BxmpJJEWkwbLA4cgaLYF2gQRoMzhk7/KphqAynrABqr
616DQDzFhSOJEqVKDsv8xRinbGvI5OD7jbYYFfZDs5tFlm1Lpi8+fqE4kRYQxbZmc66FC4ohyOhz
BKFcN28d5LS6GZkmTQpTh13DK2i6houVAH+n4+XR8qlZyihntj/Rjhi4wi1i3Uu3saE5q8rgUxWD
9ml3cxJZJslER2PlxuVbbA/EEImTUdtHrrVnxTf7VBIJP2hmuggh/O3jhmMwm2nt+ctAVbz1azgy
AjVDfiTI4zOIkb5nipN/iy2LCwlRU3bP9dmuPtOA3IhId5EXFzN553++G471rWpnQ5WU2X7wZBHf
XF4eVI47Mqiei4hejUsKfyI1Ly+ab349zCobJsLl8W93L2//H5//9fapr9muX48dlwmj2uhC/fBP
hngkoGZfAN2Xe5ebC5S7ngHgvx5e7l1+dnn214v/9LM/Pby8zoc2U/afOmhDIs3s1YXt7Sclf804
/4m/3b389PJ4MgeeEhm0D8MjBmXekssNexeO21+PxeT//THpLPQOm2X04mQTxNVJLDxgbMbCopW5
J+544q8U7c7ys6u0hDDqDwQFXli2WQ+qLtRCuZ9gcS89lyXN5WFbTb8/kcwvcWzIruxU219vuLzs
8lDQFNrYKjxcfhRJy9oTRo2TrdMSYmpNuD2X112eudwUWc3olqLzLo5MjNswSHk4b8bl6daQclcY
n6NlSATDXo+71UYrEEERO7BwgLI104qcimG+n3Itrkqmv1bc3rcxA5q+HuuFXRAedrkxhhZBRFjU
E/rGCYUI1BmnaL8GgdYidyXdz1gHIskF3KqZmIVNw7iQyI4E2Ng2milO8QyKyi87+Pzw8rMsU0i3
OwccaA2uttB77A2XZ/og16eVT4ZhqujK/3pfStAu33tn733gaGSDz7/h8rvLQMzkEdGTwgrm9Ne/
99u/cvm1v73m8tTQMknRVY4r9B8blfxjyy6vvjzxT7/7//j0r99QunGz8bpm9+u1//RvFiSaREl9
SHUWwDCzOP25GSAFAiiXYeDdKwvhoqHjs3PG9pjQegYnBT2jd0nJyURE6/KdcFtSsyufqUAR7iC9
5zti8uqj6BRTpYQ5PikSfdiv4jYlwRHdSlWA8gKxQhqYeO9r7ce2wmzfVwzi65Slfs3KhYpTUmVD
KhC2TU+MmaXhU3l6uTlAgIFB1HvNxmf2IWxaAU1b03jzHliAFadEcUrzKg3prEZObJv4yzLoK8xK
DOv7vEb46VKLWANQgwaGR5599wHB13WJBoq1wLJLxnNHi26JXR51kV08tDYDhIooXJQ+YF3oki1Z
dDPvbvErkhUV7KpBvzec/IblbbMYUg0hQhRvUy7B255AG2ipMHh06jKNjG1gjvi5iu6c6gUXs8jv
ToPOYKljgqmbjOm6WQ2ekqvaF8O4JM1jwLiGllhOJRE/GCQJq5LXcD9GhJJuKepzwWzRj29Cf0oX
2eQhodHbLxkkBD3GlbM0PP1QhKpDfkqMPNHn+8DFAKI53nOCrLJlDkK8FqTXoEPRQ8AQEdbvHQE8
6zpvPjRnnaRpy6BRMtFPkjOB02iiZYmGOsSv618wx5F/sOSbI813I+kwzzY006xR30ob7XhYIAwo
bvoEuaGTVs+4DDIy7+Cc1G0QXFUufVI9Ic0y1psJIAfnB2EVw65yqB0CZrAkvNcHR4kTc4K6bx8q
jXWxTmXa5jBMAEYvGAafVKIflelK9GNdvGrd4lq0BKIp6d8Iw/rIq7lvy+YIdmGaIwYpiXEHMjDH
GJP4+Y+TRofUVxjHg0pchzk9NC5nMIWIKF/bqXEKoIyYWg9Vt6EdUCGBgYtsLPJEf9Fa89tOiFUL
MFfw1mvaARww4XTOhH3f2/VwpvdogEFeJRIFmC0db+vAo6lohuyFpY24ppJkp7tUQbknDo5/n1i9
vG1T40cauPij9JHEABRkdo5u13rtGw1cSjs9h1sRENemTUa8tZJZ12u3nwwD58JPiZVLqtW5LTDx
mV26KmPOamamTwxXWLOaOSNtJLBN7mhLxljGqkicz6Cvw6eC9pbve+WSqOx1pQC3+fR1137m77Uk
IhEuezRmIn/FJyTIfqLVWchHvWiPaeahgSM0dWllCludJbe9GbrbtvSvm5CgE8vKOY8U5GEMGMwx
YQ1N/1ql9ZtWsgVZiQg282/LQj834UDpx+fdi1UvWQqa3filJ7YgygCfgNHQwhOhjpoGHVZCct8y
lv5LGCGqnnINpg6o/wVU5UUb+tfFZNPr5fiAHiE+KddQVGi7HAryVdAdLBR2CmNPU4NU4nS+NhU0
vlJkAZrarPrIbNoGDYTEpWkD37PQt+m09hC/JM3amSx1n7U1KsMYoQyfLQLmNhQn1vQA/HREt2N+
aJ0oODsd1+SAsZBlRcF6MPU3l0RE1DA5+ksjeRytqNs0yRwXEzry1If+Z0sLrSMu8kRYgzoMHdtV
dfE5akvwgSQ9rJmacHQPfY8sZrzyejpTcOydFfDftZxAcZdOqx66QjG2VA9V02hoS8NvwyS7t6JZ
sG4lmt9BN3TW8PxSpsRoXIiJRrPjeYt6BqQ3WQvvJDZWor9hE42l0RCBV3e0PqyhqTY5jErG+Chh
yX885IFqQeehJkXIsZkEcGIVY6qABpQlKI3tRmY7wwQsJEV4A1lUodGaSQhM79Y+kPVdS1J7NaEL
Y1j1SPIapqb+VjXNtDBceh9jSayqrwXWnvCkzxhSKo22/GuIQRKqmoTjsteehFY1fOrw9IWElFm1
40GTLsa2zln3cUcLvzBp8JjOjAHNMVtUw/3QGujBrYhusVhORjkdWsQ1qQyy61lkxp7rFH10TMop
W9VZdqRPShjxRYAeQcyOITyPlVNvuhb9vxqmZD/WfNHe1IArj4DTlL1PG2F4dRI0IOkw3CT07feq
ZLBCogzQDKL1hAmoXxvIREDwCi//NbUZpmt2fN1NAn30iNXCNrAwabW5CCRS+LEfj10dp/tqPars
ltwqzqm59w42mGZ+i8XXrp8SV4vQzJT3NkOtfIqgiNpcmTPhfNnzoWobjHCS7FgrDiB6dqz2puHD
16qT0sYSaA5/fYzjXdewZLsZFuQqfCCZS+pIdcmfRJeTVQgRoIDy6wB628DtGDNjg5p/dnliImd2
XTnWQ9G0ATnm8iVKIRvGRO/su5lgo+YbXSWYKYL8MRRhuA+z2tuP1vASCkAVTW6Oe53VHvISbmoh
g5XMkBPE6KBIXc71XeWRuDR3Dwks3AxzXI/mUBxU1JFuU+gbUmX50Xxj/OPe5eFvmzi/oYkiBnOr
yw/61mA5N8xb7ir9QSQpkB9HaUsXbzm6yOdsaGe+eL5h+TjRcBqTdu8aLncZpBM+Y+fmUvcEAJLa
2+QwEbP61QzQ/useOs/Lkv5yY7nsCsZ8c3kIlp0OOgXb0mrrbp/4b4HVgdi+bJTZNIp4wbG5Dec9
PLG4HrRxMl3Zc06hnIuIygBdUsw3l3t/+hlZeFw3bQxGtRHTnLxEG4mSJW1gdqgvE4Inuo6CLp+/
y183zbxG7SIZLDQmzgurYti51Wcy6wWRGiQBNUuubYamhZUw38SORMp0eRzNUNapohvjpebWFn2C
rt7pSxQvkFmz+q5vXX1nO/CM3PlmShHyirZKF4ocL0hVwGL3XYnrrC7kdegUnCBsw9iPXWHuL/dq
TRj7UtkFzQxascHMiK2ghbMWk5QcPLpsw+WeTam7tC0kXGF0JJtb37eNq+/Rsfeh7e9kBc3ESBD9
BoRsG7QrrXEXmneMRYp9rrvVJoxdoGzN66RY51HrZQvGBhVfYaEt/UBg2XEac18aurlvTIj3HdfQ
q9ZGfeAYnCpndDKsS88B1z/zxFIfmkKJoLRkWjc2FjkZPbUMc8xz6fvRRidalBY3Je+KrNEfNdcx
l5tuvqcrHzH9ZNIY+jsm1yG4kCBNGiIXjnze69iXBBc0qF6lhxA3jlA4c0N/dVe0k74ZmI/up/nm
8vlfHpq0FNOMZg4fdwBAb/4OWLn9fuMNMFRctAKLySOqzUkpiIzQRFSqNkWH4qViwevNIOFfO+Dl
4RjjKS/GyV92jXtvmuq1LPHU9dOslYynuFmH2vBhYo/nvO/s1FAe/j2z+ia0WjGcDGCEk7ejuQN8
M+DKS88a+GSyIYQiWTm4w7S36SukgIhpE66QV8NzXHkP1Yd4KA6MpjREqii157UgzOWYBfECR5Nz
DB+nV/BiX8MNEwv/MXzI0HpsnBHC6SL7AaI4H5TDhrYnE8QSXxKjABJ2LQJqWLgzLKfHum5f8hk4
BoJkzUl9uocnXStAr+tO20B1DPutdjfdtJ8FD0dkgwSerQhcqpgBvhocvjqxosv2hX/KZhaH/Ku+
0u4wozEkzHCDI7yxj9GHThWDPdXjTRNyBvzG4oB3qo1XrJzrYYMjxLAIDvhEDAOspgQ0+qC/3gKw
WkVnQibtK2zGCC0eBJ1SscZ2Hs+gKfc4fgZn44g6DXDBCn8sRIKU0etXyeWMhLt7+0uejHvxZu79
e/rxrPUa7Fgm7F1y146sGTitGK/x83jjfw14w58VDOx2Exz1aGdh4O8WipO2TSG5tioCnxfg+tUR
+OxUUnRfFS/sBzjgJ6YTTI2O6SH+wHFZEiyy0q01wRoWHKUUvQXGXgAPnbgiRtFBgUJHjZiUMysx
zhtI4r3bI2qLzfARVFfy7ttr1+2IVP444vN2Ky6GW6vaes69SDf/hGs//8Y6/7e8y85FlLfNf/3F
cOG5sy4cgyKfee0ITzSpsZyQjos0VZfS5vnP97sI6Qw4938vq0HFqalj1NT2pUCyskp+xKHYJh/d
PriDcpqiW1hr/jlylmO2oa3oHN3r6ZM9hHUtGr10ZruM9pJYQJ9lE/lkMyc1Djahu/PzM8xOVcJQ
XZpiIzwCal3WDRsDyd8LRBOUgU/TD3S/dbbOXqFwXOMB3ZZP/W18lz2UTy0dh4WxrL9jMpbcl/Td
wuCy6U/pnms/OkyNHRZj/dbcjEwkNs4tJzO0BqRfcJ3lFHCFb9/E2DRuiAS2lhwdCzBvKEsnC3dU
++Rcg2Ee6GYf7X7ldevvuv+yH7IjON7wB2MChgbnBwcUwR72gSptCTDtNf5ADKkRKIe0+ErdM1h4
qPjSsdrAKuYZjmp4DQJZP1KyHYZZ/yhv2WVbxo93iM2qZyQW7qlYnzBK4NWlN5zy+e2RRL06EYvs
bfqBVn8tbs0nKJhrbxV8Tx8Eq63MTfSQzpxG48Ul6PPY7bRtuLFO+ELJGC4X2KdWWO/bWzCACJ6z
5wKyCK4XlE0r5M6YIzlOHdwAH/FqEe1yCa71iiNsvJkRAA+mtvgGTBY5K1YHy3YRLbfALIF9MsEO
MRAeutl4ccCnAE59pZPsCciHlc6RFjl08ZnewG6LjO80LlllLEW1hciw408M1uZZ/yJfvtoO75Tg
bCoX8I3cV6/jwXulrtywcluzNt8KHEPLGbRwepVvKAlRiK728cZd/Ys9f4b7/7cd3zY03bId2/MM
6487PiD7BkWXoU6G25/wLBEezTmG3evR8V6MWWFKAsgyf8M2g7IJo9EjjqRmJn7PWuV/sTEEIfy3
jdEtC8WzZpF98OejUMbtYNder06RQa+Q/wkZDfPVyEcEog2HDdePJT47sqypq4Kbsr0JGOBis3zE
PxLdXDbnf30O/wFY8PfTQvO3/+TxZ1HOK/uw/dPDvz0UGf/95/yef7zmj+/423X0WRdN8dP+X1+1
+S5O79l38+cX/eE386//vnXL9/b9Dw9Wl3CJ2+67Hu++my5tL1vB3zG/8v/1yd8jKv5l3gXpQf/0
zc3/wu/vnP+E//oL8qEoL6Lmj5EXlzf9HnnhOn+1PNs0ia/QbINYi9/zLjz9r1Kzpc2PXdsjb5Xz
7N8TL4z5KX5u6bZjsQM4f/m33xMvTPuvnu04Lm+xjctv/P9JvJCu/qezPStzwzE9zvieRZuLJdsf
d/rIjqw41ZsQ8NdjU3geUUAz9KxBE/MyWjXSucwiaz2iiKQ8tLBM2A3NGc1dW0n0ZQ/lz1S1YtYc
V4gp8RoEIIJV5J3Hps/2DPg8SkoklIJKCJXK0TUaWL9RB0kvICszlk/k/Lj6Z2Aq536o5JEIboAN
0pnuVDMhYc44wdOJ8M+yGxFjAGHNqrRd2xUssLoemSJPxHCYDeLp9EUVZcWCi/VNbxyHNNFWeZ1u
dBU/eyPc/8QNYPimJctYaVUrgrbfBWJ0zlkRAotSymMTp0/uGEwHzdyRjEZgHKPA1oDNiAToRdl7
0XF1HvO8PpP9tRil6eFRm3aZz+WHqS9oAZOzN1mie5V2M72kMc9t7vrAVgA2+ug55TgHi2EDTby4
ftYG7EmkfGKZMENtY5ZMGjtpUsfDNZlIVHIRZp8uN61t7FAXjatEQ8YBJMhLDbUeOy4PCb0r8AUx
0Y0xl1VIrNh3I3Fnock9Sf69pi6njdTVoaxhgUQj9Z8++Ssytgt09+QBMB0t4WZ0aAWgwIwEWRJy
P37XatxpnqlWacNSwE2LjV0MN9Y8Kk7h2yOzGc512jtXsRKLoS8YgvSCyj3GzZ6gQ6Yr4O0n+jtR
QJsIuE9ZNg+ZmgGRA7CfnEFjRPm/Dm3MhaYqSA7wbihljDo3ASMx2s0KeiiWtMmuzBDBtpPLN8jq
WMbZcxQGN24a9suCgKNBOC8aXCRi2K1bocBEsOCeG3a+ebYNTt654775MlQAtAVgnrQET+9Eq6pg
6ZnhcdmbngKlY5cpdlDRXCcF0hu0Ssscs087RHADuxZG0WCnv93wp8kxTO/7KKWxQkHcECZbBuVN
YOSvzGAJsyA4VBqERgiXua7yy21WudHWjRiMmkTKYdrsOD33LAScBkmwhLrT4BIi+QtTqKbfOXaN
6WNqb1woiKSwR9fk462bwNSxUjBXaAWNMWcMTozqdiJJAMOYhfuRsLximnXMSruBXE2/D8FWwHV8
aVbGDhND/G274XXu6x9WWKD481mSC1w8N1WNp7VCP0Rjb1xOGqSJlv7morNJqdQGxKK2t8/JhmKK
HK+Gjr5R3+qfbkYEmWDqrCWSluWQboXnIbgTHVdyD2/5BCiCRLNmUViFvlB+2mOigYoe9VOymlo6
elZcr5PRlkdXT1p8gyHEXXAIY0AIcIh+yuv3iuiGaTI+ZZ08FF0rYGqCE59qjeZV6T7H5PLydfrJ
IrTcnRuHIJqqiSWPnsNqYvU9lsVZU0C1chMsfhGBTU5oZhRzpTw6zgaRKTPDVYUgV48yYPIRCrqM
7z0RN6HN7Lsc1WNf5DRHayzAouFPtCNY6QQv2IYJ4lFXH4ZZPBk0spCRtVtqc0SVFv5TWwyzobNq
TtTXJxPECvmlISpjS8KRUgl6X6ZM2SJ0P+rw1bHsYf1tZzDKlfGVowRiQndlnds2v0mHkji9pnoZ
3YnUBbfH4jslxRqlSnnlF+Fw1Tc55RPTBJnTytfy9KcK1D2NvQpVxDKrKMYrylfXH0AWdwPNJ4qW
zgw/UiRofHjJR51Wu6BEhmC06ofpQ7Qkof6zTYGgIu9C/lYPtL1YDhFxRzVWzdGgUb7pPAfZRwbh
rqBSjUMd2Yl/T6z1D4mnvMsa6WXoICCnoj7n07QRqjqn3kPoUqmFcnr2LIFkOPWR7xvbiv1tbLqT
XTaPUVq95UN0blIfLbotApowjC3LiegA3+3eMtSN+xKKhSuNkfYDMr6eJsbKNYBcOEy8BmIurXDS
lnm/bwHZZlRWXV1+5d+hCs5pmA57Y9ROdis5kAfzEGfutUG4T5ihBbZQS8ahNIDZ91gQS1x2jkaz
3HbNZ8NP39LUj8jTGb/KSNuVanwdS/rbVW++BEkJQLqKngdNP4VhJzf6S6mpBMB/QEKOhS07i9Dh
V5EDBs5uniOwy37nKypNvACVhjLRbKb7Ke9/UNySFxwvTN+/lbqGLNdA9mX8FFNIlKbyCFhp4+LG
awKHTIqJxkoI39J9MUj7PRYOMyuOdW89hMCk0JLeaN7JbTF+2wYaYUEoSF/WX0gYCcKM43pFVi4n
wG4VGQgf+8h9j6Loutdpjus+GnfOLY+ibu4NxZXVj9tvS9YHt44ZdzliPXjBTSD3fjVH6+WcuWNs
f4dQTFuV1+ASDNcHaKcd0KnxHMdHmWSAo0Y2MvqJGvludXO/IrIeK6KUiRhoVpnXG7smY5DlvcSa
dTcGlUXKM5jOfiQpXUT3nHrcht/e2BVAfK4baLAPuTc9jk4BDADneDPaN55y36Xon2wNr5ppfbtc
gdZGCneV3iCzH1STI7ZxUyzLZKyXwtB3KbH05Kvqbywjil0XPzsR1SQZDcEqr5wEH7fxmvl9eWLz
oDmZJIA7XDgQCRwdE38lghS0JfM5XHXjo8WBscQcQPrxF4fqtBOh4lpsgdbhKx4zg6VM5Wy8WpFG
AZ2D1dKB+TaVf59/KzPdeRXFbRf1yDpt7aXxJWFHKDiD0vqshlu/Mu3lZOO/7TIKgohVVNDI8NA5
NPsm2zmW3RRcScJ7wptxsigtAg1Mk8mpK9a/u4xLaYltC4aqqYerMmJ8bHXOIqyyD8NLb1ppXiOG
/DBa+RY0T0OPmjbSNzkkYJT9cKvdBz/ZMgx/7DHhrbqZ9mo7FPwAzbV2nbD+mJLs2qkRNKj6fRpx
v1bD2UutO70KrulBfhmVvWuApxotTU3yKjpZPusjBa7NLqZVCCYqsWVvXJfaFG5whPQbJi05Jnj3
I+9+2hAiW9FQF2Xqf3N1nsupY+u6viJVKYe/KBEN2GCm/UflwBTKOV79eUSvdXrvXdXt6QjS0Ahf
eEONdFla/IzBdkp+QEP5jwScvhQaf5qcvl6o/UK2QqIwMO4RinhDL+Bb0yM/GFP/STXrg/pyQPuU
EaOdVNalth40IaSLnZ+mtDVsITA+o7zc5Qq9RgKEQ1hqdGgSy7QZpYIqqXx8QHtuCP2YsLbcf8/I
BNPUOxt1+B327VWPha25xJVipWxRpFSgVUhM6whfgupBZo1yC/cElg7SyhzLKqaQwqZgBy8E5KSE
hxdlf4QyQWOtA6EIKdJcF/3kSBXalpCYxmHe0dp+owGPNHAoXltp6W1kbC1jJl66qd5Upr5JhkU0
YrzNGUpmBKfB2oSdi5yZTEOSetysa8jdtpZP9R9dNmvAyDOxeKpkAgjj6MS3pghgAFXO4CHd0loA
xt2jWmipaCj0fqvKn1bSHuJQ+DYe5quGExs4QqTWh6U4OwPlWITsS4hCTWGu5+RNTjAGUXTtItW4
NQ84vwQ9pq1NLPltyuOnQb3OVWTeEzY6NUIfLAJRqEOxQvUsHhCDotARN6HPlInwgVgOGTHGjE/Q
AelXA1IUz081s8NABV4C6B9+bIZC9Z+fPL+OqurhmB20qedvPz88fyAz9mh5Lq/274fnT/790pCx
VpGmaP1/vv8/3v75y88L+z+/kyTxTpG73KfN10ru8/c4YWFNPD9l34db+u9bVZq0NpXhQbCOM1DR
vRUGCsPPF35+kCwRraHlDv/9QEvtf37ZQXrZVrB/g2Ci/GV+Zc/3eP6W+r9/9Z/vqVuROJU0mdJ9
o9Kl6JYPc9bBsosWkZdApLDz/Obzd54ftJruCvUNrIn1S/GY0Xj+33//75d9QkG0awEaVSlxBAKS
/30jqdATv2KEniC8J77uUdGNkJbewfN7Rj8m9pCCtU7GKPAaek7/OEY8zSIe2Uh35/lpJ4SnHDmS
rPOr4bEXDo36wmk1awfyiTi+Qn7QkYJYBS4n9RYBivFjOCtvFKKO2KEjHLcjcqHNfs38HIvb23wj
IkWAvvgBTwbHyCaS3kYXCXVuaHXmHk5lTMeBLMhGEOgeH60XtABnRK7H0jinF/OkjPPqhzolRgL1
tIcSm9l01sVVjxbU4HV31i+5Cvp2Mkoln2DPcIzT0QZYR18DG0/mipmvY0OxRRiGT9ufHJseBFUm
CIdO0X+iLkkh9MHR4ijfzSFAh8pufOXGVgL7wMMJC0jQKngvL8kO7iEWW0gtwp+jxo/fH2xJjrRD
6kNuki4A7R40YGDUqK5O6Qy3ilN6NE8IF0bVKvHbzhNhzoQks49jti1ew9YrXhc9OsR3gLzuc/gP
MNA3svwHNeERnIk5oep+4KNkrEykxu7wp2edngQv048b8h59G/mZT3G/EdaU7UlZ4VKixlUnW/ZR
TPhAtShYFxSEdR3eBpzqtnrBqFu9jK+xeBW+TgC02sCZ1xpq/7v0Lftkg05P0UpaF3aK8191xuhw
BYIY/rbp0EVayQS5KzoZX5b3x7COSPUg/xGgmoh+JWSZzkHzsBXx7UCeTwZphkSeTYrpwEyJv1AP
WWNq/Uc9lu4PiWm4tw7t4Ex/cmion7Ty94iZaucboqdHRIr3FE9HKsCAflTFIT1cpYF9QrewXpvO
CeIS316p0Fu5R+w2bPUU/JoblP0dYL/IOZob1Hx9/RQd9I3+m3/zLw5O9/oG8/c7ukJXDH6Fzmtv
KkToeBWcQpeGz4rwiwFQ1qiTZ58PqLFbPKl05y6e8hsSFidOxQLziY3gwh0nGXWiz+Djx7qaJ/ME
gmwBWbqjugnCrQWXUEYO8kQRCVcywwMfnq582igUy0O3uGKl8dkKticmjuJ8Fi/H8PWPBqiYxp+9
M9D+OOKml+IEpa11RNYpWQcrKrIm2lX2aNN/9ZFog0l/pZr+cldeX6N+I9j3FrnT7xJFvMKJjxEq
WjYC6931EjvImku7GRPJ1RKLnMeHn0JYcDLWUm5TzWkGpDATlD4r4Y7RxHHCqLGEHbDCVuQ6AMTb
4W1Q+djajYxUcUidEScwD3XdlmLSJ+ik/36XgoYXbhHc6NGRyF/xfBABLSixgzrSKtzOiNxfed34
WPnVHa4PcxmzFKBk+eCMdvne7MlQZAjdPnUWaj0YNTLZfg7xfvRwZ/cglETYtdRHsKYKW8h0NA8j
iufYfK0BoNkP765iTYGWHbLCESrQ7j8z5Z7YvmWn5KgrY3Lq20/i12v6EhdqPpzfmAlgk5PZGap6
zoRSxEF4ge8jrGjnUbVbljMPk1m2g0weYqmBfeB9I/Hj4Ur3kp5XfizzQxBuDGoc2zDbiVvth5bV
iMfIfIbcF6w75Ib19VhtopfHKUT/1bCLw7gKPymS0Ju40ThY0SH7jNxkC4Yw2pLnFGcCJkau8AEa
9tnZA4tkfAOSTVzxMG8ej51X4MaFPN3LZ1Ge5HP3N0dCYTrWgodzZLVGB1wH92IxaoVlV1/NS/RK
+xUaI7py9af8m9A5kt6JdCllVb0b+dQnZ0cq0WBFQxeDnHmPnqilfvW/2mJ4dKggtWGdtPqEoI5q
899IPMbK6pueok7vEtVprfKSK7YwNzTLUT52hIVflW8grFKJalePI8LT2AyUTnYv/Fqwia0gJ9xz
bTOj7Eqj3FxFLqK1ByZL4TMqbrgFMDldH3+68+D3xpHRmXcI1trJ4rlgOsa8IjeSc3S+PJCPvD4z
HQ6X2n8UB4lHhGLon6R3cgQUIeussi2rED4CklbznjUSuWL+qqxRnbtKDlgJ1dy34KZeY+o1CMKD
94cuDgbfRz9h5NEPd7hAK+TvselQvjksOQIre9zBxGJzgNBdfCJEgV5H6DIGlR+eMTRKvfF7IlIF
t4dbDscf9Pbl2VOqKb6y7YxpC1I14q+CTAkT5fDw+rW6zL2SBlb3jllJsDz2iBAvll8pXKaXT+wy
EWU6P51tj69conhHk3c1LDd9YOsZg030WLPeNjHdsw3elqGDGvEafdvn/+GAdyxNnV3oes11FBen
JajXbvIC7tMOzvkJ/ewrzqYPdQ3sj5HAZWAobFQzRt1Pf0T0vM37rB41gl38ALgCsLcA9gjAEb2F
9gnHOLFjwUfbd7hmd04GtpEbEg2LQg68IZqQR+Y5x1uwrVaiCwZ4zbSKf82/OiLfAJBrziiPKdSw
ViqfA8rjJOUGxxVWHHgdwSBF4+pbvoNXYjtPrR8DQUfZDqjP0RaN36Brz9ox2m5UDiIPcCwOVls+
bvXKxzt1hZwHGBz0iLGnFbEtO8+b6K51qJ41JS3+lxK0Gdi0x8UCQcAceEkuJN7f7U28slDvDwc/
gnCr7KpPTJJsNk/2DFD8sDq/jd2Aum248sJd97XYsLIM/oRfwaewgyW8Cz2EMxlBu/c4YrdFc0JR
n6p8epK/wh0N1ZEKCLbW7nNjcticnNHwYJSl7ye0QiDkrCDY0ix74eE0V5RzGELkP5eHiKY/9xs7
WIOylvyeqhE+FeYCtnfZHRcuyKoFyPAFPHpmr8Opz8O3KYbobwNe2YFUtEkahEV9n3BoLj5BXBDw
LLiLbD1lJ7VPd3g/OAJWC6mjB3u0mmWM6HDJ6d4M0y+HN3gnaM4ChBA3IY9Wjzeauotp676iDmXf
fVO3hfXOEX26wagRWhYS1vhtuughI6LEI1dADqy6z/r48GLrVK4N1w88qllO4AFJtJnlr4oTgUlx
h/OIO8AxrL4xgct+KuFSp6E9/ipkk7JiHQTgXuIWmKGAD58RnqSuBNWUuTCJ5gK/BeZyhtMDxGzA
IOAw1q3xlYJ7JN7D0U+CkDRf1DJ1xQ1IbI4rylSj8UaJUwv29I5VdCd8If+RL/VkI1oO1E4GXmku
+N/gEKytHm8WKgnAm7ZsO9IaW4RjTOt9rXyzt3GeEEhLiPKztbH8O55cdoZ2WVse4Up1heZbjRTG
NgSqLLwjO88DFtW2uyM0foVsDhO6ZONA1xvDEppAbB6vjeporxW8PPZtDWl9Ikj3Z971Ae2YxTqq
SRxJ8/vF0cSdsTVmaXNc4WlCxN3iEokUnl2/zeW69NS7ehfKNYK798FXTMKIj/LIOjduidtuRIz4
NlRMZCR+uJ55RXVllb1KiOMAE21disQ1em2Sn9RUoFcjJegQah17hY0PccQuxopHmw+cCsgk4h0Z
JQx6EVSCaNbnG5nVKo/bUT1SUplTsMSe8BrELyFWg4fk0/gTYLapvoy9x/D1v1AF/xkP9j5AYF3i
qlyzz5lQFhtGOz0KJB54muG4QuhC+VEcNpUK3YCBs8EFJYLL8u+Sd+SKY4/1PKEQwb1Uq4s6rLVw
r4FmsPXDtBXdvsPxZV8kp3EHJQxTVOxWqm2WQsa5C+o+jtwsdz4j0RYkVyQswjUKgYoVfi2cz3/A
dXUv9Wm6IlU1yJ5YvPb4fqGtmDgUVcRrE61RIOi4Ap0gbaPoB6V5m4T3YPwwI7tA8ZiYAQXYz1Zc
ERHeWirMhODQIBtbBq8ENcHyDKwzK5cAY/LD7kiAOu9ArzDntSOFRgOXhcUEDT8XBw+f6hAso8dU
Kq7pm5BcaOpspwrxnA02U5wEwyn1MPYpsE0gCQOTXTrSui/XdXbWH9sR7cLgksbIKJDC2bkz0nRD
w5/dDH/xxa+m+F4wx2IKP8BLlVMnHQlnFsM/rOyRV7qbd6yEYcfjCBxPnmX4leolqMSkxeWBOMpD
8ErcngJbLF2VoTnSpA2RFDLY22zMGhQUHBKkhNdGtqtC5HGdsftLnoBigvlGLQSSOaVGYAX06BDD
HTSK304eO2KJ1qgXWC5GwegpjXB8DQct/eMy/fCwQfolt3zaMUnmaD/l4zXe5MZa8nTAKvF+Qjif
IIxzRHPo9EznEFPdx55yNM7c6Gck0MqhJqJd8JolqEiQkAjIe4i9TYzIf3EKEZNYmwcwfxMNYvWl
4w3DuVwlJ8xysHlCTb6H2J3ssP8x1C/TONWg1MUtR7Yko4PwPXyq1La+S9hn5DJ3TiVZs+8ycoI4
53Vr8YQfBs2vPWJc7F4hj2pL5Rt/dLQRoGnE3qB4HNO0jlFWUaP1RLwsXDWvzTw83nVU82615GaP
3wDw1p0jCfxesYnGCxfNngPGWym3IbUQjiICJva6OT2PCNNeOB44n1btkXVj4nulV94R2yvi14p6
uEfc0b4hGs6OjgX9S/iVfLX7z3JTrD7LXwWbuR8QYzqcSrv9LVV2cEzxsJb7itiYpgMP4WYQ0zBF
3ykLNKv6RC67jg7ZOUZ7kxo7lVnSuy/hDav28U1nkL4Upz+Ouhv/EHZhhscxZuwvJXrzDkSV6mpu
6u/+xl6aO3hzMfckJvFY+w0O4i7dJLrIRKl8zI/ZIdlyQ6v2TVsvxQM0G73l4KXq/h0LHtsNmV6C
B01erofX8berbUKaSO7xF17Du9coRjCrKzdrPkdmZYnWomfJ1D1Md4T1wcxslgGlKsFXoOXUTWTu
E/q5JxSMh8NykIxvrC3eiczdr65sY8W581lwaAcckX0w2bP2+RuLlxWZevTKqRewp4/sQSuZ8GlY
41RNE3wj7RFoY5ZNd9D7vzApwP5gaRY4cEGxdvKoRf0Vr9KZ5c67ZCQNpxYG1i/IpOwenbOzsSt8
wyW80w/P6wn7Y/wjuvMei7QlbSbILzE7PAbdMY8/ZmPb4O81kHvDP8STw4xfCkoIhMVLw7S7KgRU
1i3+Q05ueBjxaWv5ToFJ+E7cIPsxSqc7yy6RDhtkjo2xw3PIxxNTqz2SqUo3wkvdbj8QUYPxpnhH
ccMTN/z6SK3k6aY2R97ibkdEy+BAj45s6YfCUdQ0xKIUq+nopwGJC9xt01uYbkCSPvWPBh88Gnzs
fwA8DwRNmnW5GyjCuvJ1HDyS9l5BKstB2MWXHLCoxYY0Q0ywjT/W+jHK/iJwc+PN28GzmNEcx9UC
C4lbd8Gahq54EbwCfBpHtYatSYgB6uuAu6eHX0T9WBHNqsoJIUTxQ6f2oZ+QNmvuTKBN4HMPMqoO
NlsWLjzzpneSr3pfy6vygjCJ8LPYoSt2BnChd6E5nPBKnlQ7oPJSOeEeR7Bb9YMCyH64PHbBrb4O
HJgknWinQYg2V4+zjdbTW23cQEyjFvw1bhFdoJy4yjynmBxEb9Amx7rO4bCvYCd8BX8xdrP28MOk
EoXaVRK9DXCJdYeVWOiXyHIMVIz7fdn/Gb44z3ibz8zXiIXaj1v5N8OqT6PeRM6mCn/LhqaqnXym
b5cCK5R9cyYa6T5xjesKW5Z3iygzFq3FGsQFZcaWOJbqQHOfmtUDvNoK5tqMFOJd2fnWK7H5LnPJ
MOmLOh01THmxcvV4kGLyEr5MwwZboUneAYuM5z1QEdkjmeB4zt+IBbJPefIvBt0wZipWEEtCRxC2
7NO4NFMHWYod9xgNaw/TnMOU+HxXlHcCc2jcCDQ0moM4U2t2432TNEzuzLiWgTuoJ+SDyhs13xLh
FDYe4lCz2WXvZnsc61ee+kGkAdztkp5bPVo1kUD6XXAQVNTg4rAEN7zLjL04/aFCl+twKfZBDrHo
m/+oyFhAcJZ/XpRgh2QsdP2rZZzHZqcvcagenRDoWWN+doHoaz5+08zphR3v0VHx94O/+ZFZ/0Nt
xFL9cY0Hi4kJS+Cwoe3J8Zf6CIoB6wAxZDZW6Jy4qL0awQ6en0J2Bd3/gzodITwqyTciXrIlCpbl
FvM6MPW0e1bVNWgpn9vtrb3xz1JxW2s367XKX9Gr3sG11z86YU3i9cK8x3Ml8Xu4J25769l+5tIl
DGPXOJJpmPmXOCAfhgdhzg04Y3pgR+VtKF+TtbGYH+zqhL8o5a9jb1GTg7eKH4PbfpNcAnEEwtMd
scNbCrryDmdG7MBIPm/CC8dQ4bCp6iBOaPwQRGE7FK4zqja+jEEMSqi9N66XAfnkipqBjZRGGMzP
JYvmRAQdhogSrM/nDpgd2G7fyNXLN5R7nyaX34xWfyPWYlsDLYxA3jL72PSIS4OP7vr4IXUhLqaW
ywYJ0ab0jLUc70gsdnfk94KPSH0jxIwp+tETaug/frO7jX8yye/5HR0VqR2Qfuy64eW9UdRgaS0O
OummCQ8ozXTDWuKUvklw6r4lmtjIkFKaCSQv8Tek9qsxAiviiyquoiKoYrKwXWJYq/gCly9KsOw+
NjhOvDDIUYX3jBuqkCHc7jBcVXfaosZBXO2xyJTv9g0s2Z6CR0W1hgDU/CC6R06VT6n+kwoRUkjU
rIgRsOJL3kNyRVAdLsGIpKyl+NgtdnKohf/FvpCIKtFtSu6wzQYX5Z7KJywBGYHwWk9V6T5oN0ix
IK3Cbbz5I7xRE2XL8JPHlpISl8UDwvpluIeUc/4uqqUVsOnCw6eJsAqfO0YUYEpCipRsSZKCj2k4
KLf8mLicbR8MmxjfAuIs8m+TCk2CSgXm1d8jLrkRgsUbtoZFbuk6fvNKbCsoiFGX4oQfumMKeuqi
k9TaJpIgxV75VuWdzAaHgS+o2HGZgck7tpQkNsEhTo6G5vNiaYOI7IvMyJBbvCnr/i17p5OM2i9e
z+8oxn/y+2W4R7Gl/UaNw3pDv4pFTJfdBWd3YIJTaTI5fIqSiqLLgLB3YRhKsYdEfUlHwG4MrmWu
kP7EgVRM3rX6hlsqrTaaoeSvyYXfpbBTEVwgHa+hyOjzNHqN5pI7UhIircZ60jihqMEn/N2Ajqgz
rmGAkEkMDFPt81JWvsEcsdBudGfw+bY+CuFvCzoGNU4qTNGWWvuof+aWp4frUt0QOTfKLtNuAls/
1yzg5ln7U7hOa38Up2XyREvmwZZNar14WDoDszKn9+vyHDDKao9zT9rmPgQUmxyO9vSNwATZDeWJ
QefquVZemU8UiflMPZ2nW1EgrZax4X5b5cobspMxHiVbynjhpxkWI5qTyy7VRD4n5Squ4mir0iXG
sEtFDSfBktYuHr/l+MugdsMHf877LOkKYhArpLiIs5Qdw8odcV+QuLFGnRCWUtZckkS/nhYYP56B
1yz9HKM/cRYy4oyXCr3Z8mJYb0D2ya9QEHQMVKg6ij3kxSVPkRLlJ7OT10SwjHMPOlMh/uGuU4qN
VfJO2Z8vuHwq65jCBShfe6lM3ZqdkpOPlFpCH5JupoaBHFXNhXVMXw7GdXaG6k/kyEPlnGdU0RAQ
KGiAKmfF0/EG2oLGLAwEBDpkl7kFj9cKUKJH5XB5ROwKTKVAY4c7C80blB+/+rTw6PDwGvPAJ/TF
WhT+qpTtDyZSndTQeo86CaXKznSXSWu6uvSHucKXlFyx51qihOc78w6w7rkEbD2paagr7ow5SXpS
Kos7Kns1F8q9TiCC0MJP8InfMPy8PQd/jg/flmHl7+mMLw8Ua1K8YJnL0SKLy+0w6RWXq2IR8RN+
hccx+OOD1vBy29wtTtFcGgKGDB1DwDWik8D9z0i4hYvfNn/E9TIJloeElFKHxd2DFhIPkBwU08ml
fSNOzT7YkmwgzcpmxG0yHczOmQ7DJ2/cv9ElEMiYPN6X2+G/uXnjBXXKPNoLj4e6cELWrKpYIB9Z
FZq6Yclnyq7VNh1dAQ1VYJrAogP+jYfIiy0LI7JZqJWGzR3NuouxU8l/TI8HywLhPfhFHjt3yG0u
IkBOr/vVOZTxEqA65M7YoAGTXPoHwECJfh2EN/Gclqx1Vtpz4I10dS1HuujpjuKJkFBMeGPO8+YB
qGcBKKc7Gae4tXGYQ6iI+xmYSsSDa2Pe8xj4Xfiky1wEmEL5GakSklOgr1TcCXeYq8A6r8NdqxGB
WhyHuQp+j8cgmSigQABHQXZVL/7inqVc+YOHuB+sPf065gePcoSdkfmV5PNO9NwfKQH3FrdiXidz
rd2wrD6DtI+r4rLnPY0NlkVS2m23Y5K1p+6VBmlYY/DoII3eXiBOUvUoW+RJCVtA6fi02NCyxok3
d5THF2Riro51rD1cIsex8yCniJZdZhIkls3rbDlsJ1Z37tuPGJhYA4cVnrB6ANImyh4qTY18QJH1
MXuQXgtxQ2scGzgQY4nkhponajeeMZfZBxfWntG88SW3uyC48PeJ1sTlgbQ2+lUtOFLPvKXNtQws
jGAgOrJL8gTCccZNfBn+FfbuuYuuNXPSrK7quPlnhAFsC+0aTCXjgyg9uXBS2wPiU+/jBqwbdzZh
F0o1GNVrFVVEnwWXL10nuz5hC2eiAuygOFEka0l2mIVgChCMlgWXAcOzHXdAHh0DtWgMQ/+ZvRTA
JwPLDsTXteYuiVTullx3DEwcZa0tY4oiIEv5nwXZoD648qjJ/XJ/PFemZUDfTl3qk0O6s76rc8A9
kTgxGaMtA0uaxyVx/wsgyABcZD90N6CYvwqLJTcFHxmhAZZd53nH2y+ToKeUaSNMZKJNDaEq8FWq
nGRlKzoXMr5OFrRkSmqrrp9Wg1XZPrunjYJzhnrk8Brpf1iM1u7xA0o1e13mK6qjJKnmBun3OP9c
xEc58hLSjJVK1lYMl8SC9L8XR8RPhZsIxvO57EzV0/tlpNF4YSejygcRvfYJLZQGKJxTMsdy5Gh9
5AJwaVkGXEcjwi4xoX9/kDuwlwPvosMIesqZWBTTrlfOQPqrC3U2kByWiYQlzgk5FaKzkQY+y2BZ
PyruoeALnRL43QmmdNHt+QaPuqp2NdqDvWPROAfD8hK8M6KifADZFVO5lx1WQMEeghFrs9Y1+A/r
2vxe5rVy5llSaBVpiNL2rCB/UahHpEnAkah1u8YDcEkllx0op0wKnCuzlnGbJnPLPizLFrs/KT7S
muD70eqwsAB0sn6tqX7WOknosj0X6pZpyF0gTEkCLRCos0BrF3sarKWJSOON9XhpQwDgXiiyeNw2
9qFSsNJAZJrxphi+hB8QK2xj6r1CFhVF2NescBvGlPDG+oNSdtk4YBCXmYQAH27IC73JFg/o2TcM
z7xTwhc6e2G16x+7KUef+Q8aK0vXi1LCw31gCcwKrbfsVTIlp3Y5aFiL2KyoX5QRLNo0flmtmZg8
CqYsiH9KUnmEeyYrUKPWR5BlIFKLfsSVwwitM2Y7TbzB3PEjtvYl5sCr5Sx887X5QIIZrbSLzi2U
qArZnOS5yGm/FZLXlJ7ZtNwFv1ngPMiXulNihQAwEsUqwNYGNvQordjLuhfAfn5QEeHtjcZh5fHK
dJw4t1OOU7uQmY00/adlA1nO7JRK2oadBIDyjIEZduYUg7QzyxJwetC8V2z0WHn1W5mXgnwfoT70
w4SnBxIoZ5Zui18YdIXZRaB05IYAO7AqkH2bK0dHP7zdwi1ZzT0PDAxMt1O0dTishckTKZ2HTgkx
kUYMOi39DnFnCjkMt5CfAyIuNpbnZsRiLU/pB3OGJcWVsRPN6KlyBc/tnM2InYNHFMIsTjc8NHae
DNCKjkQM7SWAWk7zBSCEDYrzTtA2/DrSe+TNxMsICIFZy+xCOrKNddGhNsEZE5sjCmoTNvBmvCtn
H8UyvmQMCc5YLeJIjnqig6NZlO2XJgOPlb/KQog5YMYPlsRhByUnHhGKVN9R5qGfucR7vBQhSOKz
haQzqvKLaEKcUB3umf3hgJrchjVDPS1Vvl7BBNCSIRLj7o0fNvkTtVGSdfLV5fgGeUL5E2QReqAL
zKBtQP1tQFpQTOZwrqkwIf484wAvSKZnjggd2g1qNKjas3loFpZvYQVPXanakcFcvhbqnG5Rr+kx
L88GW1Vzs+3qSgYlHBMh6cPLbKaQKPPW2Gpov4RKjKtLApITQ5jIL3UVW4FR2SLwpGytxfVCjAFR
5Wq2gbD2GbfQKLJ2krcJAuNIbSQbcXjQ6BYgtUR6jXF1nSDLjs/BNuyCEFlnGSO0fFBEu0fehMlO
4azWpQGdEdyfIl3wpJkngrrVddCH1A6DxoBYMS7ycqqCsMGlUk0SqUWIwVxEF4xZ+62z8GsIOGRK
hdP5MWd+Z7gxcU0YmmgTAJpeDa2FeJEhvY0mVqp4If3nzwNdn7wgMY/Pb9WJkhHkiG/Pl84wzFiP
VG7yhRaUy2O7zRqE3IYqYsi6fh/JgCiT//9BDmeAmM+v24cBGFQukdmpWLi1WlbbMHn894PS+JpW
cJQMU0W4Ib7++wuxHv+Yk97h95XTBFo+1P0Ep/jfr5+f9Uhoov6RbaZFoyJ6alQ8P03FAkAjOsEx
qjbzTqhAdgpJPeGIM9awnwzWSATe32kDvJ+eV2sKIELrKmmx6ls+fX7znz9c/hpkJz/595tlEmz6
mhysRfXWrnHrQe2Bi3h+QKAZucLn5Tw/fX5TK6ubJdJJHBXYSmEmIlWmctIh/v6fD8Py5f/53vOn
z+/JuEorsR75ioH8Og4pXt6HFVCXCiN0xN+MRyiwA1TvtSg3SPk9DMREoBeEzeCIvabZsg7K3Np3
saljD20UfoOkJFaS4gxYTDOX8nZMZSAf/yKSVJP5Bd9Ib6REBNW2CKzWHSqNxsgMpi2mhBYbiBmU
fR4e88WeUVFnUr+FSPdoqHkiXUdI3sBsWoyZkPtCYbdbdG+GU9lyIPeihmF6WoJpnkiJUsxPFzah
qSZo12IyYY3md9a81RoFQa2W8otIKwTNeGRRMxy+zSrGHaykEUKRRK318yRLJ/S8Cl9RAb5WQ7Bq
R8KTCcyhr9WoZ6BxoZMSUJ8rJk95IOsbqRxpRd+9NuAqS6pWZoLLX5l1G5TmxUhSaMLVlROMHV1D
k1wLBfp1kw7UoUrVtSD3udnISIcTNG90RWsEiJza2CchovFTUv2OncABjVQ/EuADXu4002MhoVvP
IQT30LDpKjywgCMrxFuCPjbW6YjyMKi96Qw99VFLxNlqABGSSWQYKHq/F2K7AU8f6ci/FzH5c2EY
0UaawSAVVJlNCoT6gGYeLiyffcGg1dWgUnl9Vyxyh3wk2hQR94Ks6PQZjLbxE34g4h5GD+JfWT2U
x59qQkji0T1CtFUL1U8LlBuoAGlSoq1HBeu6MiV4fOQ0YDqKVXpAP2qmtiNGuMd2ehxCaeryQ1bJ
b5g0ODpUiI1JCRGoFwxaA+SRhS4HMn91Lxi++Bg+io4rFoQEUKBg7rt21F5Ezi6jw1x8xEtPjQB7
lo/kw2iJRkXt24otbR92HHCZBtG0jMKbpJMZgmPGRFXG7fXRj3gQ5vnOUnqIEph59YZWOKm0hPdS
EbjhkKcH6GBDMfSoNPTKIZfL8zx0IKRo9EJBmXeSof2pZAUoQS/4ZRehgzPgqmTi8RiG5yE/Nopu
3aKlhKi5Fsp1u2xEUDwqWpyMNSTpymKnCfXBMLRhnWCdoIea5A1DBVaFxWtXgnHupIhzL8L3Og3N
aJlE5DmR0VPNMX7zch7Q9YfbFqvqb4XkvBAiDdbqxCNCn+c4VRmAGTBaQrlJ3D0MHO9QfnLiGU+T
wsBxW4q7DzxN6ALNbeLFEufvpP4aoTGshxpiH7SPF6VP5K2CMmlYpET/U/ClKRgiCsmAoXqIFvUl
qwyvVyVrX5fVHj5Nu4O3gtSe9FeZGgg0JYUzjgB6DQCS8APSNCn2hbhH7B/mUSZVW3F+bXXIsw3q
bNsccAQ0v43ZG6DY5IkkqYwXux692cKQwl800H7RBs78rND9QEo5CermOtT556CnUNo6yZ+V9GWZ
6TB1LdHVhFTGxGz6NpMS46Xo4ZoPKG8DFJVKavyR+Fu11oIirYcIQTBRh2qTW2A96nlAP4dzxGr7
yJkDyN5YwKL7plXAQIwKBmylGRuhI97SZDTU5dDYZjjgwPIJJifpHjiFh81GEoV5Myj5dFYfj3Vc
ajumSPadBvLBxB9KbovxiimCb3TQ3PSBztrQUDZ81B9qM65VsxV2cwRMA9lECGDjjCiE2VwnMR03
iqjsKx4NJUfQ3+EDP+dOuWsD+Q2MK6Q+LKIiSZpeRvq7AwJvaHVp81FTlVttSQ2Vjzna1Eh0U1qk
EIVEPzkhJCy9RLVLqPtxU0i4zRQPusgoyKDO7RQKNB2x0t8m+K/bKVQHPwoQ6J3kPN/OBDJ6Wiwe
X8q5q+JLIFmVx2acbOT4qoeF+NIG5d4KZ2Un08/Sk0i+tFNPUwcoVlMjAIKR2jhZv0gToWY2RH+n
Bw5tsvK4Fk4I5XRTmJ9CNPd7qywOQTWlPhoQEewB8QsZNbL5gH6WWdZ7scRzJJEe+HL15Hl0MqZU
OkjCzLZp9oMnJMbDlbLynVlql5VQokvYkp73KH8Jlpa6USPQBQy1NxUHlHTWdBdK6T0eg33cyApw
2iy155KwsxgidBHJdtOEtkul0gYyE0nfdUF/afGI3IQwdGg8LCUSuMNhHUeHKKk81cj+NoYEP0DC
5gdxmzAYhsUAJEE8R761WTi4D1Ub/aEvEQc3+k2lTRy1qqx72kB6ZGBHmYnpu9QrYDSa6SwYIU0x
BZfhDM87qyhyiI/47ckjUoAVW0un9rI3iHK3x0PkhP7cx1i0xzprqBEko4LkXL9HoTj02+jRU4Me
sKOemmNs2Axe4QtyhjlQGxqOoWvYPiYTEBcBy6tADjby2KekFkK9bTUISY1OUaFq5fQC/ec4TOMe
ObAXIdZR158zWBAE9FWJMJUGWRLjLCoosZD/5hhIprHmEr+rX4EI95nJ/pqrEqVyw9xEROhr/DYW
/8Ruj+73qwQNOcxrvPxEMwfA7eDpFK/Lvrlaizxrjzoo/pgkW3No/kQz0WZhdkBldOpUtRxudJGS
ZpIb2gb/vsnykpHkUOr/H3tnthQ5k23pJ9JpSe6SS7fEHBBAkJCQ3MggITVPLsk1PP35lFXWp061
Wbe19W1f1G/1DwkRGty3773Wt5Ca9AlK07qnNxe0vDO2MxykqlGZZ+aC63HKqz8Y96EK+95Hs7y1
2gSbOAWjXxm+v4/jZVnC9DInD4FXom0YfkG5Q8w6cxpwb+clu+1bPd1pYODohr9iz6cwj3X/M7Ge
RlIjt3nYtfASzVcK3PVHyGTJrtMBnEAQXOLY/I47FR2sk/CaI5EGcLn6iTbAUp/akpI+d8rbRBOM
5OXdb6c3B+1SbrQBTXAdLG8kJq6hGpz75pnX+F113U7GS7/zHMO42YnYgpb83pkus0iTu6FhhBpk
Yj86IQNCxSGHYzj0RA68K2gWEh7MoUT90ml4Gt3hFxvOkw8MmNASiBKE9vKe7uCceXcNeZOTs/S4
zdcek13/mMK0PmXo4OZi4ku6GHw9GvQilIwHO4H/2Yfu2t55pCA+AFZtL4AJaOuDIw/pEASJIVZm
ah6EAzgrDxm9Thhx8gTsy5gtEWtT/hnUUXanowF1UJYffN+j5Tp5EB5Gm5xitU3cLWck79aZAMKq
2XmFBPqwDKN/cQr9E9s6+2SAejPDkO66LDnTTHNvrsLH3OdWAopA1eQKUD4Jc057bLa+c6Vj1hcl
pJmefJ7Fri6V7DI64D29Or/xdkXcnTNj2p8dssV9w3wdusOT72vaF7LhlhUUdMZmSt86BBEtmqTD
tAA1ng0chwE0kn/knQB2uicZhtB7QUAOAHrW4pvOmerMM0fT5tBhw0YOzN+WQUHWVu69z5B8yDzW
tyMmY5qWzruW7UO5MjOHZek368vj5zMYzJiL6/ly1eRSklrlvvKneQ+00MOPTRlhsTIVhDSMNX2Q
KJPvNbXvTpT2d6lhSk72CFYTbOdtCk865CVt3JhlTPCAryE5xTg4p8iUxFbWAOd9lslqxGkhAryy
UfdM6lhwITGU2GW3PtbpakNA8Fk5nnM7Rcu9bRvn6AKHOHKeFuOyVgVI1/OYUBO5IGdEEMaB+uzk
Or8OaZgdkoHhOoEL+ljXCsiYP4s7O8oB8BmfrlkaEc8+nfwR+1GgBg590BDORWES9qucnhQQReks
gvLkEIhixvo9xz8DCLabJQfzndXOW/xWKCz4GUX91ldLftfBzMUEV7HnuXZ0P6t89QswPom84sW2
6Yv40nEemwAzrKS0IViexKOpC3DKC1gQUsV7ZIDZoYkWYib7+hYf43c7q/QcLnVK54RoAr85LRaM
57Ivxv1SO+dIo9wOVVedNW20KubL2kH80Atu7hoQ1NoLB0MP7NcY2MjIZrQZVkagal11b5YFAk+4
JqRmyfRJz8jROUXQckpR/fdLf17wv3T9veWa+BLY2YMrR+uZ465g7/y96K7dyO7W+Ckdm4BZ42A9
1ZWCbsZBQQ1MNe2I7bvomaJX6p7D0LbKxe8xT3x0zeQeZrKsGDuAZy/7NxNNP2k7eByfAlY5rzvW
SrcYKMLmLhrEyECiOOUc7s+q0awtbXLumPRb2o4OeZsbPJHcTizNB2spqxvi+9ZTqG04lguEkzEz
w4HSuSpQhjoC94kzlidV9uJRjuZkaI8YUtAuyWwhbScb5J7nk+U0EwtYYmKtqNMot33ry8VZcBs4
6duUsq3aCW8jTwsvNCXsGkVW7bVT7ztkr53DMjr7BGY2sQz4D/SvWowC7Kd+t0cPLFia8oo2DZOc
5c1J7ZckY1S4GMbyQQj+1y0Y9UczSYZW1b4nKdBtMcUMKdGadw3y/6Rl+pEkhmNXmd9PqfhhqdEc
7HBWzD1IifocY+TXc9Ig1bCAcfeC/A2dXItl/rksMxaykAbwUJf3Vde9LEl1tIo4/lF4r50xv6cs
RESbcJRsaHOAJSVRzKV363b2uZtK3CEoSMD/o1cIzibIL4m+E479rheQDKUIbxW0AdLb/ADtrXnq
wtJcc3v8FiM2koDQPIAKoXfTqTz/Qc7dmz/+bOra+1rkjyrNr+WkwdJWC2OgbFqHzkyCupB2ay4v
ExsSTNv+j2lDc+xDZnlwaww7/RIeICiBJnNQNMJv+bAWJgsOaG5DVvXWQsO3c/JXFiyzHzLCU2kT
ZbeNSX+ndfHVqLilq9s+aica7iq0lIZdVS3BV9jZDilSknlkv/z8GAJnurcHixQJLhLcivrQiggd
wA4WvvvoaHNUecmZZuz3FSv4ZnCmO2NIhHNjQcGfXJYSulxoFKOLZjlO0DU20zxjOxgAR6T+qXTX
nstqTBw1TYy5b2iIDy3IuYViym0e8PgyuiDnCO2sfKvC8FuUVr3Phu6z8rnjbho1h3nxH0Th0JHO
1L6zqIoUZ7smwEojLdyAQ9Vi0UcwPklIICG+Le46r49Mtt2k0HrkHq0Ck7gs2FgFrHyO7k3YfKWM
Kfu+/ONFwCAHHw8q0YIWK00U2h9WiZzIiSFAzgVz5JRhnCWBU3b6s3JwQRFMMHdtfdKyZnmVHOUi
k7wOXfc2mWV5KLzHsMRpDI2+OMD8qNAuAlWyLCrmjl56yM+wiu7a55qkz7Ebbv4/6O0vLu7/BHoL
AwkP8H/8K0ruv4HeLh9p9f3fKG//+BP/pLz5cNkAEUhfuLzTwguBB/4T9Kac/4CpGTiBA/LDD0lt
/C/QG2w4j80+UCEJesK1obP9E/QmxX/YHi0Sgpix5Us3VP83oDdnhXb+C9tQBkrRveYHhYHgdOD/
G9uwV5lt9RP0FZCv3jrczaCqkTaH8vm3c9bvw7N1whSX3dBKif/xTMEB/C924L8iRZ1/YxnyywPH
97zACUO+jef82y+vK69uAW0vRxJv6Y1slv62GO9JQfL7A2ZvFrjA/3bG/9dfC3vvX0Gmg4w8Q82+
HPXbwBpaPgzWYTcU1MyYEG69Zs+u8C+PxD8pif/6TUED/ttV/u9f9N/Qqbkf6igw/EbGRMNyxbye
dgDxbuhz9dnP//3vkkr8L78ucJxAwt9wSQV0nH8HVnaF1WSxafUx7sfonABZUVI8TH2ITrsK2ktK
SN8OHBibcwjqdhZ5diG0mIQXhUSMqPGLKinbMotFiSc33FQz/NqRGIHNokvM0oGAodrZw35R9muk
CLiApWXv57Ijb1l+sQHdTNx4SntVkSGRi60WZX/ICUEmACRimjg+RFaLJSQbL9KHMZYuxOl6U0em
WBuQA21g/wO27NFiyNp9Goj22iwMFadpBhi3eCgW/PI+4tB+jmrS0qR+5exINFE6vYigYd2d1Y+J
kfqPy5C6K7c1PXL4t3eRsuNtjDXISTrn6OsPgq148sRHMlORkt/84hGoMlZDv5GFB/PfkDonuovC
10nuz7mipzq6/W9Rh/duREEJM+zbK4dL2rTvlI4v49xsu667WN74Oq+JeKrnyi6ZQ7fHjxCU6M0w
Ep3qE2++WTyzK/zPIQXJSk2OcdcgFgqGEUdD1qCXpiyK8RYkyHeq1NoTeAoXqlY4CKaAIqM+tvlv
oli+hcWfG6FrY2tIV+YYXxnE1CagcuQcda3pZTQjlbseQApx2Y5WC2HAIoMox1HYL/52aDZOiZWj
IgMVKxhwPVm/K7S9Ge0ZOnXfwPNfEl9syWLYpHp6IbsGryUbquF4BMl5+RaifIlBZ5Xdx9C1xXYO
6CeAhLdgoSDDy0piBpv3CNOTpZg/VMyShW9eSHT8piexYwhVbNefU4rpxZ69h7l+9FuyG/JOOlTv
m7Txgi2p0TeBnzzFHstVo6ftAgZtm1P8SBd/PO2IjSqLcTtYDYoNnwFIIQQzzI6rFjSceX37T+fy
HU9QbNDi1Hj3VOAyzF4VM0jHc+sxckcm6Fn6p8v5BiXhhwzfiQ2ilKOK4yDvFvqNlAaU73X3FdYB
87VETZjp8nOZ81/TdPsGMkNKItbOyF3WPDL4WA4z/jbgg7TSjzZLtSDeMGBw7cy9FKE6tgCqNslK
K+EEQ+S9fpILj0nhOHd1FsagHKnKhU3oYmElp76AY+kCkB5bnh+mdXiQkbrWM07lyPYBE7XMXmb+
gGnhM3KjQw4zcxt9BGHwyM+iRO9Z4yMuxujqQ2NJm9/eE9Uxgityr5y1/vH4VvTUbqK2/u1kHPCn
oLjGM8YhEzOg7mXwlOuoICqIbxdZOLDrBcG+8DiGKrIh1+dmmqtnAqXuZxeWlij6d6elau4ss6tr
DGtShcAy6MbeGBeLx6SgJHvDd2GtsYqJfTRDyaRguVWuAkhnMwdohE+0jn5Mq8k5kEZ3CZr+xao4
oWcDl+/vk2dj02PdRU0eN++uy2tYpG15yLJol+oIYPf6xtXK5oE52G2yD41NYTfzzraS9BkDFYmJ
7S6n8wTte+HtzCmqtcUx3+nhm2UkmDCsl7ypzvoX4dFW7kAWDlJj5fRhAiqucefpd9IsoR6iQNOc
flAIk1NNLM8Nr/O8MT8jg6J48EYQIj0av5hQxw3r58aJgQ3QwDmtj1NQW6TX04i5iVdZRpO+FOIn
k3u5t4MG2H7pX73a2mc+L2SCWmSu559901B+2tx50pT2S8WS/3c5Quwyd6TszGV/GTx8YYR6M1eL
VmgbJmmfX5LF8rvvWKjMzB0pAhb/aUTCFz0FDZci46bKxf3WBVILEYbHRfhPiSBpjQ/WT/zDKqyv
qUyv2oyHQVcvlovlRTPboSOv//75aen3nqpfQ3d8ac38osOSSU70YPs8znaK9SzOppehjAFcpT/I
GtixqCLfHuW3W/M5h3FdYzScm9R7afFExg3DEy2+Ca9/cT2eRtYyckfEdZTF1bHLaxm2f0JCyQ3W
+dhd32PJHSWWhSMXQkppmDfYATQcr12twmo+SIsUPKwog82lKCfuzoAfJeGyTuviPlmsQSR8c1kT
Rj85njpImIA72H82ep4uurDYNUOM2q52v1NlsXZmsLn7B4Nid+l/zvlxMqsGOOSrxWScQbhBERTq
9/WSzC1bjCuJCop5m8q8wBZslr9f0LEK2lFMBf8+8F7Tv7dddq5CxaGI5Gh+52Z22EdTZAWq63+x
IyNvcRH6ZdzwMJqhFnV40mR3YWt/T0T8Bi9rlTzJw98Gzsw2PjA3ckg7OYRAkba9K3aDLj4Xx8cm
ta5qYJyQEDprt19D7YK5i6d9JAeTiWY9jvk1GPV8rJuuQ2EdMU5S3TWbKzrtIW7JQPsHJ/EYpIHx
chLM4bQgrmAlgZxM4yMpbPdDhPyq8qybFcpVrDtf0hcXkfVXadXDzquTH+zRt9xC1LqmPuvVdRCM
L/QCyr30XExMGUOBfgr/9HF1KDU7QFLaDWkyMIICvkKfpEDLvWZnLQyZLd7Yc5CSPer3M8YfwL0E
q+5YZRl6NiWkR+Cy23SOOK7d6vF5iWEqqfyhd1cNm98yCZmCN90q2uRrJEZCiEKrzK50DOkpM2ak
Pu4wynv8KDbVr46I1qaUj1nmOmyA013O/+oeSN8c9cfGNe4rOd1b+umHAk2kxSj7lsbycEsyD0+p
tzdV6QJH9guU6xC10lQiW/B++YpHua3RXtmT+z6ip+nW5NUEEwNRg8PJ0F+uaSU9LHq6JktiscbK
jylCBJgTm7kxYxdB38LpEQi+VFIFXM7CLyEN5M9mwXPjIpCBbVB8WnWOe9jnCK7Ig7xJBixcc4Lh
t5UkKNfoIJngSbyMfCIz9qesrQSSObwqMRNfP/qUM7bSvLferZ7ueWLNXI3ZHFOFhbvF2Ql9nbBT
94mks5MOEapkrofli6FyZU17lVHA8VUgpkAlxqy7BEdL6jt3aR8E8WK3tP1+xghe9mZCCyuYHzdy
M3nGPgahU+59NPpNhQFnAslIWRYB0nCY+jiLlx5NMGKJbEASCmIqDCAP42Hj781z0GOECFyLrDkI
fn1iY/6j5zML9nRNV3C3dF+sduOtb6a7WCzOrp/Wzuo4PGd0qDdgLz/qlg3oHx8ibUmTmr2jnPGP
YQid0ncmpClje1yaUhQj7wd+iKTGui7SEJMBKUyZZb9aMV1XsrOONNrs49L05HTYZIxMeKLcrNeH
mkMonnf5zFTjSSSq3KrexGftygqlokMDLYwqvIqUP40ReEKm4F6id61ScdbsvVkb4WPOkmbH6Heq
1WcUSGwCVuli5dg6y/RlFC8VaL/mkmZAKLWgKOijfh/0aYoMsLGPvVs/VQXKMzREvzteTVw0X2nJ
A5GY5Ld0iducF4KnMwLJUC4uRNqjTsnmPlr1ebk3fTGnc3ZTBW3DSmrWbejA6brkthYK60Lw4f8+
USwUqUI5EID8TGs/24bTPlL0YXCYFzHEtLFhujusYgHpVkeuBCpdv3RuEocgkIx+591kRY+F9xUX
3OzOr1dYbnXx8qXYEVaEoBdw6VR76W4OonYn0vQz702xm8qUE0hG5zP06YB5i7nhcEtlE6ytnKpn
aNT6eq/ijp3e6QCDuPZLKixYQwyqC05fm3CFe9Lp/yhLs6XYOi2BNo9lOrMMoGH0YvTBbOH7rKOt
Ksb+z6TZiAls++RUhDjfRcXatJJauMQNI9DINk3Mjk5aI49xtu2JnuHo4+1JIf/puS6gUWKOthql
BYml9yrNMbAlyNfTCAUmCpOnxsYYlCF6z+shOYROizB1oGxx6VSROMZ6hCw9THJWxdJkhG0LZqn5
Z1KhsWyX06BcAA6FazaTlPc+bcyBA+tGtUV40CCtYZix6UuFldolMJlsMe1R2jZ1BpPF5b76sqN1
6bcn3yNPobOzDJfwQMS6eVIN5DOnRtbrRckpDgBQFG7UXzXZC0Y5zJFVdm/Fwx9PM3LzGnrS9Zy9
MFpJ9pbL1Jka9d6rCjrKPtOqVQPouKa97Sgtemdv2cyOpynP6DNrhIwNSQ4ZqYzbBaxW4g/FlpPC
3p/T7hCraC/0tKr+g7c+J6hMSyxzjXpyG4SxuVV2h0IspKcx0JBJQ9UMMKXV8O6buSH5M4N/4qUX
4UU/ogvxjd5Tl9fIUKM8WaHEWSY30ia0LaKlb+Js4cyhvK239PjAsuVTkczHSMrfQ8KWuzjs6YfO
GauNQf71SmZu/zEV4Q9fzP2Jygp02uTjVCI/HjfOOhYavTsKYbQnE+91OIYP40KcaErLIBnGeeN3
msG3CIJ9b7vPnisfiPH6lLqYwVrTxC3ie5R04wnE3jYq/BFT3PQZEK/Josh75nTgdMeo4uweIPDi
6vK4M3ius8zfKhmHTKFLTnRSg0DwJ05xXX839evrlunx6A8wa0swf+68QFyIONqnYQ5pMdb7UXkW
NsT1SSsksg8PTj7dZn73fkw4MWonhKvEaolqgVzv1BLnYTIMjKj1kzaY99yqpEYM4zvHivibja/o
PXT0G6CHWwYJmYUOoK9sFHhBfluPzaUvCtr3PnbHiJovbdAYy0Vv7WTfTJON2l38qhxAc47Jz6Yk
ncVK3sdslxOQYS9nSVVz03jtRy0tzgWTc84dCVYzuhvccrcEa8JRq+iRlFd7AYM3zydEA9UmBHN6
k2T2zPq/utxtcfS76pc9E89Zkw831821Tq2PJsa4Tp2NF8Ju2U4kWTPMG33KHNQJ4VPP2Hj7ACAT
0Z/WX+CmcUg3JGa7lUMMS9rul1y1QJemEHnM0+Bxko16xtxunX9mAqqWXeEXn2WDbcDNf1SSzmG+
zMco2pkgkJiKhHMXqeBWE5hmvJ/WpKoDfNgVdVqSn0ILLCUVKYn6AvALSQZgPuohXfayGb7Lrnky
ZfJDVdHPKkNf7xd4TYOk8kH1sqgqsFC2Z21LZrgI3evXpkfYXhBqu49QXNGPQupIax4S6kbnwXLb
LPAJYj4BV/du0uLapfIiyC/faLvGpdo4e+CtE+QrPk3hB0fpybtw8ZZjHWcXK6KTgoyLKfciHhur
4FPGOMYlqEM9WxIIyIQsJCePqGhf7Ir+yYRgIZow1uSdkQjKy0e/k6zMdJN2c8PxrjcATwYKe3SJ
LIJRY+381jz2YsIL6bOID7b/06dI2jsV8yKNBUjJwb8VDEXTR/QeSMeTHrZXNvzxE7/dZgdVQa6r
Gi6X28XUSGogCGEJYlLTsgOHIwRCrQOGMsIhPETbosyro88UmNxJ9dLMabhfz3e518KgbF9dOhhQ
MxOy11nesgwzh41sWiZ8g7a5R4VIytgMu6XIKH9maZ1r230qxu5NVQyjJBqPjSnn+1yRDGjI9qRY
8Q/Mfpd94snt4OB1If1s3s44yb0E/0KOQAA7Us7ofTKXqZ/wFKYJdnJagoC0ZpIsmKehVsO3Jfi7
umjE65Cpu6EdGfkiaD9IudS3dT7t/GwhLcJurJPxsicVWyU53d5VkJd3i801j9alPrfV2YYiQmxc
xzuXUbGqyNl0M51fgUwNFUjsHaFzd9t5EZ9Jp5/HrnlwFRpiQSLoJpxnYqZHvXeVkrzO4WUsF30a
xuKEiOahaNFUTDitZNyOh6Zkdy1nG31nQsOpvWXB4WC/7tX+EBIDyDEtSzg1hSEbttcllLoRHvEc
jvx2XNrXGvF6OeALCBJW9mnhCO/ogSA0H8GTUtFjKOptORKLWaI5xV1Z3GnE4fW0zA/TOL5GGYYn
37WDTTEn5ya0KJaVgOxMGAvrYvZi1g8fOnSKfYxFRFXEhzGCVmbcksEoaqybdrUaLwJTZrTRvv5q
SutXkfOcdflUnJecXQEiNvpCLqDr6ZPTUVY4dbBvAFLFOcDIMUwJilR47wxrr5Mw1O6qEAVBB0hV
ck2rHDGOF+T7MgBsNMlzMetb3yuviUXXsEO5R6FTU7HkWxJyFVem2o++4vWBVuDMaBTqsIN7aluE
KQBGmg2Z13J9vvpBpFjwgxlxfFsgDld3hYXgZe5++5GkXee5P8OY/m1BeHCcJoA5Yo5Gv3ztjHeI
Kop5Okxan+rSsc/9SPOR4SjvilP8qXzfbNDcDHu0+5DoCLQh8Ylnnod7uqXj++UNLU3Bgk+mLXkp
hPVgSLPwp+muqhw0R4gUH2VjgVIALpCTbW03H6G2DUN+XRzZipxz/O5bf9ylQS2JduYG0RvwoDoJ
D14WoxM0DBWAlZBCcijmObk4ujzWHc8cX4UqaxivqajuLMkBIlwcDF9h/lVNrO9ziLSieqmXiXC9
JtoYj5lnq1oYVxMVWx4FiEm9Cda7IVdTlXdemNCe83j+Asu/9xSYvMytrGdVIdBOxehtejvBvEOq
xY3SCA60TycoJHfZxvhClxbRw/qTgfA+dwGyvgkAVe7mv0csiHk4l9d0/iC2ITvQRbn4FmkaCcqr
dRdNLdxeYQUDrVucm3IguttVaxNwoTdej+0Dih7E86Pfb8qxhskCfiPWjAMih13CGdbaGgmhdvyH
0aIB3dunIsSIbcpn6wuk9e2y9HDxikVh3PKu7YypuxEgdS2590yyb5vmNMj2o/VOuFKgfLUcyTsv
+vQjlE9ZcE9xBalGE+Do4UFOiUmJ/eBVTOLWL6C/KRQHgLrvLJ82NhDDkiC8cORbBLX+QJOX0BFk
OaU3CiJpV2vzFZIKfJM6qHrzBPcTxk7Ye/Oufpr8O+HPFi3+ydr1XkmJiLXiptcRONLuLm6wEgUD
oa4N6YFBF2/NesgAVLi1veQaV8nJ07VDZ4BoCDsXr1GOuKNtPwKX4Gs0+ih2m48GUuQ8zK9ZHNwx
J7h2aPjd0cKdAexxcfXHlM94LWGXEAC1kMxYf9AYfE0n8bxY8nlE2UVmNaZEpFW5CIubuMka9Evl
B7PqH9KqfknNP8gtfRt2g72diV2gAUasndU8FWSTQnPDC7p41m6eHNx0zlvfEl3XpOFdybNwU4v6
tyCmmO/NeqYFf5l/Eoz93s4Bl0WCJ+3Z78g6peFZs5IPWKNaUle9Siu0JawLZDScNRJc1OZHO5Ls
Ii0OyqBEuhVPycWERDNyrC2YD23LQsUbTz7Vvgx/iKi/iVMOgRY/pYpaPBddkB80dtDeY8ziZxrE
QO8iXz/NvJLY9iMEKLYOkByVatNk2XitDcowNb27GTSGVDx09JeQtQdy0/jTIwdJspm9YxWV9Jpc
/5J39XKZO/WKKPfN9hFnuyWlU5IAxpPVfdKPAKwTDQ+FiMYbOx4oOhsEVjnbTOIPJGKth7wiposg
DSWdne0TK/3U+Tzddx7LfmqhXS1J7skkZ79lbrttrxSxMWH9A7FtgKSSjt4cT9mWxKvm5LpNu/ej
PryO5cEuv0cTflaBeLRcXnMvbH+hj5i5O5x2gmdLT/y+TK/4UTB8Xkx+CIXRQme6CAgF46kXGRzB
vwfbXhy9iHQGh9eKuMnV9XtFwcctzFggySg5Bzl2/XCgLFGOejZO/KTbgQaqIZlvbvCW8W/alhaR
MwLh9KxrV2XEdbTqccqq+m5k4nD17RPBMz+JdU73HdllZ29KX7Ohjc+WU3TkDYm9VdvJbc2s7sbW
/ouHc+RYyEfaAulBRz5sIGoXXFzwUBr3qMv8ySjT3vvBQPAsxoyFHKSDdA5ZsFhERonnZJ6+OguQ
Iurg+ZZiT996ApL4VIbbymIEE3GaJw6Z3aSDBtbG3Ag3gsq9XrNA1SENQP2svZfSSiFdSi8+Wq8t
4UVOT6tAB+eooX/VrnXq370wtvgBmfuEAoDdYPLvY48tOxjye2HRAC5pqu4K79KKAAWcV2E4btQz
OnkQcRN0Oi8M9ykpEWxSjBFtbt7fhR7FAqyQMbr2HtGxpFB8/n10wfhwxLcLgAh5u1agCW2/0fpD
xDCFEGFodgkH3CF+qszNfYqiv0WCzTgwIgGpAf85qfvA2DQU1vec88ofobnvbvapU4e+ctv8GWJ8
DBE/NuySbJM1NfikOcGnxNNgyAoK189Yr+VWmy/bPqB10dZrRUQfsc0IpqwrRIZ4Ebu6hwzfrAJE
T2Lnq/mRDbtZkuEsRt22H5zA36SO557dLPwgz8I6p5HcNUUwH7OcCiBTZXJjOyhra5FV20jS7yhM
dB3kD0Fj8azqhQYdHgXOsru0gK9HdzhBf7YLF3blpRsYfeuRI7v1JzMj8d8zwH1UVygnoeFnAkDq
jOXZJ2+MVtcIGMbC1UkM+JGzF5WjbSEXt/+kgKixmIXqbNTZ6f2vpUtCOJGxDfRQim2i+un+7/8b
OuNseVAdBvpQicIoRf23Ki8LSoHUZovoYzMepQCkPlIdbxoRwJaYmxevz/OTkx/VdHUt3tmsL0nF
wtYGS26N1wlYrWPnFWXVLfPK4uwYizc5oU3hhrbz0NgC4POIv4dewzbJYk497I9HNOCP2OwUDYsy
fejt4ruQ7DKEPwy0FAKIuW7xhtYQl2t4EIX8VefJdF3QGu+j9DGhM0N+cfZV2YoxqRswtcGpIYfo
3cNHxbhfBJumfJ/HeKCVDW4tU5cqATYxhLAj++w+DHHhtQvC7zhtX6s8ohvFYco62/jQtomTvc18
ct7JIbv1NGe7JoaYnnNoZdO+Iy4JLGsr8M23TQrAzv89MoD33IJ3tgFb5cFAqMjL/aXq9nFcNzQg
ywLvBBsenrAEV+2OMVh146Tzn6E3sO1wSqOLeDScI5BBdr+qqj3Q+v+KmvRi9bjpCmHTeksAUJUh
c400xvmr4ug17i3rHfG4Ql/MCei5bs2wKqG/Q+byhK/R6qTf2/SKSG9Bq0VmhgKZ0epWZqm/75X3
7iIzP5PkBW8t5bhf0Tp30vauqfC9zaXpTm2T35dN6x7Q/w0UJN2+xnh0cCLzYY0V4b8DrdgwLw70
tV4q8tROYwo0gop1Q7SGQLXO/DNFkxyhNub2mHuVz9nREzGApJjmUBBOGDEamUDV2lWNjF5cjmeN
IYLNipJnR6LTZeMLKANnYgT4X62re6bjZ6KOgE6pLDzHVXCZHVREcD8+in6gg1cUDjr8JINGQy0X
5Uhra2UAN0GWmGWV34l8/uMyENlCkyCrnt7SQebVW5Uw7AxdQLy8EtM+mfYm8sdbtw1hf9XRwfd6
qiPXPUyr7dBeVse2XxdMbGEOZdZgozZJCdKNV+2EAzdG0Sidq/FHgy0TFyBbKIUNzkdmfQGu1Scl
d8nQ+ghPw8fRpdHpLxOH8MA/VpbI931mHnI5QlNdkI3Tcd1V2LOOKeehuPWCvVOoB4SaDscOLKfn
v3+p2cXPwqkSd4fS4H/+X9fmAXM6CQyvaaS/b6sOiPf6R5kf8q/+/rdtrxfx9vcnpPZzFrk4Fpf1
ZAH/vZcmvdHcR/rx/Nis7NO9yKIXRPtA6qvLM0Er+qEYRcyQLSaJOM7LTWTcEAXKEl5D3oCNaJz5
Zkqa8OhgQLGIQpmy+CFMtPXx5BMCd9N14aoZ52Gp3E/M6N/5dY4t55TiLtiDunpouvE2T8Llke+Q
nu1m4Ln2dipIcYzZJnywXVTESNB3c+ym1yplelwMCRyl4dvDhEmHTCqEbTnzfX7fD4cNfQmsH8Dm
RF6Ed9YoT5XXox1tml95kvd0EsZfGUCZcorMxfYTA/BBlqgDkJwWobjEWvb7ueAeinR5IYtv2DPX
h7o/pHAUy+kQplyRsik5vJSeubQ1VBO89LAEOeu5lExlhtchFLcapwqVdf5UlrXGtlW/TC7CjOw/
KTuP3cbVLou+S4+bAHMY9ESRooIlS7JsTwhH5pz59L3obqDvdRll9OAv1F91XaLIj184Z++1XTj4
6L6Ym3ueYNLc6szd6VEO/UegTSvXR71EI4pNHs1JhdEzxTPRjG1L3lmrOaTCMcVIkbpR0P3NNbGf
TlggYBDwRkb2SWmRTboW36yMyJvAWHWam/N4ndKDC4XyPJPCrZhMb7qKPM9S+uA+VbJD2xnGzKdy
CGemshy6+BvMx5AaQcLVpcXRB3NCmIBj90QdSd/AKmwhBeuCzlwZhlIdmpEdlIeuXhFlEPKjVU5l
NGtd0Vaj+qA1kH9VuIDjsPIDOd9QAAzufNGy4QHUnEidTBg+htSMbggqZmYqOa3vQdWp0H4EPt3m
IgVVNWgTUamt26Vuyc0qShnsqLVmBAgV26aC2dRjAlzqri4TnsT7H+X5++grxionlSrPOyoTOV1c
PHlHNZxkSK2v4W3ptVWclLozyHqyCKruUw47eJukRln07owx+wwV7QGL4hv+SGRFgbrTDG1L721B
YYhipETqJJWlG7I8f+k16YVBrB3UQcK3XcYlmWnIv6GYCkGDnQOXgAzPKhGlEJX5iIEvc6GFSp2x
SROdBnaSEP6oyk6JHpVXpTX2roVnUTNiimYcyO2yTsxtSLlo41eC5bSta20KpfIdFPg63tc42XhE
F28zMas4g1gy1Ch3XPeRrOxDNzdXkdJqh8ylwx76+6pQ3QN6KGTecigeDcmFbVQoqT3S7UHhUgIW
yCrvXqIOudAkrb2nAgvOTtCEewUHcSuwgTO9pD/XKq31UqgDkA6Tu7csxEtjFcPcwzh4RbIDHNjI
2AD7+F5JDAOZ6nKgUnnD5nrqlg8dx5h5Ekblg1WWjHAtyB88l71pLzbpQ13QRMpJaX2QTBNCYUdf
WJzyOilfhg/V9I/KQ+k/UAtFNCdF3oM70F+q2aRe+xQRQRxa5pWJiYJ8lRtX5FXZXGrV8uhG1jIY
MpkKN/Ios0SR+PV/SRqVCYzKxGUfPDaxju2ho7fuWgKtxUI4+uHkZdIrOD6e2h7qOugOXZoru8an
jzn9eV1gwM1xCdCnMrR9JdXbMoTp3OjmQx2ZV1Tpk4zsNe67ANTw1F4QpAgzpPcUjrU2j32MVSq2
uQU6fYm7FPYr3JvlsmqIlzFbHoTQZ9ICrdsb/UqC0sqS5IMW81OR0RstRWnYy+xLKIxECh6Y5EUY
xp0oStkRMEW3HvND1ynZOi4i4zhyxfgdd6kXOha2sftEYzqmAwxw0rWYz9oUXRTX70alQSCvjAuh
oiOo5igl1FSbBDs4ZTK/pAAuLMvAn+K1jHavqS3dk841HUQ7yiItm/vaw01YZuO6qEjNFLToWAZY
wUqMS/2k+XJHJvm2pZ/cK/HOzcwOWim5kwb4qShgZ8d2ikWgfk7FbLRpshEkOcC1ckMKbpAip1nb
i3PMQglOryYlxjYvNXqj07mWLgn5qyi0lGm3lrbVrihZGnS/oOunr0cPIRZCsByBANwk01esJSpK
4DYZGW0W+ZaMKnPcKZqu70M2mxyarJWpDM1WUjtyOCgBE3IU7uh8bauyJATFhXaZm+B8mBDAyuYG
ZLbkTmh7QmzKcdW1AcVzAn/5WZAjqjGyS4t9zW50ON5qny7EgX2IP7acHEIai2p4rXSpOHpDj4+B
ohjT9rhWMpiYHIVkL8AM0473HmWEnUEm6SJVRHIR/c6fK0RsYDO3wAJTq88UYLV+zFQCsC1qCmMx
9NQE+JLjJvbr8WiMEnTlEbuUFB0qU18NXaPu4qBln0eiuaNilyK0EtNzLA7r1hOmc5l8R1cQoaqi
3IQw/xji8uojZGZkDXd6TrO81yRlL4zMuD6+HLIwotiOPY2iZUattilD/G0VRYEQPz18hTuEFr3B
dEwYe+Kw9rvLQSfvQhwgyPb0RwYcQvOgSUv6O2q3VV2OHrJxV6sNlAyfhk2Ty4kj+C1Za/hwe+Rl
G3Nou1loZgVgVungkeK9ahhvtNajuSL62YVjnYTaSN+WvdU7MDhKavdttc5VPPwD+WecTGJHM7Bb
dwNKvMx7EkSIZiYlY6D2xXHoE5aGUlJt1tBHWeYY5CvmVPyxS6M8WLIAtWoyVqWFGa/dCPSfRZZZ
Vuue05jkVxd5eaoUTsAtGwJy7AA4CamvLMa+pxfrijt2NgODsSWtvF51fVyCFtfvvg6O3MlZmZBJ
5xejbZCyR7kABQH0TDSp+knQAVkVmNqWDd8H7qWx1wzkuHHa6kSRc44uRBlluOAdRtBsu2rkeCEo
sBgSXaWs4wIQR4VvzLsE3Xgbhg+K58ZONKY4lGV9a+n1bgg1aMhheNSygSpJDLBBKdRmYwQdZ6Ha
w8XjZQ1c5pb+YD4t/l9/9vVLO/2tO1rI0rRyoFidQEJMdEOxS72yPc0Qt8jYTGI1gPurLjnZSj+I
22D6i6/fySlt/tTSpoo4gXDm3ixX6qmtYa3MR2+BUoGwORhUNK9PwLmRu1+8BflVC+mYPprP7Zu1
k2gX+jdJWAkUfpdsq0BFgYc6FQwEddmdzGHvviik6XYnIHIWWkLgKxNOF44TiJWZ9OS1q3wd2qId
r9Ol/sYf3GVnnR9FRi9x3gAt/yCfguowPhlAjSJIcnPtSGh6Sfn6auxAWu4FcSXYDzimMvjMbPDv
knBuXWgRiq/GRj7AO1fO0aturNQMRuFMXEMLwZL6TsgfhbZib+R3rb/QT96DSg5B8drmeyYEUBeQ
3SpamelWqrA14ZxcNN6KwI0GsCLVxBlla4aZZYL25sQAW3+H/REpjHxfvGbirLGTeG8a2OXf+OqI
81bKNaqxlMLVm3XvxQZhSU0r8gXYUH/A6J6X89zJ10V0Sc7sukn4HKSliFyRueOEh6TZpA/hg/CM
lIBSEraHZbZutKXyoL7GMviFmdLPR/+j3itXywkZqnaToD22PZqJs3Zb7NC3QXMPn9uXBMr3iXTP
I19umBNUuu5uee+0j/6leZBWpTJHarvHGZljJjyzqiEhWnPilJbIRdoDNJ0chAcqjFl6FbMFahLh
EhKYRoZ7S/rbwq0P4x0wonBH5As5h7hrcLrERG6E88oZzx1RaHNSzvk5kiLn2dYgESKfDU66Sx6k
O+1CmqqqnxrZJsXJ3asOwUht42BTts7iybgQ2yEzcARQlhu2l4+NgzdgpDYczoVdsjX3FI45SF7C
TdxPI8DjxDHY3o2GXbtKP8p98SSceidGob9ONuNS3V4RTi79fcKXuQWkQuIxJg6gYsv7Ui6o/R2k
955y/0zDzLYA5M8a94wd4sYEnCibLF9KwbpT1ygxahbVg7XxEV+D5N0MyUxUNqRpAlDnJNs7BkVm
XtVFcylW6YFzOFqCASed4z/Ek656wRMh3tsrF9VOnoWOd+6vJGcetHWwMa5letSCje7BIF7cpJN8
dDfsTSPAtDeQ4tFHuQVTC62BYgm11ZUHzhgl6BOYu8dyCzEI192KWLb7YEpd4Ccgcvor1CT+oX+J
nXJvHPP1S+/Pqx2cQGitBAPAeblFzxhCzsYJjUv2COScWrS3VKMVUdAk1tef4WeMR7ebw1lGhHgQ
lWNtS9sJj/fMVKa80uebBPUowNdUv2NkeYTBo2bctHZ6tl4h4BXP2VWY0zLJ1+ql3prAwAGQv1bP
8HJptFpLYV9sxAZUzcwiCNF8LDbmWfLn3RsEiEW5bu6S8+ToQYo7zkQ7OsedLVyoFZGfSwkMgvVF
Xclv1WP44tKmWhpr7TQCer2BfTHPnBPHT1y2dWwnO/GsnKyTD82R6KcNgcPCgTvEYT10IpC8r4K6
qNdsN3C+zzvd8Z3sTn/sVsazuyu3wEjt/LNa+e48fCX6dGjAgm4Nuif847Mc06VIXL1Nn45o6vsY
Z+6MSF9hFl+p2z+KpLbeEVaqsWnCaQNRmgIyc/iq+/TEvYpeF14EXZ93dJzDgAHm0CGtUaBdzsoL
noWCtYZBIyMHm+VkxENHZO9JAqGy4c7P8gf/RTDwGs2rN06sPdZkHLQzmrGEOCwrWzr6qI8hnC/A
neyCkofNYEoB7LM0TdqHmXmXn3CWkybtsmQFW6FbG9ocATTyOn1ZOe5VzecqIIfyHkFkPx6Fs0zf
8T68oucWKAXP4gQe+1LaDzbGO9WmZ1rPmXXfPDjkebhoFyIBlMK5P1q78U6gicqOYW/tPGJpP0h5
DXfCilMiPgzlwooosXd71C7G0XjyziwJT8ZGeRd28GCp03Kop2CQ4Eeb+3b5UDqIgQKUonPxzlpi
Zpj7T/qnt0Um7tF8nclPEoX+Dm/srKVHakuHKUxnTSPXcohTBlaEAFhUgIMuzXOZLMpP0VsKTviM
Ydq9lzbSXdG8hLvk5jK02YOjVwb0P+fUhkwG1HrH5dzFTGUDvmHmQ7Fbq5sKPtAmGVbhp1U/kE6L
7bpjycTxzLVMtpGFpy14s1TUtYvmKdlUuU1LCU0FyYfiRtjTgkVlPSwUxDI0QOzx5MOAhHm09BY1
EVxLA2n2SRlmEFAerL0krvMtJkjNIBmu3+lrWEkX6U54JMzLZusuH4MPbx9mC/NdbDc6c+pxkGZo
F5qFkazRCbMJUt9Su97S4wTSFhA6Q0BjN0Uw9ltkviBaD+mT9cgeXdoVwsww5rQBhRfq/Mhx3Xft
EHUz+RgR30j2HseU+tUS0ekhMN6XLtPCQjjpZ689kW4wEqtYreE0YgBaF4QktK/pTb4MjwltlFdK
P75jbtNDQmDTk/+Qk3T/xitHYkG9VV6Fe+7uCmiCv+CGGd0dN2IsILEtgkvk25Z1gusLq0KmjUbY
G2Eh/HsQ129i4Ojmst+QYy/NWhsAFSKNx9oGBASSGw6m/u4CuetJe9LFrSsujH37WYs2SaCyTC1o
nT5UCAbn7VV4AqmACw6CW3JnbgOFftMyHe7jbZxuSYbj7D8rdr6tvqrWiagJWjz9MAcy9+Zu4HZa
0NLvQ80WulV1JXwA/2L9FSORcPO2GBQHPN+0n+3uTmt2Ogkv2Ph2xmfG2A5mmjYz9vTktVPDci+c
B/YbwVx7KE8dMvlXspHJTMfpcYRWi6QGZa2BMplEyiUvZrrO16ad1HaJPRv23jHJN1K68MU5DSvk
D802rsEizYbUIWuM9tkUNgLdeDnc9+3WiFaTthKuBp5JCC3+SiGjR3M4swf6iZ1CmF11FSj1ojIv
HCSFBoz7LP8o72sLGIrtsg19DpONdGKCQv4kB1eKgul9dRfcpXgqYVIuvXNzi4p1RONFY47COLQw
NoQKr/I30ZiDsPEetDtASeWw4lSMMkC3vexQEMckTyRgVEgBcVPms7xnkog/wlP7bFC7s9ul8pzt
io3vNNv6Sb3P4/VARxhN6VnJfMJTZnig/NH2k0W+LAzbeq4TIqGZHLeZAkDmLiU7DB333HTvvPGc
vefPuY9zY8bRLzDZmn94GsyAGbQhaZ2oH3jLhke8i9iwYtKlUIBqWBjn7BnrlXFXwlVzKJNe0nXQ
bKsz3U73JgizcT9+Zjv9nD2G5pzM+ovH9stJH/CgzpV63uPN2+faIudhYR2BxMrLylNisJ0KaV6i
QJnHV/ZxdfpC6FJGaXTfU9e7cZ2YQzEPsHw50QQDmpn3dNzc/Ka1J+GYnHHKgA5gO073OkQq+orY
c/xgYSswRmw9thIz092KN3Qr54pThyMA0aHXfjDtCsE0dUVorSdtj44+fABGyh71lYEvOG3ssG/F
8EP02jx9DopF+dHsqoXEK8PyhKoOQf5DylTtuDb7lkVyirZKuYBuQg41LKm9ucvxgpnsgufw2+/Y
OXjPvDPxts0c+AioGslwys/66OThBPElKB3AfWldiJVBTSdpDlx8CDdErw3UKcg9xcGXryLeCFLW
zrR/yTtmwmJHRXIF8+w2AhD44EqLMXt/Ep7z/lnMTi0cuUeqzp6wcVfsoII1EgWE1GzP+vLSq8Xa
vG+I+iKI4QShLGDvI86sdx4Gq2rENp4DzUaeCfvk0l+hKbbPlrEoHdWfUWV/H7SZdsHQQndSUhfj
saTltypuos1jdO9dJEUd693WZ+MnrygEm7LtX3lBp3imleokJ/Dy/spk/nTiTbzLXlpz5m3ji3fI
OUJZ7JVARYYfFALu1Vf6MxxE2bCaS2wy1g7FMrGDiMWd4Jjec9nSUXwWT8qFYgYfizuKM8ITXp8W
RTJy9m224OEK2/iZ2h0HhfijcrcISKYu+8V7ZzZOBAdFVX0wbxh2X8PP0g6nrGXy/d7cHXnMcKsI
UrEgYO6te7yM1PXyXQeYdk7Y3tJ/B3rEcVsECTJDJfNYOiH8wBnjpXmkVMB63TxS+qiLeYmxZQHb
/069F56SlfgmDqucwCle1WPEfIjwk1tev4TUl97KT1YtyH31FFK56DZ+u1CW7pu7rW5euQ0R827k
nbAwnASbm78o2lljbsRV8QRvM+15Q7nZn0joBSgl8M1nBloJ6KIrbW2dylN9Rcx5MwfQ0wuqvrzp
HMui1bDzX9hVh5/MfhKxeWAiXwcKfN7so81RWa7YNqHPZpWvb83JV3bxu/bI6LwPXmBZ2QDK+2AB
g+Ug4S98p7eA6MIaH3wKmEtDQQo/U5+FnWgXGOWX1jALFhPWbEvrZOHvGVZAnsJN5fhY4I/SeZps
JpEYZzhjIx3z6RALYSZdU88jHusqPT4WEm35BWUfmrZ4zlkYi2fgzfK8X6kHBg4PyT/JW/8D+6t5
H0NN+Qwv7RuLgHAGafuUXgayKFknTu663xhn5iheCuOdrttO2Q1OiFH4KQLdAJjvzD/WP8F2bMaN
CuwFYn049zfsiN0PlOMc19Hehh8qRwx2RirKyZm/x14l3jPLe2QVzahF4oG5ZIfsBTm6tZvqmwJd
n6V775193qeZe4s/GMPtI1vowUGPKZ4CMG9wdWcClrMZ7a7qBsrsqboxPfr34hYjwbFYdTfOruo+
3UkrY7uJTuLSeJzyygmqLDNI8NNkqT2xt762z51NN+aWXxGoCYsBHanTspVeDY8c2N1gVu1ydJLF
olqJtPxo9j1YDqPptTwVAmWZeYQoLF10F/Nx6LfWgvDft66/hRWpR2tNXGcqZ8sZqn7bOESU/idw
7JIZEKYqlm/xaXqB+kPRbfNPd6XJ9ghwkB1AsxKB4Kz5D7O1th0O+R2zIJpDeJBcLCzue83p19wB
cacsAWjGVzzG/iyiHpQ+QKTKqAuxUE75yNP2GS/ha8q2zF/2S/EdhmpULZnAbwIT+SRcmOW2sc9f
qkfsFDIHT+kkXKH1e1rd8io16tpABN1ZsesItGacr99FvU4EYJRbBC6I4cIoeaUR72NoIsPG5eEp
UTdSaAikYItX1hcjYuunP48QYcGWKRgqVrStpJZEk5J1HM+TuwhCDFPKGD8KsQIlrp4QxHolyI6o
pfzWM8kKVKmdFSHukoC9FyplFKJdc4zEsCB5ievx8xar88DLAN1ackJkN/OGzgYe75FQEqPaqVLP
dqnP/veX3iz3jZrr60j3Y6fviJuqVTaUcRkXjvVhfWSVBQ9TaMwG0m9GERZ9wjLJBU4qX7/o4zU2
BG9Nc4EiJgJjggZK0LSxb94QWZa2n7MxR/eIBZHCs4r3FCUHJdphfBe18CJER4+KRZd7JqIBcvz6
8gCF8l2OwPumIYc53Ty5fF8nKGj/FQnpPgVnLlfg/G3h7i684QOA3t6tXdI0VK/BPPYY6jJBCp6I
/5gH0aiyjV6ZrJpuZHkkYKhqovWI1YLKDI0zN39Qq9ugol6dfh+YPSTFoHoXwvBixfm57Kv7GmAh
c6RKWHv8Al+PEupwG3JBWdeqaFNZX0lEwURkL+WCfFA4eFqte59K6tlwORwZMlxefeDEUiq2HLsn
l+bOsqvNh7wZtVXkoQZy+/HajfIdj4MNTKa61Inyd3OKrTdaglHF/s2UNcGxXB9Hn2+7Srmr0r4i
HJCDsaHG8QZSFpNWb3fi4B9KAdMJZoyB4OZmDekvmAfq1MWsjL0ZW/22TdlkWi3FwCKhHCSM6tqy
5LeBovHSlIk1CBBnLDzJxT96GxvtU+0QPgoub100MRJjtguN2DgY2A9h4XMalsz5f/wf4ucHnosE
AujfQBcT8ZKh6ZaKO5MP/QZ00ftYBnlplnanwofILDAFLeuF7AabKoEqlxTrUg2JmICWlZfD9e8f
/yffZfp0S1JEU6dDpH7j5hi9BlYYFpwtRt2n26sLsfIoHQCPIywXgZJb6lS7RLzSf/9cCezQH19b
khWQhRrNLVWeLuzt5T5Iveq//kP6T7HS817upZJOS+LOSpxipb4OjO446HjhRxE1fVLuseHtdQs9
J+1kTraZAqmxc365lOk7/gtcxBOQZENWVDCPXNG3JwB+WxyQh5a2K4JFCAsBLITw4WekSgl3/p2X
05+cgDAM357uWXvVXBIDLHbCrTf8MhyMH65FltCiKqaqydb3a9ECV5KFLKBXXkB/TEMW+AkrEA/5
i48XzRVM9Zcnofw0AGUsHgYWE1FX9W9PIqJjN+a5UNp6SrnP6JKroWjoJNlpNeMUW8HtN6T6Oc9d
gDHpusKJWvRs7ZED4DKJHSUmaFGhiCZipQXlz15f1fghFy72QES7V5YP8LRX+YAytU54vHlDC7yA
HMGBCHHYMjDr098f6k/PVFYUA4usOVGvvo1ryMo5q5JHeFLCQqiDh5nBlP3l5fkapN9HDvhk0dRE
+FuGIf97EPc4nYfakku7LbULbJpTmxgwmCl+17wxOSVYo0tPY96CY7D4TWdu+lDb4/8gPb2LyQNh
RMVVfux2rmruePbr3FQ/rHpiluTPcVHuxwGARq4Xa7Fyj2Ljf2ZlUq7+frPkP+hZvAGKrGuyaJmS
JanTEPnHy2hpai95ssJxwGJr6hkZtAKIzQ2tliHhmY5lkNiJoWx6aE/iVFY2V2kZP3hSh8AxgjCi
9x+eJX+YUXmtJuaC4kErGDvv6CbA8P5+uT/OHYpK425ijsn619//43KVytJBj3K5jKw55D+EhfT7
xwk7BYX0GtFSnzz9z722DRVqlx4COGoyIGbF+rdr+entUZi4RRVFPcLQb0PAQ1giCeZQ2pFG98Qo
omEx0UYGn5pQIRdrT+N9qlta7B5tjM5P3v9+M358fRVLk1URzpvOQPz27PCb/M8Y7BEULUpJpsjc
BohEh6vZhOFMVrJZNb15+LIigCDTw2nlc2hSV5pwMj02OWzs/Yc7AVFGxP7zOpQ+aiOi4Ort8ziH
3RNzyiaoQrGGS+u7r3AittgoKZiGLXkc40c9Yaj+/sV+XBgVy9QNVmNZNf+Yl9CgMoDE0q6A/TeU
2HUFVyCqtVUPaqYO0RKPkrWJKZyHkF/+/uk/rYuMsIl4JgLcU76tCWrvqo2asCYME6dHoDTRYXDj
pQ3XUFCvoZZSIOnqX77zT7OWKkJMUuH7QLL7hpOL+iZth7gr7bHnWSK4edbN7Pnv3+y3z/j2zQKt
lvGJMmAR+e1HvVyrZvLL5PvjmORlkHh8jErjjzFphbBa5JqXopBWSkcLYGAWscgmoMWdnvovTJAa
LLWi2eOXOWFqohmPfjiOd7FbbIOy3bci/lBTlhbdENOlIoOAqpT/DF99VVcogFuFkdwIw9UHkE+N
EUSPZ9zngfs6AcfI6+h/eTjS9Cr/e7ZXRFEzFZO5x0Ky/21NUbW8UQRgQTY5JDSvWMZnapwsZURQ
8zDhNTOq+Iq7m5YDuBtPKOia5Gx9cytd/P0ZWj9diWFabFY1WTK+TzqFbojmkCuFXaSfgkez3QcJ
axkENKv6cOrL2t0qACt8Zfv3z/1zd4Jq0kRYZwAfV8yvO/SPidfypHoso7iwx9EnIY53suJmkzbW
4kdj0i3d3/ZD04j/ds/5fqZmYJzXFPX77tiqgmAkNg53mGrCj0CZzVb2MS/Dh79/sx8/R5VFiQfM
bK5O3/wf30znDKdYpZHZJrWb0ZWhpmNmKNxf9prmn9teRTL+8TnfNluCEusuwpHMBklRC5a6QPPN
KV+fCT2yAClT6SvexwDd4fD3zNv5kxpuDLIg+PrUGtqmXQnWpLlSkqWCHksCILwK2QnNRp+QvSAd
TP4O8kGHgo00BbpYHjUj1eqx3+eEW8IPJSlJE1H0QvdpLBNRheudvQQfmOxyzA+VjVZU3oqc3izx
k12n0qGTWoNoOk9FAJ+R4pGNb/jMhU3HgRLPZIc8kl5+3ry1poi8IPI9DsT4xQCKvECH53hKq83r
a/Rq5pNkoJQA+5hjburqRbZBhiRd8DE6puc/dYkuIlyFrqP16snL/U8RJh6wczrYhmZSwxwlY1Vq
2iORIeF45NBcrF0qrJlFA7zVsduEEeIBs/cfgnG8eMHd30eK9MPCxIbS0JgMRJRh2vfdUhyPgsIx
jdRmMpioqXTnNk5PSiefzdJ6pRpB7P0QnbDz3MDEHyvLB/+udVj9d1mgOUOqnjGvP2pSsZT8/DoK
8bOkKzErdU0WdSyvx8GnsFPoi0D0HspWJ03cd5s5psR174rvZYW/2ohO2NroUqn+Q9bSOp1y4xTr
Ne66s1Zbh7FuzjJZolXrrtQwpSGSWIey8JcqNsJa5QfCOJgrfQPxGC9neEpkdYeX5CTX7RnLnFe+
h0O6URTpffCktSsYB3gw0Uwp5RfymNZ5T+sx4La7Ll2sAEo53YCiHBFX4FmYT9cJ0JzQKaM5+7r0
/vVzrb6rsuqE+paoEAgVMnK+OracHrazRluwKcWXKiTSHvq2KqmPikzCmjc6cZDuR18+epp650Ww
IfzyKozZHrcLzB3fv/pd9FT6+birwZ/Lrifc12m1VxvjHT421XyzvGXYEY9Ra+HdSo9Y47J7zqCM
KRfD1S8j5IeFQragpVJ80lBlGt8mEzeBWiqXU/wWGLLMKwenhlw61y3qkEmprYLEeg8QsCPJKJGz
iDz2qOppgrpKZ/9yLdNy/m0CVWRDBTdhwfKwvh9RqLK0bZcnxMFSOCN9IQJMPxnVkqWJXq7RpdZB
eC/Ohbx76Y36TcrEc1WirPF9U11mbU430RQ80o/6XxYx6c9Th8IJTdR1WTKhYn6f20uY9YLf6Knt
YRmg3pWbSGVpvCAu97ZuXz65CWkinABiuzLgbPlCt2ka0f1lUZvgyN9vEXxb1jPT1Pjf97NiDRO/
c4cGvKx5hQiQrPH/JcLyixsy5S32YT9s0xhxogJUe6Jp1JPnXG0tZMVxiKNRf9NIbcJOQFm+P8L7
G/eZS1Rsi7FEVqO5bKGcdct6MerCUWkJQvcDonzZCxGylo0rt9FnWDbi///hROF8pIBk0KhtyPK3
s0EV1Xkc4amC0Nocatmi9V6+wKCatXF5IU/hEjcD0h9lBBaTvfx95P25g1an1VQyQEIblqZ922dG
bY67SQqxo5i0m/ArLeCvX6jWEZpW7Do5uR8FxEN//9AfxhS7dnDXhsHGSBH1b984r7Ks8domJuge
ySdawjyqXka9AfoR3mkuOukUj1z/koTGCRX1+98//msL+O+3TRUVvrYsqZKua983Zl4Q56kak7k9
agQzAEtldOgy0jtxTmn1Loz1U4s5gPY20b2pANqiozpRtOqsF81b2SiXZvprM4juhgovf96bVEyy
l2G4V5o9GD8nzLDoG+VvT+vPaYIL59DBpl3TuPxpSvvH/qfQqFvrTcKFY7r3FdzAQPlDTPggKH85
Hfw0MBSKfjq3iZ2Q9u2jfKTCrllbkR1FcA0MHB7ESiRaszfQeWMZ40RZW7e/P5g/N8x8PYjpCpDz
abL5vu1Sc8CaghmhBOKft/KXbJAuIBkWYi5dv2555CZLVTZ+GY9/bitVEjYZEtNmnQ/+9hJoFUWM
2jUiW2gaZ4hbW1Wju0AXd3//etJP91QTKXeRm8EW/XsZl21XHwT827aXauTmcIbPeNEouLFUZk+F
oOwiVV5N2SQmbAG1YpYtFZxWzbAJEAUCqdLgwI3GTXB/G1k/bJe4B5LI/t2URZ0T4b+HVi/IfRqG
2H5LfEBEM5wVrWcOcHd1UG+b9klyQ0Q+IYwo6behpk0r7ff3cZr6DA1IGCvNt89mAaktKEeRbWnA
JVSMflRAYC2IRsa8nnWbGqbbDIMmuAZIJKnisUqbqIoT787HBD/rWrKDgQ/uv4C3poQR0OSlViS8
x30SQaxhJSAZhteegpkkl2SkI0ZU8iZduVV6H6uYyPuJIPMFHatzFQM9bhJ8YvHkaLt8sQwEYv60
DnjR138OEM+CnQT0CRM5pVZwcF33XFeaU7YgGcaM0PXY91a+qRRz2McgOYJX6noo33rgfkLW2oC4
CJ+WihcAz6t8Ogb8MuCml/SPG2taU2lGMi31+4AbQxiuvspEN3TCM7FFdBy1pT44hBY9YS7P5q5G
1ngKiQTT1DvunKWSV8e/X8SPLxeRA7QvLBn+/7eJJFELNg/k99l4OpFU8bXFSLqYRv3Loe2HeiMj
2NI59zKp69T6/j2CcbspaV6ksd0pNJ3QJpoNyA7m6apoHbZQF5gH6MF5NrWinfxGJiqr3XXm+NuF
/LlTmSr0Em0ik+Ind//fFzKGIjZi0Ky2VMG9INEDYUy5rryXKBketcnKWVXxa1loh8kIn5iv//8b
zl1QWdBVUxS/V+R4DfQ28pnNhsh9n+53ib4sKd1fJmv5z0MyRTBmRvoMlO/l729tX0WpRAATMvKI
FoMF538W5zHqLOMUDRKUB+asUKntoNWtWVczygGSz1o0JnIJRTzC8MDJwR4ttrxT+y5QrVsCM0d2
CRvokQdWEgKn36fhn2Yb0hlUTvjWD2UZUy9NEH5thLKzcYSudoQ8f+FWkvYm7wbx11n/x/skK7Du
wF6Yf3RuYm6SoVP9sof+TiAzdt5F+UtD2RQkpImyJg5em/hVBfzSCeCqOnakeuEEKQKYvw8MY3oD
vk8HPCiavKqkEE7ybZ2zGhnAk1dENiZjXDqA/k3ADxAoC6iVAdovTFJZXR19dhNsCU6WWa1F88kw
1UuCtib76AkHnwXEmVdsl0IWSFDT/03amTU1jm1p+6+cqHud1jx09DkXtgbb2AZjJ5DcKEgGzfOs
X/89ourryqLopCM6oiILY2zZ0tbea6/1rufF5Xvmn96SULaP2kGz/MPUyhdzJJlRMhhEpXxS2+TO
UtpzVhZP1ijuS0D1qwblpFp/r03NqQIBdS3xEqlqUpDWZZaqWwVaU2lFC3j4NSootodmpjiFrO/p
Mb7tFRAwpVFfhZ0C3gJ/wTKzfcMAeKrf5xHbXIa9iOJ0FMFayvuQ4bBKtAjWzuP7z4aeOe9nuazI
qITFj1j8alVVP732BhlW5j96+z6G9rXfLCmFjJWtqnc5sCUz6XcDRU57uSHqYUAfFE4bTepqNjA/
dM50bEmXuM6f4qB+7sJmO4vqRYiIMtuBCbuqqzMsjptZrbGlI/uF/c9z/EOyQI50IaIEfbqhw2tT
wCJLFs6UkeooowX9pWdwmaXWrHsF3eMyFysGT4kQ8MFLlXTr9HQSFMFt21DPMoQvloHPAgxJVNlG
0uCNodbH4C41ujGOAIhshFZaSWN+G4z+TowdKai+FfX0JJZodfz0ZBXTF3sc+ZMlSGIyXIJmirXK
x3hflrir8S4rNrMvvYBrewD2f2dIoVNZ+TkuHztJ2Sib6VVfGss0hDvhg1gY+8JXnsy+PecVQD2z
pOpXLpkqrxkRUMh+7pLvoaXKas9hnW5/fa9+NruS05J04n3isb9tu3toq2MdFPg2xijajHxb4frr
Z8O5TvLtXCY7cTBcJaRDC5XmlPPh0JGsBrE7py3qCCOkdSa8To35OR7Vh8wUX2ZYcLH5Tcqmp6QR
v9hTfXp5sdm1lloMe7qPq68qWHFUm02xoZ3uWOkDzorNXdCWmE9Hp4BgK09HZ4qxUza1L32FPgms
OfaSeZYlzWKu/uuKy5Q3tI1aMbYwT1nLjGZpVPfcNR6m15oQn+ms34Wz+FKm4gt5ahdim5cP/lGT
uzOt+aukNZExA59WxPzw6yv52WaXD8d2RiEGY+f2YdbN/FoFOM+VnNviAdyYO83aQ6wxXQahsWJ/
uhdzckuBph31wNqpY3D3xSf4ZF/FlREtxdTZYJkfw8DSUKM2y8kuVVN/Xq7PoFubAOu5tn1Qrf4s
isldken7MTGPEf1k6DyKWHmIm/mlNYKTkKsPixOqoNI1a0hf3J2fLMeSgqrGUlTWpL9V53v4lvlM
HholdMe+unjVtOqSNgygKKhOZpd/VQz+bLAo2GzJmiQjKfk4ETEy/EJucJgkO+DWAWp4eCYryKt2
qYfnOJz45fjF7bxc4w8rL/V6UVMUKtCqbC0z1E8b93IeRkwaSV7RsXw/o2Mc6Q032kNQ5F8lvo3P
rvbPx/ow3iwhTrBLXxJlFnysJvJpMJUgdbHDkaKnaiwAsJnIGlXFC8XqOJeFQROOeWVOFjetbtOy
flmIvpjVuwH1vLqctmKh3gOqz6jk404CbimdvVLqIjA84rYRygstsSEIfaUlWQtF4sq4Krv68k4+
RqKZUX6EzVe+qrm0mRTiQq0HuxLP2yaUtjhjOnnRX0/RSyAbjtXkKOmMnUkPNikXeSw2bTF5YmVd
lXV/tDKgL8Lk1XNzFIbqkgDwwSOPbTM7sP6Q9dNW6ehSq7q3OG4vfcOnDPLjmEMwyfz5rKVUSmQL
S6OCJu11ZICwScd5Vf4wt2HC9qxQLZgvvviAlc33pNE3OOquhEmZ1oC0rdHuRUxyFIg0bkU/2jvh
0uKruCoqSbrx1J2OJsiIg8rNRpTSYvZUIs0is9jgg9VezcGUwkLNWUf0CiefghEIXsBTlVkGihRE
O+5gOkEptXhxMCDcbAfYdICihinGIKJLbruMIBHnYMAgqZjyFgt1H1kirATtGI5GiP0rOl+TDPYK
E4YHv0JnHVuKl2MLZArlCYwePTqM+tnMT6DObaUkHjPEcdvkLIUa1LiEfuEe7yArebVoDzKi5mL6
5pVm1q99VJyCOj8JTYuWwkfzpNLSXjw3pnQvp/Qt5klxF49bWIYrQwd3S+Hg3gCO5Jc0eQMptsJN
qPFeiX8QMbXqAAcooea2+DwzJEa9OmHeeWXqE02kfMhlHgCS7qFv9ZQE7qEf7oeoeyiwArfzbvJ+
PV1+ev9IhiExOSjIVj5sWPWqqdpJZ0KSG9+udWbkcLiZShwvUAmpk+50s3XFV/xiHvwsSCH/we4V
MQVapQ+H1cIJhkow0UVG+UcSrWOeZOTz8y9mok+XI40IkwonKWfAN3+dilTEQcDrrXwzTNamGzp6
oiDBZ3Trkk0pkNMB3QxPVi0fImxxKunrSOGzGZ9F1dA5x2RhP24crTKrsnLQqCjQw5FWKE479O+D
oO/59RGhAJs+c+UH8y2TvxNGKF5BIu7FGkCySfKxw5CnbeubRMZSy9Sv/EymgqUBS/YxohkgZ64y
KecWbPxNkOYvRdDedmGwgyt+ZeHAK4O/hX5b06GQk80PMAoJaCDOhs6eCv2idGDgEqbLblpqhKmw
lmtopeG0dDqJ05OSz5t8xnAnNNaSZRyzUETI/yI3CcKcngZ8fL1WhhLdVuWpNnGG9VWaBsR2flqu
ZgEZjP6vMbHNWL9jK5VkOtCGCXxWfKrhLUHuJRJ59IUB4cJSsQuZNxQ4erYURCRq+vhgEqTiVRCD
UyAL1WRGa8txH5BlAOMogRBO/cjD8gMXAgTqbVq+0kgFmFSEzY0/LGJrOEiBiqVBq17KcajcCc2/
UbbYNzN1QtmEQ0Ht0ej1XSPSRJnWwaob6bHt47s5KaFvZItInJ7PyOcAC1bw1/fgZ+ulrrBFt9C7
MVSXe/Sn9TISGy3Lkz6HfkiNSf6W6RinD6KXSNjV/J8O9XGL1pfwhguQj5vQgKSYwxfOybGDSVwP
rfDF1/o0StbZV6FLQY7Gdu6v30us5LKo1JrvlWyaEDe9IHfCsXCXuD2Wpu9SgL0Ynezghr/4mp9F
PWRpSEkRarEP+xAi6zWygjxlehkp+0JAzzJaXtr2aITWlVRyfXn86xP7+RE1MvmLsenfsg3AqVG3
wDHc1HFNA1h9gSrzJPnTPSbQry1rCFQn59eHfJ86PsZZiz6WXCdqZeOj+GduSqj+OChs4jEN1yom
hz0aR5otLYxGxXo1t/q5gc2EF9yQnk3zUiVQHOuJGKEellIfzRFlexJYqBqaXekzzVoi0mj2rAlp
gyYUUCdwHjEy7SpB9Eaiy6cpbt7qpaGv53r2Ar/E+dvkfhvoSsNrgNz2VQ9H1+ZeuYoi+FIUb5u1
5J/rlMa4FiZcZimbIpO/jVZ1kwv5tPLJxCJotsM2hCZsYbAu459Abnag63jpPq+w3S4QAGISVqzZ
feIO3CXfYxPqhAYc79dn9dNRy5hVKAVRmkaD+tdRO4w+XmmhlW2GqnxNpzsL2kjiz1vwdUdZddrO
jul3nL9KZH42gOABkcgkoav+bWfQ9AKm3bKebSBUv8Yzl8+am6cpbZ+yRYMx1uUJ7s/l11/2s9Wf
yhOKd3H55z26/mnmEa06QZAM+TBhCSnA1awtdFrL0l8X2i42peu0qC5LfPLr43424/103I/753hW
077QxIzG5tEzU8ZYbDbHQZbu66I//vpY1icZalyIdURibEuZFT6kytvBxNADU6aNkse349gPdoRs
PSAbK9dpi41L+aZh5kb1afYmMaSX3YSZQd5Q4kL7fmOstGajBC9pAf1I18frOFBOsCrHzAdwqqSI
/ATpJdDpxWpUYHm+9j1GI+nIMrK8Edu9BsZgGAPO0eZvbQfSZE7OzI2weyFPuWG+JaalLZpuk4Zu
bZzb7t+bS3QzFrF9ou3OOiYF3UjVYugugb9esfMiYVwQ6wv5BZuNhpYQ8s6+5AW9hsdd2+CmhzEk
Uion14bv/awOmMCx7ZFazUPudfT1AJLzAPwSTxOW4BbGRLIOZBjCiTKe1DTcLXFzVSv3JhHx2DA2
sFRwgnC8V4MZG6z2EhfdEbuH0jES4WpMNGcAPxsJ4Zsw15Ojhe0Oj9n2qGG8vnAYKKGGXywxn900
1mJATeGBu/WjqDNNywbdZUlevWR3VSj3PTiKVlTvtVK7ouB732JR9sVML382eC00GXRDGJSKP44n
9pcBvoVMEHpqHGWA98hufdmWmnUFCTda3KGkpQTXRNZG92MsDTP/OEZxvAni7Fx3lDVLmbJvhmuH
HL/lfvmA3h5zq35e0BLJFSxeeAkdQHWwWU7a0wIsadAgfn1ffNIpoNJjgc5DZrohV/nhvgiEKUVT
mcI88jMX/RQd7iIZ77GWjmrGt8J/q1xFNPUJE/z1RAgx27MshNlTQYY8oBFRsFqv75iF2/yMqx76
LVqdPFwL6MSF346lR3rXK66vK8DjS4iXrYABRSou1tAivq9RH25+/aX+7vgN+hHRgLQEUybpn2XE
/DSjWfpkZq2spJtRjp2KpDooNfPSFlhZ1PLoSpZf2kUGOjyTpUsIX4E9fE57b4A3SJsnXpSwDYBa
aYbmF/PQZ0IMRNuUjpYowfhbYjYYtbn0eybb0gz3XZQ+CWl1CgsaozWVRuQWj5MajnejjRfgj9fh
2B40Sl+r3mfn2TbG3eBmYf7aJlwoKPXI3LLXCbcCY+Atuty8wrQGtY8qvH1xTsVPZlC0EUgFELhR
2PlY1RRjP9BJG2Xos2uMlBL6/bqJacMXdzg/oxHh7I5zEW2HcGcNoAeKOJkPlgi7YQhfxKmSrymg
Ud1OIQYp/uLP2VWo3qTpKZi5Xab0B/6QuTPk7TV0VLgnOCtaJTmOXOdu0aJesGO4qvh2crNNUMc1
M7plsgJQmRfGJk0sFbfdnL2UqewKGYccJSQvvFS+4KaEOwBqQPpSEhR9v3BN/Vf6FG/vm0oJ0Rpa
giNWJcpTQbk1teg+R4a0UjpVWg0lsZIpmPvEejYGpmA97l4CTbR9jWgm7zcI2exKf4RY+hr4wW4M
YD8FsWYHSnFa1pPe+IYN5uMSFLapct/U9UXquheZWh918/s+kiWq/7yxIraXkJh/GPqtVbYUyMMr
qPW9HUTD28EXlaPFahCoceKRLaQlva6wTLGME3bIbB8hAjLF9jC/ynYzpwt3dBIf82J6/mIsfDYU
EKQpIqIVNrUfq2oTxYS0aZVsM8ZFChZSWYH3vc2CZvTYz3F+IuvUqwImnsv8RZ9NkklfKEs+CVpo
EDTRmWvLiv4xwYvddVVlS4BmFVy+IS3vdAPEcG9VnBvkpBtrqpyZPtJVBGv5q7v4k9mfVAk1HdK4
RIgfs+85NfZuyKJ8k3SYSJZ5vFELGGYGoHtbqWivKmhG2pvaWeMecDM/BB7abPyywPc5bE1PzuOj
31XyVpkWC8DeAkKIL5eobftu9A/QMm0Mky6RiXEosYVHVENMWNe/r2L/8Tz+Z/Ba3Py+TWj+/V88
fi5KjFeDsP3w8N+XIuO//1pe899/89dX/PuAc1vRFG/tL//Key2OT9lr8/GP/vLOHP2PT2c/tU9/
eeDk6GqmU/daT7evTZe275+C77H85f/2yX+8vr/LZSpf//Xb0wuXABoxbc/P7W9/PLV9oY1TNU0i
+v/4+Qh/PL18hX/9ts1foqecdNbvb/fTa16fmvZfv9HN+E+D4jZZJWtpJaGX77d/DK+/P2X+c1EW
qqgMTRpI35/Ki7oN//WbKv3ToFgjiqgAJVWnMeu3fzRFtzylGP80eILGSirmjGrD/O3/f7q/XMc/
r+s/8i67KaK8pS+VzOeyr/7LvpDNC/te3ULs974L/usa2MlstucQLTyU6lntvJRNOm1RUXaNowRO
ZNCW8MM2jsj5I0zFRrT4hLzaJGWnVI1lWxlxf0tRR4ZitIi4c30HBxb8lQ68r34iuAQ/k8g/dKOc
bJLcp5oQY9cn5NupxLnUeZe8stleLcJHLNkoXcdZEYBKC8V9I0TOXAj0WuZNs23Hh7YDsyQmpNg7
pSfvEewiE81SklX+CjE7wW5W7K00x9Rw6vc9OVpXLCiY0DlH+V2XsRrNIahU8Y9JhgkgqCP0vpGN
Kiz+ddl2t0K9NPOqJHQQZ9h+pkkkuyx0MZgo+HJHD0/o49FjPBbCGLpTJqFyqtOrivYx/qTyimDw
sKFF3NJLxQH9Zl1Dk4nV/IXl+XucZmsDx2U46+Vbf8/2ztVgll51RYxvlJpYNp4GAOwyw5uYk9a6
QPIZHjKneNShZUnaZsArOrUGACMaq1NRZluxfwo76zWhC72SjX2WJl6fS9digBK/0mdM2YfqTqty
uyyTDfdTeMDkvj2qcbevOyrbURTeZDW+f3IBfkUN2+tQ1enVSPQK8z/xLJyzUArcqFEBuGeUw9u8
25mh5Exybh0tfxRPS0WhvUbAG9wPI1waOhkTG2nvc0c0uRtIGilVC5HGimA+QEHJZuN2ikrcwTJV
v67SUxIvzSFMZ3qSDhh2G8FNk7bGNmuFW0EBKVcVyYteITrtZ4wALQ0ybCwMAR3X2W3RwxMJJQnK
UhSDGap8MECGcsL6C1MPPRbtvkyf/cJKd7FRenoO6UIaBtluDKHZRCY8idx3cGVQTmGYdlw68CnR
FORXvc6HzisymnfFWOjAv6bbVsE+RCmGZusbErI4vdxLY01tBpcwQakoYMFWlTXcjidxCI4564PT
Ic92WlE/D0lR3oM2mRqynGnQ2cQZeDGINC73yOrWeQsoaw5pBjUArpoqYCFsd7A8ie6Ssjg3M9BZ
fwyGrdxA8UiNZo0aRd/QYi6vpSSvXEAbaKnpvMbYZhdmKtWfcD7q2qMxqOOlY8mxfOincyBP2xjG
lNkJeE7JAiIsKFlZUV2ziBKg5aVJLraq14gW9lKRuDRKQ+nJ0sEexCzck4d8imb9vmvw8xMAdRpW
90iq9TqeFB/9Lwsq4u1bwQy0PZGrMWBhlMQhgMU4pYmuh8rRY2QQRPF2WCx+5172JNXAC7gNfggw
h5IGQxtrzp6FJDki6J28fKw3MtfbkUlZ4xw00bNda7idsI2ibXtJvpqSRPlHinVnnFQcZIZpab3U
b6ZcDDeFWmirHh6wS7/bAHQavlv7EE/VFeFHuEmxg+3M+TkHGG9HnX6A94wh1ViW7hC0p07rXhMx
sDD7bNXFKcs2NAzsfaMDs0biOtUN9bY6KJwuFS+CVZ8jXJkVWFXtXpabYyCJkKomKOako5GrumKG
X6jhmzbdSBhjlExA+BiZjmTOG3JfB0GR4UvrZcimrttJ6DRWpVQIoKcAlnXDniawaTvm4yYOaHMW
Ah2Aas4eITemdc9ObQVHClGTclBTpna8FPC1iUO7l5RbsTS+a37nr4IsuxqE+xTCt5t1yb2gylhW
RWG/noYphz6rngSrYruhTMFDQiu8NZbwZFtC71AvLtgOPIQom5xc6kt7lnvTG+vqKajkYx+Fg9NT
7aLPz9g0PV6lIW6b9RC9YrMw4HyRL1lI85L1Ag0+QgtVE+RhEGUD5G3arufudoyymd5nPHOluh3Y
LEAK7vLKTsYYMCat/Zb5FkiRTxDffSvbTD1p0auJ2Zmnw6mhjlI5sTBqXgxvZM6yVTPrD1YZHwox
vRVG8bYVqxfVhDEW9Rn0tIEG9pQlL5q6dociTRIb15TEcheUdGgjnegd06RGHHZeAN9h6VqzS/E4
NFF53UnGtzyUIHtLUIDnMhSw3/2ei2qE96GAs4olAAabn8YqLr1ZCl+VuRj3sfEmzcGCXt3mAl6w
pq5sJ2yM8ljqToaSImqarxU/nm9VnzlUTnynGzuZsxBPoPbINVZNVHjRoF2/N75rBtQCMaWPe0Zw
4jRgmAOVpPZonIMBLJ0gitfIuZF6avD7aI8ncYAiJBTnat+Y8xOtrGDcyoQYWRyOVqltg5LStVaO
5W02RovgPfVUldlA90WKqFA26yo/DTJs+qwR2VhaYMHyGj1VI5av9I2K+zqRmf0j8Pay3j3peGbu
Jo2ugkyOD5UP59U35c7TOvzgU0huces3LoWPiTSwVWByO/yYFe0IP0e4U3TINKr1o6e66bSVqXlG
LJeuli1+GEV+I2j6jr6vYkdu8iXpux/xBB6oUWNK3m0+XTEpQUJRWMezEA9U7TzFFK0FXyxttWOp
6GZpsKe2uogJIY6Q6b2jKbNTShG4qxAzYDmfL9B1BKdr05syYy0UpkZ35UL0gbBcsHBZnG2Yztpy
jA81BZlYF/TtWGd4IyOfWNPMgUdB3Gb2KL3JpGk9s9QPBjTIoDN0e5LYhs5tuUoyFuhqg0vltEkU
rOryUif6QkrnxYSJyGOwQkxb85qc+LyWpoemDjK7BWMV4zBz0ADvZsRPV5MhQrXHpluee/WIN/u0
NXr5yac/kv1xZxyCHpGb2giSpxmJtRbV9kUKtHFfZXgoaCmVD3JJBzhYlVWSna9fRqMr3EJagIzV
Y1siWEgalpEABYvTQoAq2vQcIbOymQ1Nia1lKWT3YUQ53+jBaU9p6YY9vnijODJnlxg3ysL8I2ro
LJPImZNJ1lndaQSWIvVObiWodGVE/Ob2Vn1X3oi+4BUmdUEM71nkS0l1TYpsqxjb+S6AEIqBwXM4
gLSVifRWKRSlmC5Cu8SlbENvy25AX+mVk4jp2yx9F7oW91MMS1ZWElBBSFNYXuh5rAjOWLt0k0rM
axIi0EKgJaHrxet0rNy0UMwVSwRAYi0acJIAjtuJEKAEYpBiju9MpRKv4+wQCtY5SpbqfQStSpcm
R60GuKLNVYYX3q6doh4frt7ORnSi1nQ3M9GPQNRHqxhcM8WBW5KgGwqx7NZFLLhmQRRojNW2rdkU
tuwAi6w8Jqr4GEZlsZuI8sF+on2MMQKarvxQg9oKLDox8rNs4Os+5maEvLFui50x+cWOnrtSdMoy
p/STwccTQIzpaQ3kqfMvkRpeIp+y6NTXvZ0GSQDnS60LBxvsBdsYdTtMP7udVujtDpv4+o/H778k
xpa2SX2rDBac9Vo1yx3AlHLHa2MnMPi+YGIU4I7qiPpyGHHSWZ7Oo1Z0tU4EjquWO1aRavf+02cP
P/vd2AMQtpLIAMrLa6FkwUnPoCL/j+/y/nd+JcnzWh87knmdgEnOcvT3fzR8zvC5+e/HLTG8HZqA
mH965qcf3//y/T0DHWhlRUXZ/vPVAsZDqyAoZAzwCKZ+f9//7beUgpCdVznoa26BR/prJefPo/3+
Dd7fKkEJA2ccGPCfT+MQpq9o5DHXjZpw3TX2VG2Bv+T7UKgVmK7vTxTLCHj/qUmrzA58lrM/n6hr
phuEKwB9VFCcUruUAqSZIQUuDRYiWdNi9/6PH+dXBcE8bEKu6jLV/fTP++8sBR5+kJOgzPJ49lp6
3uTUzHedUOW7JB2hjdNkSIyOogoEJF7JaZZ+owpTr8OMEdo2+G9Z2ZiBX9Oy33/68DuQJxsxxptt
MohbcCzTsDa18p06oWEYtBLUYx8w4Jd7R9YSoEjie1dRLtM+mhXrPsKyRS6Cfv1+nD//mZYjFoP0
x2Hfnyh0y0VUqnnYu+c7mljyHbaVgusPyZ5MY7778/d9P1oIC1BeLz5WnVGy48445vuLrFC/DclU
ulBtLLg7QQUa+v0ZxehsRe4BHS0fuFzO9ftPHx7K0wTsV71iRGNUHOECyicgDxd5QkWTeiLH9e79
J5Nb9veHUOlQWC1lJ72ZKgpQBv+oZYUNNg9//x3jzkbu5SXbm8mdd6QcVjcxANiMNgHVvRetlZcO
BFnhLQ4ebrJHZnK4BzK7CraTC6PQ1rwe5LKxGbp1rLk38+5+cD1KFit6RyccJWE07hen2Xnrn70e
ftYeGJ9HMdjRTgg/3D1mAuvOhgA+rbx519j6qna+LwfbMzlXxeomqe17ALf7cZ1s7wHr3puCq19P
z/yiszlguvLPGmmO4kXKHCE5c2N72f7eP7cp6QPkVN164cHuoi1R8InPJnmEACeP92ZsvzWQeitb
2lHcsltQKmgRbOyNSusMY4haMxQPZc23Gx6i6qDm15wWDMub+abQnjk9UyI6M8Uw7QE3rPFxnK5z
a3DmCDitvKsaB41tMbni4pYDHhjm5nU13+jGlor8OG9pNyHIOXJs/5C2+I8QqSN8o/V2JeEvpqBg
3qd0bkCkfIObSM7CSG2I96JkmyAnMy/Zd6bHx4ATWcNVR+fi6iwK23jga830HCjQFKAcOPzAQ0t1
KZPRDg/eHxFdS3fh9YIKHxAKrXFO5CIQEujWAe5g96xoLLguWSBZ30iPve/wW5BG5bA4D9TJeWhp
3laA0e+i1DXyI8H/cjAcObEVoffpAbYk80fSrTl60TgC7IDFtwAevpLa4vXMunboAsdCjLQn3OjW
+UTfKfMTBsSNY57Nawj/5nXq37BiOfxPvaeo6jHfySeAJhoKqNSeWy+5m6Z1dKdcg4Et1/4aJo56
mx9kad0fwp3AN6XZfjVc2GFK+BqZP0C/dhuNc2164Q/xBuMCTlj/WuEM+cjZyaY7/5ZZcWXJxzR8
6pzZDS94CAMq/LFpLqLrLE1N+2Ib1YdWcKzsFfGCLGyztXKbrFNIRIcY89MsucPxE3Ut7kcH8RYX
ADuy4fy++c8EixrXa14fy0MoX7XH/Fta7oXtG0QwUJ3f++0IGVjeGOAuthozBgbmxnpkRPewASvM
PDNFQa0HGHWnvI1v+OxSvt/HTwyBThNc0diq0mzHTnfuj9lLiR30nRRvzdbLlDWQdK5TfKeXJwsv
paS8SJmH6LDJv/PyRZuNf8Bgq9e/e1Bw1SX22Jkzjo9CaqPdYjxyybr1PZ6azx5Pdg/kSh6leNMj
NGOzsgb3yUBKUY69WcCi13NzC5I2y685djwxIO30jctfAvPjvgEsJp3U8sDgCijHGPYy0Liy5jmf
D+EdX4635IYIubBGc9tOTgXuHZ8EYNuCy8Cf50OO7zP9HbwpFlx0uKt40iQAz9+Enr1898RIbuot
5B5L2IfBgUGZGuhA1xqWEJLdTTgj5Fc47aXvZylP8Hn4VpUXq3zulJewWnvWQpLAlBPNK8wPup1d
3jKCvlj/AH2h8gaaeVZqN5P3PcF9DzIdIoU0TJiZPSn+TQ+Lh1s+q2gXq9bMFVX+XQT9lRY3cnkw
z7O0q2gVEbgiA6Bc7m8JaUwcb3v24qHk8RZh8XKPTW5x1zROUBOI2dx75AI11Dw2YDuMOo0taHJK
Xs+mtJrcpN528431aF5zhSHCcV779RNudNft6hiFt5o3PXMHozlgeuI2YVqA8wTf0dhkwA9V50k5
YQICyGjNVJ5g18XsyU9cDsPrdxi9MAczx35nKHEMT9p1z8yrI5uiyeFF8y5/03jg8FH2+R15Jrrh
iMbAnaLlsZ7KcC2fhdeaRN0jtwp0sulZdEunXDX1hkphWhwnVz3r17C836emqFv8B5jolR2DkE8y
7qaHdhUeOQfk3chieLP60NFhHDj+9eQOeDJemDmjPRcOwgBny+i+8RFU/ljDNcqB7/Fgju7kwlWe
npl9mEpH7rXOBuydbP2NtJO8ZeVQA7t3ojVM9szJ75gsO5vNPVJp9mfwPfgOhmdGe/0ao4R5x6gX
vqmtBwrpsWBxF9x+x8UijSNf65KtBk62tQzi0lUWP35Xz8LhdfQd8ZlT19l8CpqkuZO4HZe3j+/J
pDDtotqcfe78Nc8yVb8fXqE6b6yLPRrPJ+MRU7uV8M044XnxYK6sR3gCLF0qH40TFD4Nz/zgDTbO
MqwiSYTu021XoPxdFnZcId5XQtVmdpB2wrcegP2KsaHkN3Tb4PsRGzaL2XyauaIMLT4r9pPrbM/G
nuFQr0wuh8LpIpRMtstXXovPT4w8lgtjjdfjrtqzfpnXXCVsUsmHshI37rxO9gYdm1swwpp3bzyy
DdujO1iHg82fMykonngtHIRvKD2ZNKfVfXw3rp+XPvLziPmfzWnSDpxxfuT787UY/Cyh+FRzn2pX
pRPCNVhJJ5YXTbe14i69k89cxmLP8uyfjUPrMKIV5ijPipmyOFfGgdVPQ/fN0sTbxk+Q3mWu31rG
72PacMTZYynDCwI4tTdYjBkGC3tSXslUSZ4VfdGqefjOi4lRMoY0HjBMlcEWPW2058Iz+aR3TIPS
jjuPesmeb8Yc8MDirh2+8y2UR74NbdysoZxZzGOcRnA5lPH4vW72EQvqI/+Q8cQFJrCDC8M+24IP
N06dwIAusWDjAikYbT3l2lXDOrkFEGIzSzJYqfnwAQzErjh128qJ+Z9Xjcsg1UeXYZa+8bFY/DkE
W/EZ58FN6d80z9zWPs45zNnzliV7SggbHA5tHXpHQABgt8KeV076ZjTPyygFWS55MgN9r4gwcbck
jUeCBXoBbtI3cvEm0V5wa6Am9qZ5PJM/CEm8dt9YNxGWmNVjLeBwpg03C2Z6H92gp2kGr0PAse1X
+Jlio9Ftl5w+o761bFXmStIDss6MGuudg3ALxwW6DKdYw17YavYkP3pyJWHT8Hc1Zki9fpWG0WZW
2MJv24UJaleYBzc39H+0+qWkfJDKQKOltXZ4Ms9s0leltmJqoMULT00JO6JhPAbGt5upesgzjy7X
6BFP2FkkG4A2TFkl2HLAt07admvA+1hOPlYaS4jmRsP5HkMcpXIJm0qHZdXsr+SzLGHWdc0UBYhs
NTyPOzyhrGhJApRwWuLvLKc02UC7RisR96uaVW2sHN8trENZ3GkAanclF5GCCH10vpvnR2uEDrMM
A7M4lPWSG15/CxpMs8xjWLvTdENkLoLjLg4hw5WIWL0CRUEH6jtFiRgEt8SDVjhKdhVmrzSQCXcs
rWAH2VEuXQuOwn0a2JR+iGmWAbYHOMfBz8+MWZZz4mzGLroByx5uatVtvmN6BaG/1ZC0eSmU6Yep
24o4JnChu24Tw1RUXdbAPL9Ci9Py8DSaR+ndKQZkkq44nucxybX1rfCtrl1GWvHAfMUIGEUgsCtx
dDvrkBEOBXZUHlTY+E7iFQOa4/dpZVrPJMDkLUVBdhhEKyPU/P/H3nktyYml7fqKmMCb0wTSu/Lm
hKgqqfDec/X/A+rpktQzo9jnOxSBEtJUJizW+sxrzHCjiK4g3vfdgS9MxsHY2gTAcsh3WF6J3VZo
6pj3GVZipAYEwC3LJ1ZBSYV20iohTiEQ7lmgbOU0jFsZU+Rj/THUn2lG8++G7h6qadNtA4HlXnrF
YsBVjQ2CVci1B9UBmJxJaMyErO4VRBk8quyJiIAPFenGU7fGu1VJJPzBSykj4PMG1h37hCS07pJo
rzWP8YY3+qSoKDrdTtgdUtTdpa84lg/GXtWcqHIDPEsbO7XD5DCh/HEjuMSWrsbg2hLYVi4DsAEz
n4ZHkYBEOdUvs/YrpjamTdTa3OpbWhaJDlzGRnH3jCHWB7ccOvPcxJGxoruc2ijJR9yPtBkI5PCJ
ynZUvtD7fKLeNFKP91FjXZUfzSfLlHGwMhdrLOHEZDLbAOHSEZ/yyPGFbQI56dSfKD7S7KxvxBBJ
1Veau+WeTgvdk2AtUkAkdElndfyV2LloXgT2WLk6LbGecq2+G4VV268ERM5p1J5N5SqiPrJiCA3c
ynD0228mrjfXEidI1PBxWuNAcEUeJ2sfezrdAGExR2LYVHB7TkIJa3Y/knk/osyunUdENRRHZeav
V+HwPOCeKDc2TKjWra3vus4s9NJqtoRbXb7HJQaRhCaykeIQYTy0N01wscQ3Gur8FD3cAGX0iZ51
x8hdXVzHtnl/a9mYiZ2XwASzH5IjrNi4cYxbS9uk3/2H8cqChw+1GR5UHAmo7CLLHftbVGWQMtun
Av6j2TFSCEM2gj1+8ynS37aqEx8ylsFV9iS0awuHsHtvS9KNF0AbKLmT68lejAzs3JqeZs+NdltT
GEYcsNykDXdSAwK1fMVom6Jxh5Jmg+50GgDTmo20rMrWbr0b4KrKt0Sx00fvVRWYMtCbM1fRnX+i
vqvdWnhtQ0QraKztinLT04y8k3CE6hymMQkzNeu2wasGul7MsIRHF0Gje+Uyq90u3JjyEZ8M727Y
M/8wFHBPIVRFUVfZlsYR3GlFo706jN1NqF39/h6Rf7Vz82DcBMGLwhegoot51QrNjpWC1aV5lGob
Y/cPUJjtTfbSv5YJqbzDCswseRhW5K9HPGg8XBHqI6syfldds6re+R/u8UV+aK40YmpY6rh/AbPo
LlYHPtb21Nm+C/ymH+Fhl8pO2LizBTPAgzdmDGDukbjS0byiRFujy+BibXIsdvpm3HPuelDu3uu0
Ho7aMWB2wxvNl5gJOycjPHgzNyd/O93HboyGhIUjnc8Z6XY4Ivv6K+gFp0TK2thvI9wdR/I9rHHe
asG8igb3VLFDWv/VWktr5kwWc7d89E2cQPUHiiyuTGlYPKkaGcZeZtQ+Nd3aw7aDTjuFO/qo1lrE
IJL8ahusJWIUz9GFVZWcwpjiPvbCBPTWRTgcxnRHG0O/8Q9oDz/I7baMnHgTRw48yeDCbKq+xKfh
gLuOsk1jF06ek95aIOCDY8B05oArEw7aRXKoeDMrIPi3HY55Rq/zTVmhlNBldvWc7TKaP473giw1
FmDqJkfCEjdN9dju8PUrr3cQoJ3gaFwESgor45K7+UEcV8NduG0FNyAKlY/p50B6dykHZ7gP3WSt
97Y/Pesv/mv70IiOGOwjp3xQOeNbvnFtR3hFg0fAvw6zx1PxJN1C985PY3zO5UOOs1B9x4WGnMjs
sUptHBezEOnDFVZoVQ4Sg2Brk5967COYE1GzZM4/F81K3hlu/Rw9MYuKL3TI/I3EWVZ2Idiw6oDH
B3iessPS4bUI77GJ4S6WbksV3t5KMlaTujOlT6IuBPyJEcRqF4V2RtSd4phLNVRcvZA6ER0SISAu
Tyya5oA+qsEWaAnP/+cavpwERU50NN1sP7k+fmK7yq5i5sxDMCDEvhf4LvjW6Qrp/GrC+ctuj/2z
AQSBmNZ8So8hAlqm3YaQV59mWBx2kYnd4aDkFsKBZhZZFS0dWm0mwKDViE/YjWo640m2Zre3HNsK
xAgzd2h2WbtFcLwyNr3E3Ro9EG6SoY/PsexggEaoDwLduk7SDaV+cZfNOTtIEgxKHPI01n+qGcJp
XL8xCnBVIuxNN7RtxugVtenEhnR3Drb9N1p/ZE3ZKjbom6z8hwS3pDvDbZ4sfQ/EYhU+tlCEs616
QhjwZZ69/QekJ5iv1sNz/Bk+te84KeaU3x3pQ6N64lgwZnDgsT0oxfUxHl/rz6RAgBfEBPO4dcI1
Ny0xv/E/dTxF8N2iRLfCRKYE3bmiASXXR8oBMmUUxBtWyY42E/ggygcggIgQmOVBdBRAY5+LuyC2
601PB2Nr7gjy76ZyX9vpbcjIiNawVoGjIo9RAMY5gH+iOGSdg4vawzbYJk9oB9W9bWro9a68b1Em
ufEOQaFjjTqbzWnEPHPYhy+YqVMpUubsJXjspE0rO9pkR7dYncFeHq3ypXikpPrRRDdEWgLeZte2
cfCpsLCqQk92wKYEM3KmjnhvdagrYii568/Sk/nSCqtNuSG9P3JLKuvurnnSX1DLX9ESX8MxsFmV
tAEA/TVuQa/h0Uzm/p0zQBb4mZ7lmUjPOVWPyu1APPFgwMDuTvGbTN7ruxNDJF9JazjRtle5NAly
2stPxXvxnn9YJ21fkdlT17gAFwAtoJR3CTd0O9jQB11Cle8R1Gno3+HVOisHRke4xZLI3GAvV9z4
1Bf2zV6UPpEPew8fiqfCnaOyi3cPvdhvLn6J+yYaDXhqet/LWuVumScDlqQkXGfyg4ln1vcGgrg9
bX2cx1LDhRguuNhakaLPl4WUcdO9Nysc37l9+NSAptthwANtAIuAuqndbZlJ/BvC25N1LsvVfbHO
z7HxPFFGW4vYhGXdCvDG3a119l/pVwWzd+SLeEeN7fGNBpA+z7aPwRMhVMRV5s8aGOE+mFcsZHNi
AB/DjVX3ZJyRmKAuflGYyUFxU/xcRWuZPH6TnrSn4ZtM4fdVuc0fvB06W8ZTuB/uGYnfy+jaZSiD
RY+qvzdu71WB3/aBF+ODtDLOHuiG2hbO8V44t6zIDAXvmmC+5ZQbeKu57b+mQBZXF1wbO9mVxefp
oNv6nuCM6kYs3zS9t41RTrPujVw4NoJ/9ed+ip8O5P7Lw16Ze0HVSAyJeNfa73MUwJsupmdE32ds
BVyXNNR40p4O0HLMKsNDAY5ng4FQtg/GKaM1OqO65IqSZDT1EDv+fiadH33tqn4H7kG8b8QsRdmW
7tzy/mWzvLRRIz5pjLUAtGXJPPDr+2O5knZ+vw9FGjvo2ZQ/Nv68uxzzip4QPTC1N0SYKJuTDhtt
8NNLf3vn8hlaTq/o69PyysvXSVzfAbMG/FcFLo3arVfSHlo2fjn/jeWhRsMen6z5KdOIa+iz8Cs3
9RAcvl7e/f01v45ZKI7/9RHLweU1KXyvLUvN+ut1y/Gv3R+PArjG9m/PxGqggJBhafp6wlQa/siy
n/fEZQjiWc7yET/9+eVngwj1yZVHbivsXE2ZezotLCwre1bOcq7hIla97gpM3CpMn6KuRALYCNZ0
9sWNrJQnP6XnhWcU/D/lXooF4lE8DiWo5QXpX6yoO6FrNAeFhlWl4wTdsLTrgXkb+sK7GTenWpXx
8ms2SNh8tI1IGU2wwNUqT7DUe1uhZQHfa+YtUP8ZBVRawfJmtmghuBBG5qZLJYmKcaeuu07aihWw
gtgzLDQMgMkG8ROs6sHWa23XjBUYPPG+WLA+cYeeoDo8QNJlFsyju76fDqlHeCaWLur+TiRt5chy
B5XYsoyvUfrs+8QpVDl6kjfUyXdCPRAqRilVudmjGsJeEYSXoE7X0JqZuxT/Or3BmNobLTbJWoSp
X1o9FKHwJuoTegbx2vPf+06hF5SRNzPhWPJlqqBSg1HBszPXZFdvm5PRShRAJ4o6nvE6ABe1BzO7
AjXzEbAoNJIj0JFkAHRfWUU068X3AesVKgWdvO+EU5Cce8/4PjaD7MSF/A0kyUn0jWc/BsIqt9Nm
iD8kae/3yUfWY0TdZxNBQFCDX20/g8x8p42cHVpR6Ta5OCEtEYbrQthOJdBETSOdhlvkek32ZOA+
JzXSvirHPWCSXZrSZ5m84xDKt3XVXcdRxvy3Ah2V7ceYjlCFD7rYrNMmtqteJxZjusfJiJMuP7TW
pjPvdXV2aTRkt9WmDXTqg0/Ns9FeOU3vNaA/yUoukhy9Q/SFsA0Ra5J8V1btvqDqkXLOFDwyiqh9
r30YVsOEYobIGl8BcuGMjbpxbAypWgmVFhyCCdJII6kcpldnlYruFMNN6RfqxwR7q/K027TBZbeo
qINaLdVUJQFnlH2XfPQ+ghaCR507CAXDgyiNzQCbaqW15FTq3KcmsIwiYdwFZfQtx95TNkTHT/sH
iE9Meo1WrLIOxnEXR8cBPNBMeXJqoSpWqZgU57AWXyYYck4pmwKUZvLJVH4cWinHfWp6jfWJKUWW
wMrUlQMMQHDABr6Q69N98m0pAXkZVtEaCZ7vjCRXkppHrzffkLm4eHSlJwOoxiQOD1BBD10SupVe
gtztkKSTxNNo+HdGkO1TSWmoWFH+QET9dnisUgo6idXJu4heZiE3+J6F6oPSmsOq1OS38kNUrM8y
TrtdnHO6BtQUAmM8oMvjrXvklx1rHFm8Ou/QwGdaCeUwuYG2lwLhPIneGoQv1seMMCtqviN1JmMM
Wd8lhf4AmrwCiAn6diz909RpbyhMAufNiaPpiE2pVboCPmW2MebfojF1RyQFL7GYm3Y8nQE/X6QS
H1epGq216nufCHpHx7591iSmuVIc9lqiz6L9dLeDUTJBo1uZnaSfleHZjdWzipsm8ug1QUZGQN59
qvV0B9oZ8qlPWuh54YALVnTQ9fopbMkuUrnHHxxELx1rmh2JWcZu8ZhIqbZptOlcCMJjwL3J2dWe
Q90qMEGjIhOKO9Mf6VXqaFG00evYS08QtSaW28bfiAIZcxhokBNG3N9iBOO9ut8ptX7STOmghzJa
saOIPEVCpIrHT/69q4pvXkOfR6MBme4VFLGcUg1xBjZ825A9hMaN2pXRyadLIM8hIR0Xbwz3ltm+
5hPdTw1bg5XA3LOtEo+K2RBeg6R81Yr6ocz6M+f8PFXytiSgHdqIrqkgPvkmRS/kZLy+vKYTItZF
cQ1VbACEjIWhMiZc9NLwUx3wEh4QuFB0yBF5cJVVJQYanFCRF2MbWTw040GY2oLWgejSRTiCMba8
XfIh5PgjeFPzqeqUt8qk3Plq/B4zeduNEryb1RTtgAYPB8Mj5Wf+TkqI/kWsAkYECmc0d4gEfTah
PF6lhtE/+aDVsTCjBMEqCOwhX6cmbj1h0kZuVJfP8VD0NuTIi3KF8zcJBQiW9LuWyrL9TVdpF5TB
S9K8YxzFrS7KPU6z2ExK6eQC1N/L6Y3gVWd/KOsz6OoZVUpBXcpxYJY9/M36hG5Nkz4iu/6OjkSB
h8fc6pprdSqOKmmS2H2eCSzP/QN8rpro1LoA+0RIBeBcQd+zGAGwy66QFHthMIwN8k20gWMB70Qq
5kVDEcQE2zvgmaZk9L6A4uK46PVP4jCboKrmrso9dHwGuQZTrT2JlUjELmaM2rahEFLF9+Ikf+Sz
sXnd7iExDz7F2kIjesJxEQGRGATBiLSZElFJb8g+Aypibp5G4I28pNtlai7ZfW0ryl5oj1ix0m4S
aTP4ngXWZEi2+L15J5+So5UC+jSU8cNKqE6JNSWjNKVEi6ooLelz2uaeE3StxbelT5Jlw0ikI1Fo
L7LbFiryulPFCTE6SgAmJpYeclRSOAxO6EFMrHC3DwGHuXVbfEix/oN7+/8pZX+glKEQpUKT/O+U
sqc3CFeZ3+TZz6yyv972F6sMpbx/ocCkoYBnWgrkMXSE/mKVoTH4L0PR0VSVZHSU/k0os/4loqpt
wiWWdWnWHfmbUKZq/9JUbEAsBQtBFc6u9P9CKJN+ZTyq5ix4i9QhQiPIF8kQ6H6lk035VLZC3eo3
saiFTlbF465u/F3ji1TH2jSjJY39nolJbmNJ8Ubv80MmovG8gOnqwiyJF61tlLTiSUjiP5CTf5OO
XL4dMuYzs85SdU7Qb3IdIJvVxAga9UYnuC2nXD0lFh3DxhS0XZhIN1h63moSsgZZjpPvmAuAF3RJ
2rY+uG0jNUM39qV65YGPIp2KjrAULEDNBoIxUh9cWo9WGVIK+USOpeTe+08D4S/23s9svd9I+H99
/dm2xZxdxbj+v57cym/ivsol9WaCh/FSTXl0LqeotGMDWe9iUjGslgLrGoirVulfRl+kyCzJB/x6
gqMSqOER6jHIETM7G3TqTCF2G7ORHqyi2oWoyztZCrk/lMGudF19i4hMffCg7sMdj8C/iHDLhOTm
D79pPuVf/MP5NxmzLCYU3VnoUPr9N8lK6GdWlCg3DPRsU9WQW7rK8Ndwp3atTKpiBJJ2jBkf6yI2
za2Xl8IeicjxiFphvwlNCg8DHB4jRes2KpEjMO/J1WBLRLF6O2OZ0biDN235zR8kdRZ5gH98de4d
shaJu0r5bTTB5/VaH8z/jVTQDtWF6HaUNj2kKdTRQ0BYfgfNYMJAOxzjE54Ow2tR243ZrzVNoEER
QgyDDxpuBn8a1kpLFbOP+3DTQ78p+QkHYN8nocMUdjQIMOQqCy6moFAW60Uc2y2k54x6tKMwxvU5
N1C7qwgmdTWgyoj7FUOyhiaRyhZ6v1Nkxz10y1LPaUb1Rb41lIvm55TH1JwKtTcFN4XnzXCxYtUK
FtKDow/sB3zfsqH+bnQ6rtF60FLZJfQdynCnhUKzltKaBRJ2Uu/n46sFFhxAUoi4Rt6eIiS7XKaK
YVOLlLXMiPqiSiXlsjzq4+4aR03sioTtt4os52ex9HY52vRmKTtWT6m31+N7HUlfuxpiyRUkFcWV
qCp3Qy1WqEIX30Z9sHZpWD/LGQj+aTDVm0AqthoigT+WrF9I0L/cfv9pqOqKgRUIgbiIidqvt5/Z
Y/qEhKB8I8jtsTNaE1ppVW28GRjXJqyihnzuFUKEfKwfglBT3DjFBD336etMsieB1i82LXGaFFfT
MWmlm16gQ1Hh7WiNFN8q6wQu23r6wx02f63fhymQbEs3MHKR+f/Xr60LohENWiXdTJpAzKUHt36s
XxQjTkFrYitcIizChffBYxpmdlIDQJrg4WrrDf6yfNDF8NP0ASb1uP6RVFkrQaXrr5TZ5IxBG/5B
Y3DRh/jt68JIxgdCx6Tun2p/HcywuIyx+U49s7yKIw2RMX4N++QYtDmIBxMGWJRRhMrUozRl8VHy
o4cwNps/yAEqvzKjl5kJeTUY2rM0CNZcvy1lHtEvSxNXqc26uzKW1GP1lASRjgkWVRdRaNGoe4lz
3LDQ4Tv58mDZTS/Ll+VUjnWzRk4mOVdZQ0V1bG1UYsVIpneZQaGtJQ07ceHIxaGHjcFNN6TGTg67
2y5W83NGoaD3JEqP3txnNErxKKB+RR8leY7i4E/ia/J/GCKz/iohhWRoyj9mMlmdbQFFT7yph/BD
bfvo0JuiDOREMZwk0m6hq37quXkjCGXkFt6QvEY6NYaxo/EHiWNdRA0ge3OqdoEhH+QmFTti/2Ez
WZnglAJiL/97TOvKP8e0QXDBmsE/Mq752v2k3CIVkRgKSiffVDXeEHIadhsm6c1ktB/F2BgXU6Mg
XiawYVsDraHWQHg1rSJ1Vyuy08baVQomyVXz4UMzO5q5AXxlDatKyPog0UQuCi6K8S6Qo0s/wZyU
9U7ZmeqT3vhQCijA7eM8oDLBX9i2tbIP8Dpw0qIO1pVILN5JRnps0zE9ogKlWD6qr/JwG+P8c2yw
8HLNqJK25B/Uzrt1NpnduTS7HasCwLlhahwxk68ZRtafQgTSOSzwvG+NvRK1/j6PpDvJ8pWHdBCA
N8LZ3mswV5UsHU5o5wj7FP92df5RlJ679f8+7+o8V/x2cxp4x3EaVAw+mVB+Pe9R4nstargS/M0C
SLIxdbdjMOWHyahm5KI+3ApW1yMdi97HONJKCeAd6vlouZ2QVttUVL11W6v7yQQpmVHAR+0fXO0A
m1v0ux0e5Y5v5uOh8B/arrY9xbQQvoKoqCuIq3gNsWE2qnd+Btmii6JLLGT6vWkCMcnkw6S08snM
C5H8z+tPcgz+vo9R0MmTu66cFPTKwGwEwCkG1sFVDxncTbXY2sl51f5hhEq/ipYus4eBIbepiirn
6x+2tsIgt53uqdLNUGRPagnswGyDZ/SM8kNdSipcT6qEHsosthfCwtVGoKmo165idSgOowckWCnG
U6YYo/O/r+GiZ/jzNZw1hVSTxEGUNBEC62/XMG2oxMBwrG/6QskPUR/XV+yvAAvHD14pmMfKEI6D
oGZ0P7GmlfQkA4o3aStTL3AOm4dvgdbsVhsp9zUyRa/KBFUUQo47jp51mmQQP75HdUJFW2eNv0EI
mRul0qYNxrkf5beqeNsrT73Ouij0E2WCQlfhQjdvQpb0u1k3UJjoCCcQeHMVUuiAtMmsooWUL503
tZ4RW/PgV3Tq3V0BZiQsnMELkPMPLeAFRl7ZmRpD4vGpGCmpODi9pjiKJI3nOH6L4rE9hi2UE6Zm
Yo+cWF1+RHtGWncmmOGOSvja8nuIRpbq27UvA7LI1clVwhx4ahb+yecMJZhfdWpwB+Y6cEMpzGoo
bP1D/nJCVdgo0Ry4EeI+P6cC7pUq/H5at2ip0qbStPIbzAZoytNo7pqIypOSBffNJFC812Y4mPFu
DlV81uC8Ig1tTBM4I0BphN47w6hM4NrN2Kw1XwWJoL8ntU9uE8HUGK1ePOd1uG6bOL6K0ksDjuY2
9oaHptPFUzubx8cXsRNArCaNuMHw5wPu4yadOZwrpE2C276T9bu0EfZwVSFMRfT4MtUdunBYm9zS
KyUP21M28pM6VSJWRSqvtXwgEp4YHfB4Rp81uTVCTJqngCiJ+sVWN+mJmbDGioBmt26OUE+qQoQp
qcp2nRn9UdHj4fjjkdzeDCntBG9Q8DLyvKMEElWMh/iilT2iBvivKAKQACNBBMOnaVhrgAUKc5Do
Eci31tR7N7hK6+0x03vPacroSeoN3MTlfD9UVu5OsafSXYbekyZTvQkoayelEV4g5MHBjooOJnJt
4CxPp9+vo9qhx0gy1oIWiiHQOmI+IktL0Hsuk+exkqRdi14LVAfRd/VB3ne0DI5WAVi9grZtEQ9U
Xj/ceGZBSSZqozPK/LD5PWz4lCH9mNp43GZVwO/U1POgtkdB49skdtr61UWB+GiLNN4oh6OUOxj4
b6YilZxBMu1U675Hcp8cxL4+p10ibnTTG5yqhfA6CaAqekYPlzfZFKnxTYoEb1MFo3Ca+tLWPLE7
R52lXNEneK2V6S0zUVqJYlzhRsCXrBnSrjP1q1p5zxW6E9cQGquaY81aSQyIaCZa4HC3LWM9WdNg
/KYmsgzWkFZGhQXYPeUmfGPF6cBlC23BzPcExhIdK2ytkjo+hwJ18KiYZshUUhySUb8W3CrbobCa
UwEQIvc26Aoczbz9bkq5SS2hjk6JhHWWrCsA47y6PlO1rcFfWs6UthXgFzM9yNaIrrRe2onHeov9
EzSRuk9P6H+f2tCgNaKaw41Ro7pYYFTcZfwsHZGii5mAKkjNoFgjogL2QMOVy+hTsLZji8CqRxaG
/KEhSvG5Tz7zhBtsSOjBSWJ5tvjOHiFX7tfDCdEM32lRCXJCmZrOqiQCZ0KuTEdQ9EOjd+2GUjuY
yLiqLsHk1xc1AdUwYTzuRoGYHKqk8F0UlAsH8RaGmjg8qrzrCOU/ozQgmE+DwO/vpm1RW+BGafjA
ZWrE6ziN/TXaaVmKBFbDSaqjApR/qsDLtIrMjoPQPxedB3FX1Y4I0761Xhy6mgHOoBn0i5SgnI5Y
WjajTzXbN8HJ6oZSuHJlfYwBUhmdAgjTFDYdqtOYKEL0XCHNJsIRiqe9MvnMtUHz3Wii4WzNG6MQ
wf+aFIXI7VBjDzwEbYbk25j6NA6bvtkJsnfNTc8Wykm9zzFKrSrPP4U6FefWqrqtFFSPaRnLd7oP
AkkYp3MobgxqD3SmZKr0DNt3vHW/jbjCbvIpjVdSY3XHqZBWBGOBLUnVcCi0h6AgF4on4DIp+m6q
NRnXJZbxo/BSD0J49gyK1YEXbNFJ8AA5GMDfk1n8uStVm4kAeGnd5fveMOxS94xrm8PlgSwNYiS4
U2MVER+9djtlekbkHFX80qA629JhKvErvu/VSwFGlulLwjVWDpy2iLa1DGrMQPl6bcSdo+gpmAFd
520d8ihBJ3wPGknZtZV3VXJkuWurVR8kSX4QgmlwB1yNkFPUaNW3pHQgU/9+SPbO/maQIa+SzZZw
r9sSVoRZ/NiV6yFf8ly6+pF1YVZG139mlyI8N0FsnBm+P/ZFKC5eWJuI8un5vpxpqssGkamTbNTG
ehA4rW2pVT9tKmsvhghOGJnK+BiYZV0sV795qM7uVYW4SDe8hiauMe6x6Rj3hj+Ne28mzupyhyti
aJcsd/ug77qNLNOOR7HSTcfu7cfhIDwGuhxvilm7aBEwShXMKNswlamYaBF9j7Tep6rnGKT0W6rg
tBxGoa33yyaQlHoviGyaJPigg1it9QRih2fVo4v8A+yhLHnwAXlVelttzA5wl5WliRvNxN9kxLAK
l1/LUTopPBgZN8tUdeChp/FODpioUzlNCIXwQRqQdqth54caOJBl89vu1EeZMwklvBOrjtxeLYZV
V2ePstBnBAdw+pfNhNzCj0fLbgVAYNvRlrOioCSNZMNaXOyX3eWR3ytzc3d+JkJ2u5LQicXc8lIN
0l2UqP4OiRZaYYkhbJCGGRGqwv8ikC2n1ZHjylGDQb4Hsysfq8AuHq9iGFWOgK5XVeaAxqXvIkoX
fU9nUkGxiJy2k+zYBMnalBPKN7Cc6RBjnd2UvejgFwgMMsrPiXWPnn249g0vdgU5eeutejP1IY1m
mkkoNcWQkvtibej0LAKYj20A7LwecxW0XpitaKZyoqhX7PtK/BQs4c2iVxwKBrdnQIYbN8muinqX
tuEW1UnV8bveNQhxjmaMe7SWBzuzZO1PVKnchtlbJoTr3gTi1kyo5tYarBao2Ud5APpErg71MBHu
dC1E74PG/6byC81JJQM9HQgjlIa2qAsxIJBomHVmQAnF84bla2f5Vb1ZDkUzAX553fJoOfb12h/v
/a9Pf32CFlAcbHAotn//m2nNlEoD8t9/pijFEBXv4fDTZ8fLa+Syg8GfGftiHHnL14cXc1TkBeX3
qi7kyV2eyJmeIGh1DVdkItdbPmF55ut9y1dZdmO/kIn5Z+3+UXC0KoIOkeHFEXGH5KamcPeRIJl5
8y2KvI0w0CsmTpsc2fIUKON/i09MslzZbSQqthY1TPgj+OSxa6CJmqU9WJIMJi4mvUSe9yDqMU7s
VkfGocoUwwr5A867vgtFmus4gGj7uNdm3C1enGuhCe560+ROXp5eNi15EKAmC2BJiaGzlSmhai/P
sAoC9I+iQxUhZrC8bjm0bJbdVMvUraBpTj1/yHJcS8y/HuG+RNVAjGjAzh+0vIFInnYz2bKdFqO5
1Tzgc6bQ7NK4mfZaxeLpCWItQ0YRkNOZtG307PcQ3EHSupSf8r3na81kLw+zVKgnuy5m9Y/lwLLp
dRH1jwht1H1eEIS1pQIYapYvWDbWrGHwtbuIFRiLKMHXQfPvV38dW963vPq3jxn8OkEozWSO6cUJ
8qAxazssqg8xzrDTHLPf+00fghKsIIh8CS4sjzDjAxr+dXBRYfivu8sTX4IQy64/BibcqFk0Ytn8
9gnLMcKBbkWbtnSCllrHj1enoJ7/ejgpA9/i6501Ai8bjSVHg3Wh4A689czw31/+62Vff1QIEX34
2v1PX2Tphn2996cf/iU68fV0b5WCOyknSymuFeXTRv1xkobWUOB+LS8svKlu7halDC+N03S7nJkC
I4l0O4kGthWGtl2u2dcVXXatRiYBS/OE7Y/Hy+Gvly6Plgsd5p0/i8LPbwBzJkApNNJpo0QhhpIy
cX8/WQX9ZMCiJOKLzkc19trkLiNgmOSofh7m+dBapg69IjuSyp7EB/Ydrt/pDs+hZp/Jw1+bqjbB
kH7te5oPCKIOYItLOjjvSSPDYL5dPjSYV1RNlnzqEt4hEWZhKwFOnQjefjmry3WpCHzXcpnfF2R1
O2x5UAaZL/DUPCRQMb6kRr5O/3Lsp0tULMP0x1n/eujFBcMmbNtXs/U/DCGki6WF+WHMJ8BZLXQU
qzSyG2RdDwMOJ04yacNtHiO5vyrIuERzbQq1CbKvMNBk91D1mnuYatyDYALN6RZNU286q81sWCvl
KpKn6kQL4jSUcvmkXQXdA4uNpZGk+bvYGnc+SDd7yn3sSwLpfZJq9Vzm4r3Wd+FObs4tHg4HK1Vv
ELCRtxRa3kMUILXxrBpxAtoYQMaQ0CWqywrfyVI/hW1wP1Xwi40Ep8a+jDZ6ab7nTFarNoGzEvZA
IoSQtX4IrdeyyqQzyoZA9lTF24kjDAJkbw+1Lr5agamvOxkeaWNKL1rsT2AuoSXJ0LYwrCku8VSu
qzbrbYy4h/9j781241a6Lesn4gHJIIPkbfatUr0s3xCWLbMP9gwGn75G+js/8FcBhULd142xvWHv
nZIyGSvWnHNMoBNc6C3PgCOcfyp64OF8sYGybS5PKEwus0Ekd10Pq1sUAaQmvDTHyJl/LwjAO11h
qoyTPnm0+y04gV553VOemHdf1gHtgcEfFUODtPsxOsS+1mSfo+dWJdlz0C+QpKb8baq8YYs4DG7D
NAmeI7IceaX9X+7EwkxAeAOuSNqVD8MtqdlWZSlxgTbDfZ3bH77xfI5YnP9ZNScbvu0PyoRE7Dv1
21J07k2wxDga8wN70EceSO0ZT196LLPyIc/ldCxl8URRRHWHOwrGIu9rdo39DuTYFn59rq0g2EWW
TYmoa/ajnEJmlyk/xpA+tCk4CvOWjJJgZ8DP4/cSiIcpAoif0VegYhoJ7tj5qmZPWdiVXNs9ME6/
BRdEVsxLL9UYqvew4C4mXue+C3+VSQbhyKW5wKkTHEp3rOo8XgrJQ8F3+vbR7YF6+L0D6diJLm0d
rsLBwnxkxQuR9Ok2mbE9BM5snrO0O4CCWlmBPz65w8wKRRg0yiokLzRktPGUORc9DjorDB4WLyYw
nSNi5oqumLTcj8PTMObFZpy88FJOzXsyBc7RAz3e4rTZjYYdou034aaLi4oorfHPM23QI4hw78nM
RXQp04oe0CqdzpnzZVmWXlsTcoLpE7PyqC9Zx7L1j0L6++hxilYLHkQeF81DxBJ7G9dh/6eituwB
h9Y7+g0TLDf0nePoLZ/u+mFueWMZDQqE1umz0wUvaSPIFf1akJzfh+jLbQyYVBU/AUP7KVpvfqQZ
1D/VxlyR8KoHPyAbwqwyYUoiu2nq/r2bO//FbYtr6Xb5pbfn36pjR5XQEX81VqU3o0ZHgraOS1CN
r+G9V9fO562qiu6g+vpdi7A5cj89Yoqw95mYL5MHRRMc7rFBN5G16s6Ts0Q0VuS8Or7BRMQ9wpdm
ecsxNr8WeNRid34sxC6RSf8UVlhEa/z3mV+yKkYVdcAk7cfSxRdvIIFnHjgBM8xrhk2i1lZiX0Lo
kvu6RD9olUnOUSbXyhe0CXCudgXeONzP3nlYoo95cssLJsNlPeHY3dgLO0JjL+VG0C11Zo6aSaO6
+cGBXaEb0AKOGgmc5j+M5pVz27dWILB+WLW+h0DK+GoFCkew+pE2wY4/onbCjXl322NzbudxfMZ6
8OJ2LvsEfou1rhGoLdaAFv8VlYvzADj1YUyL/mgC69PmVvww3JvaTOquG0EBTVEuFXHt8Ldr16/R
3L+ShQx3CZDM2l+uedX8qK0OYGs37+0YrTWaP+2hcAANFfBQoi7e3OVHR3zbkFOdiN6gHxSuLlcr
tWANHxtM0a+Z+ZkFQhwxf//U7igPYz6RIc7/+kVOzKtENyGa0YD3wzOnu9cehXqF0gDBwDyHWWtv
p1nKtSfV8qIBB85C8QMQst8H3Fox6uE1du0DqFO3zN3XVISbGTng4rdk91EegnVlkQIx4QSCMLGP
NaHxyTcflFlih016aj4mlW9rqILbKHixtdddEkXH1gyxZs7BiFoxN0BjBck+Zx+1kuDhVKYvis6x
qz9uvGFsXtwevFMqGjqMdUWHkDNequWr1qZ7ClnXja5+YZSTW6Dv+7nU5ofoi6sQJUmlPH2JEpnu
nTSHL9d3QE2VTt8sEU9PATnFbImw/yxyfJrM78z1ui+rh7TRtAu5oYI3LdtIGF85zJAggG3RTYlm
B1Q0T2bgTAup6FiP/5SSkm3CuFBm5I2nf/8mFkl3FrP6LvKoPEjwnBXVant7Vhc6RHCP98xQ7kKQ
qo/5wDR1vs8a/j8k9xuQtCRuta/5XIxVwWq4yN8MWFbqcDHQhlVO7JtgmFoqFA/CeRs9q9tcQf7p
srLb8p5Y99I9jz0HQyCbftMM5o8k/mpqB8qKyX6BBAuOibo/tit20UYRQOwYKhm9OvhmAyTU0WB6
GO/NAVb1GMhhfxJ27R/n0Aq29tRiPLU966WkxhMc/19lRv3e+HBFbUn0Ni6z575Mato3MerW+fII
Oe6XoELu2k/Ehnp06hM1UwEioIQamfOg3yO7cJUn+d4albDvrjjD2Iq68jjVUr+xWuHta1Eb3hFB
q2GenkIp77OS/sVyHmBAzhU+bHV09fII89DiAuAq5odOPyXNJ//L5aj5LuyMs/xIZYfR3QbBXFhT
j3JP9hHHK7lavjPrRgVvQ10wXlhE96iOD1ZOUXwk5RCj6IEQTLXb7zpJl56w0XabOMUH3afrhUn1
h+eVb5P2mGBZsUZxO2xMBs0vSynx8MnyFphzd1onNypRa1rEeRG5JYJ1FpYHLUy4Zy3McgVknS1/
Id7RXRqMe76RosLULhRZG+kn30mHMlejM9HIZTFWDgRZo8c5gV3gqvKlpkR9M2WEgnuHxz8jDO8K
s9ycReSniLsybOT+tjg+0fJkfs+4NbNBXrLXWI7XJIkpS/bNsl9MtA6BDIg8+pO1c7m34bLuBwxE
2zyggLQYus1sBK5gL/iwvb9MdeUhcnWwUb7i7TI234g5z/7o2n+ElbFIjuQHpxe8GBNsHBrqn5oy
eEuXavmVJjKGZ3yPX4iWmXEqwrNXEJdvXJL4tE9gmfZ1dOypMmyE/W636itoGnBhvT7FGTlxcNAW
a7Z4vCxJGl0agBmOJFxDLCLf4l7ODn3BTaNjlr5wFR+jIngix8LkFZeHkRYSCvbCp6VVMI/u6xJ7
yVDZnOZu620hRM9yk8LaZS0MAiKtNAaInNbDuMjlZ5SUP+mApSStlO1FO9NGw7s824MB5EAU+zAU
LViQRDyGqgoffaX3ccAGo9TZGUnwwCqbvYq3fLZRVZ9bHgY9cszGGVnD1VSTrfC2xad2FM85nhkC
j3I4tFbPtAyA8YhYxd+eEexKhv20FJArIveCKYF9sTfTlPrWBBbIHZsitSGwMSJF4WOD3RkkgP05
V2WzKR0OlABRVc3ThVFh4BU04tAE85/Wd24zBBkteVZXQXxui+gRF+jNdVi2OK06FktQrAfCUFnl
B49tXn82TnHOxsba2w5WfGsJ4lWO+rbvNS+HsSrHEzFMx9SpnnNj0XESjoSJrfAvA484W13/j9FP
H6qjj5Kz7ebK6Ni1mqliChUr3PmX7BFgPGvM3ny7uFWgauY5ZmySPemojpBBMcAAqIXPh/5uhi8l
TDpBiL3Asm+Cb9XHv7z6MxP2/AxB/laO4rPGWnoLouZDRYVzGlwPFHnTk4iiLxsV0PcPljOe60JD
Ecqw+qXKqa6y5QbMwYLdcqoe8GKd0vt/s/IHcDBr2UbO61Q2B2HFFUrbEp6GFBAkhVLPBc/f0oz+
uayHbp0bvHOYC6u9DawRVvocAjJc/rIbf06pBUudmvxxADFCNtIclsT5rEEFMh71JxoI912eLA8g
MeKsmx8nAuxJ9dl62nl0U0rDnLZtoB3Vy23mJ7FqBNif0GKPT/64dgaxj83waIZwPGI+P9Xei2xL
7wr/08ff7tRXN52eypw6sFpm1yguyYvjmtqVDvTsCH4UsRBo7nd7ZpKV7ha+A6F/OKvsS3pEDr9D
DSLpU6dwxLv7MF5Y88PXJNBvxpzIeMAxWsEIDglkPmjT/3bCeu0hUF+mUB/ssF+Oo6Thh++CQQJe
aCpIQbjc3+PYZDeQa5ujphwHG+I+dYAnIL6g9iPWrGYXuTqbmSlt79yO5XebkCXFhkNtANIxncUO
68bKeQa7/J6G1gWVpiai8NNqMGqGbCIfMUSDGmhxRvz7pcDsem0r86GLYDww+VXQ0OhLDFvuZyol
+JDjRCrhe6SeodYu8F/7EDRSAcbZwyoZOQl5hQYsOr6RrdbcQf7JTrU7nXIdi2set+//vRooLXFM
aFSr+ZdzceHPTfB5iuviN9FFcR9Z5VycNwWHzYHw3B8U/wMPg/Hc9sVTWxTOOcklmY7cnA3tnJxy
vnUl4LGsY5gxG2e2nj1tvrlf98Qw/S93VuUmtxQh+LSG+GJxcff9Hwh84TGkCRFDrv2nXgiBBIuC
puP5/Xkc0wG1ojk0U12giJHRQlWJNzbsExc4+1Yoj71QzQ7e68poTV8FUIioao+sgN1jO/DbtCEA
IwiLnKwgyjjdCpIJVGOvc4SPPTfijvA+3mHWNuVZ1Xa+NRX0zLIi8MUeeezQbhSdsCsnmjEjbRXu
q20/jQeECPHh13/shfnI1PoycBs7Mod/8J7pz714HthqPBVF9GA1bGkG26YALYWyY9x0NQygz3mb
3vNNnvfkR3TbAe+DOa6gdIqdSipQKjZ9IFwJ093S0IyX0hNOMLGxT25ugfose+Z5bF3wAoCl9F72
0bNTvPqditd+MgBdc6leKdMg2qeAq4FSenSMBMyZ9JPTHVKtDb3PJLpac5C9xO3WQVu37guScugJ
SU3xdW6SRzeZbmkWR+/E6LAoK9s5c+6SRmlCaDTcFm2MgSflOYykpUdjEkbBrQhKfHL+SIVF0T7Q
B9sSqCJ9bpkGhKrIZzBvK2kN7rNn8u9ao7EmvZr3ReyPl6gqIsLvpHLU4Py1eltcg74iYd+1N601
BNcsOy28S8HthONBSeTz4i5up3HpPFg0TfZ1eqEiPkdcga+NPjSf6iDSj+mSn0CjGivVN93Lt6ax
rlIYcqiBMwClIx82O+Y65JEHhC8Zr0FS3ihTsdfyfiFJWj9/qJbxYxlTwOSF+0dPwaqqIoJC3ui+
aR6J0SCz16mDPuhNwUPbu+3PqJp2FKX8dilJ5z7uvrS+lR2KGBcF3aDkg8VYPY2QcyK4wrvYItpY
U8zJZN5ELCvUI/ZLcYw7Pg0lvQ4MY/0qHyQwJHYPa9w6+QYv5f3KoMeMxvmgdzHQBdPVnem3UbW7
DWIZH7om9thlIZzrDvLoYBtu6/ehJHec/N5WMO6QL1Ham+7QppgvlwyzYyP0q/BJdcXI/AgGsbud
c7IYQ3GK57TfuVRReO4YgzRyRhQMIgz9QH9B19q/IiYov+34HhfNj6korNPou/mzIxBDmm3odeCx
7pGEMOTyYnul5POaqM2UJF+eXxBKy58THhcPqaX+VlSV0EWUH8JixspDN9fWTBgu+5H4e7iU9rrj
qrdGR4EKWGanJO8BDChyiKG50XuquDfC1ZG0LezD/s3KFfyIMLOOSPACN9MSrIbYHU5hjWbfV15w
KgZzz66P7m6oMwfBydvxiVYYJfmgdmh5sXVzFVS+qfO2SW6PZ7sAtA26JCwfk2FOj839MauN562H
IG329dS+FGUQYgK/CiT8Az7vCsHX2/1nv2b3z/QxLLeuAeJrFq4LVCLku0XFH6bpID64YFA8+ihv
Qj9yGmUXqw9+/FvBlPS0rP3UdQ7Fp6hLBw0XQxC0az5uC21FZzHZmz4pxr3VfWcdZIk5096jmqY/
fiXpkI/1ts9tnPoliKRg9l/8XlnQkX1sE61hOqjpXIsccyyajjurAMSji+YvX/aTaLO3SiX3XhwZ
rcmXcpNsfIajiS2Kvls40tj+OTh5vgmTwsZ2C5u2EjPvHQrEb+5onzIDem3p7mwqBBQStcvOSuP2
4AY167+AyVqIpnx2nfKN2OBzNCfekfj4HTfHACLtqdrZEY04deU/zH0wnsFvKPvBq2Nz8hvxPWKx
uBAOpT8hBywV4Z7IbNi2+G/1Oq+seZUUnHAZk8pmyQLitqMDgiK8DxgTHse+8a9pMVXnvIhvWtm7
MKj9X7q5uksaXgQhzHWVkz7xcxokrC5ZV/bI+6lb2uOYZTEzd/39zwwfz+EXpQz9x4pdVb5K/TDe
23yR25QP/I105MZ33/x51n8XUa8NNybMcR4dgM4XA1d2GxaXvV83l1cR1o+TzFg21qXY5TX21IJP
85pt85ri9e5a6/DiJ456Zm9Ly08mgd6G6duQtxl0dQv3QOaHFwxHn17TdOc2ISMxBh5pzTImZ9qX
w9a0ZBGrcEb66ORFxnJt7ApPUl6f42m0UbYjtP0oSV8NkgRWXfwhihhi3kp/g6t4PPS2c1nKxrvG
2KKBmmjPvJgybY5+Si0tayV//W/1mCftAgXs0S1mtvSWodF2yH+0XIYvdGG8TzH6S4jn85wUza3P
7ubFyNqAS0CA1U5y0tFzE+TB+d8vpeXxnuur5zKIBc5N7zvljopxGPfcSlvql8kfmJLriyrk/FEQ
101iOmydlHiDIlfbeJDu+CBAl4q2so/un+qCZdxcsuIq0uGGE66HKRXuo9guecZv7ZC1q0XIJojK
v2002RTzLBxkfXMVRWWfEVmGo1lAfac1lbU+nn/IDpe2HMu3bM6LJwhffbtXWV28cTo7F2VSCrTb
vWe5+YuNs35bOQbJxvHMNXK6tbUU/X7uyxATBx3Z/3YLTvfMFcU62LrJ9kuGwzBF/7BDSBj2nzm1
0nM78bQvhPWiBn7njj61JU50NVVxpFUhwHLfgW133J9ZO9IoRLvXrg4BXemQLW82u6AMQKl4lAeR
cWCHlboQkl1KWD0vOxj613gEOfEBhwh2IVOxW6rCcD1JpTZcRiSdKe2L3Yt5r6F7DakInmkd2osB
r14dOg8U1P8clruDZmr6Z1UEbNd0je10zKGk+OExVywKnaweKE5L9/Xs2rDF63e+Bc3WWxjBjXAe
RcqXf6+6X2Nur3ZtmIMRVCC+BBPxHo9udwrZsKRU8kStdC+mtL4sPUnYg9QlBzQe7JrsfYDrckhj
bVaDonUZb8Y1VrSnJOU0AJhPmlU8j9VDV3xFNSWBoVv9ynmaQtjpAKeHybUpBr1Vrsh3vgNPVMms
3vj0Y60s7Ygf/sRyuBg+irqMT2VvvYpmaB76hOdW4Dnxvu2cTTpHy1M3T+oxnv8qRPntlHK7YOVj
HmUa57e5yMExqx+d3fSnmsgY1jwbG01GNYgdq+E6qsbdTj73BzdcOXryr4SOfMCdxe8qactjHRrr
htj/EpVIH6zruoeZOhPIDgvLoBfOnAggQBWce3cb92BuLFKalGA+s/cuXizrb2mGeo9mCA76ftXR
TXGZ2YxcS7vEiZNkvNvyLL3IQtxyr65vkQMdsezf/vMbd+J9gSV7bWUY9qSngrMlMKxaCuJO5nl8
k7mcvWau5k3iJNNFDEDDppEIue6W4PAvcOFqJii350aJVFTvQxt7Yy7DSzshWbmJVV+0yT9GGAOh
7diPNYJVn45ySyGLtQ4ap2MT5R7+3RT5EnD95tYh6Ad+vjnP+9AfMNjKYO9my7gObCqxUkpCnDmf
H/2EG2cSA71y5huvgAk9BPKs3XJbxPW8xfO7r/lhrZlpnA3u0OAql/bXUuXTbh6xcLSJI3deV3wm
9+dJEMT3cg3rKemnHH+6meEtBdaGMTI4TNSNcql+KpXQV3QDa99qwtntXXZseo59HeHZ85oVIhYT
q2IsxhIDOW/kcGDZFa4s8hcrNRSMpT1QOos6s5lzuL130aWB2uZxf279Mdr2Dba5aSJvxteEJ3GY
9iFNvNtkdt6nmmtZq3+zwCwOxjMpNRVVuHaaLgBIi51fuIO4NNo5N/aS37gngwgOwNKGqY8WoYDY
qyph4Tr4zisL/QkzPTvWgx9o8+rlXv6U8MhKjMHUEpgX3fv8CTsL8ZVB2m/u41kGI2hxLywXCBrl
cCdNbUJAFiO+HCI0xknd14DW1AELb+W5xGsEa14dNt9SFN7RYi5+UBq6Tgad0soAGJJRDCRoi1EM
PJjG8EwzSbSqAgD+gJJbq3XXXWMkw59TbLo86w5uHbC/q+j5445SBHQvzgSDVjioowsi1qlO7iwq
9hlrObPq7Yd8ODXYLdA05UMTDtlm4cJ16aT7EcufcyKHd35Yb5kONXpFB/JTjLgL5My90wYYmnru
G3D3L89t9UNMv2sV9dyfuQA1ccT8IcGwpgSS526v/LH5dANrq6vspXK12lqjHB4XIP9em0Pdoz78
nzJHVQplZ1QtHQbH8NNzqeHsWtd5cL38HJjX0cOAbuoy4gFZmludzhi0pP70Q8EXSXm4Sw2MxU3p
UnpfFnbcfUIRJ6JEy7E5BhsUzGRtSpmeB4rTVpZTxO9VOmxDwJ9n5QzIxO2it1mXsQ1JcDCXCyDr
3ohmrypWsIM+j2bSj68JZqWz76VgzN8ZndoNZuacA7mzt6NcDmEskEosKtBcVb1hlZ7PkTfToohS
RKWiOI26aK8dhpV9FC5fgaCf0XYhDP/7p9qHya8L5z1puwbIar2cEo9f/v3TvAiSoZZhl1T2V0of
t1IStB18fAKdEwNad7GN0WeGc3qsnzXxIZRkfswKqAiCVGSD2lHkFYrFeTVd0q3bgBh7l4QUWal0
vnbI9//iZQp59WXJf2PEurWUtn323FfSyPlsKM56FmXWnAN9L9TTlG9LKziL4h4qyFgG9vVydadB
P4n8J7ZE/wUU2N4z0YTBDIxdda6bftw4NSSNYvhbZ9WPlMl/j/zAVhf3OofyEuyYbU9IZsxfVXbK
kvmHZ1c85tJw3kRgkFbYvH/980fMCRjJWGftlX5Q2sASqImRhpPZhiG1ZOn0mka5e7FSnpSsoX6N
vJAcr94KN8VfZ/DvnG0+xp0t736V4Tx53nvlzM/Y86JNkte/84zSESe2AIkA0/YX/+rFcJX6gfRu
5I2bPDNcDOEHd8hF5yiuLs2YFBvdEOP1aqZuMYzENcABohm/JeTeT4xJcjOgcrM95XQY4NL9xyLb
uQ9ZY8QuuxuXlRU2yIGANsux6mFzJ/4Wf3e46yu2J5kWcG1VipbcvI7wZrZJyFNC2THBc9QpuJtm
WBdjlaz6mYV5BwcLVWeIiaUX+bavoImPRe0/ZZks8af6x/yKBzJ+E/0dZsXTfh1JHClZQF/mrCgt
b6r2YPtwli15ZZXF2O/Cm+xtYH5l8F21+KI4N/cVyksFlgPXe5iRumSnu/g+54AB/nnXFzUWBJWy
eG6ng9C2fbCqL4Iu9X6qoWuxkF2RLOkPfS+3vdT7YsyD39B4a5jpix6fa7e7hanuNp1PNYemsZzu
WTZ+WTEJuhkjh0nbdW7tNFxzj9hyVf+oWKmtiBMFPF9gUbpNMOw0Pe5ZgGnCRKrdHiKwW/teBvNu
TijTG4OqvM5q/D3T/pUUcXEUJnhrHSSSNoCyMt/L+Lyh0tuhoQIM3YKIYO1uZBg5Vy4osIOc7tT4
3WcibEiNffU4+O5OQOm59qHzaMZ0YVELRIcHoTmlCYF6W9noYehP3P/unkf9YHmBfewoEvmXJxg8
5xWDZ30cBuYiz8tf8q6eDouS7xR3wvRsAkNKxfrja06KKi1AJJkITH+siemhOq1l6YiLGoZfSdcO
52wydwOp/5/g8/8jovwfiCgoeSH8kv89EeVY6/+lYfvfX/hvFkpk/xfd8tyXSJ8HhDD/m4MSyf+S
HqwT6QbwPlx550r8fzAU8V8+zIEwwFJKLPdfJ3xfU5tI8bb9X0IGkU9QPgx58/O3/i/atR2qvv+n
vKxvR0KQNJauwIFFwZ6455j/fzllUw3DpIIsPLWi+GDvyiqBIeO+kRlbtjosht+xZdHxYIFvzegF
TBsfWrdxf1m5yLZsbMo9vjiE/2W6NOHPFLLRUWxYiWVvPF9XoAT/UvfFpc1EdDP+ZFftnGGcINJP
jL9F5r4Ke9nOTSiY5LoL7137YdRvcWdDbVVFtxt1+eqSTXwyQcMaCiNWoxUnR5bRa8hqXWJNOxU6
fPGaECbmQEVvQUFM0oWXhGEx7qb56DdFAsCCKlE/9oZd0gmcTkG1bpwgO3L966ndkB+cJ/atdklc
lALZ+a5H+YGzySVEz7jxxFOr5HcgEQD6dPrOEMi2S+dfsmiYjx6bPiBoyS4oe1y2McWUXi2ss+eZ
w6iHT50J6yEbYUBRRrr2dbyPlTO/FdBOG+FdXW+svkQkz+QcD0m9mKc5VvbRGYdjKMoWtEuxbOLa
zdG5wpMzTPYOr1iNnyDA/9+Um5KWULhJhMG3KvPydRvN2Wai2EAYnxVpEyxcFl2XPm6znLtCHLzy
aAZyjYzl+9k/RCn4MMbKbVQ02SZMzZe0Sq6sbKq3gS7ulazqwZtGZz9LVnqd+ul1/ZtxSamOMR2m
GNE4S/0/raKKoS9lT/YlB3blMvFFE4xiowt5rIvHoe/c0yiFpkfteayc9tTX21yy9nX8MN+XGSMH
m2d3Ah8163AbsKleNfg0hIAJGOvhrKzuks9WdIGDt5PvxaCSPcvdazlj7lzK9At5ZtrggCJBUrin
IfEfPL+udsrP5kNWf9NKxD09AaJVANrnqTx+EtekHGQBN8d8s8Hs6B9d1znr1lbAxxNiMqJTmH/u
3dd+zzEODnOasF7WPrtxz9UrO4n/ODLTB3FvUC04sjdFZrLN4GTDumGb6ysgqpOGf+4nPrOcnH7S
+TwfSm+44iBlzxX76EeExyqrPvpBEp0XV265oIR1HX/U5oYvKXmS+UEA+ydAVpPwF9zOiGpjEfzh
W2I5GyylE+GzY+U2T103iesESPKSO3+9+yYvRdTaIvCxwbZiJh1FZ0jgdWfpaBiVEOAActvnymvG
YxN1ajMM2ccoKTbCyuAR4K0kgPDfFjbKfTRVnwleInh6JZmHTqQnWPFuFFCF68aXDpgfTRpkZkJt
4NNX4b4cHNyJvnXTrLz5aENhYSAgGwic2b5bIF9U6alr5TDY4I7RB4UrVjY03ftGFWsvpMzESWK6
M+m7GkzvH/yh3c0BFWVy8vYsuBJmpzJBxS1+DKVHmeSECupDgv+ZUSmx6ynhxrr73HGP3zrGyNXS
2uwrsrPfE85pY941ufrpLH520DmNLWkFut3lkm3X/VPpLn+hyGzCojonGbjyaA43mW9/hzIBIECy
0I2p445Ne5jz6jevOwSdEhybOjNcQHqaKBTqalDDIoAzjQsMZWrs0/2Qfc5wx4u4txjeWCVMS7id
7fSt4qG9kmagf6KknKEcaNEmzWLWz11NbnfB87Hx5Vw8WM9JS+5aKYzRTXnzej3Bl5a/pzRd1qWT
Ux8lW0VpKQhUg8pwJHux4ChAHpT5Y9dTIxyVBYst6urVwL2HgAYUcyuktuQmo25Y5wUSOSX29hqV
DeXSSndRu0BUrH407BpxMPvMhjl5Jps2Vq9dLr1L3U5ZLwujyh8/kdgjCvrn3STZVR7XaCO7n3Lm
/ePNfJXtEDTrfgk+qu850uW+UN1y7Fga0Li6SrOa7HEmsIZm6nc9RxdG4eKhGJFNB2ewNvZE4Qi9
OVnKS64nLgt0wEZHbJWA5V2/2Y3W9wJ2cJfNabuqZ8A8Qn8XATW0Zo56nF4ieefM3Q0wEYHcZBsb
AXKTG3PJ85Rnkqq+PGm9WXZ8dhAFKSCGSpe41L1Y0wcuSxpWIu5pOQu2zgm2KiLUSX79BTnuuZ2U
v1tm0W0FStN2IsKym1PEvHAOXkx8r/Cuoc8HjNs3+vamdyPC+DTmwGJ7N8AgZyQNYo1jwPh4FX6q
gXWj2/hbrwczkJDVA0GwPMZFN2yjsb04cc/b557zXvLAPBZORTs5V8J1Bt5/YMpYxUkQnUIPmHqB
VRWOOeQBN6K1NGgtZ+1FrbtP3eHgLc2BWPwRtnG1sbnRbtp+QnBJx25NsG84TbgQ5AQDU8gGv5ak
C6KhzjiLNWdCODeYuhFRTEhwcGrfbJuOqzDpU7REjNK9mafNCBJuJd27t2fh+9YtDhrMVJfIKYaH
b8wwLwkJjM2lkol3Fh0dRgkcednzMfHnGvZJSZd6Ih7QrfXJtfoN7DqaQLIKliyhjjggiWUNznaO
yA5ysrenWVOx2swdJ3pNXzGF2jP9hpzIC02xdfqUsedE41asbFqgXQMyc0vv+5zBjww7JG4HopBV
WhnhKoiz2PcGJAYO4Iyl9AxXYd2FEENTN7yOjeceuhcrg7mbIisRbE1eY/S5DSd8S0iimdaa7fCh
GykuSLEU+NK5+HELXDfPuY42EylBLiaNNV/wSOJsnfzj/W63lZrCY15lhUTBGBAV/sYCYp4Q7guz
NDn+D/bObLltZMvar9IvgAqMCeCWBEdRozXYvkFItox5RiaGp+8PUJVVp/7Tf0f3dZ+IgwJASqZI
MJG591rf0nsP56kmWDfLOb/IboJPEUWBk0868Q5I1FZHyYdJJs9T+aUnEMaNavMYza6BWJkmL5KB
ie4KTaQgjBfx4mJgla330+xxxAGPjTKMUuvZdc9eslhd0tRdxKK7vFNfRgKiztT0aHNVLtmbvkaI
hSnor8YpnmUus7Oore/wLlrWkQrOVG1tWgaxow6829ElTbVlM8Oi2mHses2KgbhAR/3QZpAfNP4W
qWGxfNq5jnhzwaQXzixxQiCrGMnGtuMFI5H4dIRkVpK1Te2gX105jd1jEslc7gOZAyGUIvlWX0y5
iIbeeubgdOoov6wvcgSvzNdR9NsqTOzzKB2wmSoj4qN7agsBDrrTWT+3T2HWZ/t0WeR7izHZIKEr
rSY6SstRVMO8mUncTS0uxCmROFmXPZNQsI+99XDd4PTlzUj8ozSG9rxuut97k2lpJ0KqWhUmxEnh
X678ByuEVdGErGgV40kpPWwQZZZuy5T8wMpBndAzf90bdn23vtzBtUgMJVlHLJ7cfPHYrRtrIEF6
83ksotglhwXp4+J8Wu1Kqo7y8ogCqAnGpCWwi7UM99YWPk5btoduMW7aq0Fu3e1s3t5Mz8fter3p
xouhDNJQF2fehw1r3aVAn8E8bNDOLh9rtjiTPUfi5PjYricMu7qbBQl3aE6+RVBymGeyWfc+N9bi
+15jnqkuBcheK2I1Qdybi+nYWnzFzrJZD9spe6et0ew+T9F5pnrtS+ZZZVl/vC3O+ras7xUO94tj
JuHefCxbrI6x09rncAZr4M14n2Vixlfrplv2Ou9XI0s6sEM1cT+jcp5FrFGqslHnUY3wwoQ4hrqr
zp8bv82Gs5671T7z56dCqzUwI7F2zoflmkMuukU+CcAK+/e68ZTbgrHr3nN9HvQt4suZYol7XFOU
MWG2ixOTbtTnXrm42AHBQkHR+m997Dbo+ti4BkqYnScagJeKsY96D6M6eUxpw18qEnkTtm10GO0Z
UjnI6gefgvp+fVAtX3YLcMC2bxBO2NEMdw6oYL/Rq4IJ+TJ6iGWIaJd/aN0zEJ4Al1+OVR89J94Q
7dcPZf0s1g9KZVaxF6X7BVE8Xd9w8X83wJXcxBCH9Sr9x/Xb4eGmppbCjv99YbuQc5k2n0wJFG67
XsgjowaoHhrPx5YJAbA23hDu43++Vev7hWJEER2WyvjEcuLjLVj/yvXvtRNzPn/+5Qzb5d5rYywK
KqhVmwaxbv3Elgg6e8RZ6/bGvcGKGPQRgblmy9zbIjcEm+m3jgK2Z+IE6PsUcVz1pJWSOp9HD9Sc
cd/5Xv+u86l42AxXo0CbZQywHkS8EsIX93GfAN2JnLHPzeiTrObiVcYTR1ZyLndixtNNUA8qgHFr
Js6DimEvEypH4+HGjMK7VrB2A8MQNHgBInzOGw0Fu93ZD1VffUHrzh2T7BEbdbqbMXk3CtJB/fJ6
VNdpWf6Ab/asR4ba5Bq4nwHEYqE/p3FGzKVXf41U+dVEHbRNLb4CRpHetHGZHyt7vNfJ16oaxKMj
OTsRIQMFZXOmFtaL7Fh54gxgaO+6vXRpjesz+P0ol8chnJj6uOoxrc36Kmr7696ixxDlMeU8BNrL
RFW3MwPSTOKe6G4Aetb7k/Tc8mBY6BSm8c4vvMcU/BLc/uTKe9OoEyDLK46T9AaE3x6zL0+dOxsM
a/tjNO+9+aHOyTkJ0QltmiK7xM74xoIEmrem3WiUhzeIbtNNZLNa90A1Z0VBZkKIYCNqNT6x9ksa
Obdlfjd52U9AL/OmnmIG0Dx6pZXBBTiBPtdldvGcEdGZC8UqrR+89uQvSz18NFvDEzS/q/4ucwG5
xqM1b2w4DnTHICE1hAan6hq2SugSZNBHeKqYZPRty1fCICkC+Dr4DcxAdU1xl3udhWteT5lXeRmB
rH1VEHBMXf+VfthjJ7zvijdhjslgkQMwJV84X9o8O3uF/tDkPWIZ2nV1O//ITNbUKvXBiwzdvU0r
KhXozBFLElqbJ89ytAKcUE9TCN8j8uFLFM5721ptIC2UK/QFcX3Lu6JWu7jaoyO6QmSNXDv/1SU0
cPzejwM8MJk5OpcmzXf4Q3ADAm8xmsTd4Z3njUTUVNRIgkkpTCFFl33yNpvZInSytmMmrvMJ/zN2
+QsYpqOFyawvpqsMxH+GY2GjbJxoEgVY0T7NON0yw/9GnTzcEl6CDXV2TrpFol/dkCJTEx+IHAMY
6oD3pD3A1PhaVcUDrxLMiT9tIoN8i5KsntDO8z3uJEiU9LqplCzxVNzb3GQOFk9WNMDbsZk4whg9
GmqmXqOES44moZo2kZKQkV3cd/5dMnZf5ymEd0I3CErQ1xasy2boiEE1RbdF/SCJ9IuQAo2ZujIT
pDflrH1rUZlgmK+4FRCmPLy7FXiT0INMETfqVSe9rIUTuXNM0D09ZJlASPDBbt7fyQ5BBc2ROFui
WSLmylqeXKE1Rgpc0khrhjyIictMzdZDJ0SeAO8ajUHKcqQL0FLrEJ6Djz9ODoCtzsY+1w56A3rE
gIZQ/sobJ0GwUX/1oLBta6TJOHzee1LdgrhSNzVTrA1RAh25wX6+lTWerUiRJWXHJNUkD1MW0y0r
FD1cdbAy7Fd1EftHPYMl5boaMuRGu+hmdIl1WinRoKd3NVCqrd9aULDcBz9u822lTBVgQUfqNrp7
oOe/mFlEO0sqOmv5nWtGxnksnkkHuGddPF8MCMWVT7tKE/KXJem/+Q0FidZ6HZ1WP8yt/q2kd7Wb
iRsFHbDIk+goeHHHVY7Ru3V3cwrkxouGIMsIJwRhl1jetUPq3BgWfJFnYe7ttIFysrRwdUDxtOqf
kmS660qqsUVGkodOu+CMWeeZuwYxYyGFwKm8dNHAUg3qWCX1BxJW3oRukRpPHNB2djVxQ7/uVvdJ
lco1ukAYHeiMI/bKFKln2NGpMliEH3i/0jQnPVMYzrbTEnpgQM9AchmEO9RfOyrWF4a1IBn5NJ2o
/UXZY9q3Yx1YdlYf9TD80jAGnUu/+RWjy+hhwyNabd9jqiibZvjlpVMVaBjJdDRfkZ3fJ7HKAjxw
hB4X+qVv5a3d5D+5xVw6BrJ9wTwQjtVXXBPv3NKR449kJfiOfTYK/ZSmPzNHTHSP5HARA/fGlDmZ
tC30BB6Is36fdjZTWW5pfJHoOmlYP9FtYWqpAGT7EOPOBXZFz78zlEwCR2OUYVZLWrE+mAyDXsJ8
VHtzZesEEC7IWBJgm9vkoc2c4kaUA4GchYDpsvjE+Zfwjd7lLKxhKNd1oNmDFSh718rrKhy3hm1/
b0f0D46SwwH94FGf31uPr3wBR9Wv0EJYtC1RmLabqieCDCFIAWdfnpsq/lbhGNoC3vQboIFqIL5g
7qb70AmRMxcJ5L8xgnGUjMSRW7e2xAaoGmK3MmIPK93IsauLB4yK7qKwSo+Nc7SsZrhownuLfeda
YxUWCJvQuNJ+LLM5YdWQuRRLGdAiqe5Csm5kWx+HJEy3ZjHeTJGyry2u6mQeDnM6TBfbGhxuX6bc
x+eMUKQAzdhVwiix1QSxckZOhAhu/pfE2RV9RxwvsvColhvbMR7Qadi5sbdyd48+40dmZY+wmbvS
czYwubIgl7G/VdJkzeTDFShmKnDC3JRefyAKILmb1GE0Zv1MmYxcdJ00bt1x/CBpBU1Q8y4uJhnk
9ktGfXvTLWuLdeMqsW2yMjwaZf1oM7ARvIDAfuP2yP5TikO0e6sdtWB0y7hNpiTj5h/9KsawvqLz
hsE2NBWqYLEMhuNRs/JrbnPwyKR/Q/KC2ORj+SVVb0l/FZqNs+uZEm3cGntaaFlPLRAMtyZ3p3ez
Vz8kCo9eRHuccvVtNsY35k07A1uWng1At3PvPkwr6EzMW9rk3sp5PZ07oLWzAUmNF63wbJLWligZ
+9VxJgLVEDCwUD7NOpQLuvfv0nYfqobgtL7rA8dK32rTfpupeGCx1HrGIpaakqvO84BgJSrd9VUI
CkGCwOQzYRjOUD+7EbN3ZB58nLFNjlq1HQhZ2VAyfbAaRB9tU+ycAgK44Z9CAYQO+22zn+ellDQU
zy00WFC3XU0x0zoJTIGUPOTVNJbiHAv7Fptcsyu8VNtUhS+CLqmICc6zvZ6RN8RqAFm6ypmhtFkD
LcvfYPivAwoq3T5xXtHElYGu/2hqrI4+n2NRxyZ6Z4Kta91HQovyCKcOyStUneYtX3HMVEvBXBrT
xW1uhpmihd9Wj0WOkQzeocSsswC1JjRmmzqq+/N6rGO/odTE0us576B9tGsdoUhSibyO489NUsMi
Nx1Geg1C0TiRmhsbAA8rCv/Biu1aiV3JumbzuN7Iwj5DZAIeMpb39ETGPRMe/oXl1OdGEXhFbLmH
xmb5R0Fn5x1KyFae9fQ6nYtvcPN75E6+RPyes8icpDqX/SKXhYTmbNNEcV+pkOczQSSWTdJ1OA/L
hhdwmclEOqzndfEtNe3plBRiOAMWH6jkMBGcJwRWK4yNEBRY6z2dkfUQp60PbKpGo7KUNpKltBHr
TYGthulM1CTpiXYXTo5yHgJ3KYg4y4bKzd83CAsRLZlAV7VlYb8S28bQejD6nJlakj86g9nuHXrf
iFvZNHU5nmei7+AkacdwWTinaT+c42Wz7n2eq/Thrh8Qj7UuebXlsgKPwkXkIUij+jj+PAm+Mqic
3Djq6cBHO/e7NhP1UYOic57HOubuHtIsap0UB1rb88Ev5aym9DAwNCjQHbjUpF/R3dJSfg4tTXfG
n92d1z17OVz3lmc0ptcfoa/aQdfb7aaP7zzLXRKwJSlFlky9s45bEX1qa2+ZsJnnQpjmuV72VNpE
J5fOp0J+cA6zwcbGOfja3m2z2/VcGjFyrnvGaJsbXQoKnKV8NywLrILTMJvQUG3YoTJOWfO2Hqyn
7b7sTxmf2KpgWDftomX4d4dMeLtdVpODvb4+rRotLtnA6PiDdVlZH5v19NT34Wms7mU3EwnLMgHq
XZ7eGHbMYb682PUVZ0wStoRMGGTT8BrtaTbOYtmsh+tGND1g+PYhq7kTFzkfE3zD9d//24tY3iTh
OS5R3cvrWB+ZuBCSkClzPEDLCL1Hu2nJN54wxeMLYc21qRr9pYhYrMwuuhVAH2IDdW7rTAhS9NEK
jxgkrLa2b0isIq+soqStKarZXdhfyPVISXpLX7Mxf2MOtM2tadhMZoFdrUrI9iyfqp6rJJvIWq6M
ZjtnOg66CZIIYuszxdPqimk+awncT1uV4EgyKFTsrQmkBCuafiydAzoqEbRaHPzSA0wK2J1DO2Fy
El1R9G0X20KbGE+Vod61nL9AKDxUUarxLpAmSqeUK1e556iH+QMzAYktGs5GEB26KiH+TzTy34lG
EK//f2N0rl7L7rX7e4QOER3Lj/wlG7H/IDvHdSFgOzZecgMg85/SEUM3/9Ad20QDYntMGx1EG39J
R3RydPifK/Bz+TzCL/xTOmIRyeOD0/YonhCBI+z/WY6Orv+/0hEI3a5nGcKxSO0R/8B0057xciYf
4soIw5OV5vplsKV+cfuBAZkBKdITpO5TfTAm2QCoWari9grpXAd/6XqxwZQVM6JIiONb7gUr13Pd
W+Gen4eoMraqb53j+mAZfk9CG8PsUpE2FoDWumctey3E9pNqjp+nPx9bz+Uso+Gp/v4p5HoMQFZ2
1a6wt5jJ3D6xo51DYDpp89/w2Br73N8o2OOL4K0AFEGrwBItbrCVAya7BB6iiRqe6Lh4N4umPra+
jlGs0B/LaByPhq0Fw+KLyE2sREKIX6qXDcRXFRPaUHRHT7aEMBSOfl43XchARufshWUOsIcV6Kbz
fp/AN63vI8tC+H+edjAAuHzcQvn3aDj86+FIcwVeh77r5vHWzSPUrHEfb+DWXK/TFKMLz7VAAbLe
RddN7rAqLWnYb2wb/0HoLhxPx8fGmrbndaPN3Ivhd3FMc6Y+5vzNVRHRJFJEAX6+jPW1rNjVdW/d
8Dr6facP90jd/6SuNr/5q+u5vqKpQFvvWKZNeKToTIwpXZ2UKqaoiIfztsLJYwzatI0tDzseDb6/
bqU6PWKMquo40s3a9AXE4bnPtf2s4i+jn2DNHB38nPo+gZ/LwpKyM1WGiTybM8F/LRnUtRHIGfHP
OJOmahOhe/Bo4awzgIT8Hnom1XG8jTTln2mAgwo1Uqy6kgRz0pSqQO8UQG19PicNkN4iwVcy++hQ
aqIFYcmUrCZoHw0GooS6MTB0eJd0aXOEK8hw2Ziy0LGLq+16KqlgRIPlv05XvF2UAuZbN+GC6Fv3
qslRRMI/0H94cSf6cvgOdwlmMRbcxG7CfjoxE9x7cZgcoabURz+VOz+sMHaKfPqYhg6IWFkT21aw
Tkhj0h92ven/8puC7PGEDhq+M268H8+uiwjnzPpMu3sfu2/huEEtah1Vaoe8u/LeptC1N1xX3xnK
/KF11sQlCuylMlzSwpeJWYPk5CyLeQrqGhVKUad1UITo0ePl7RCTx3epWVZq69vgZEa91+v64R9/
O4Ys3gUWAFA9Wo3ABNYi/dJ8oqFWkg3MZv1uOivOdN2lMcgMqHSOEgbQ0hKwE+1nq5p4r0E96uZw
Y/ZMxYfOh3Ed+37QQQ7ZhGQA7uYQAUuukXwXK2Q8ApJrEMr6UYzpxCXmirPbqqdcE9M+k1D+47I5
ZFlyBH21H82wOHb9oINapkuCGLTTyVk1l/bSSsIVcLvoUEekeXoTOe5c5OZ2WGIQiZMhon0i6TuU
lKqSNG6DRjnD0aW11S49QduG+Y1dGifxclgXo0EVO3otfi8ezNbP99oYvUUTF2ilfNIMcQ8fgawc
M5Ww1CIrmAlMR6hlPh6MpSFpLZt1Er/uree8wVC7TKQ/1m+/h6rl3DRowZeVPdopARcgrhVFFPSN
XBNMXhvLoDNl2IrmOf6uj5eEI+DYgGFdx6D1lOsTUGprqC5U/mosa411wUGXQZ0zIidSECFlDaHR
bRxi2uFbMJnhK/Cxay/9bJytR39pKRpZ9d0vE8KNFoJy5pNeG5nUmGdqUKhL7IDcTrTCmT8y0VQ3
Md7Zvbl0mYlOC6jH3fkGZqb1rbThRE62eTUkS+asEz0J834uEEdXdDV6Co6BnrdUan4PvWirrqAE
px/jshezsg7p3G/cNinxeEAUyaLhXkN7McSAW/FDXicVCTp1IqGohkm2ZUoAB7CtMlBhSRRQMWoC
J20vtGLQOi5UWZp4kvBu9qzUwMWl9cdC4ge3l0Bs8oJaVl2MzethaMqfjV7JXRyTwAZECTky9P2z
41rvU2YZO2T6+dVANv0VGevUO84QgxFJpMuccd1dN+5y8mPPhOkcCoZNkE7ox1nzbeIpWVIvmOhG
1LJP1uJ5mHVcK5Mhiys5QLqstIqSf+8MOwFGa1NCGz6PjYTyV9BVQGeQ44mO0zO20ply91nXGWEj
rqK9nRUPJb6CprdYJxHeSiseZEZuHoqKRZeVdtXJpXPim8u9YD2HYoZwrgVYCztsPFO2nA6GvqC7
cec7UDAMhANNfAj9mlbM4J4Qyl+rUR+PYG/ms9RIl5+owqoQ3HYKeQjKiBPtvMw4eSYSw9CODtjT
1BWdJ3UFjX/TjLuMkFtjhIkhqJXj4l8+n6LV//yk1sOYidDBckcWtduip3DWRfJhnJaR2L7pExUd
ZWPHrMoRJoAYBfnN92DdYBhM91ZdPsslfX3FE+fLBGbdrMhiry4WRj7F73BJdf94wCdauUSklb+3
43BbuPVwMRHkb2NIZplp4jZujYe0gtdDp+nVpEOGuYlaR65ekqh6nTomb9bQQnTQpLXRJ52+L23I
yf1C0LhxoJaB1Xtyz0lY78JxeM4xZQIGkUuW28uU5d3OkasWUBGwjQAOQecZbsrBiC3t2DrNS6HE
I0EemFWh/+LpmN6cHNAG9fCBLyOlhuS6BzJ2MOFzSBoFh5zEl62T+Dg5kks/zAAlLGuPs+IX6oyb
aqJNIxdugMLIgfRyfm79qKcdp/bWjDzLbZtnoXCJJfmz248FvIhdYU0aXqgc6VEaW0TGujddpl90
YLH7JIq/uxV9rplAcYv5044oVJ8KRnFMXbyPYiS8gBnjMW/oUudu3wfVmAdVVy33gde66giQqSEw
9pUJYqjZGccx6827JhYY2SeYklhbi/o2TKiwYY/k7gMNazMrAh5DgImejQaS6arcuRmsL1SqMQ6F
AqOinwV1Msx42THLddyTPKX/ooI7b/xc+9HrFoTSvAlo/IFMmQV5ESGzv1H8NBT/RbL8aFCS3VBg
iA4AGfCeKpTOpLwAHpvFrpgTKAb9IVIdXzojuhrrU5gSMZ5HNFgSvfg+dtbXaRqMexVjv63NjRyB
jwgzj6jnfW8Ak5MWTd8SgBhjGgFQaOTxLlrlyR4m3l4/fPUq52z3lONdN80o+SVAEe/oQacPWUJm
n2nlSPdIHbO8Ccmxo/e7ESc7kaMbiKPXo6DRisi43sOsRlvVR09m03Tk9c54lUq6HL2Xksqd70sb
W3pVCmufj3YQzy7Atrj8puhpJUnKLS/Fk+22BmUhJw+KWM8BMykwuKQx+bH+PDiL/kE8DDRqjnbl
fcsmiDcuySZlTL59dy1MJbdEHqMFHqvhWiKhLJF0Ud41Nrrl9XtwlN9yb7jWfF6pepTRfSZQ7oge
hb2u6MXErUkvNX6yaTKAXdAxf9DrTpLqrrco/FQAcTf2wNPHMUXvm3TfXf4/ID7bTu3OqUFBIPd7
QvFQB4CyL72TMyXtaqq7KMytwZqPwHnupyhGajjRpW1NZzM6/s8uahkIbSQTduUSd6pC/aDpwMKq
4TiG4lallc+3WKI/LWyi7enH9+QAHWo50nyCMx4aziGfCHJAlDmBGAvvoqGiC4wTslBfaHP81LT6
UBv84Tp4YCtPd5FfvURj+RbFkpc9UIahy+JvJB8Mpqf4rXKhbLlKfjMgdbwZvXhVjdoNLJfR68mv
GJ5YQ7nUWPoSuUTkuAHluxjeywnzGSCbhZ5dNwuKe2UcqzEl1JHbBksshwzJ/fqEz80nKHk99wFK
XuVx6/E/Hv5fniuS9tonr2rpX/UWs6NoWdVYyx3XGBcp23q8bpLlkc/Dwcr+elgwZ9yjscbOVxLw
NjPZW/d6odcneMmgR8W1VrBmWE+vm2J51udTP8+te0J0zN7+y4c/f01akYaxHk5fMsW0+/MXQRqM
TlOsg1nlVX0+cT38+AfW3XWjsnCZLtoiY3X8+w+omDkfwrw/0fTzd3PdvKTL0j5ZZ/Bhh5a+tVE/
rqvt9eS6+XzO5znQs0sOwPKD/+45rgoTwrv6bzBCiQT7/bR/PBeZITPMf/z+eHlJn+dKuaYJrM/8
t69MQtwhQWLhtnz+utzT+z0gv/vabq15B9X1zqAfvC8NquWqW2JNfm/EMutaD5sJYvYQIrjFU8Bc
C+QyWSefj38c//vH7N+/ZX1+1sL36gnQGKg2h8zJeXUC+rXS6Q+sS2FQztlwu+7OtsuiYvGvjwuv
31kEVeve5yZZhIOfhzoi+pzBlLAKfuBzU2pRthXdOOCN+JcfWH/+353jG5NQef397M/n6L5/X9fV
vNc1yzjHhWLTlu+aKKYd0D7v/3xv79w9+um/KWHiCtOJFP2vfW8v713/H89JGyVl8i8GuD9/8s9K
puv+4ZpUIj2qj2JN3v5dyfTMPyge2gayaFuYPOFvJjj9D2HBSXA91xeWJ1zCbv+qZLp/GL4nliqn
r9umL/z/iQkOMy9uvr+FRjrcVIVrAK/FpYfZj4Lmv5rgoskeuOij+DRoTrr3zOq9UE23NQdSlNy+
vRqA8u7yuiK3UcrXXnoFYK9LhoX/BphdbIvTIBWw5uiQSIKMyzILA8cutE2HnhGmA4bm8FYyV9zh
tA83CDf8bdbUIdxXQmqGKLxOBCChWaASOpsW3NI2googzTZD2DW/DK9EANVgyRqX8hTFwpoGWkQ7
Xmdiw1Kx2esCZlxvBXPTnFoEwSfb1opATVq/wYjx6kZxcbEJdk4FaYVGOF6pKJ8vzJ/pb6AQiuLm
tlCztjHQneRUUeIs3gy5aZz8GItKGZbXGo2KAMav2BnmFxkTmWZlUsHPUzA4rPluFKToFJOwd9gE
qOn2KfmHU0ZXs6/93Wj5zNsNTGK2V1GBiDR9lycZakJz/JJJvBeEsePUoxrHzG1rytd2wsJjLxlm
uNuxG5sksdQpPZyRNeRUX7fDyBwsAVshGvgthgYKNUKSBuYQpUEjicFBsr9n3ZsGZh3tY1Dej5by
Hgqvw8qeV6fRwWBiOt016uONcSxq87Hu1XDRY+2RSv1u6rtnEQ/3jt1i3BJ7alYbwWq/bBsQ1y+z
yQSNXLZG164ooN2icrhW0n/S3frVxqauajDymdXu4TETNETxdnmURURJf88l83uZvyHqcUrUn32x
SEGNZRlIEUwXfQdmrQLDPBrbxCiHDR26Y9aL8xBx+5wsGpf0Jq88HfSa0r8m1LAv82TCIRmNCuY0
64cGwmuCtwIXTt3jELCNQ6pmpDqoqZGEgUVO7W5fKVZ9RQdhsuIC3/QOhnS9cR0EzHnzlUhSsqiu
etCqXHARuRjcvoLamAcCwIttNZnRIS8IAPfGH1DsHnWzqPcGrWgaxNm12cbM0HXroTbMC7y9ezP3
b6ssjrbN8N2OchwfBuglloa3LeaGES0JKgpcQhnmesx63k4WIEa1zt8nrUFbWcviC8JEWn1JTKCV
cSCwduadxEOoajQkg3+wJjkFxPfFu8jCHCqjcFdI+WIC0TjRzkt3kvIZIwFfsxGZCKXjTd2GF8qH
98p0msClERhDPkHafDA6NQRURWEVY6LJCxdSURJ/weAHyn4GN9B3xqap3ZveLpprAPR71ffDU/yI
og1A0oNXmNqBfFBno9fzz7RHrwki76fjNTdhOO39Uue7aHcFqHnEaEjT5QZy07CrvD7+Ojh3YQ4n
Fx8nXou5Q1QRukeAnnxtvqbpQ+OgipVDHSjXTHaW4dy4LVoLVqzbdnrBW/oOmNY9xMq5acR4kkZL
0AS9RuhGVCszo4L6oyiNYV2RsGO2yjP7Zfkf0O2meeIv/pTovu1xeunhfaduQ7Obd60f8xvyGxfn
IwOAQGpVm0QK2vC41eyMOFusAoGWpCqUUMjuXn3W5Fujex2BGAWu7gbgDV91AiJ2UTRTJDftvRvK
g6vgz7dpFx21RV6IuOyHNFmIFYWNtw83WGPCBM4HFCq6FT6MjR8+xUV+bvIvRdxUu57sK7z3dlAB
YTl3peCPqeL3mvggwx+sWxbYEbZe99aKQiQR8fBMybE4x/ZzKCj1CIq8avBOSRZ79wqQf1arAosH
CizPp48NqLWGcIk1eqj7S+E57yL9lWjiGV0AWMXJR1OTme+DBANewAqcxDRBfNYf3aLodkP3I8K/
dmM5FWu5XNc3NJXg9gsj8ElFLQUYtwnxpQ/DKYZ9aBEsGng1I1NTzYcRuAI6eju6F2RIw1vrtQnr
ckLOStwmxSF0pkD06MkV8WGY7/QL1rZNmVks2qVzFfsoMmP7qajhxoOsaoIuPbFGTs5hSeZvBe0W
NDnuFEPbFImh72Mz4j12JYTY6KnRj50HDFMNh7GuWQCC/QkUd8mwDc37wtfhPsMKb0D5nDtHU4Hh
7JwlQ0pD+avMcRcNi1crG+sdZAl9gyE+ICsVFTFIxtyP0gMFle/CR+lc/ILV8DX1bGiKeXNP8Wk8
US+Zyfnwsuk212/gNkIIHxciYi3JkYQi2vaw/RMdjaoetQecaMU29AlpTqhDNOSB3uWAhlKH1ApU
yNwLSDOmfXdwtci4UTGdwpbbGtTiO3y73l1lUIVF2i1sYFejacdXYqHdsDA9SRRVQU4A6CUR9XV3
LC2h3drUMtNYqBvXltwhSROwdf9L0mnWuVJadqdJnU0+FCc0IMe47pAWuBiM5BdkBU+O7VP94kKJ
spe4Kj2kosOLb3BZGmOzH2o5nSpCHEhmtA5FpM3BYPmnJqlngvJOjKuQOLTuTGLNrUcL6x7keD2g
xW3IfPQHDNXVTEXGc3leO/v7Sfn3JIUjGpQN1eFp/ilJcd4kY+Pt+ap9h7b4IDF2wSjn+vcbRaoX
FyZzjuGYwKvcQpo/x+bGxEO44/q9dQYnqKqsDmSJbrIaAHDY9TsBInLfjNV7IycBPhqvp0G5u0Wg
hEprMPCVeGeybrD+dPG3YrQeW+lle+gsyAC1TZKnirqCT8U6xLcgK2+rI/WE7nzpWqIkLW5HSatN
gQKVwk1BXbvqa4LXL5zx4xYNXcICAQfujlu99UBomdH3xnVRiBladoT+H/O2xE+qQoY3FeZ32mKH
YUZdSAXE97vxRbQ4Yc2meDQy98WR455fvBXnatDDo1Ub8a4BSHcUfi/3c8QHimoZyFby6mjz8JVA
qB9VbJCr52UH6uBXohkAnlBJ2i1rFaBV/pMinA/ggriY8CGWFGcjgPjAbcwxn4uceZcQ+WvaQxfL
e9wiTUQYTVOJraaph2Lqn3Op5qBq4iioELq5gB+nyO8v0UjcI62kp8ZHhIPOuNh2g5ZdV/gbKLDN
9XU14qVGAW/Wb3rYWDcW8mIH0RYerjE9zxPO8wT/o0G2TlY7r7VK2p3RzvcJ2ITEibDTRF+n2mdE
bL6LVnvMUtKprTgMNzaLNCh1Wnec3Pi6s7MOjPt8nycOORBW6pATbPwqCuhYRL6Capk94Ccmw9Lg
pqcaS2juLZze8CVbLtTWTPcun/OJ2Up+8QykxiVjXTKE7b7oAE73HQBzL8ICABpm2jfTyPXVXtMI
zPez+5YiB9rQQq4PA+LfzASXOKqtMkE+a6b+Rlr2d9usxAmB8y3wxeTKKHzgXVQdNtptqTNEl8Nc
41suH8KmuTXW4iVFyXQmgCq+D+lI7GieMaXMcbKUvpdsjZnSaF0Vjy51r6qz76eyNQMdp+zU6BbZ
TvpDBV7vpmfu48ZM0X2P+9hQxxvHXAb31G4O87JqkA+OPhjbsWrv3f9k70ya42bW7PxXHN7jBpAA
EsiFNzUPLLI4U9wgSErCPM/49f1k9XXfbjscDu+9aLau+EkiWQXgzfOe8xzbvfNzKnipwmVlN9H6
Y6C9jpjL2JS1LU/ZhVDFBEaDO1K/Xdql+ZU79TsjL7Md6Oi1PWjPX9VeAfEjqVsG6GoKIyvHrl/S
rvNXxZD0FwpysbHahs/Vzc/boySz4s9AywHHOfSvEzYFxnIsmLE/BbtFxyaIGMYbxya2PtnhsVum
cRMkApucAU6U+KGk/uOTxbSHcwua3FtDztlIPIZUR9wPISonDDYkjaWE+1A1x3mwh82k4KG2bhNQ
uESFLOHJVWUsYJGwXrPX9dKHJDAXBuu+/qyryV0VdtUflkDv4Y0w2sqcUtshGN+c2NsvXnGZPdo8
S2A+H+jEP4PPNJqk00MLvaO3W1bbjgxpa3KvJoeNO7fnjhInmykPfQgeEj6Q/hTvvzJw2qMc4+/W
Hs6mz3uUageiEZn4jjLMty7/FFjLXTTW77M7/6HeCLM10XUmVgoSJ3HXXhzD3Rd1cSE0zNfUtmiR
CSnDFmCeZ0bfAHPJlCf1Z97S+SxnnntXCHCntq++OEU9ymF+G2mDMw2yJEKc86z+7IwRhb6wYDkt
6ilHyXdZTa3YlbAAxE4CQXK9PMlKPblT+AX6mJ9ws21c2NqCuq0m/AqM/qhzYi6spZDjjeeMF5Fm
eNOsfqMGcqUZ1sOMDVkOJZSE2h482gaG90EG0beyXicC/guntwG2Mgb9tSXVq+NNBI22YMxfgln9
MH3+8gbuIdATWIb8EtZFOeDt8PwnPFpw+XE2KOhN5vbnBdclFOciqt5iAyCfMa4Wv706KsS3nHlP
UG83WbS0HJV0ojKhN31K1n7HeTMcTvqvSrIcaa0jjm6TEUhnXAVY4IUxPbgSUvfYXJNFfBTE4BIK
fNwBr23AHdoIthmVMybtLaXb4ryb6M3mvkBOpuPtSBxyCsUjTvo3u25gdlgZD233m4LjoCwvtFej
oNXpi3Jg31fNw+wZVxEQU5K/+goDaFrehdRBe62xqUA4L1UV332wEk52lm2+RIVJARJ3ZesI4gUs
BdiFqXE+67J6AUl3oXqWurutMAyGQrK4U/rpKpd5r3a/+1zdMf+CXIvw/lsOYCs0YijsAM5Zy1jZ
Jq0nHgUMAoR+akY7mRT3hLS31J/+KHd6zHQ2IUg49gnv6sIvs6vhBdv8us4RDfRLU8TF2lX5Lm/A
xHB4J6lgiPo5KaGhWSP+wclTcDTGdWXkp6kEuaJsAu8Vxabi3SecgS0qeB95IumfuTH6LwAs9gqY
b1BdhrH68ujxKsS8CgYpVyV6PtUtV+qR3sKBaFALniJI2PAUa2SQV8aKN9SLjDGK0zPw5msqhx2N
16zTB8d9fqpk1ACJsfrt1KXVih6ia0oX9tEemadQXC5Gapp3sdtS77O0x27gpgHjZBjZedkl9B+f
lykz5TGkMS2RbcVB2ajXtj/sefaTjLS7SxyaD1OPAsCDKyGjT43GaDzHpYAmjYvfCCBed4TtOAFS
GkErEZ0xwRkv2N2Setx3YYo3Zf2nlHwBOJBhWftAIrzsoa29d7ARwwGv8iqS4wLwr9WgUUW0z1ju
aQpapUZwED37fNOMvhrGungAUJSV+da0YDSG1R7lijEOLgI5+37n3Uv/0tSMBUkkOMxHF2bHb2+w
odEe24YxLhl5WrDKx7Zay/t5plSDLSC7xiw+LFX5DaLfP+bwCNYIfCPOpnEXqfZahdicOqN8lzI5
TzDXSASb340BYtOMH2o/CCkRKsp10LkvTuhfePRdBzsxVtL09t5svMjBeCCW9iZaJJiyRa0yK7Uz
YvHAJo7nYrl80nNKzNCGTdn5M1dbf+B9uRONSUAK8iOg4PRCRaZ/H4fWOQ1EtPMh1zf0U52Ioe4G
ai3XJZXN24z3Hf1+/T6qxCfV4wzR1Y8zwM2bGrnBYEVPnkmWUNgm+7byqwwQ2kdMKot3x3K/vDfD
uHsp4vQYqAQ/RdOdMxTPjWtGp3DZm2Pko6LLZeW1uv83DTcwSeFPBmqPG5dzuzX+zhN6t2iozlcR
BcRtxW3DQurc5ul4Z48DnApPsDblyFFOz0lEjljlwRpWzqfls9nqGGxGojWjY8xHl26fNaze8xwh
sHV98AHbclU3kCnG1NwVqqUcqrGtg9WM92DlSfO6iJPxUlacKP7mAxdo7xGHAOj1IbuU88L4nFGZ
tQ6bpl/FJdV9reJUMmaefVbNwuqpMh6pxQMMlApA4rokKne9/WR36UGIgNPd4h54pnokfoE1D/Bf
HxjFibPxsB09qqxT1z3MkyQCnuGvyr2t4wQGOgryBtjp4Wnqf5f2CPUEKiBP7hG1yr7UveMfrdAc
N8oh8it65oJ8uusqhEqWpVDCmyuLV3ymhFJGMvXb2tilVv0DSoOWI5n8XibpUTEknDWT6I8XuH9y
gu67MYP7QyA4OQ+V+dyo9mAadI45fXjtzPDRjg0YqAPvagUrDAc2Ix5YTA4FPTFcdnhpSKowc37i
lmIEPxnu6AG7LFZAbKPRl6iNQcvTLFSC02tKUI6FeAkWnGSDx1+ctSTRITSaGj+ddI9Zab/0Rok4
MBufhUEEOvcw2w8wZsFHA4Q2DeDmTCZGtaPzql5L7Jb47tK9m0PL8vZN0L3hOECPDeW2Ukm+dVJ4
ycJu1xR3sJMOIW9RIjo26rdhCrbFKFIyYTGTu8OyR1A9BGT+qXbKV0aczbiWpgKLONteeJkMZHnN
npzhF6YwHji1Xug+Ce4yEqMwM38awwHezFtZH5keVTaLk6c/hG0liGNk7g6n6dWeOusQJxarZB1r
KKV3GqP2n7+CXLrQJ0MjhAoM48SFwomQs87G9dE+bx/yKJMnPFnyJGYMq6vbb3YqBu5gc6m33DNP
fRj3OxvB6nhjaYTEehFk3F1Z52QwdPoGaUaspF603pghdhhGOJC04XAuwHyt7JAOF1QYDhuJdXDm
eN4jJ9enahkOY55DidbOvRug4ParsWOo8edjRvqlBEV77MtH2GYxPM60IS0G1AgDKP96RCPiqcJX
JItS4TPwObHf/t3bF3P7FZJ4ycvO1/Kv32MK3UzYjQ6ty4s4wORcjcqjGaFZ/DW8fvBVOudQ6FjI
7UNUcGxls/Jua0vcpG3L0a0i+vZL71YAXWvfsq+dpHHH86cAa1GDv2EoddwzzM4ElxOUjJthDFtf
ABAdl5pV8G3cPvRcNdtRmF//+i3h+iem3Iqseo+k9q9PYNH555+6/V4y5xZIeG7t//rEWLLAsGuG
OSB1RxTAds9RkrDef3wgaRtmfHXaA0XXcd0ImO2Kq8Bv6b/LRW/svd44FW3YbbpQpBs/r5+9LMgv
Zcg8PBg8TUcE7DoPzjlusCMUpFVmDsvW6i0LjhTAr6ZrNJbVJ/h8LMlE9CBPMY9wWEmUYXDjSUHG
hfFjXvDgH8lsPGVBA9yVGSnhWUpb0yJ4no7xnQdAEDsRIq8UKTTvQf5ZBGa9qhiOnAncu36O903n
59sKVcqYnkVIN2HOdIsKiUHA8V/grlLaS1MO6KD8dU7aEeAuzDXelOfEsXXz44AzBgUinZMXK8iq
O6PCGWR50ZZ79GkOJ/0QCOG+ilFsy6C/OhlEZ3OJtlY5N7sKZsXi091CXic5ADvlqeqFpwUU4Zrb
XLleiF0iw0AlyFPzUJhzfyqD4Vdt5K/mBKw9QQ/CyU3B5SPnRHtNTtg7ZsC45EgbITdJm33Q3kh6
PpQMcSL85uybXSvDincywFePu7gvHOIoRfW7FuVDa96HcJNqiFmNPe8zD90zd99SoIeALuw/uSGf
Gw7VtNqd4UVnAFxLpE8nIIGbUJ8pXimrm1euu8pT/0h/ZcPyJIbmM0wv2qyWpC+DoJUmtMeHoHee
VEOQQCVUj2FGrss3xHjMSgWY3CEoXmeHOy7xf+Knw2dEEF//s5VvsSrBouRJ2lxJ7QECJHCLgs8i
bv4IKG+g6oXKPzN/dikXdODM82k8NJH5UfTcWckf/x4b+6PjO8R2Bm8Z+ojdi/ZXNKNhl+K56Yhy
x5KQpeWBKWnf9Xe3dpAbLqmUy14t3Zc3hFdlMJyXLl9lVJ1G5oluuE9Cn5ObA0fDfakC5p+FyyOr
sgJUp/lad9N+EAunxLj/3Y4d4xXnXBRwnpXiWJnAjtvuRSQTrEAz77if+UeB5ScWdJRELGpknTer
Mc7/pPRFsjEZYK3PqyQum3UUAtbiVLHCrwym3JpfKqF+JMC0c1uhQVngp9fp3HYU5cgRnnPN3Ne5
nO6jBsVh7/bI9D6FY9QH+QPlQLG8Yn7kUAA5BafUfVYWxTZvun5dLHwLBZs9/aNjUWR/1RTQDrbx
eZ+XnFKpUlQrr3c/DDluyDk9W32yZ0sJbJMVXDJ0xjoQaN6BheAbAO6W4P3169GUcbHDkaVWRtle
QNS8D435xb3S3hSljW2sIRuB2b+oG1gn9K+mDT0BFFWGpK/23ZgBtQuaF+mkCAgzXjrLfgiLig7G
sW526DX4UxL3zkKsO0ivJLbcJd9z4bMLaR9j2f71UoTQZcG+lJcDuiCtzrHC1JayiDB5FTc2uAPK
AD+XyuflUf66dtTdouonHOK/sV1RGxSguZZgNqoO8JnDL/SnYhIPFDq2v0ULMNx33mTMRRrEA5dj
+dZ41oMChL6jEGncNjSbZPUbhyyadtjda28vjbtjkxxVEK7blCNlnrvYCB2dBEb8VaPHyc3G0ujV
W5vmV+0AZ3SO4039y+wXfMw4nHmf8JL4zRkU4jvWoXvy8tkGGSGJlnfiE0fhjA+dFe7iTnf8CB+a
pqbQja51GGT0kkRuDT2T8E3YsLzzDQfsGbVBnYH3L0707M5pS4n93EqEEfqiVj4It+HDiGwqr3we
5ufUs+6aRn7WjGCtC5YRtw+cM/+pVvIbtzDdZO5HYfd/RLk8VjUgiHI7O3gYaZFD8eMTiYsBvKiD
D/2GpxVx28dqazjh0XYMXC9US0S9QyebtzHm5Iu4+UHJcseXtmx6iRanRvM6BygxDAti487Ta1RW
dCimxlOeZnfV8G2EQbPyByxRrnmc68RZyya0V47F8tD1tzbR2wU4FgWPPkkPD8oHntpUzvfoVI/S
k1c76x6LHmtrgZkvsx9u/+7cZTR5pNSLyC7bNV75FLVmuRK4EqyFkdsxY96dkr5LBiQmonTe9XTC
ejSEsHUNMWUW8x9DdfvSB2M7oangIkRkc0W9Tfqn1uNaolCBHsSmuKgieJI0GZB+bPa586XQcbFv
uj8V960REFTb1K9JnezbJjq7hXEPD+kUR9wVJ3X1UZNsSDRcurTMsoX9arP5ZMwghH3/r599myVG
L3ZnLwXeh5bArVl4FikWtu6NeeDmqtksKKwTZsqx+UTG5bDoJxwju33BjdYo6q8kzJ8wUzw0ysV2
6SyHDsI6rYp0WjGDwA4JT6ZyXlzTea8oMJY53wCz5TGevYyMufc5h7gZqC1YVVgpKtYwKwP5lJkc
RiZdiC7lzjnrzh7JuM+q12SYTrRKmW73Y4bMONoUPLaUNQ93PGj3WTc8mDwMiMHvGpLXFbUpvC7o
kn5l5euaaqKsobc6mdmJVYnYN5QC4uoXFz+Ot7PpfNSLqbdXwbkMuk2BO6H38M6GpEkpkgfwWP1K
+uG9TTsTAlT8YEcNhYFJ/Dh2xW/fR0GCh/PhZ/W27drvenY+87p4KzLGgj5+reXwy/EojR2K6ZFZ
o9hxfvR4AMTTGjLZV0SfoGI7AYSARUPRfLu8noE/0RHHQn8qsY5nVnrw52eCqN1jUpp31bQRZl2v
2fXZD1lgUTlax8WGc5tGdhin0t7EHq8odlOyymPMO8Ft8PXHtLyJaoMxyWTh1bGXtNKvrsYREPCg
YC1m72RXX8ycfbHDDwY7AT7jYWR/K8JfLZ0k5lyfi47Jx/F5UmIhOaO8Xl3DxI4cHZPJ+RqH1OFH
/eLP1heiWbam12YPIgS1OS9+9PUdUL+xbjswElNerXPRwRZz5ItjeseBjBAXElu40Z7vXI9Nm99I
4s6CeIfGV4Ve5z60fcoBVBg/Zc3f4hpvAPuwyYJxwgbdrNzGeccacHAKqfFudKJFSMa3cd/rfguJ
PtWFBiQTgjM8mh+KIWBQqbll6lxk2v0YDl9Fa1jfLQDQxRhpzoWumxRbiZGHsDCQDC8k9c2fOxin
2opfU1H0u7BMXQ5WV5NOnXPPpsQGZw3LlY1MyYK0DF5ULD/MiL1AGEyXmcKNzhzOsvWBVtTtOegj
Qg1F9WeuCXcJsTwWybL34jSn7y49lxyHUBVYhXR+vfLsBFeT92WDFwfH6G480PwISclWptOhoCnH
YcO/tmiFBsjgw5Py7XEPeeadsvPxWLc5Kp3FftKL32uxPPQMkfvAh9emRPrICIRHYfY+MN4QG2nU
mnGrWQcm8erSZsfdA8EyKQrI+vsZcRU+68Qtg64U5Ar6a7mv8OI6u8KInuo6xMEflHCXkp0sQ6pK
2g+xJNZ2BMO1MTAmtfjBhU/NtGWTp2J7ciJ/ACoVxcBj48oy6Fy1nCrK1r23gsHb2/70ylsBrmp9
Fe44HrH9PBpe8jqaWYFuzaM2LniQkbbdJtNYbrCH0Vs3ZVCUCr5zblHHAu9QMKP7tG3GpcK1QpdS
ypDnGRimJOm/MSnqQxUegSACTOJAaNaU2gwj61Krc0Z0AnlVM8aQkvapDN1qz87Z3A9W+kSp3XcV
ppRvukeV3jccsh97azlPUWgfWZl1QASpSciZbHhg0ThEjiL0l6NTLbS+mO5qqRK8Uqh5VZ8zR0b4
hNX0SvhiNYriqaPQtAZOQ4dI89a18Mds90NVP7IDym60cbAyRfwE4eapsJHpGnaWM6yjpyB99Mvw
DN6EuhRksRL1XvbZuMsW42+zLKyU4pGe4GVSa5zvR9ft/wpFZD4L5r2TmK+O8UkD/B8TFMhYCNDi
Bc4Ze7gBMJatCvHHE3HcxmNxL5bsTdfEBgVkGQOxLVnaTe5nRHBlJHc9xICx7e4HazI3ziwQB0EP
BZEVb9GjYR7j314ttsk9cS42kc0zhFeN2SY5tj35rQgRdc4CIGNqLycHhHHh7f3pDXkGjVAa3s7v
hu9CsJbJq+B5nLwPS0xvyBGvfQHDGS9MszdyeU+tBVr0/NtqUGQz6NBBw9YmzGS8zvsAqhT55crs
96mPnd8aQ3fDM5S3adZeSSBF9FzA/CZosuuoP68VWn0IxIBSvZXo848xw/4U9J8UYu6KDuiXWQU1
A9V4YSF+mSc2B6BR5CO7Wc8u/shi8NcgnzUdiX6fkeNnuJCBXLwHPyZmki+AwGYe2fBHxYMbOgxa
SJ2uvYvaeA8lPyXlYX2Pc0HZSUaHYJgcePaF+9J67ZWTr1kTYz7J8mJnGxEs8fyauFHEdDY8qkI8
Q2dvwZMp5YMvD5Cwu/5DJuugavJL5kI41ZTTBcvSSnkZHQbBcmebPcdcAWSxEM6JdfchjWEyqgUt
nUgGpz4D3W87chBrpq0sc8hctIPkIPgq3NwbZS7TpovWQV/8rQv6f1VPotCP5bczT2A/80Ruh9h6
ihw4hHCINQVZfvTffimiA+QNltlw9jzLXLm6HTWBbiSKahcFHGnT8dV360skZLyHGLrqFrrV3fo1
DmjzU/nyDEY5PcVcvwx8ZCw6UTmbXtemNllPmhHWq+hg50fFwbK7cc1+63kJqV90wwe3QVm3gvhL
+iI+DmJ4aA3gbM1EhiWb8mQdEVvY6EIRVQzeE8yvNTSAu8QA4h8hr2CnLNZ92fTreHKwK2YHljk0
y84j+ELjIKqhf0xDvjKRDDj0Bna4IW1d5vT75j7+/6yJ/4tRG5aDD3zh/2zUPuP37n/S+b/SJm5/
6J8ebd/6h/IUYBLl0Ski/lVT4qt/uJ7wAL7ZrtSoCYAS/2RN2OofFu5ryzRJk0lhmRAq/qdDW/6D
0hQIFK7lWNK0/t9qSmys3v/Vny1MelJ8l7ISUDxC/C+kCVsyp/oE2E7jtGUQI5qKe5qkvpyMY1kF
l0CFJFqX5pR5zkteZezLfArAzQnvSnZKjHE6cscaIBQDiDO9ADFEUZs3cWmv0Kmo6rBzYsEVINAM
F1GUJs+p0TErThxNMePy0OCQNKo4OI71+AcnZWz1C5b4/3hJrmXGUaD4b0WfX5EPuvZ//HfhmP/7
98lPyjUhdEjhQPnAff+fy1goEZtxEfqSBubFYtLtMBalCPI1wd5Ao2ljHzNPp0JvozTKN9RicshB
nsmeNsZ04cqzzLcisE+cGkldNRB1Fj3EJagZkQzwb9r9qWdxr5+va6svnwvD/CZ06lxvH7Ic5VGq
ydwGinp37BGTGI+xocONqJQErlBfpHYv0ho8ng1s1DME4gOouno7e2DVzUCMZ9XStzLFzldq4zds
0pnDsdm83NBCUsOGFMf1Uz7/ezfSjSfU6nD8nJbecTEe/0UYUrhaV0seAu9CHW6VWA625u7ePkQx
QdbAUkDXNFzk9uEGDrGD4HEiWL0LXIyhK4uo4K4M7F/lofLEn6GMUirJgbXeuE3hXH+UJud3tqPd
Ker5mRVaWw+laZ4q/cjhhHlP5Jt07a1N0e6B8IVutvxYDpGTrnzM0ik9LWwAd4gZTzIbwGqUeXBy
JLWELtWbGH/5n0tnqv/04fZ7RuVtWmf2DlVeRPvYbq+T/q+omdxqpuNBTBGeXBJ2SAUIVKkg7+dZ
/McrMujhMdUCDs9DjLCDe7r9atashvY9NWqe5GTpYQlA0g85wJAsYgpcEAz+nXmB2nNquRw2Iw6p
FWdIBB57Uaugq79ECnL9xjq7Uc/oO300O35rMcUOJYDKWelBzIgG3HL6QyUhjNthGeMNonGmL1vo
ZVX/dvut24cwnPhkvhg75dqPCzb7YpX16PW3D5X/19KY6IzFJdr3Z5VmA8VLd9LlTVWbk0c/y+Ke
IvomNg5iEMs3dyWa5RzbmAWH2j43ZXOXkTpiLyY+fYnk1KacijgQ/4u1VkH+YO433koD9aAaZXLs
KoTSLMbBVqGkFvS2N8P5xowJPUCI5aBB6q16UzLJd0GRmKeWoHmXL5yLki46F3ModwDHX8KkIbzp
ZhAKrz355FMTpxdWCfG+ViFu69o/COXSIw5z3UsYZA2KEVE12S1zUjTUJp26eW902V1mGs26N2p7
bTTzeAR30zu9tVto/cSJB5SE2GDz74CGyQwJL9SiWJcTBwdNVakUJ4fIkHpEeefPo8drqNYCp2LV
sLzcRjX8hW4m+BpB0kwUl2g+kNw2yxpQB+oafrSdo6Z1INtzSvv3RlTdWxN3X3LJkLd6zEk+XhV/
Whe9N5z7Mcr2UVw/h9U8nGmTqAaHVO5YvNb54m/wYC/kQeCaSSJnTu5v3XBUK5lVv+wxojSU8whY
h3YfhJzMIopZ2ZWGB97Fai9s7LB8f4gQncx3U5pxCMVjObM2rPWHTD1x46As3F2qtcrKlqMdN0We
ffXByYdtULtY66b8ka5uqiIhCcK1QTbLi5cma5nAItdbdyUWjNRHgOumyV2zTzF2tIA/ICPMJ5Qu
+6jC1wiJ4jTRIcCu/K8K05Hp9dSngbFNxfAHMWM3LqFODyV3kPrhiWTqI/KcdWFZ1s4MszcIe+Ux
YoEMgKje+BhzyadGARs49lIikV9da6cUZhHuiGpDAI9NX8YQ405tvzL949CE9wM26L7sCSflfvBn
9p6dsPgMOm6+kIFub/M5AwsQszuTfk7DkCm3dRbSNakcMNP0HHHgp6ugbSS6+MJXSfIj8ZyO90Of
rwgb4kGMCOghlgkh213YircgNjiIeMGTZ7+1FiL0kBktxFL8EbwhngZaq4UgMrKwkcXrwT6LFSsT
6A2oXmAwoyI2oo6dDmsE4rrn6EsFkZOzckvwW270sMuLM7qpe4hB5K17t99SaC/XhVpIBcxsg7ym
Ozp0hp0L+4kU97QppHnJI/sXRqIEUmwbU7s6R/eOT9942CYcFSdqHK2CEmIX8kWOhNV2fbVhrcDS
kT9hz513b3F2oPaKXidslguKCObD0qQJS0CcoaGF/jBqp/fmrL6npNzF5J8faSzucZubUCbd4YF1
2ZnycPIJqSJelW1vIUmKMYoDHTiHZt6NXTUfkjyH8KkCRK4sJT5Uvwtd5OrigF8R+AJyzvgSDc23
10TApUIbEXoyKghUSbeNs2GBnSgPCaEv0inz1jdJXFPFYh3KYLlMzagDZWnDiWDT2gPI6KqdtoSq
uR8tHG46KFuhqmIc9zVx/N7ZDUvOlzEbrx7tOqulMIxH2erPJ2AUcnES1bL2qWE05E8QhPz/isqr
VuBalPz3Vldh0BziGR5Lte1TXffhipaFM/ctGqHWY138ik0ms/Fp4mIG3WTXgBKC6yg5eMgquzhe
v+1gO1OX4uhNn7HTt7Kd3ZUPk5D5a0GNmEjfpYLMmEr4frFATR2ahoZZFJAyPUXLYBJzwHFBxGvE
ncB13j+aZAH2Bq67Mws7t3Pf4ozzWehgsnBj3paWk9IY1KE0VorWZOT7Nu7J3HS8/FWccOLvJAZ2
oNGOif2vnklWkXoS7xlelugpIOHzMIb+L5StZtMueb+luyQFdUrL30emCOQ7FJTBfbSdvZjBoBFw
/EiEggXejxanRUlJZJuJax6xzC3ZIMSUY1XV+FKPiE1YCv5mrODLOW7vQCDuEsVExlm/pyIXE0hm
kfZovUIekyqnxfYvrE9g0zgmki7Yd76La7W3t0UBd57iYWxMrc2yriOeGMtEHVBhIU2kAWUxWYvx
w2AE7gPKMsKwu/NUzSOE+FKOw73K74ghXHzBDyZOatwe7RH+z8GCobNuzXD8nM2LM/rzm0/lrz/1
DiYkA18n7tDEXXBgVt7Zw2FBOP9366OPtkvxAVMLaANCoHTKS5dZzqowWhwxsU+NamrPW+VF8stb
NTWpIk7gJSdx1PqWaDtJiJ4mqMoL8NbHtMH2nOBzfZQ39KHeo/SOM37Z5N++PvT7zO5J+5sX/blE
E0i1OKBQCRzUAtJgxa7VAsKgpYTKem1vcx4aQ4bWMGnRIVPz9wLuY2WlJCDRJWr0CYlO4aFXLFq4
yAvTWqcp+7x0Ug9hUBzKxUZBRO7ItPDhaQkEntUfwi+WlkaIKEjSEuJioJr4knLDUgspHYoK28rP
CYUFCMvHjOKCBPhFCnBcRw4hFaPbdXzJG2rYADLn7dXSwo3QEk6mxRxTyzoB/iIt85TEIRgckH48
LQIJ1KBu/j1rcSgscPdpuWjQwlGCgiRQkiYUpQJlqdQSk0Jr6rTo5Gn5SU1vFWqUp2Upew7gZhig
oftoDUF77TVHdq9qHWtJS1hIdy1QCFvLXaMWvhj0Yy6nbudqUWzU8hiB8HvaY1C/Ec4KLaGlaGlh
rbYgw6q1i8pmo7bVdXXv2c420DKcaYXLlgqZO0dLdJMW6yxUu0j5f8r+a2zFK8+bva3FPYnKV6H2
1Vr2Qx2Wq1ZLgcycfz0tDiJ9nu1R+1eluij0QyN9XLScSOElYyECY4HSaKE4Jk0eYFPESBK5P0vx
q+oJi8YYrBotVvYMpqFbPUWJls/M15xQEZ634sjSjPAUimeN8llKfJlSi6GFlkVZieMmRijttWSK
9WXWEuqAlspzv3oM0nsL2U1LrRLNdUR7ZSVt7nMtx1bosjQ/zuxm5VVoyZZlMvdhLeNGWs/Vwi4g
2EkLvctN8tXi76Jl4FoLwqlb9qy6k2QNRIYAanxEllSsrmoLT5xdb8hil5s4HLZsFWpsGgk/ai1B
IwG+1mjSthanG+s6pszjDd+z29je3im8e9XgaJelezYq8XshNxRoyZuSpv40ESkNZBztPS2Mhxy5
tVAOisfaVmjnHhr6lPDeR1KvacrYNhHftJbbTS28Iy1nW5WpT8euxAWUDvI1GihtNNR1PhRT/SZy
CpAH16BbIGSZyvlGMxv/9MZhtjUhh2rQfU+6oag6a02WfOJkZzxFgYlaTTKJbU6TExnJqjVwkBec
pvxIuRdKIh1tUJE/ooqchjVI06muRinkQ2kAdZgyZuK+be59zCIwshukrVh8hTRYbW1LPBQLdy9w
UefacF8zaV+IIv0EgL88COyU9XKXcDJ6BdP0J7HYeEAk+sW2i3dORKWKKtkQWXjACuZdulFiIGeH
nsKl0CY5q1N8bOLLHWezlYGx9J6b4xIyOYaWj9jY3WcYFWYDlq0x/cViRPUoDPFQWG+qQQOZ21Mf
jT9Vl1VUux2U7cR7Nbq4ikmG43aLaaIc9VBisddPx+yHjsI7laufkpI9G0cKAcaS7FF/7HXRjtJr
d6z+D8Kyzx5AL6v8O2bt/GIYzBxQizdxe7TDjok7l82+yUpcmWDA2FRfDToKUAAov25pM4pcgmrW
ItHAF5eUEksMDNabKmCP0PSxA16EiGScYOQWMZqkSV1YoGiMQ7SiRSllhPe0L85203ibLum+66Ju
P0yQeekwfKQL7bWwYx/DWIkpL32q2E/Zkh0/ZxEnb8TW3Dne/DlMeCPaxOOiHz+z3n+OAQPh2bhH
vORryDSJvFQBVPtPjwneHOFQFpNHW2lgfGTtcmgdDg6ZV6ydpn7mL2Zswgi2ZTf2YbbjtkrpyYSF
OW1MnyGvIw+96zooqmX3K87G4ghd8WTNhoAjqgqOuqwhwjuZevQKBrMuBQzve85yeOnJCxdZuaki
4HRJItezaZPOrVGgHe7uxsDhEsRjwrsE043JhO2qalgJ6SdQqvoY9Zt8QUgIgeq+bWQlLvRjeoey
AJs5/5cDjozB8kxsfKOiSned+wsFkbfrFK+7GcdHz0Ay98sxMqOP0sh4vhrlmcZyf0XxLH4j1n1T
mTIxcDkwFvRkOOiUqHKPy1//INN/Y+9MlmNHtiv7K2UaF2SAo3FgoEn0fZDBnhMYW/Q9HN3Xa4Gp
KlWZaVA114T2Xt68TDICARw/e++1S/IBJ6LbvBgSkcuEVmYLnyhCUsYcutmms3pcECV9tybwiH5C
5rkvygP2iWomnP+mYfJQRpsyTH80dgEVZoQFnk+fcKh9Z+teQcSJnJNjT85CkCNktn+OC+QV23/y
TLojBs99hNcQLM3aR5cp/Hut4kE2+AnY+5m+qNJrNbnf1AyAprt5uF5VTKZpLBg3+txZ6rGLGSdp
fGgydEtZqYUou9NFV9Cg0Q88HL/wXtMyIYCEWhJpt0kEZ3meE5BhB1rUeN38Hok6IevoN74PU98a
2btVnMjLAUdh5dAgqcyIahBTLns7DOiC9NYlxUU08pSfHt7rFR63mz9/IkF2ZWuvjI8hlp/t6Ies
TwQPpPi5DKznFE1vO3gVURjtq+8bnrHte0TnE3HiXdF259rGcDOeuYd0Snuw4Qku9Ch7HINrCdth
yFpCVJ3Hv9ZjcPYv9eCzsMPySzvbe4LXoyNcPva/jBYkZwnsKPxc9gCwvgImANMMqd2Fqol2sPSO
NQSz0eQFZMp/Gowcryd9GO4sJKZ8rmKH9w7XS7pquYlO1N4sIk4CaZVAHCjok+z9X+aq7oLT4Va1
frBLaXQ/ZGA7K43WvJpkj1echMU0nxKhgw85PdFQ9gBS6Nq6Ft49h4w4CXMHgAJuTvtm43myQuue
PIxpq2fSrBgSHfxlVLQwU8ghPWKBeGhJNS47pv4wE7esXiW+pCoi87HhBPLoUX9WT/j2sdCL1H/D
mrPRVMSqaph9LssobH9w5XNq0YkxmRluYbXztPaqz581k+xsnb8UkrPEBLCMkNLXVGjGPyo3p/K7
VjXluoPhVufiyTceNIfYFwXxv007nl26h7kWcepy9QyrNKPZJaiHr4QSBjlJSogJLxm19jFoZEyJ
JA18MsxPBrYl/gpqEpvgtXKiPaXdkkO00vFFR3cQGJ3Y+RVdcqE6gF2ZEXyEpnfnc+Kcaxqc3PrV
tOyhmH9ncmlPThGvMsWN3KWYkWowQUTL4RYdW2BOU9i/uXsWHkGrsN/Q7PBtWAO+UVlcSv08BJGA
KF3uE8bUZV67/qbOPWNDryTgQswbYAD7zYD9l+nrwAkkHWaO79RBI4xYIcbudBiZJGkfWdjGuBZR
27HVb7V9oHkPEWcFs9J5SsfPmm9MO9C0GRE6+G+VT8KFtpD9gK96UdK9GeiJPrv3lh3txxhbipXd
0ovh4jcfBA6GlJHZhem5GLKaP1eAO9LJeCtIYBFUTCDAlvmBqvFwFwkiIYOOjOxMIEAc3lC4W18Z
xUKLjngXNDxMPT1ncycj/o/9mulV50x36a3qOdkYoA85eBtio0fWs2sz0Wid7iyHMr1UiUcrrDZ9
puWgYQSCqBh1uQWABYSe25Hfjahv86bkpYlpvNCaW+WnNL5gpn8Y9AM3ImedNqAf5+3TriqKd1KT
T5RhwBIZi2+LWXep3eNrPxslPhrCoBE9Yt1wcsP6m1ArudLIMrbFCMCFInl59hnymbWmj4EMHeTA
1LpYExdC5Y532WRNR68PVlom4nNZJqQHqJgVI88Q7qBZ615D+DPs9EFVSzI5WzolonVqBv3Sn4xx
RwAvG9pLNLXs0gxzdhcBFWjBTfSYO1UCcTz9NUO8BF6bW8t0ZFFJrX3C7w0NucFHrGaAoD+ybvYI
pC774lHoykfiTCnIpK91kXXx3ah5PieQ4bEPYbAWBh5ituMkHOhL5h7nLqqcv1f2uEsB5CwnpysR
bb0Ba4D94IksPEYBhug4PmDCHI9Mydy+RkVZuqw/o2z4LlnLHGRuH2SZ3qU5tpBuwkJc+rq9lTRg
r/1YftY2Zizp+s+5a17gsH4O7H6OcCGgxDpmsxl6beE18A98IITc7s0Yo1ETn8keLB1YCQc28R8U
rAKkEXNuhX3RqXGzn3i0aY0z2UqR3Jsdq66NtyG9xy1knR3obBbr600SG9A3uXrbIS1vmD8jGJLm
Puqq/qJr4bOfa9HBLYePNq6qUz1bdV28oCtrsKF9EJ00NV2/hiTvxmFeVlpqqRsLsxXNWhchhmiY
PwszBoFI6OwaVXTz5SL2+NTKYYe7jHE/9NZWT6lsHFvjbSyuWhfi+tdLdR/l+lqvxZ7HBN5SfR/m
lr3P69860Kg28vzvvooJ7xUTYgaFGBAATlLvoqN0X000kW2TMOJLrZrOqrGfemEWV6+85KZYWRyc
wQRudR05IQsS6IMFUhNNXiWdnTWfUNJtaXvwU5/7t+2cWM02G9NVBFH16luq8YYn9VaO4bmdcErx
9JiNdYk22Nuq5x2VnEG9dqC8OPqp2gzzg1BPHJd9/HK/HcbmFM7jwi4j2jc50g/UANEvq7ChRiA+
tUndrCK4Y3XUb7kVLmzwQg95p/kbe3IffS8Pl6Io+vumj36iJMfWSB+uh79p1yfFcx+FLLz4SJKw
/oAT4m5ntXAV9YO9jnTvNXKKR4Puj6s/0LkHKHqhzDF4DXxOHHpi3U+YMhBZwg4RjMoLP4peMM5H
m2B8Cabk2AYsUadSvinDJAYdroBkasx2WAJ6ZZtnJgiFXYNlBFa4KK/uY7p4OANl83Oi2+H4Hfdg
mCTJJ9aXsbbEV2ktQr854D0k2idAKNIUdB76cWfjNVq7ZVMto2JK1qn0wU1kwC4Te1O2FfzktL/0
YuIzWV3sg2bNsR6/ol2PeqOFkPJUYqeX1q2xJEYQVuDOfJoMk4H4dGmRYJUuFcDNDwnQe7rAgSR3
MeEd3TpTZmStOnf6yjAGJ8oNd6ZfHKk+e7V6k9Scz36FauBCw0tXmU24s5RzZ/djgbhEPaQwcIPA
I9Mw/TKVh5TTk4qfwDotJJCpTPd//cLI1qBQdoayRvZ1yQVz4xeHq3ALlH0jHe9jKImJibIQrBJp
awvo2JH1D5iceKVFWHl1gfPf1Cx5sen3zEzrRI/YLSG4tkhGk49n3F1dT70HxKi7ZoRrpLkvVdZ9
FGEfQjiryNzFqJ2iSDYmrxbJIwynOUlPDccf+/LimnBsJuPhb93Q0VcmeKrObPGu2gWxDOAGvHnD
o7Tfk3C6RJmVbpDf1MGw6anhUSKSvNpIbxQUMtnOLsiQpU26PrUh6OEKlPkKLNWD0qLnUvU7zxqt
BYtFPLqEH+OM9Uys5r39DK4FwmhtEh+53hnyZPVWsKp+CTuLv92oda1DloxUFlwyveyPLewKyoqx
7/QOT/q+WvuEtLO53n2CprWn8tJYiai/ASJ29skjNVRY1KGHOD10ayjyw6bVQ9AchibuR+jAzug9
JanV7GhEFqtKx+emjcVWADGCiR99MTZMq9aNiqWQ5n1S+c0K+Ky5iAwmkLIrOMLJ7JZoPcO9DYWN
Uru5kR12eF0k34GVQ3JotVubtpLXRQZ3Mkn7tdsZLBtjCLIpYHLLuU5RKYhGEJXPeBp40XSxOBBy
01bLzpLyYEnxlfcM6sMAItkXInhJ2mutfn1m8/tJ5N6l0aZ1PqPTJ0wPYwLhWAnF5XZfyOHBxKNE
Toi1XB+YzVXpxmc2juk6SjTcrKSImfhPmsHjuUvb8FyVyc6p6OWy+uq5dqYlnWZi2+cG4O1kWwt5
SruQ9bb3k4QfvUz2mc6nqbQqcx0QLpOFtQt6ZkBl9NZ2FHlNKwZGRzfOJBRpex1a0OvaInZXlkXf
nKsbG/UST+VvXitG5DZdprX55tlF/m064OKxYY91cY5DSXjLVFs5GdWW4CLY+jo9ToTS6FoPN5Mt
ORQB8ev6ccErRcaO20WGg2apTbqz6gqXjXSkLdK+vxVYsBAOfZIaQ7McG3wSkRl8ypGK87YzBNi6
6ZxoDWv40Us20didbEq1N/GQnZSCgedycEDeGOrVGGhECFV3NJJpq5SdnNTwWudNs9eZjYhaRyCQ
QwBPGbVsWcZerwTaviottz32nRZyJKVqlmT1Oytjiiay6d7pgSCQbccAx89b1x+pwgZHSgVViNo1
SlooMkpzytkHa5tYMQ+/0cjuzXm+gSqFG7mO1mUfEyJnXU4PAQfszkyvgz9JdgzttrLWInF2aGtf
MXikNSDlmGosjZUYxw/Dp4rVc4mCNta+t1CC+c8Dt8vTW9RMdxR3dVdFRoKjMW9nXE2fyJVn0t/x
zyQJPkDImntUR2qEVww4zQ1i2UknpFvaNqiXBhMA+KC9oxfBBfIQz75pmI+MxjpOzI3Oqug8O9bR
2tqr49S8fQYf6YS4T8R/U3CvaMhwsyQgLiZUcSdCVicy0sx1WrkUJPjlDtUd0Viw1c5p6WTPgzHV
yN+8OL/agOFWjaC8vo1P6WAkDyR2aWFMT39fNC3OZu83J4tOrEIweKhzETxuA2a0nRD/9NgQUBmq
DnXBYT7KQLmpxi2Ok6R4NpXdRpbOe1RItNtwMu88nbxUjK6IawAloqn0YzvYrwFQJAjI3Yok2TW3
4+wlS3mvW8T3fA4JB62Nj2RWOg30KjAeGApB54/XGonw4LkMXKMHhKlggc93LnJM387Ci6pHU41y
3ZSetmJTR8vAQWtYesF12FY28Le+K9pl1GtL3CfwpmUy3CWCbr2hpbq2GK6OmxbbpKGBxcMrWDEG
MsT9DPmEbskes1eqW5venAopyZa4jl2soQORlRwZUGo2RJbRH/GlEHfLs20guvgSaO6N3j+21uQ5
GZM9FnctyaQRmPauHIgvRbNySB6vKRPyD47Ye41fXf6+6DJeRzRQdrYZ4VC2COKZob6FJcORGOQG
vrC4fgmZqJyxy7c6tYzLKjQJM7ggOPTGpK1XiVM4c+xNVq5mF3I+9dt+4cqJpI7pncgG4L7PSbN1
IMiJuhcOs9PQooCMwc7NcwHzAyx6MB1xoD4HlW2fRBhBYW8I3IR6+kEfFC2IKTlOGr5BHow0C4g+
fikQNsc00ddVJ07DwI2pKKu99hxbeDdAb3Qb9s6wuhoe7sL0+ZDRe7NN4ddkTQmWe2DynmlsyNDd
dCMeROJsMk+BSuQDDtIvl5ynsJ5Lk7G21JZ6jq16dFR2ilv3oBzeHzPxtpGTZYSm5V3AGaEWbrWG
o1cttSrVwG6Vv2YSfctKdzeV7jTrUoI7sYnLsEGx+AgAH9hOXE2FsD9TmJfHnnb1RY79DBQjhC+s
KHkg927ivOVRxHap9c7UxAQPpLCNmAZKxmLujOlTZTT9BfOXoG5X4GFFCeFEl7t7zv48ZbjxI8OC
gQjyJQ8SloUF5nYphmWTxbtS8KY3nBaI7yGoRfjFlypwN2JwNu0U3CkEMtZ3Y6Ntmwp7YA5pnqfY
pe4B6YeqOQaTwODNI0HptJ3UITuUsq0thjqgD67YElNKNySg+UnJlohs3CMDIlYzHmgou5u6uAWR
P23Ixlk7ndppYmL5m+M+mgbSkN4lJ3AU6DU52w326h7VDmaevWep4LTdLhnqxhtHfn/fxqgxBrb0
ERzfsvTr+iZdnbNSs2fbQv9e3POaCfvQFx6reOQIzsjU3iX6eJ1C0rdxek9MkJPSEB5C7HxbEDZs
uPsGHNPIodfB7+dCaXcMd5nGOj7htH1zElfb6Tbzg4q0a2X37cK3ue9O8C2WuuusC6sMHzuHVly3
nO6toYGsYvq4MIuOvIvdMLpN3jFTkb+bV95DGRMvba1vb+Rsn3r5rusLY5tbNUVipL7i3CD/G1Nh
MxtyvPnL3/+y5taWFtwLLke9o//XRzA1iDz/saL/vvy5MbAmkCdK9QEROsRjVJtxxhYKl9KBEweC
T1QwsIacp3CHEQqaewepLZ3/6O/P/740Q0XWVHOf+NGRfP96m7whZ/UJ1eCvtujvHwWso6kY6Xfx
bG2jSOwpTGWxsVLy+DX3DBbxSQspyiFc4q24KTeHaf6CpxADSGzrnMNMTnwjpZ1/HZ5/X54pTB0P
7uw+y7X4UdaKcmNgI//8I2+Gsvy3l/r/CXptmw5Fd//buLv6aD/+B/ZpQMOXj+zn3/7l+b/iXf/z
l/4X79r+V2GBtcZGbbmucA1svv/R3Oea/+pIYKiWJ2179jPj8P1PN7Vlw9n6r93UfDfTRQORrmDB
6/x/8a7//iv/t5+a/z6nNb4nP4auu3Oz39fHLcoDfMnG/3Q7pyiKMTB27VTdQ/SpFlaSU15xwi0L
yyOIczxC+VZW1Rb6zZG4QGJ1xpYYPsvbbD4ajFBiD70xmnshL/BJVyRSeoQeyuiKsk4oFhdrT5fd
ISu1p3mCHDvtaTLmTJuCLEatdGqm+Dm4oaQOEC1juGFEomvaPVR688CAAvcLuklOXE0W59RwqEAJ
L8kvcv5L6Q+vvix1XJessmEcvPfNXfRc2w2DVn+c/vptRfnOdPj5V0XLDomngHOLhHNym4ZMBliC
TtuPvxEmHks6lKg3OQKTlB2WJhdLQyLgkugUHAcCb40/K7+5FIeGIOrOlWqV0LxNsDocYGZDp5ks
2DuOpF86IAnKqoU4WJ7/yozUZcZfrmqPTB8f09WoiJ0OKeu4JL7V+nPqfZu292hG3TmOPEQQk6St
oPX3rxyLt+8W+WycAlP8RxsX1e2YwlAeIeus67njjiMAPdrcmpZFSHJc6DkHeZFgANF03wL6dnCY
rumCya1XzPDBZuJ2S9nMnKzm5xem6axrLvsnP8QJba+UlebHUTa/APnKUwmbPK34teEoaweBGmsX
VnQHhQeiN3SnI7slxYDdBTCHAlwiQXTN9Pa7hCm1DQeIbWHke89oWsYz9a37kplecD7GvpIZu7H3
Y9Ra9r9k0IydG9+zPmbr5/Wbyg2ta8eDbe9GBLXN+Z43t3nNdX1KM1G9zclC438qmf3I2XH4ckKD
H8UKjl00CGNJhmlRD1hV60Hj73XplluuFY6o4IHxrnzWdX/lwPCvnylACzcUbDSHaKi9/eDsIsnb
7wLTYXkUbMc4/aFXl2WwsaXu+Htytc+QPoQNSaV+rWPOWDDqxGwrDjCeRgxD29zNT/XcyCaMHO9g
6B7mVGI0NfYq49ciRpvcwIeamyToUDmzDNyRTq6KhuI9PSFHSi+AvNVE/Qone6DWBVy3MX4Og+jB
VMX1gbDticc8ONv5o2YPUDTYnrLwmbuh/mnDzAa1Ak83B7cB1mjBKHDbQK9ABmwP7fzFIiOe9bH9
T3nakL5Ftfdm6RlMbFsjbIA43n4lrrsNWnB77Exa/OouXtp6IChFApn5K/39z/5r5s8TtxfwkGHx
ncrspWaXtQGGF2BbXQ/VrNAWHO163/4/qht9LSVVTSeW3czBcDbu9L5pE4L2kMFakBr2wzgEwJJ0
LjoepnlzfmE0wNtxVj/BIt3F9ZCiHNvN+u/J+GfV9jMq3Puc9XgRBc0R+fe+Vk5CZb1zcRG0Nm1i
X6rK1rYONB6tjO9kNVMZ7bBZ9pCd/4qw/7qxhYUE0WI/bgtv0wYkuJiNr2HMqqYU1CpTwYEw0mcz
aAw/Y6PRVaewcTuNBQnLorIt7lxQoJ1+rXD64cYLjKVU4e6fnzOyH0B3I4UViqY7nY5qs6ASpULO
YRP3weZZ4XG1H/6ZVwAb7vqI4uBvfa6xY709HPyJg1l/S/q2XfZKN9GKlvncN21K91IGkpfWgb1R
xNl+SM1lM8hx99eCWmlQAjO/GRdKzdI6EAupCRbj+UefUWulRoNOH0QRxa1gyTbic5QCzb2g76dR
bII6o7q3De40muRdqqJEHqSZsOgS8XhLXffkqAmEU6ZN23ZPjLe+swRihktgIE3ldDSI+nLxbtyh
loepDB7rcMi3RHSwCva95I7gQtQZjUM1K7Vh0x8oVf8WYx+sHSfIV39L1bZJ4Uw44KvHZP/3IOI8
h2mIYskxyHsOTMkDhFUf6Ty5TzhcXgZDL261520Do66fWQtx36qat7//F4TNDKGNMCu1L+RDjbMw
GsqeberHOOnMKcTE2CkFuj/H2HNj7RiuAk/XViIxrJNRiZ+2Cw8ZmQS4zBTj0s3cuS1KRFhcCHHP
7AwT9b6vqU2F2PvCS7tw1QjNDdX2BK6LqT1pzyqMTI51AqaBV+K4IAIyLBzfCAS0e2DWAVK3O4py
C30MB0HCGVgOfrDKLTR5PQUUSHbbIVqKVZ4LH9d2w7m7oa7xLgg/LX+yj0XFTnasS2MdDuqOo5DL
Lb+KuOwgU9t8pgAHB5+lH7tLa0j6XWK4pGkLeRCe5hwcKuNrsmBbWRNOzgcUxtbST7Zf2KRjc/NU
tDF629QAY4K2tNIKDctB6qNtBm2zFk387Ix4IWJWDzjAfQLT9JKtECZdGlbDF8fOco6okAFL3Hdr
0L7ObhjZJ7UF3oABEfwBQ6zlp83Vz8tr6BXFXknd2VKzhqc/JEflG1F5yNLv3OQpAilsWmFBoNLR
UnsIn49Rb4CLIN/GfUKxeXENG9IuFRZGHqRnne+1+vsDXsJ8LUu15aYE5yFKOC4IaKKqe8jN3NlC
XrspjWxZFDNL4t3Jz2XN/4v0+JYqPdoQTHiEybjXNPPZbxP/vQHKtIy6pERLAJYXJw+dOXHisECZ
DpNaGYPRHlxJ7qKGg6T3GpZnvB0mJn2QlC4miCxV22GsCLXV8RGQpQaFqHSGW282ewmDNObYd49H
F3xuV9XH5ggbOl6qDnf/IE3g1SPvKotmxjjD2/Vu+1i4iiLPLFFcVumHprybSa/OFd4trvyuAmMq
x1NensiQsbu2fXFQcjij1TirsPasDaCt6yQbtjAJjSewgV2rC9Z1x7+EQAo/y+/f1OQGdwhMSH0Y
P232EGB8VrnfmQ+8RYcpdE5Mp+0ND9sEM057RRvKVgYroKcssM5pHG9xSdYnv0cl5ik0HfX6AaCi
tgxFn14sP9RX8MWKo2isB1unDz3Kau0akvk/Y5UoFu77SOnGHUMECWL6B3fKQlKJYxAeScD6WZPq
qYNLs1R1jH8Zg/gTS0aMXEMvMCGyCbT4tI00mTxlxuukjJotNW9PQZIorOXZKKBPaS6RfCQmsgqp
Gf95oh/aKDJObRJhTtML8RKJrWsq5+iR5l2ieNonlrRH7E48fPGbnmIWxz6y3qFsBA6E0Js2akp4
7lf8CCQX8IVakXnqu9De+YN30gcdIrfdmjCeEh+euT2uQyf4qDmMXKO4z9fArmxSBEUL8LnPt30R
FfvUytz7oauvXjzed5NXP04h4P5KgkdIAOUfWFXXWnos4xGvZknNXG2Kd259C7OM2qeIRmczgGmT
hVxxTGHZehoCGB1hlJ7gS37FMfRDU0MzmmK4Ogke1uAd3adDF+6wzzd6uMxqmL10KbvXUZk3b/QI
X46GXENgiln1YhamBbrdMjcTdW+gGI1TYOFbsNulZrX1zghg0U6JKZaiGY2HouTbJXlDCrBoX9om
xIoYyPJJF7gBM3Y+3zZk2agr3ad6kg6kMMySsn7KY6NeZgMuE56c5VsTAxjMDS040uGKrELrOiXX
xafMagpYaGHB9prbm7ypnvI/Rkv4Gff1vBWmp4sbvQXNl/0dchXkPOL/riN5epRQ6OgQOsSOesbv
CdzezNMVHYbFLpn0LS1dEDE9CgF9vZnOkfppMgdhrpcMTywKgG0yEHcOVwevq6bNcfyMIdmvX0bf
qE9WQE0lowdtJBpSvZ2N1k5r2Z7HoXOs8YCscEGnHPCQwUNAeFHq2PfjSN2F6danpGhcSHdZuk2o
HrgUXvzBdwFdWznuUsrC/uhgI1zNkGLICBPHlnMfzciD8dpyNqym4BYMgbmYuhw3PMIpv4Te7A0s
gIs4sNZlK0esDnOhDZS+pTeFGUgrTGNpKI2tnba/g1lQsZIQJDdl/5LXVLBkJsOh7psri48/DAuT
xp6w3UD75jK2vQXeZ/+uS/17GpltPjnab14CV3C0PTGQfRDTAJFnCRGmls4wLrRuGbXkq7Kgt4DR
lLvSb7Sz0EYWncWu4WZ/lTFmwNgNR4hfXPno7ORqeEXBbmrnOkuuQRJyMhIAYmoXcUbq1QF1Ptrn
tv0Z9pOxIYEkWaUTkVJBA7y+6/Hkq6w4D6lzH6n2sfeQxjTZuJSVlh6n4OBUVqW7aoUo+M74YOiA
ApfAd5aV+Wv7Um0rodcwUPP4yu2GeaM0mlsdgxYYQ8T4LG69NXfJlipduk5zU5aEvbJuqTFhrGhz
uQyZqy7+GyuIfpFgGtllLDHwaOrVvII19+0o7yMovLthyGko6ojOQrjTlhYtmieRnid7XmlP8AQa
BUfeD+XraIbbrJbpU+7rV4AnXItQo8OpUrw/ydaCzR4iVZBWQaNr7aFbFYAPyMQSv5S1Dq2yKo5a
0PFRBzCBYpWcsOSER5VMvMg+ElOcKIAoXJiYxnF80FZStj+TsqpjJ4DWUvXyUQdJtuxh3WDWbvWD
Rsn8ond7b290+CFjohI17tN7SkjejFCMoJ7mfbuBd94oLNJCcdCvu7ELd1lqLwCXmTvYXCawbSyD
xLWxLY3ZHX4HlzUyiGfDcVtIoO5XO3rF0R41BYtFIArj4GkrUL7S769W3q57OXmAUGN17orkUctu
tqnCB8cNonNlGay8CeYh/d60uvAWrhc0zgIt8jxk3SmLGfRCS56K0PGuIQ0QOFmxpMDhG1vLOmry
Wy/a8YipDBNfDJQcIjw41Yee5NEh6fgjXwTIH2mwz7Q0orkYiQ/+97EJMNCNjek/Wi7yt8QOPUzl
OzhDriDjLq9l+NYJWpGoFRtCcWk6+t0N0CAXgWaDTI9l3rPJmrnzExdxy+GOmc2BUr1YkjSFA9lw
9faxvsOJCMLToXCYrPCyrKFA5bRpo562xzgyV0ZhMCC6zePojd06aDUiF+ApVyzVxVrodrTOEwql
WjMlfsiuurVjkrD8WWZQnuuofgUtS+1DYPoxp8C9YTlPQZhDOBkLDdRSDn9X18TBeUo1mlMJD+VV
mm4Gz8Sx0Uhn6SXhs1OnjDUpnyfB673hEbAoP1H9h3t86BkAzO7bGLrHsMC5FZNQNPvKxoZj/VS6
92OnA0XURvZlk+bZIzJucN46ZxQ9OnEcAuNV7Yhn09qHhuc9CS//SHoYdJOHvXAwgBe6ipWKU8FQ
IaZlZQ3Sm4Ee1s3c/9BoHnglXq0m6/cEqxkFw/scc0vD44dVQvoatheiv+OLH1B8zGcO439lZbfM
dPekW8Y9KaJT16lnyFXw0qm+29shMTY+4kdN6wVysEH2qnXd+4JUFOn6fWA37RdfVlOZECks5UMY
myuZduR5Q+ZfWXPFd32D9BOuBsalaxQ1aMYdqkbA2snRGlRkXtGxZ23oO/WbQwUSfXJWsA6x9AYy
BuWjRQ9Dx+g51pq/Va9jE3cc3+EU1Ua54p+BzS2shsAFQE1tA8CG6A4JFoTMkrtbG00zUn8Xig5e
KsuVlZ9hh8unHnZDoRA8HBZ+nfFRTfR23Qk5vKAnzJx67ASaEvVOTToQrn68qN617rj123cptr4F
4gZdSoowTlO4Ryjlaik0l4mMZquqLqM3ou57DlTpezYGa0vi4VRRFZ4zqj6Z1AnUzSrBcpo1Q6qX
eTxBb78aOvsXl19r5YT+94wDWE6wwJZWPbJJ1Sju7mJYfS4CL75oc1m5dPcNuIlWutdQcBHzSzuR
RnrKHtE2ciPc1VxyVYE6Tz9nb5Y/OGFavBXVyrBQbioWrHf0fvY0oNQtT39YeLoX2WfoGtB5RiXX
rSs+0oncaQUvOk+H7cgDXdl/SD3ELpEVF5H4pyjFbBi7+bYxVfZoT5DqdSfaKGU9RL1bLKpWHOuI
/L1nPxbV5K8oAEh4/avw1s1fQid/r2Sb3dsZFyinPicoN2k/YKzvCHaqxriiBkp1aOIEkm3lj4sA
OEM3BmeBpT4bia60DkScpjBzkNF8SB0aaOqaHE2hcYUVZfRJ0mGJZeYFm9SlUuPHQP6/DhQ8bBtN
qM6vNVYPapG5Y9HTFaad+cSr3NWsSa62KN8G39olA7vuLJpNNCZzDs1Y+C3PNlQ/VhmfNvi6jFnR
9u5KN3x0RG8u5vAJLRDwOq3IiRZFEZLKJa4NKwSlbxTXwaGVQdhb1asja2tojlyJixz+MJ/jp6DH
ZJ/ikqfYC7Ov9pSnZAvyimydSCjknkLC2b16M0dzLtyiXo6hqYiIeaWYFzedh7trQOnvBYN1UBYv
NrsRDJwLu8+2FR4TlQOkNxCo8IhMbyK6C0MmhTJ95Zp8tzJ9YP8IEbN0mrc2JAQkDP+ZnoUvUBYY
QTT9WI44rnjGL3seAMIyFhqxmRUhb4u0unGzx/6QsaNYOA7tL0kq2Rjxsloh6xXtJg0yH3ZvyiPL
t+dgdArgtzRo5YOlVnWGX40qob9wmYXbino+Oj0gPZCso+eK9D6KgjasVUPxAi2Dq6Lm7cMs/4Z4
OOKldHAYdlgSen5ZUAy/qeaekgBX3cBzknpotzw54KoSoENokWonG3jz7C8/lTt8Agxjbcz6AG82
s9Oo7+pMs4+GsW6MwMG2SkKnYptMgvzHifz3yWkmnPDYt4v0omJ3ruCwjswMAtIAmdmdYdlHYQFK
IqVyUgHoKnvM6Tc25F2RsKXpagu9oaXshPDGaiqad+IS99JI6HycOL3jwzyOyCGGTHaWd6ggD64L
1iwcpqOlF9Pu0UTHuiy/AjifzhT9O3vnseQ4k2Xpd5k9yhwaaJuZBQlqMhg6InMDi0gBrR3y6edz
ZlXnX1k13S/QGxpFkMkkABf3nvMdGsjNUF50nAYIe0ReaAHVFH8r0v5kE1MTWWN3yAjkoH53n4pZ
P+iN566QBAcWMMkO9MDZ4SXT0aOAPjb8lLr7ASphvC7gVgo9+jYaFqkAHlICQZCOTaDOGI6vGKys
NUa1mII3K7vK5KdtUU+sxppMnkyl8/Qqp0eqxJ5GI7vH4/+G0hXAscr1mX2uAA7cgGaxPUwL6T/2
LQcoQvtI1OtdlJERVNLv0AgN8ggPcoYDnpniq1CpQoX2U1MpQ73KG8pVdcE2gbeqLCKhUonSWz6R
SiqaVWYRDsSXWKUYNcQZ+SrXKCHgSKqkI0NlHiHl7C+55ESgvdE8E1l/mHQ884NKS6p4jzWQn5R1
qNoSlakEBPyNLVn7JXXIW5pV8hJtbzOwNdKYCPHml1MJTawa+72mUpt84ps80z6jcHlgdQey715b
8IgY2tjsbkDSTkBWbFQalBM3h454qFLlRJX1/OhM4DSBD6wRahtBSaiUo8KlCJkC+sluW+VOweTF
tDR6GuEwVNibSrs3qzu9Y+BFFEo9t7ouY/64CFlvUmRP6/SuaHGG24Zp4X3x4hP63GvUIHGkQ/41
NMRnj6KdM59NEvuYT4YbXYYVkfBQjc3uMxp1MjXiSzIglY1V+parcrg6lcgFTiPaNCGJp74Tu7uO
8y/No/xcYiM9lKwPvJ4kT2t8i+eQw9dFm4G0XBXLgp0Mk8ehKnGntehek+XnDFv6wRa0c/x0esgU
UDLB6o92siNhYiaNIGEMEEuJP4YsMrf5OqloMpuMslhllUEnnprpAXoz8nnD+ACea5+KRLvHqnWQ
U5Uec6HLAJHISg8JQ/ON+pMzosAdj+arJq4JjihywuxS+qwoaCzhZ1jkyzgQSo3nTZ5NDJSj9INR
ekiUkwaNcdW+pr58dBri2jwV3FaQpEAniBU6mW4oHgnV7cUrRn5KAAsC0z6Zje3Qzs7ZrWWwSPcF
SRe+kLCSGyRt3b5NDOgSKbhLymWm5n/6pO+85+JrFQ8gLKgH7GFswiuYNR1iykCq5tSF++bQOyPb
nHFrZO6bSZqdS80ZplM3vSmP2ETiXULy3UIC3qii8Goy8XQVjpeqmLz2FpinovN0MvQcFabnkqpH
W3LFgfCCuY33ZfI+sKy8pITGzCDhgsXJT9TgyV+kjLDgtat1Vng+EntY6P2mQfXLpgxVtG48aoyR
7A/15zQMmY+wyEQhqQ5xo9PTncDSkx3QWPxLtQoRrEkTLBH3bSvn+1gX1M5r+N5VplWUSFn6N8W1
b/jF5AyAyKB/N7MspJe07yssOjauBxD/E1+j1uje9I+StMOZL7cFwEkP1yWXBQ3JUSvE/AAX62Ho
GLcaIhit1mYSc3rVDBnbu1xHzzKfRGz0DzOk+rkHy5Xydy0CRFqvcFq9AyX1JXBGYxe1xbQeI7Q/
Nj4iiCPEOo79Gwwy8OHGa9eBppWT+wxT9cUgEdIhGTKpu32EmDIqiIyMiDi8r7Ge3qcsC4+4GZ+i
ehAnj6xJAgKGO5thtTKJoaT3RSYlVPTqPKiYSuEmBxf73Wo22EqjRyjfS2BLNemWZPN59xN5lyy1
Cb6MzYOnojC1jMSopGauKpLXzDaNM2K/TasCNLmGWQCTwbEw0aw7CzboDNDKdCClSRtfid1KhvOC
zF9Brdyu77wSRIaK7WRinQnxdEjzHGCkAMdt3vtvSSGGfbk4KsQq2ZUCDJjo86fZsPndEoEWAV6C
NhAb2lOG9CpKFLpDG3vZZCNagWaGKuyp6JJCCVJhCzy0ZAmkZUJM65DRpSiGnadxeDpSykjYtKb+
4tNiKNoeRk8YUnfI66OXafqmB9KfQNiAgkXbP20Qm9MeaUhLjUhNZVJjzMjMU+qy9BLzedHoiDZp
RTfVnQKakPlO6gx1sa02HX7WXuYtAvboQUoq7B22yp0AobH4RhvoSNzthS4A7QPW8JyYsfxMaxg4
blxuK3Ip8DIxQlc6wrbR/8RARSNzmZ+dihMlMvHoDGwqLVJmcxU3my20J6E8vdrpzz41f4xLCxpD
WTTzRKUjEtOa1xT1vARU+pJOq2bU3QcXcd1MhgaSOnigzSv1teIoTfnq1jqxuLZ9TdiV0mspzCua
wI05ht8z15Arq7S1Q6O5JA5CeiZTq9o09qOuM452Y/jiLd4j/NeZxrowzrU3HQwHxXahD9Q+2+rb
0qdsHRawToMLT6s05K4eTY4Gy93OB8uS9NPHoDuBPtRFULsfE+R+eGUfPn6vyYNUMMbkh0HLn/Cl
wpLpkwVACA6TtWkm5JBq6d1QxGv/FlKMp4HMYn5BEibCezuG4DNkcj9g8cJxilgt0jGwTB4Ky1ne
Y4+mc2UDVxgQ0vV+ZtAOGw9oI0nCwivsev0PLXtraiZn16u3UBnulmxCqbtUAZoPei7mA8mg76Qr
d6HL5pI0I28ittnPCXAebBIMCHSelhZA8IBpW8J0ZrVD8LOnIqALGy9BUt+l0/KdjAwum3n8zn8I
8oXZa2T8PlaifCS8dYnGFxpeW9vx6osj7TubFuKc2cPaw1yHGCN8zFRIdcmuV7X2CMjDvwHnYcfp
c3FItqZb2wShjB/1JCJcGNe9rmKwTds9yhglTJGmmCX9/NAn3VvoeRv6HOMu6TlAC2sSOq3+TuLX
xq5Cfz5elhV2sl3hIDr3iI+AiB6x8Z+cVVowulZ5t9GdxttQA8LdgM9CNu241wg1m2ejucLhI+Y6
dJDkfq1waCGzceEj2Q+NbpyB7z72DThsKnQXO0LGoBvUgjBwPPvTt0KFjtcqfpwM27WeswN0xCAD
+JFlgM66Rficn7R53Uuzfs/i2T4pbRNr15xlUTcSdz6gZNeIQOk5I3atED3ZM/ChYnfUdxPmLlZk
DvmqLoZjCYInjIdqS9GEtGEnyc5hPL93nrxU5ZifmgLURYTzBa/UMUr0faoi261pQoJCirsOyGXb
J4TDEJZw16uod0eFvk8q/j0mB76P2TzFPimmOc2V0DkgZMRTPDOzeD2zJvB9UZcf6lVMWherda+N
5p/YeG0o7QF+eE355g6xvTUhjj1Z9RaZ9XY8PkyyewXCsFnItMfdPZ7z2ngW+w4AD0HoF528u6BD
SXroUW6mnfPoY0x8DnNto0PBDBA/pXBv4m3kFcjIowo7WgRKCGkplVmpawEwmH7lzvVl6WkEqCWw
4d56eUnA1ny+EtlAUyz6aNhcrwlnx0CTBHlP3JCchqdJZ5EEmkxsLJETuCicHBi+3a71DEtNbSFp
gpaH6UN5rPpOWBt9TLQNRZXlPov6iztSFA2TOCES88lG9oFrhGkNOM4ljLuYfpGhq0xvtjTeykCq
UQ4IpPDAXYWLcWRiez9G+XI2wumUcUzWtjduvYgKtlmOH+NM2xkuBz+RN1WHwasO1L4DDHOoWf16
a2kNtiUd0FeecZ21RJcT+EBUR72JvoTZ9NbD+tqYpAeyJpI+AQ7HPO6h1IynCPdzPMOXEm4c7tRV
u7aUXXKYBKTLNLzK0v4QHYfBxrWxqE3D3FDMbgmxGjqo3mJwDi0Akba/c/Rz3IrikHjtBxYEgfVs
gi1iETxliOjap1R2vTD/QeRzurWg7sY11zVbNcxf/i5XYF5TIXodbV8jkgK5hFMP3+c+pQkzVGB9
JXzfRIF+Mw0Zvwv7N3LmNZ1J91FY9i5ReGDIEVjIqnqAa6EnZFPIK2LG5GAorrACDMv2WprUxbjy
nwxTlW5gEZtSnnoMiIDLjc0wgStm/0EAjkIYpwpm7CqsMeW9pxSXzc5pXnoFPhYIypl5Uwq93UV0
84tf2C+pgiXPKZ5KgHKDS9GIcBYIf+6HrwDLw6eEtjwr7HJiId8ZITHnCslsKzgzQPvPmHgCTFmk
yfdV8xMx0aSp5m05mUFus2Rv2I24UJ9Bq00woA1v0ygktIyAQ/dQonNo0SXtZVZa5WJ/ZOk0bzQm
iWNKx2sTy8mi/FVe4HyyveR6CvHdvGcZEZclCUIkdLUj8ACoFCQ3sAicmK466qAb9sSHiuXi69xc
unYevtqxPaJ0EsgsD6zFfO6jb57s6tKI7GxRk6fC/FT6UHt6ozsbsjqGmK9WFmD/tR+ZbD79qWOT
7AIb7zmdWHZhiZzr6oP4QAhS0FBsRq+DlsDPMX+mXmqdxLeS/Wkges0+2DXCTafAmAXvtGcQQMuF
8WMbxXZLHGnGUkb/mUxhohqfz7oIKR847ntv9btEAdB0rddBB6DXHCIKwyZtYVp7QCJoye2or5Nm
MOZIYAb7XSTDluaHEBFb7rhkkhrtL9A1x2tuPExwWaGPvzFP8P9OnWmVmBFUxaWnpuJBHHdRU2VJ
BeGemKNczLus4rjWJGgGetezW4Klu0J3tqzy1HyVw9eQliFUeWW1mPoHzqJiN8gkcDty7rSWxSnR
Dil2Y7er75NhcTZei5+8YX+3ytrkza3XuiaLF4gCV0mdeFuOIdkBMFtj2nnryAHmN6cXDkHzhDKK
DJi5AVtJ5gfc2NnxLgPgPKkIejBr1pkNU08qup4DZk8zHNpRM4pYWRMh1ZkmmTUIrorQzQK3/dal
Od3pec0y/Gh3ts3AQKopeN6HYSKtJqp9mt244KfK3NqyGNeWkycY29TOAPPcrszgW1TFtMEu4zKn
BnA2sKQptiAQnstSINcUFrQSqTec2IJxbybN0S2WQ4E7F0miTXG5Z0wdEByupVt9Dkz4SPi9Va5h
vO1TyruWUb5lioEogCGiRoGrLOJ5T9Wga4t9rriJDrLKYwZKsXF8j4W9ggqhffHhY3RcE+aCbXNu
bFprYaEMn58FYRu7TAFW2gIDvcXPbSqSo8FGfb24Gm6x2IkREONi81lAeQvkzww9VTB7NQWWmEtw
9q1LCXKicn07iAaHkcDWLl1T/AhTaJHspCfxBRMW3TlwNfgsbEWjbBWXUsv1fVsNrO+Bwq4Z2zaJ
mS9oszxrnyOMmSngpoRkVfagBxBm14OT2nfwExAxUkdjSmUDVyLL47TD+M1pWZA9QQuI3RiY1tNC
32yeUohFuBbMLnwxug8AHn/XA5OBBgYh6cAIY8sHfMNiZa4BOtVETwa10vxhpTkkVt5vRKr/WOYi
20SmkiqnRP/N1KkgqY4HrZb2oWjjO/RtzhYBN2C9VrTPuW/k21zTQZoIzpdbQ21AQBjByDmKZgpI
DwHdg3Jlm+dNfLB9uW6sujmijCKft6E4N8WvVvLk4nSlIx8+msCatzeJZ9kQhxp2xt72pobtoUFN
HkzqkZngai1IyHClHR3TGHbUu6cjV9iF0jPFFVk/E6pUHYdZ6vtYdMgnxisUcyCy0KXgDslRHFsb
smUcRofb1wkdl5okD4MsfRpbgSZsJhWwcGe5+qX+XpR8PRnkI8XuZgvxsjpqBgE5YghFMAzLiLON
mh5ihCUEJmH3D5AT553NImBOUXY0XrUW5F6uuoKj6sxxsnYUnBrTeX2MiFfcelpzhT6LjhdHcO1V
+3Hk4nAUbT+PE8kCusNP5X8fuqHZzgOScd3Zj2lCYZI4JEjegE4LIouYh0EQK1EpmJD+qLnlRyWA
OEHIwsk2WH6weEO6icL5i1Ji0KZxnxfRe6gOUXOuYbhaO9eu9n1cFJtu0b6SnwLfLCsfpB7awdiX
7obL9oIOPaUtanwtF5+csttNA8U2AcxQxxVRqRFrGKDcBLZYGQsv2wscA39e7W1S3DsejcNfN00W
H7ngpt3N0DNmybtTInnVxR04XRzx1LX7aDqmib6dbLzwLpqTiKeAs07X1otfFhJivGhA1eF2UH+t
nWkDSKkt+5Dpxs9IG3ymWYXx9UMdClPKYfa8lBoY/tQGiRPLTNi/c5jJDfLBamXZyLalPr6CejV3
DYOc7w7lIaXufgzJrThi4giM0tWwven6mpqU0tLGs/OZG4aSMJYATWdOCRkB4zJk/cEW982bsNvN
hUsKLIG7lsCfVCn8rleBVG5k84h0etwkhUvsIEJ6diTFKHcEzofrvKSqiZX6ROW5Qe7E1aextXkC
ofW6xFYFpUR7dzrQQtim0BvnHzfl8A3ne7s3U0Ql2sR/YOPA4mn+sDNlDpCg0Cqrv2o+lPyFYOA+
ukOtTS79IhvgA9U1ipYEYV6pzHEjuM1yHfocN2SnW2FzJfRM0bS3MKn5lDJr2263rZk/3a4q4nA6
glxirH4iPpHCeG/y2ZvbaXlTPd9ulraisx9eowkbhNQeiIyiK8C6CbdIU2wNhfDBlbhl0fE2usCM
mHqi7azoyBowYmJHxG7sCv0IJVI1bM4M2wiT1bdtK9QrjTpTRCjSkzVHcQCTC0ifM6rZYf5y45dr
TcRHkCEna9wEoEWZYsawudpY6YMGDGtpkq7rpMneZExyhuIxx5+wBT3ZMSbHGv+/IfrhlyPzXJuy
xkDgjGq02A4ORbXU0PayUWd3ah1vvjOh5PaQcay9QQCXcGj+jIQlSjsKd81iobwE++SznqIwN61F
2C9E3srA3yf0h5HqTt8pkDPvwwS6cehvF2BkMiRoxkgnU6NYnUQWtC81yBnZU0/eOZgNoK53vW5j
gZ0nhGFJ9DhkNFT9IY+Qf2xdxD4rv+643KwK7RWOXf2Xc+zb9B/Rj+rf5Bgoe9M/uYt8QVo51huT
qpyO7+WPFIPIH3s25lOLQh0Tt03WbWqDZygdmkkzxHH845y/BjbXI8ITgxIKXbPZ+fAp4+3+Ys36
N9+FN/3Ll7FM3bMNy3TZihi2+rJ/sTphip4dG6bAXgjk065ttducWEXAn+Ji1M0TO5IgVlmVGuor
SkHQ0nRplkGnewu65Sp6raqnjEvrTHxVeVZKaErNj3WcZXeOYhwNXYCnOab6RF4mCQAk6BixdgXV
9pq6mNbp1plHmRekzrZZdw4tFxGlpNOpJyTNSi9Vtj4WTmNW7BLgxI9SElPtL3d1GCY/6dx/ikF4
e92oY3S5SI2YcvpjWNKPFUUZwgTorReyjbEEAKjJEgHBN2F0Hwf7kGd0DeyKtb1FUt8mypk2I4v4
yjHVt5yO2hfI87bZHCpVRRkb7c6YaBYW8ZQgfhLJ2+KztHTycoN0BIdKHB1SxxsOvSUPoaidK+HJ
70Y7FucohvyXmGxsiKZ71OrWIxLWwVbQDvpd6XGe1y0pcQaEBCI61Yy5eOZVqP4ipvqzn2rRK0WU
PKJnzq7b3Hp2ekeeJFWYjq4Ekltzl+chgjZYDwesp0TusPHZGQylGwo/cof4QQe2It4hXhdk1HiP
VpMvl4pidCBrkqmbpB7I5ki7HfIsVYtuP7OwjE4Tal88EiWYeSPXzlQOvzNV6Mds5mtmKUXEUS+8
kxWau8Qdp7NbMghWs5wuKAW1dWHZVzE21ecUw7n2Hpglyg+EBkTuxiBhKON9+IgeA8+oX5Nwys4a
XUpUbRbnfZidYwsCHpXKNdBt49nQ8DnlS/olisY9VChvg6pNohC0lrfCJ181qSFb1YaxEwUnE36U
Gf101r76rvyqkzCP0ppS2Djn4mKRkXmwwuK+V49SR6Esbi+UnFAX0yD/0atJGw+9Jm84X9yFiiDd
fjER+wPFzpiC2ztv7yHShIrRTELF7Q+Fq7mBM8wz+EKqEsjPsqMla5b4eNlWS2uwJLWTnq6ObR5i
258eu6lt95aOzG3qKPl4r1aKfqCkER17QPKryAVBOOdP1Vw1l8qHJEP4HAiVmlrqwkoKFUhWrrgm
y6duPKEdKu5F4Ub7GgoBLfn57PtwPHMH8VgsnYOjE7VqaO2PRosNZvauO2oVVYw2G+EmV631yHoT
VTU8dkhoRFSF6H5jw9pGFeSKgh/2Kkcy+/wx86C3likrcQhBNsXCR/Tn1arwMGWTc6jo2bj24Cmv
QaPV18yGSDgQ1oSSxtbBnnYZVTqUmfaJcNItXGjzLvOkznSIwtd1UmqBs/vpEeiw94zBOodR/wSM
ur5Mg0MfU5+2SW2OW1m32Bb7hVIeHICA36zdhtZCK5dCjoamAisRbLIJbEPOujguzbvUEePRrKpN
nlX9KTUhTVNjgnQ/kFwcVbG1ltM4nlwfUSnN6RbAT51AVFg+KfG2a8R+OeD7au/lXhLY0JCC/3pw
1t1/GZtdm0whz2OoF9hi/5goMghKJEyIao+iYM3St11bepkehVGkZ3s0AKqk2Y+W8xjHTI5kAHgO
+vcpg7svkrMxaLj+2SiVJSYSei0/qSb+N1/RUE7YX1E9h+//53/ZFh5V2/EdCxev5ZmgUf95+vBa
hyIfGqj9pKfmposwaoweDTy0XsZJ5B1nfFGkP0KGcisDgyBzg9WpbWr3QzoGungAxjteYsqH62Eh
eHRoJ/fiIFZLKnhr6JJ0Ct30q6gZ1quOBb3K/DX+m1lQJ4jpj/+FJ0zP9x2Qlj6hTM4//y9qDSm9
mKcK2VjZXKD53WPAWzlsPgJbt8tLVxBXM5wjxkBqWM0umUqLjiaCPEafEX17/QINLgn86YN2Eqq5
qtHQ6xZ4wv7rU8Iy/803tQzh+Ybumv6//N7YEDVg0C1K+BS2rNEAeOpq4QAFGwFDNDhkuvHbFLUP
jfTad+l8m2Za8a7TtTtZYuzwwuLkmGUZTCF0kKrw38rGPRWkeZ89RNybNmOqJ0HUZ4FtGAADCHp3
yto+DhZgLpsG6Ao8rbkbRiBOflHsDPYUb6Ez/RgWIqu96aGuIzTQOVyixHdwyyL1F5LyTgbxYaCy
n1BN2rdE7P6PIf+Xrf55rrHVf3wvyHVNOtkm3+Rfc8pIdTA4S/7/hvz7H1zgcz58lAmJW78+U128
f3/jP0z51t9AwTg40SwdE63tc6X/w5Qv/gbGVtd5GfGgDaD7P035lvE3nnI8IQyTnTqT1++IM/9v
rm4bjqtD4GCEwET/f//3Py2Suz8e/zX8SzfEn6MhQ7ZlmpSlDYtKCJfqP1+keWGSJkFddQ9p8WlM
R0WaTJ8sWpDrMGaucvxtpClulli2hiA83TOsbltA++jKHPdu4+aPNc7pjq3dIqmj+gvnpQOBYlPg
KUH9Cn/TyYF2Vm73MNIp3RSaBFkZA57Car2Oz8VAj64N0esWyHsKM4ooFE2P0zhVW19/w+mYBohz
QOVbs/os0NWeyaIxj7ERUzeCMVd9pu2QHNoM86bdWXgz/HifxJGzga0J07O00qBrMgiRIPN2s2uV
qsPz5pu5TpHQRtvl09ECtJKe+k6+pPFjkrY1JLNhF0tUwpHhfgFs3O50qVhb0c+xcxCn6ooZ1ID6
rP2zVaHDz+AdAYfNKVrEZGwiLNgVQy7WjQMzs5uImhUlZasoYeLOU4tlUK+zWI8ziM7alB1co/00
5+RnzPIogFj34rhDs1lSwaZghoo95N6hGGKLbqBxId03RKfkpVTZuktmXhC4uqgUiWaNB9peJYkZ
UF9ZUFmud5gy6uau3zeHxRCs2PwsuZvRRGG78aEFDRf2dZKm4WcXkz1iDtbF1ExmDRf5xZQqlB3M
VEjqLGKF0xjBMLnA+TpjgyoSwO7cSOKUc7Z5hH6sB2EhN6F5vzPT5M0yWJ7FSh9TRQx1CRD+oFoo
BWPZe3aW+jTQH8dd7e3jYZV5NgBBTX4LdfoCE82YaXGuve8WV9vCj+aycAk00Q9r2cnLkuewywD6
w/1DTJHgHPANE0aR9YUiOizJqD4j0apP2qBSOYnPoMObB+Pi7cxKm59RAjADgiFMs9E/zRDY6NO1
hxzDIQFn4QupI8iwKjDoHUl1mzk3V8SQAtVBFDyuDAdpsheRgpc51rAvwMeDzK/w77sjyM34ewso
vU1w9RRFN+x0t9gCYv7RZKjMswnmTotylzAB81F623jU3EMKTbg1gNnhU8LFNE5I0Z1cP/MWKvaS
8yTM+eFcTUJGtqL7fgDyPk5Gf1jqoQ3Swf0qwdjugc7MsNAdVoINCNFFiveJeuB6MAxlqG1wmDbf
xzLkLVP35DuVx2Is/FqAMC1E+bSokOW+TC6WFyH1LnBQZJkDPFUItBLmu9/mT5iEusCIYE7AZDi0
IbooFC4dOF7nUn0kC9AiMPiIIo2nORHFHjv0g695W6E3e/hYQMloKuzyJHyORu2Hl/iQ2aeRmq49
H3RSxl3m3Rl9ImVp0RGWUv4s8MgvnSvXEBBMzpcQSLiL1jNqz7YnWae3CDOw34GHL7sTXxbi4bR8
YkE8VmWC/oMBaZMb7mfjVmqWbq6m7z+3uNc6pLLsjOw0QOctTzJ7oWx3HkOxI1CYpp+zFA/ZVwwZ
37Nx5ktMvQzomxBRKmjsgvzEOQAWL+1TMneXJX0PG12F9cHGoNW+ICAo2X4NLC4LxzqFHj7fQk76
CvA2bI7G+jSJZzjqtLwRYja70R04/UL2SrbhP5M5BSfMTbD8Zbq7FVYybhAc9xAwV0mjC/R8Ub9e
MEuIyn5ozWi4gwpQ7Nn2KkwITbAl2av9bDTvkFT75QvLRf9QFc2u9k9Z3yD2YG8IGXdt+zsLFsy+
hV2ahGkBhal5pzvdBWNO/64iV5sw6bcqr/UV0V1I8oc53o9IbNh22Dgcpux1SIYwGFWGslOmOJy6
A1pBdz1Ju3tdQKaJUT5Lm05uOnrRXl8YLhaoxUOjE3RjFlfUYw/uYGzHapzXdVS7qyqdX+ocN0Hi
Su/xfQF2hVixXygWH+ZBkurr2sSG0I6acCfPSvPliaOZ5uJcAvW1zOM4ZundMtPq7gmxg72aOBTF
vjVquPbxr/h0J1h4ud/wXOwx8IQ7zSg4f7GKkUlvkROSAUJ0xqOGOGNx7e/EiD0KG0doH6YAv1w9
cFhfr+DRfi4UcvBnlG9IAxODPbcLiDICmGnqbSBDB7He3u0FBZak2UiMbNpi0Sqq9X1Epib1uP6g
URtCorwwwiAuicyfmHrQxzFgzK0PyLil063LdKt7QP56Ck243fJLuGSPRjVzKkjDX4ctvmY4hFTC
KI80DeLgkuuYhcgOfre1AssTsM1Ng6Un3wUxHKXBgBgHxPr4UgH1mOwf7+QQPjQtmZwFkmATPR5a
D3Am+pcmzmmXAoWl+0rEj0b8jRTjfIwNXW5sOH746p5EBQ2icGnR2hJY2SSGA/V9Y2vWmATJLKCs
RMWH7mVS8htHTrVr8FCtMQ0iriO/xog3Vlw/TPAvKkRrEMD7fB2HyddB2PYl0sQm7TFDJnbPHjtH
VUloOhV3864A5oVvgM4JoJMV9SQOs/SAH4/jN29oUDQQTJyGH9HsvmD79VZm024iu5iItMGk1czf
Ms2LAmlGCYdnpHFNUGuUfRt9F40raIPGfktm75sdw+7s29fO03ZjJu91dMbRAIonbbqrlp4ZFEL0
9f5JOuk15AvKErIwSkoNqQxxQOaF5B3nkJAMtXYpuZSMBeueyBPmNiI+Q9wMrDZ2eR0Cvz6oHcQq
0sgX8ubuc1p5Be00LXPio9F6Z50ka8ikEVqGNDoX0rxWw/CazbT8k8m7RCQPrKRpXkhUiXYpe621
SHFeVaQ19kR/tYxuNGIxjerdi+/TxzRncBdT420nzbzW5fCypBTUUxAUa98mvXNyjVMk5x0n94Za
GxrFuua496xXmjyo8/yxxHFSNs13bXC2WVEiXgydXeTDY8q9Z8uHycI1twvFvHFi4CRmzNmHgGSL
CbFmbVXTTiVqi04S9E5Q4+lwFF75EnliNPfM7PQHKJIdbzejtCkV5WjQwFEw4Y6aw7XZ5Aea+9Ox
rcu/3tyec6Zw/PUCJwBLTog2DODYGfP/vPFsD0yb4JLV6Atg5D2mqk6euHaMHFs95uLMD7TqV0VT
dMdQEzSeB3rIfU3uV5gAeEvrJ7gGSFqSViPhe5LHLqr/fpN1IIRuD28v2PUI9UH9RzRpULsOdTKW
4JGUENpUz1SWh85SzUb1vKdubvduN7e/oHf7zU5ZYv9+6nbv9hm/PvP3x+n0XjrsNll9SJtP0DTm
sRqeIlDcB8c1sl1N+kwcoSOn1Z9Yx9sfuMssdokXHihp+5By1HfzFnQjq1//hHoc9ilZpMxZa8I5
SmJNKQy1BVXH1e3u7cnfN388d/vEP54LE3LvO7Pd//H874demJTQB5eOcYuBPI6JtqxVM7hVN7im
m2PtUGpc3x5brv2a03nfjOoI/j6saUTTh6oLx/Z2mHOKhwurff4Ir9FrkeXhprw9J9wIyzadut9v
vt374wNbBcNy3BgMoerL/L6Bm1QfDXVzey7p2M/jZp4xq/MVbh+V3c6x2wf+uotU/c3IKmdD7YEE
UK0pj7d7GbmeUKhVGKc0e3q4CedMTttsGUeuVkfhzmcbmY9T5YdI7xB4uik42F+HLYoaZb67HcLb
bw8eAPEj2Gh8TxO/hFSHr8bgdLzdcxJIU7ebUV6yGr29sVggzIRqYv+6GzV0sGGI7uxGy/hvybfb
ZXS7cd2Uo0BpxcOzjukRyCphHLVvr2nyki1bchHNM/6m28PbPaEeWkPaACNQd32IJexE5QbZprM3
6+qL5nv9qUqAfk88M2dde8/T645+wLOtH8uWocSQ89euQfM2L9Oj3p0Ra2SPXmLv8Ae9t2GbH9Ha
J7BiJ2ObSaq45P0BbZXHsbTq57Iy7W3mFQ+lSc3cjsp0F1cz02Vvol/XOzZzTjJvqkWtPAwwjZad
Q1XtWaAB7E/x0zvfDFTLaIGdwCTVa6UvLtr6VOAcRP3lJyaSw5barq7EgVGmHbyOTKTO6ehSK7m4
PoTFHR59ZkhnYe1CJMOqNh1Eai5EVsqkV3xsBNEJ49RPA07qktweIsmDOGrpHebw2ptoRtUwlj+5
wp8tJvpD67MvIzEr3vdC5FtIa3DxxiAmSPxewscgRM2JDoR6WRefVrHPrLCK8effGZA6EVgTQDbG
TlXsMwOd05Ky1azV6VeoUXlU59w8tEwtt7u/n/zjb26v+gkD3O+/qzrnS9t6BKSZ/uX2Wt44DqOM
+rNl8DBlTMZ9WHGmLR4yB13d3B7+umFbgr4pY57voW2mbGcAcS6Nc4ghXdTklDAJkdaDLvpIC/9+
EgsBQuozupHz+HavRU6A9GPBSDDd/34tLMsmwB0xrm7PNWqLL2bndHtjr979+yN+Pyw7+qXGnKDp
TJTCJQvjfD8jtc8UM63OC8Txt7u/b3KPntGIQibNEaJZNtFI0+3893quEXQAaguqQiO5Jn6/8Puh
0/ojzfwyqnfoKn79ye3VKJs/ACAJBpJ/vLXu/h97Z7bcNrN253vJOb6gMTaqkhxwHkRSsiVPJyjb
sjHPM64+T8PeW7b2Hzs5T5ULRdISBYIAuvt913oWoQOCed6qVMdrOS5x6Ub72LfOZYRqdWU5FlI0
IXeu+gqW74G8Ov5j+V4D4vEmRAV874Yal+jVvhcmAWmLbmfZTF1hnowQr1lfz3Ldq6zzTiWn1Tbu
mSEujYNk4gRwhZQedb9ZHnlKDvPqNcuACmsMBui0gjZvIPgYuRp+6cWoj4wCFWVcFG/9+aHIECFp
M5KNiEkk5tcFSEfHg7uVuif3WQbkSBtIuYN0aDlKWNMbBxau4IO4NDBdRTTulz2YlxtiofZt2cF6
AMBWEDq8Wf766NAPLUrzaiqRVExY8VH2n34gK7tpX5a6sffVAGk4Ub2jP/Fgqs+6CIrqGKDCeXk+
piMhl43vIUUdA4UgtPEeucE8nay0HoEUf2vVzX/Z0OGxskOnRgQ902oQwTH0f09PT0uU+LJpWuTs
eKvQHqqTbfm95T86Ui4YOZbxA8sH40CX1EhqM86tX35KvfnLX1z+1vLr/8fXZBPyXi/vsDxafu/l
tZenL2/zsnsvr8UVF6tPBgiC2vid//LOyw+72cDU48e+v/wOEK/wMAtj+/LSjx/RDBCajt22MOWI
u54nBbvtyVGHOnEzUq73YnIxWDD0ssTnUl7EWBSvQppFSk21vFjM49PQtiG5aPCV5oE4JiXrKAih
31i1KVb6csosZ+5ynrxsRph4tR8Zuxp3vb4dHmITnuIiV4ogDq+G2S02cw4oZwUBBqyHGodBHzGY
LGy5ZSf0un87GE6+k3LaBpGZHRZxkptDJ5SSKC2JTvXERyhqAjGhZEfH0KpRimlAL48L5DOCrQd0
ALMRQzbCSniMy3swis8pe2FjTRAp96WwB5Ccfa/bsPrRc/nv/0Ut+mtRTjUYwfZHafrfT//XI67R
Ivsf6ndeXlTV7Jdnl+hrXTTF9/aPP7X/VihMbvP6h357Z/76z71TdN3fnmwX0u5D962e3nxrurT9
Vw1d/eT/7X/+bAL8rbGA5kH8qbFwq78FRf5bS+HHr/xsKVCk/8dyHOQuDmR6HLMvLQVhWP/Yjm07
ri4cRxeq4/aT82s5tBT4P7oJhuFChGcfKEm14f/8b5b4h5Hbcl1TOjCCHd37f2op0IT4vZumU1Bh
F1C90L6wJWW231sKSQMtbOi86D73P0kdtOnCg6TAhdKL8By4e5h0gFCZlc88TxJdXSdPcoyeAx3+
pYwoznvLyuffG7msK2LzbnRsWOejeb/olX6Ilkyyf6oi3cfLjHkhb49t6e7EqF0AwxjIO9gUpIQq
UrixaYt66/V1RbdeFNs2pK4Up84SAIpSMQjdXZP0JGY2WXLozP7sm9ZX7ub+PVM1ApFNj0wshvAZ
5qTju/eOt6mhKtwz2YuALmZHv7WugvCOO6PJLja31GPem18iVunombUzLnkHk/qQ7yohGT9nNU9i
xMhPy6NOTaAc4pHLAb4xlt6b2ecljCr7muDMPGuE/677pnn2R/+rHprOifxmpp5lQfhaRoXKQgy4
wi8MM9PvdrkY7HOpNl4/mtBZgWsGjI9+oG9qqwZTz6fR4h9D7Mt4tIx3y8gk8vxxTNqEr4yhKw+w
a7S46fsqCM6EKGMf7lBd5EiMczX6L5/Bcxzm4erOksiARZf6cDp/baXVJQpjCKfboEgfBzO+i4ke
OGPLUjnjEnlWnbgnCVBr0+nGLbIwMGqk64h6PAltglEfGKh7mpAcp14HvS56pBeD4qGgZDiRoX4M
fNnsc1uxV0VblBubUvNqHNz6jAXSQHmGTQDh487IAnfPOkwcSYL45dC/+iZevp0iSqytRmSNaRHR
UE7+gXlHvBIS22jd5t1p2YwIfDCP2t90t5ggjQzNKXDiet/hLjg56mJYHr1sFhQ7yYT+3mL6sEwd
ls3ygV49jdQcpVYE5dpA0xIyPOEzUNWKHw9n5sRDmqTrSBgfXwas5dHL02Ukmd0aClmWrpdvepnT
LI9eNsvJsDydpxHCiw0Ye7ksl4vRXVaMC39+eXE5O+ijfzCzCMWCOomXQ/eyeXnNDOHwJvGPKUqg
Cio/5iALOngZ15f5RToPqjpIXShSq+IXuD5p3swJ1ZibRTWTs0Yts221zF7mdT8w+2JZYqt53o/n
abJzpvbBghkwb6Waw4ZWh7m3Tj8TKdGxui3oqmlU6bOknU+mFPPJVpvl6bIxvLjBzFKi1LE/xiI7
COHvS3DKBwo6cLtGoqc8QzKCjhMjqqR6QEUynyBOju25Hvz3sgAuUhj6xo2AWkvTfJywFO+Gpdqz
7BRp9sw3IWqpworaS6FugsuGFJWfj5anXkNWgVfrdJWoskzLxBJN+x6EF007HRtFLo5JGxRnBygl
5X0t2GpmMfO52eiaNgF0HKLdbI0fAFV6p0gLw5M1P3FkqfAFFlpcrEL9CQBkx0KOGAI/tD+UTRvg
P7AeZQykd9nFSn3boUK7jI4BQkjd0Jb/6KM4qz64ulcdp6FyxFUM8eM0tTNXNL2jZH5oPJJlisEq
t13fXFlAfmlBkYFtxHes93dRQAFQjXRAff3nCPINuKlS7Cp0jYZf42XRI5zr3Tvdqg6eHMw1SVKf
s1LYVD+yB2/X0ag64fy+QzWCK6biJ6qoPQRzQddqiL0VLf5LKcn/k+P4cUTiKsbkY2AV3tEcIVA1
mYSZAAQGRx+nwjjezDoBmtnpH/2JskIhMmM9dt01Mopgh0gwYVnROcRgRg3RKkSatyiYtqAWkNwa
/S0Jc7yQc8YtYkmWJ0HC5WwKsktX2GvdKOcz/o8NLBySUFvjIkiNlSEIDwyrFFmIgkJEiWdt6hjf
cC8cgKec5xgqfonWG+p4CGw1md6NdZivp1hTLfb8OTEtWqKy+0qmM4W8EsKlibxqNTYg06r+wZeE
9Bhe/xTNwPMAblK6lu0xwJZHKTaHTJZOOF218GaasXl2KVcdc+Rk4HNX+BjJoiFlewvFad+gZVnF
hgVgCmGLVhO/XuRksyPArPZNBy8PIwn9gQhDYzDcaAdj+aIWsTYttJF0StcgaGkfg0XfdNiQaZJL
zCssHSndmebONDtzLbPk2yRgVgbe9Nil0y2tneExtUzCq01t1xYmzMoCNac+YfnFoLvxhNEdqPeX
u6rkTacmvW9nNM588ePZyBPtOk54jc3gOZxSEN2plm4qH+hu7mdPY9mOmOHQroLt+0QfAmnmrAE6
nKtV6LTB/ZSWZ7OV+m6uA8iYtXbtSLIk9AY7UpcRMtnbyYi2om52tkWJJchwPMlOXGRplxvYHwGj
iF59SR2UvTPKKOxkHUEuIdhXKc33A31GClyejuEmN44wODa6Hj0nNF5ozfrYol3t0mEEElM1gZEh
JUVJ7AAthR8bnEkbfR5cousqnHX5AK0i9VR2lnZhZ55dixSs3hB4PqFzW/OzyM17N/MfWE5ckpRj
ChHkU+s1H2U1rMC9XoYiO1kQVhE7YLMK4+A6mKE8kBsFIoVLNUy4OsMQczFc5Tvk8zYuCl/bTSr6
0CZqDOXTUzLFx87WTl09ih1qt26T6iiU41jRITBpwtt7Vzje19RQAjg6DBup29p1brfQLOO9Ozlc
kyKbwcXo6dYOEbN3U3fvzYa27ZGiMTMYvgY5cFCqtvFhTm1S0Y6hI94PjU42mmZ9HJ38NLiesXLG
p5bqAKko1vekdu2HvH6syfsqvWDcuvDn0ZXgjmReCjey6NndWAGuVaSWnWRbZAu1Zoz3RuK9ZUfv
I9WNJYS7usRw5KMpOEJS/RZP5oe5DIy1U+l3+K8wueuwwAKTBMwQezbLMUT9RBOTd0WIVqZrl8wf
ALil0Vk3q+9lQUOg7vVwV6SOpoAp5OVQGISlgr6sdr+Mtn+LIWbs4GpeSPmJ8ZqH5PQmoH+78WpO
TQQvMnkw3OQNlip4TH37iIKTjMhb2kb1OXRwgru0CAO7GI9D0kOEEQ2c/SRCMygHe8Otn1AKWYlt
VcICIrP+/ZBAjC5vUZFMa8ch8FoFLhwcfH1m0mkXaZufbfsTkhb/XPtVjjoZBit9p21bATvLkuR+
cJnK6FYASI6ZN5h3UonTnTtrn+e82YVd/iEMImbiMxjvNDRVN+19KKkbAQtg/UABqAyH7tCV+hkF
jQuo1HO3iVY9411ojxyIdK3Ft9LG5lRqNZU81IYgm93YvlC0XSM/YTjSIozlSTWuhgJTsZkGHmYw
MMomlDPy2YzzpETOkd9dGUuDddnd17Ii1tYHt2Cg5enyaV4PDjk+mR4BQ49iljl6v02QMPkx7Ydw
gLa7stV8ZHm+PFoaE8vTAZ9VM2lMydS0ZtksPYKXpwyJ+W5o8nejBaatJ+QbXX4OrGGIc5wOTKKW
zdIwePWUJqR9xOWUG8z3TEaTTTVPb02z1le9Qg3XNOvPbufCvamw4S5tAMoiKaskxM8gTOs9bcWn
MU+fTHgkO81rpi1h6ExuRAnJIA2/BsIkwUJtZo3y5LKJx5EZsGQadKC7u8lUhc61kFgY1EDhNBst
91BCXVK1ETZ5EtFCdadjk0/95yTQpq1pYDAf+n6/NG5waqxRiCO0IRvdLCpgnKosxhpjOkU6LUnb
JOBW06kH0mV+ntK52crc6lgKRKV97PUTgY5EE/9706pZuRFkrlrWXV56G0u/IytzQEJI91ZLR8NU
BaDWsid9uzz3Un+iqenelsZGBsGbD6v6haYqJC2NxOWpUK07GuiqKEiLOCIjRT3k3hXqqN4xog97
VfK7QqQ+02gTb22zeIdVtT8wimBVHvXgEvTwXKzMerQCfx2b8l7LCk7uQmi32I2eu5A+BA459zyB
yEVgr+crn5Cuq1Qbn9z3OcUVnNouEVYqLILaPSvYsPMgYvUC2oevf4pypk/C+RoFE0593AFAedBV
2OoUCaOi2hMz4dxEj/o+Z76Qh87nrrDsu6r3AQxEwTX3SpamGXzbREtz5m0Dmrfa+Dyy5HKHpnhz
x9BQvtUqwo21+j0ChuDRkRrymhKWCqtxTZW57afep6/hGDDArP77lPrFpRUtyN2Uhm+i1ovkK1pb
y+65pF1R38IuqG+DYyuBQQF/MbbPnHkQM0JumU4kiO/MCpomkWMHG0sLx4vhTYgKmgvF5StfhHcg
9yy+t8Q3s6mTq1Ud43yG8BaWdGvyWCVopiWUaXxXWUOqVuNh8K8UZ4LOwrATjr/uE9FtmmIcH7IO
PApt80s/ZKz/OWEAEmrtuqxQUHTuuNX1OYM9DDh2JBQdS0199aaoQd48Ep6HuxupXBRfGidEKzXU
3yD9njGM+3t33VZze2kbcz6Mk3XfREQ2mim+01hjJZPhwbJsM8D4yS048OjTMb9HwqnPZ1ZMoNak
/ji5APQguxkIrZvnypjTXUxXETqKv9MQFm6LCqzFhPtdg4Fzj97hgwurNOyw5dM6W2n0aB7iEUqk
TMbPtRd80vLJvG/BRFzplIGqybWLrZv+3uus56idCb+xdNxzrLEeTH1kPKRPlTFrwTldXXuRp+fc
7pnPgeMn9no7ubDsBhPSpUi4U+HhAo5jiuqWYWN3oxuRWXf2BHIzNrQzoWbTwRqzr+ganO0E83gV
yji+GjKFmtOlINyqID/0DNIDG1bN0507GiedGcW2p80FEVWQ05N+mGTM8qTge03tMd6EnYW0Z/DJ
DmziBqkQwSb0Y1xOrhJJaChJS6rYmwjtes5tZt/MEyjBRPkEa9DGCQtWg6LDoatIUHRYyM5Je0cX
Qkv8ByvQ31RUaQ68bb4F2FYxyuecmbW7zwvSbvjetgIg5s2Imm0Y+f6d9EdzO2XWyRXNQ6KPA6Hn
7nC3PGKJgmNIi3UkSDUBJqyoqR7HeIqzYA1t1juw6rvgoko3U/qmj/GoCh/PIkR1nWCMmIZmbwlK
3/3OKiKgVSpvWDjusIsnsuCB1uiV16J19E5WVjlQ0jtIPsG4el8l9t5ri68pcUV0VlnjaEGMVPM2
4oO+6KJ/Ckdff6PnH7uW6wszJxl1mX4lCAxxRy6TdV5/ETpte9wWLTlOuov6HmM/pktvZcDpA/sk
0luTBtlNYn67ps2XQQ9AZLQm3GO6oI/lHJw0QlOPVc1bpHHxPAjSfaWzDnJsRdDJoLwHdXHFp7eP
+0mswrpqz0XbfnZTONAekj2o9KQoxoJuaIbba0utozvYhfbcle6ED9XFSpk77xLc9gfbit92cPKv
5ACT+WGJx+VG28zNm8CmrqEF9nAVccbyfkr2o+vPJwyya73I6N/oKScCjplNK8U9Mr7g0tmooYom
uw9NesF2/bEBpn9CLPjgSk9cooIzsPU7GhYU9BU+YTtZVCHoqmor2J3lznW9J2406RHS15El8NfS
rtPLhEF60zruSAJS6+6Pswf9PHYBvReDcTJk2O1SCaww06XLNxsJzpgPicVit+7bC2hlcYsST0Ce
7tFFWmQVFJkmiFZJUNGGQ70pjfo2zkP3RlVTx0Paxe7X1hn2bUPCYC2aA4YOOgmE23AOF/sg/2IN
OrySqkflForTKL4wxSDWBfvxATEXVLUwP860FDd5hxE5TzDma9G4B9R+8FL3W8y0/clidg+dKVsT
yeRchH0Ky6w6TPn0mR6JjdiZSwl/2Li2GpDxbWn4TwmUZPsYR0567RPkkUyv+/VQJzT3h9Zfazoe
GWl435sZe23uwDPG9h2hMrbddaD5cuUXTLChYz9WivExT9pahmig7dEAJoSaczuCol43BhPY2WE2
76g5QDXUYMZq47pMxfTWJcV36TsVzbs2lSq1pBAnXAFPFfdpq+2IEyrgLYxlMKyqjlQJhrK7PogC
LElAgqKJYgyT9balbm37ZGg7s32ZDeQNhq9tkmgmp7ZLv441lvZs6t+4rfEudQx6ipp19uKuPYWp
QQjFXK9cF4QkRkf/sdO7cRMOn61hDs8DHfYVKWk9t7Eou/VzuREwki4eOsgJpxJzTlhdOhHRwGfP
uV7UF9Fc4chD6kUBvrNlP70NTJfg3Xg4GD4qfANv+7Zo/AidbBpeU5u5twusduexfK1g7tUi1NZd
SYNJj/FkSm/4bNflmwhhydau4NRC22zx7vmP85SYlDXpiSVWHF7AqlJw8PQ7gGz+Fl9geJyZ/qyR
k7BqNd6ykvrezzq2yUZpswowU0VhfPdaMPr0VI7DnG91glI2IPxJ4ZaF2JothQ5IZSYAqGg8kzq3
8+qatBGB5AxQ13jrTP/mWJ/bOO7eWx02tWJWeF/ZfJUJghuAqu1Vo1N28MhjOOMe2Zm61SOf1Ke1
ZuekSQnL39tJrW2ssqb82Yg3OQNdUGXeXdCH76fUY45YIXkfYDOsXL+ozhkyjGaJ2GGc0S8sjhgP
x7TYkhgNh7HDOxrY2APiJVhBDAdwi1S61AlrYiYCQ7jNUTxcLI9Y2SQvP+gVoMxiiCE0svfYUIs1
ikb0/JTNDunsf86CsnyauBCjXnKTVTZKrRr2c6mRh+vnh6GxOcdADa1FLFiAEhy9tyVSZA9N+oA5
fpOytN1memCvWwaaLWLWkZYF/vpk6M3D4OX9OawRwTDMa3DhTOMSLWZNKrVglGcGUgRIG2mCXM7i
nuq6LUgqxGHvjCStSpo1LB+q7hTFbwonVzEbg7WWPUCPMGKGmlTFVRI7kdb2GTGAvyJaNT22Sfog
NJDupF/B/vZagBMoSFd95zEAsMQGsql1xwgbdBiE6YXCxH6wPO3QV0ZzJram3VlND+aCcEFaQa44
tk7x1bCZFAkytva+ZvvkL1GSSCsRHJgV7cwh4IjMxNBGs6R0bPTl0cYavIkJAgPIjNbfHTSc4Ljx
oTlyoMGfKcnqdNUq5NOmr58xR7J6OSMIn3azEvXElTy0DlE9kVs/YOuBFwm+MxpsSl2fNMuDNiaL
Rz2N54MdmNopDrCNTAbMuGz42KdEIc4OXjJ/JL0Kww20BebKFEib5INVjfMemox5hxnH2xM/8aUl
wWSFBMs9eL2eUo/M6ZyY+R15zAEGCQ8w0kgIVDEUO6GVGqVvOpbHxC31o63TdCriG2NycJatn16c
zNoSYltcW53wHmX7LMeIhaEdvPGpbV5ynSM1fIjyaLiTCVpQxzerLSnzzil1PRZphfbGjmP3vGxk
DWvE0+p4rZsW5hDsKWB+M27nAVPIKpP1PsLLfTEiJweMcZQdqcHQmj7aducdffWsdeOPODzqM4v6
ngI+94LBdN5nhNAhzNKLa2wab0qgAuRGgCaeWLNuYRdsS1Lg3uRqM3rNNs27N17PSjUf4/pWkWXt
et3ZssHWsXiAKeiSCz1XBbCqNK4IChXxsfAQ/uepIPldG9/quIVWSNPiTTRiOReWMCBDQW4Km9I9
ajiN15Fu7UqbhmU/1xESTOauHveudYUA/ZRk821suH6LYvxi9VWk8A/yinVxrWVTdPGCDtdHKDA7
xd3XYbStB+j6G48h+S3c4VWY6lctKMSVNe9xxpx6VzkJ+Sszk/P0aBV2c/OETHd1iYEzb7obBcLq
PATRRH3bSs5OzrTRpnALI7S7yHpTaSaDAUtTPCjJJk/s+liqlGYC4tuLh0g7puJ0L1tOIrOvE6aZ
d12NSdSldBhhwgUiaj4OtnEu60qqpJToCKwkWxlVS/Ok8pJbMvUkfgX9KaUcCEsQ8KFHEk6W5dRp
QJeSZglWmP5qIyDH08AkbJ6bJ7mOtHiIRY+2oshNlOpFz/3D47rune9RXH/TY6yoXi6/hJN7Gpo+
uxYtkMABC9S68qtua9fztSYuCMmiOayBsBLdRX94P41ju7dIFlzFLJt2QNBVwa0qd5FGUF6FRSA0
gu5dBqusUxFJpjvL1Ty52MwQbKxAXYdnO23f6LLDp1O07OvINL2U3WPpe/KOAu5jIBhLUh9SDZFe
3tbp3CPS9qKpyiPqI/PImpuTo2P1NtndPrOp7Yq5qhnXMohxlXxoR8pTgw2bUNM0C/2qzayno6JE
svk3MxgLIpcAzYM6OCigiqkzyDRd8z53io+4stu1Pw2fu46ZrRzj7fI5OlnZe3N235PUwQkcBelh
ECDQJSlbISgm2m632X/njEjTe62auQU6FIg9OrcujadT0VqPZXIWlj5+sGzGnaG2sp0y5f3o5atu
39L8e+n7LY+W1wK/ewTele+o5v4rJbhU3diugafn0xpVjnOwROGa5lMOS6ZLuRPEK0sjXYiwPT1b
p67SICzPY5DqNK1w0Cno0ORh2zcdNDhiCJm+WxaooNZLt5EV9WC6g4eg8+CihcCmlr79IjhiDjUc
RA0PpouQJujZZ4JROsqy2sGrb0joU0KAKFENqlKmp56Lvqn00HqK4QT5MttUJq6OOG6H07IJ0/jq
kz6y1yjVnJrJ6rfWyMmd0cU6+0nNStk2HrhY6lXvVO/seTBYs0T42ljLEKORigAiP1G3uicpYzii
LM8TV4gbJtMxNbuRIvRcrJdoV1cJ2L2ZkdeYPeh0gfckYq3EEo953zMZ/vyqodEOYWbNEgTPhvok
y8ZTv5qqIt/La5ppxDscHU+LcOqlD+2bzJISViO20uAvn3x5VCiZ/svT5ZFbTvEGGSgMLEqiEAWT
4bQ8kv9+tDwN1QErDOMRvtA1rDJk6yU8b27s6XZB+gyK60M+Ikt8U7M3veJYLRub0es4Y21YhFiz
ZL2HapvO55KBvmyWp7PBZBQKg7eysvGul8lEqtGsMw/gYKh9I8COhKbNIsNIFpFCwt2ZqjpNY7oV
THjBIbDuk+Eee/kHcqyJWVVFUzyJzSlZ6qXMQRAyolDvvDjc4Q9sT4tka3mEvZSJPL7bXdPGt+Ul
GonjMXTfvWC5FghSW/bhhvgdk0wfrp9FKRM48pQVU071jRCM2am+9JKiGa64Hv34hFDm35veLO46
Q9T7PkxQjdg9OvalIkxzUGw9MyZEDOzpDxzcaN0TCyl2i+rp/wvE/iIQwxAu/+g8xzQUNdHn/Dfb
+c/f+qkRk/IfKWgWeZbJ2YruC2/5T9u5Z/2jY+HjnyeUQswAXfSvLHjzH92Qho7z3DFofHl4xX9q
xAze0LOk7rmG4em6ko/9SyL3k4f0R9u5zt//FQ0hcF1ZTASF7doYEO0FgPELHykC70hunUAaZfcN
hdrG28t6eqxYGyYsPdZY5jUqzIm3n1g7EDkOCDGlEljR+gyr+RIqWrbLmstzkjsp7Ik6wYV4Q+yP
dGwFSEqYWQJ5MBkVXtpSwWuJkvbLygT8Ex4zwb3favdVV3RUmuuPqQXYi1o1GX2lVuHoyrp1/V7e
mpCGuFsjfWkyGGTFB1pG8y6PzZ7yojjGPbkdI3iWlea7dzMIqt04sxQpM9QNVSdBp+jQtrljeDU7
UWUAia3u4Fg0GKumxf7LZy10IL29JbE+Cfj99Iv9isKwyLXuW+v2+rELSgiVUQDl0mQ+pU27OANR
xH3gc5nxBnU5nUYm67uJYsIasc54FhLdBL4NCkK3GiK9LgodVDz3GyIBwfaPz42EUFaXG6xxVIxj
h7JGYZD8UYxUCaLYWQ+CBCBWpSuP4twOpLq7ziMyZgJNzvh3fWDvbkNaofUJFrh5+EXy+POM+R1M
8B8nCAgvw8LRbXLOoSf8XUMYT8zui74sj6XpPeqtqkqoDUWrfG07VK6CqfPwvHY3vWOnLIznc+T+
PJh/3pdXGBPOVQvOFGsIC1sKoIRXMBZDE/oYwMs9DhpjbVTmH01Qf/Wh0Lr7wMieNC//Bubyb0fg
lYpS/VnXhEci4YihTzBfHYG5c8TchE56bLToTscXueLE9mcA/nG9hdZV7yeVQAOxAXB+DQJbI0Ny
7w/tiY/hHKtifvfn42AgEX110SIP9ZS2lAtW6rqCnv1y0ca60QxZ3rAgCDkQcY5Qp6GiQvx4u0f7
ZK60DkGcA3Fh68T4VihY7LQ0QSIwYwgzYWwFg/etx45Pq3hGvMRMaHkrx0+2o2mQN+THb/+80+Yr
EttyGG1LgS2EtBxXvvr2oKEOFOljdtqr513UTIc2Ri/Z9vSd6hjeKqudaGMO1UdH6P26CrgOI5/+
IpCego7Bc+Ug4DK9Vlt1WvHgZD7NsOop9c1tNRrTqgg3Pp1/Fv3xF/SG8QpvdXKCTdqgJ5i+eF1D
WVcdCCN6HjVCa32mG7TBjTeGrFAzpN7jXz6xOjF+gQepT8z8gE/qmroHCu/VJyYwKlX5rqSCtsOR
DFPCQquI8uDAlHw27kxPbj14GCuIIPFJWLOOZkX4+ACIEysHmPolRPe677Od69AJ0IF/R1iko9HA
jjx6j31F2zz2r52f9Fun5CbglR0RW6n/2SthVdtUaE82Cq9dbnefq2IETKPRbiROgJweanQEslq9
/7fr5RXIhI9t61SrXUunFOAy6v1+dqaicSd6b/Gxrb3HwusGDvl8q/30i9b5hJh+p9KMBguhC67l
ZhMU4J7rLbEZM+nkdbAZnTPxGaRKCtu6/uUr+a/2jf2DrWATNw5p6Pd9w7abmm3txMdqOuhK4jqn
xYdCksJeNc5jSb7Fatbs7TIcGHibV05prdDaNmh1VLm632qtusw741Pjhl8sqqFbAKAPnJbNpusr
MAM0WNZirr/bli6xmT7O3nSy8zMQrPsqEEDijUHfFnGdbWSa3ZN8aNGsoTsoyow6WvQpsnzn8ueP
Lf7zFmbrLn1bDzW65zq6+v9fbhhJEA9R4JQxFSdSBe2UFmtDBBBYygrPRPSQV4Tr5u1+aM2z5/Nk
xkewgoLwJs6wteQR67S/7NKriQeeYnbDY+rDVMYWuhLP/7pLVqQNAkEjlggMNqC555seOta+zsiK
Sl0CM1uJnJO4G8OT9qZ16yv0PQ1CqfjbnqjL8JfLdNkTWxicDtKl9yRena9x1jpIxbhMW1RvtvXc
hKN2zNCq7+BVDGuD+1AyhbBTwTIEpb6he1YeWtY0p2lInbXZuk+pNHB8dzMx1Ya9VYk1fz5apjov
/2Mf8Rkg2F7uJupo/vIFdk7a1E4xcitp7KvXCg+herKh0PJOM2Tzyaw2c6BnZzeq/EMZfnFpGtDs
NvSrHWVXJpTPSQyrTJbPie3Fb0cQyjr82QWjZ2igQbHCgCAkWniLDLY/09J96rpwyd5rLunIbE/W
8UYjJeYvn0y8GhbU0QfFzphOI9Nw/sOjQB8wiSqyOY66NWFch08XVv10jqRy/UM2WpktKyNohbhj
KqYVNLi2vjllJ7sh49VwB4yhBzeJtb9cMwrt9PqQE87OATelyVz8NY8JN1JfzD5JSqhT925LAaeJ
qXBhwny00fqA4kmGdZTMb6RvCnUAwxVABGMHmA8KTMYkFLR87eaotUZfO9qeSsQw3aNlIAqY04Yi
sljT3E1vep9BZgX3t+kjKVZScw5RCjffHFGddHOsfS4y6tVm31DWa5/RpCILmQXMBqu7U9a3AQzZ
AxFYIdK+aFi1RGOtKwPukVcM8Phl+wzzbz4nyGNzI4Eh1fM9tsmhsssWVmV8oRPPoYYVjBnSw+NE
McXbE2EX49EgN8BX+meEbNrDn09rV522r05rYqtYHrmskDzdeXU7Zrrq47TStIPF9OOAV4LRm0C8
eeaDExLi3JsZolgPWYf0e3waeHh3c0Ylz0GiUojA2Dc1K2svQVflWiTxhVl8P0l9M5FEcayL/Fth
WhU6weC9T7DwgetZwmWv7Q1IGkrM3kAwcmtRQE98b1fp5Q12j/Wx9B8x6TWsnO4K/MOYxLwPcRA6
G4rIhGXkvg/txMTxSmutCA2CJkiaYe6k7g/jeUh0dGnD9wFAzsYe0LsFTOc22H2I5qgs1k9N/Tls
ptuMJoAmJ+sF0yXbtvGCQ5uY9G+0sF0HPiFrZtUehFSwU0frIb94n5BtGg95Md3Y45Z04WI3oxxA
LT6eELF6P6Bzv1nDfpv9vxovuToVORBgGgtUiVnk1RekkyZeNClHSYsAhLd5c4OZqh/KsaOKK6Z9
bLegHzAvVgic8J7nj1DBEBnJ4iG0hblNXeNCThtqN0hLFKybdvvnU2i5O/9+CkmdcZz5hiHZvl4U
RBqNQl9roh9z4Wro32Y+3LJCZ2yXkiPOZaagfLvBJ/09VXKroCo+TRHTZHcym1VRBgdrdinDzSzA
/rJ31AteneASsqXEB2vbnvTkq+M3yQYI2hhzltWGRVCKTgZEN3xKqYfvfAMLezkOE9jsdjrn+DXQ
eB2yOTZo2KpBL6z+BrQEpftqLqC+UvN/c3Vey40rSxb9IkTAm1eC3kiUNy8ImW4ABY+Cra+fBZ4b
M3fOQzNaEkXRAKiszL3XtnS0/g5bKZ7av6rSvK1BxDRmtJ8sciUdS2aPxUTZZUACGErtnR9tuyQt
z3Gaku1e/wlys/6yqg9DkFFWoVb86YHOaRpgI+hdycmu/lDO9KeINB5YRcjbktS6ktkywUMGWkK3
j/N64KwYlpHiQBxsj7ZySLrNkE3xtfWYXhSc1Qc+ygsUrF88VOLiiqrey05dIxMipowRt3m8k9sk
jn06/oO1c9v0uxVJcp4cePRZ1Q6bQFAFO4ELc8i79lQYxEbwPAFyzZDXf3TaqQMhajhKbWsK9g38
35484B1JTIsmHIyQ0OPHwIVnVCUs/qSS5CszKtJjLaIxRL8z7ZJB/uXjlmEjBmtrzv6vBdVkk+ct
L4oQ2A4vxKpM1LDXLTSGhe+cqjhdct5s8Wz6H7zZyYV8IUZtdrT1CDZbI23OCLAiaLADN3h2686B
MB+Pr5Bqtr2U9iEg+STdubG59olOPbGgfmreqB4swldtj5aEo+CMF2Pi4LKjcxHPIt0ZVQ58TZtO
aU7w0pgW1LNFhCFosD+KktDagISWLPDWBKK4F8Uk4VT4iDQbVt990JPUxFgbvn8SJbuKXKp3ZRLu
be5aqNqHrjD/ziozH/tcfHlqHukDzdrOlzYcBOJQerpbO3ckaPSdiyByXS24GMI5SNQed7lCEdiR
xhSKaeST9Ictph5zb0UFAeAJzgRGd8C1OjC9ttKSa20WzRrD1z4ybWPH7sbcdSZnNVkg2kHZol5b
GikNSeW9Mpohc6Mu7+Q4advUtUTY6JMMdcf98NHBhSIuYXukARbk0f9J7LzeouHKzvSA4EE0DOML
MbXPbJuLrdtnIJGduVwZWrUkRi4aihLJp9uOv9DB+l2suUboOzUD2JKkD1nV9zQvLrYj43XqMbCe
smIfzOMLtF6kbMs57SLVhrJFPDibqc2ATZQxm3talAGMXaW7bhG4mXZ7AcGbwMjCWm3C2ujdUlsb
BvOoeOE62XUx7eE7PpjW0G0xUFCn9hM0+KrXgMmlDmOHIj4uYY8KJ/U6d72zl1f6g94Yp2Rg29iZ
m3+K7raMtiJA5dVgo1n5rge9sDR2bHFwOeQk8kWtsYk1ReetdagRPZwvrWdNoLQzf0vP5S0yiIyQ
MiI0fsBwmuedgyCB5cvyXyvmoA+twZACQbmBf1EfLmgajVfG6vMqMV9MLZ5eTWnSCpSFWpkUTGs8
UNgFh9jcVi6R8jjPGdbR/K59dwsBjX3t9ERQr4t34lyLItoHmqN2zLYIFHfji178DDr+TmTpznrK
gvjiLU86lcG9wZgpTCrCuyUgzhCpEr1OC/PMkBCgHiSIJyH5N1YS35nzD54tuHCNcSFiCVmsqEgf
t9E0aaJ0znpZFWwGjXiXquHZLtA9VEKcMXjaG11jKQ/0ZN9Jn3AHQrMGYyJiYOw2ZpmAaV8i7ZYX
XrUFXCskHhtb9NOrX3fLGFa9ZKTgUT9qezgA7b1v8uSyOI3ekk69akoPCCVFmKZ85O8JPK/eBKJS
jMp6rT2RhBrulBMiD71lNUwTvIicVttaOuXZtbDHgLO334ihRFhrifIEsd8KK03qH01kM1zJ3KsM
lA19Deuc9OlPGDbihsyVG8MwxxBf7U81EuRcxjagTdHpSAe9x5aR05MLU2vVzsI8GY74hH0S76jU
OkrJu8XVT6HB1r9R73bLpaeBNp7nBq2J6E8x0DVg1/hrVo3cNo7VHyypDfepgl2dF8HDAKeJo2/C
Ut857HDKeN8HE47XGSgjcWJ4D5+LcWrv9aoi3DclMx77Ub3LRhid93yUqPPG9tsLJodur1Ef8p7r
0KANQLkN5kAUMoXTyeOYpAk5XfkpT82dIr7USTgHq9bSSBh0Jq71cghbZpRHsuxJh+53Vjt+lZX9
it6yvECNR8bTes22tknpgfqAEW6+uz3qJD10EpCbsCSM7Ub3LfgFxifiDa5Vo1OGSAB25tySQ1zq
xOpJ82BZBdAz1NwkQEFqNoNjbnNA69g+Vr6BG6FOsJ4JoMizz+xMWkdlRMau64entnAFqks0NUXQ
utvZEBNyF/cRToBxn9AO93q/R3Znw6lQncLv1OoHI6j0fRzj6tXgk2ojwW++G5BQ4uIQBl3ZOzRd
o8oOlqn6jA2pfclBx0WZNbzn/RdaAhecfW2tWj+7mxLSmgQQuT3uP8afjhvSg2q3XC9G8g7Fkv0s
7qvWOZeuK85jUrSUa0xOcXvzMFnCqsYi2BSV9ZT8pYw0SKOdN4HetAehVZuxLPyzJFDWsLA9keTB
wDQ/5In5DmyOZDxPr0KyZ3QPNKSB+pyAYdboOiAvmFjiDolYxmT/OSAHwglmZnyaNFZ2ynKr667D
lNHvly2otxlqjF1W0bcnnUwlyCHaJkpM9Jpzbe0NkO3wSj1jGyj/JZuCX3js5SWwk6MqaHL1ou7J
to8hCkXzSY3wqjVEM3qGc2wQDghbYvYqN57uc7sMdsGIQmP4KztdXDOlPeZ2m2ywQGqbGYTWOsfj
U3tDdmylg4FjMep5Qh3sPKh2kFcluRU9uvACJ7qhj/UhEO2rn46fo/Y2Fe4Uo+ajRTyHjR85T4hN
oZpE2YGzwEc7RmUIiullSQEn8aX0PBxW3NeMbeNs4pf006e0p83IKSdZdFOyEBhpM9ZRO2usd27W
feG8OU6sxNNc3GMygLWLdW3ttOQzkPw0+yVuKIsBiXRf41GRJCsjNGwqekBQgoQGga3baYQmkjBF
8BUcva6+s7yeMQ2107YlxljYzhMl9RpJ0XjuCfGOUxJH50GhdOjzb+TSZf9dx60XDjRjZml9xF7N
nj3K976dPbe0RkDb9u89wrIVKW/GAUpivCKvDP0nBiE8QK4MtYiyzcxOhEWhjlIoKlNVhzpUPS5v
AC0npsobpgLO3jJ1pKrGRp9UshowOtZv44DgpqG7AYCPpRnr9POo3s2+KzZEV0IosUAkG5lthRNi
m83YzL/1aE20b91fw65fxdiCASXNexNpYkuiGl2avtvOJO8iE/tIE2vbZHLc5K3cidTh+h4hKhgR
eiTmdNaDSQvVqL3bHRkf7vzF3t5g5+PvEsl2Owdfgw2WCPcsX/clioXIki8JGzjKCmQnlO3DAEc2
Tupvw8Vp6iI7mFnkaMAkl6GkZSfcnbDsLoRniqBfBMcycE8Is8NUxShvJu0+Kzdw7RfcSbzyPPI/
M6/hbe8zGKFFdB0jPHZDB/G3g3WVKSSMgs4/UDTsrTGK7VUEGwwdm70jIPWcL82goDa/0r6+kHee
k4xXnclI+jHL+RTERMjYJWcjSiNDx9JG5XbXxS0yYrvVYVV+Z37+6HrFU+22e3hTLx39hpWirbFu
oCgCSb4jIx3eS6HvEeSPmK6KZhXlnC5jI36yzlwXqFCUQlHTVemKXqKxtharbawB6stwRn7Kqigf
iIbYJ1wK1i65CyuxdAP1gQiztk6eauyMRKQ47YURIKdEM2nrWbWfFEcs2dhT124SvLipztJplLsb
XE4u1IYbTc4vI5IDyI9ExInT+/aD211uX/5zs0CCFjory9rtv2M0bDrf+brdz71hem53DBgf/uc+
t6/nRk+Xq9Dp9tU/dzQCPdgGk37+58v/+lPLQxONAVOCRDUADMQR9UhZd8Qy8VH8/0c2kX+rzX8/
7CyB6+fAWW/fvD3P2//++c1//th/PUocmE+lEvm2ModUhbenoTv4t5AqA7Fansvt1//1/P7rIf91
n3+9cf9+a/55nOVh4758CSTNqBnnl8N23UZFRJ67HO6ZCu8HgTpg9KavIO/31Kr9btLQ49R+oo54
SPrdjHA8VHo1MyrttK2Qdh7GGGKvlk+BL4rxvcAAkGTpFwa/S97SBpW1oxM2sm3tzFqD+3kdu8nl
UO/9jd5lHZzhuNtACH2LkzJApoc/Wh+jg+xIEbeYEMMewRFcZjVMDmu46ioD1xhpBVzo5Cj9ujxX
zN5drz67flFcreAwuX62KS22YGxAEgCiiJ5cU/8rkyB+FPp3O5Iph/fU35ct6aZRYE9b/6BK6nPc
Tl+AH4A7ky40DqGhI2Bz0yps6PatLZ+rqcinC56u8ZBj6sHhqJ9Eaz208zKHIDsMm/kZTvYKKpi+
rwZFjN6cs5Xyu37neovf0X0mjcy6kF8RgoWuwH8PCfnu197sG1ok5bpc1FBj7TEgt/axo2mPMcn1
qGtioGRho4EMh7LSEWupMd3sZyrV/JrrTymt7nWrvB/0cWaI7xBLfELg0HhwOXRInv3NqdlMOFJu
t5jLnHpxbuBnEhHOjLm1Qs/U0t1U9u2FxgR1D7hl3Bl3xdQE9xpGmGK80Nf4wn+zq8iXjrMFaiHZ
ByUjZjSvexFW5J8Jft4SDk0+ejB/1EZwdZgm4W8y6OQW2nYYUXNTKrYbeJ4pPdrsobaiChAZWuAp
mq92zgXVzuNTYlY4l9u7sXTyQxmNzLGsN3NAC+wOFCKNl1U8W9rplpDnlh31vV+N27i58/QoBcRo
OSuDo341VX6ziwo0drHE/6Bmwe8GB5ML6Dat4ehas/6SgWUOfaWle1VUW/LAmeS4dn/MoGcZ9B4i
Y/R3ZVvjxZhbhH60PBImmXNAQFZJch+MQ+xtWr/I9zAT3OpFV3MHMrkNCeWhitaOilNU9BjsJ3SF
hW79RrMg1Hkejb3Ruf4dZsvQGHjG6EzU2gSIByWuvvLS5KVgmlAyV77Dj0VDw/sjcwQuWgSXzkx7
IxSIj/d9Ijb5uCnrwFxHGtxwq2kOBqaDMuDA8ptYPHnTr41L7cAvAQOegJoWPea4yv0chmYEwPEt
1FOrVL5vlE8D35KX2Q9rILMbFYNCt0315dhUkmip7/Myes5i+5cpkt3C30y8+ZBhvscYypPE8rQf
PB9PtI2lt45RqgcR1FckkPWGxe596glg8q3Up2YGfx13cNOF2S+doxWTZlLJkSUnLRMBiNgsxC2I
6rkhBtrGViHUN0JJzH04LAgLW7VmVm713HszpSRYIKeRxJjuWcrsYRkPzP04sWq76dZK5XMm8b84
37qVRHRNtSvgQAiUMJpCmCfoG+fSXuHMIPk0Hu7bXKKNNQuwDjpS6KZxPkv8llvfxrVuwNhYQV0J
AAcWRNbV3buRJafOM6Zdb6lfXUxY6ecnsx536d8+ig3Ut+4Rc4DcEMbxlwOQgKsJk9Ek7FcDc1xE
nb+D9VSggkWbH1gmGYMKc6xlcgAiRUnyPMTgHGzZJierZkbjW5p5scm/qTGmLk5PVQ6Nw8WNnnak
gi/D59hsH4OSoCcuGK8E+hAlmL5iTljVJrBCqUdilwrjUnnTblAYueyALqoNGXpOn7VUa0NmijEC
adKkfM0udu2vAyweuj9FqEOjpRQmitwCQEZfDM8kbd9bjfhbaP6D32E06SJ7CpWyN+mjLJpmmzek
NMMxeiiy4kIwmb5hWECYyC9+SxMwencu4uYNeDqg2Rg1QD8WGPL0aCcK4a9xrCPQijqQtRDwR0/D
1l8p6hlSRFubZgKkcBKzGiRfskJCaMYXTb9LdfGKo4HphDV+RcgmVmZuZOHcw1v1VfwqMvuP2cwR
rADqW6Xco8BJiDvY9B4tqHwe9hFiBPAPedZZcgYkrfYtxULX8961tmTD0prVZehAljrOq2f0R735
nHUdvrkZDVz85kMstauOF37nG/pRZcDYKcObMPKYneFm6Xda6b8m8ZSeGr34cCn00KWbW7PHKShx
R8PGdp+VQgYcEWAnOUMz1aB60URYpRUGk2BkP4sT0qnEtNfFQNodHoG0j74I0tVXmdUNS5DEJe2d
z54G7pboB0Yf3o6m6PtgdOkpC8w/7sR9ocOGaokBTiNExEQJUX/TFwajVmySwJk3vonkFUFevS/M
rVuy3/DTWd+OvSy3g3cEMl6GKkqqNWV+49e089JsJvtAjStjrOJN1HSPJulGrK75s+wxAWrWyuLq
uVBIelrsxGUI0zi1ybLFk9I8dlX3XAfs6/0+m/B3OcPGcgfA0STtLkZC/Lfkt4p0Zj/YpilSoiXR
Y8j3Thf/jTx1QKiC1dbGAKaNTLaVbNlEdODidbqJUClM5o+EMAcVCycxzqdJFHuEvgcg5SsbdwEX
TjcHtVtmCPGcLH2JaGSGMLbhhqaQOuz5uSxJKpQWfqBKp5vH5Xt0h1Brhiz0YuuoId9dDUt2lRvA
qyFub5WhqB2Wk1QPonzDX5zR9u6Yt6b024oVSRnERyXQnHoIbb2BRd6fzXSjG7GzKRw6IDQrWsYw
q5Ix3bmJ/5Rpbq9V6xFaa9ZgJ/3sUfSlv+uNeibK4ElVVvlLX5x4Yz1EZgF/kgHtW0xwTW93Lk0C
SXFkNHAvGKOX9SFSDjVQm++cKFBAPbjqgHU8cRL9OlXsMxdBzDuXOmp/y7wDBJBsohgY/jSY77GR
bv1jrAqbYA0ezpP1ZyGnaWNW9V0Kqv2u8dxDK9AKU82PW+np5cFtiEwUe8TG4ggUt3LXfqF7p8AU
lzkpgv2sz49TtEM9p21k2+4goQ1sZxIWiU8zHUnD2KT1zNtj9PWq0hgJdQH5JxYGiLy2X5tgfJxx
TDYJ4+wmcd8wKphbTd33xCKiX+ouekJJYhfdBQnfSY+tq0acW9OOpLh0yb3L6Q+q3sWFORSc7A08
saXfKeVb1JPaDu0T+5JNMMjE0tiwH+MYIUm3w03vSERrnlEORyM+V1P3zJxAhL4WFGv6/o/KuHYt
XFbbQPHUdLgA7DlaD4Kng2l4rzQ8dkRkboZpUdoHRK85bnNHemVycYrxsTcGep8V/Ugm70Acpi54
KqQLESMlWJnWLU3pMiW9RSxcv3++2Q+M11vEQaZXMVjKp3FVaFrNEltbLzGOlm0fa9pKSmEykYHz
06kKipJdAaYI2Mzv3cQDUY2v4XbjxdqE/I7SaRHO327cSFXrxLPIKsMaeiSkoj9KnOye0q29xKSG
37B/R+kHJ7j0zOMIOHfVdbWx7haEyOjC0UmYE2i5+kCdu8ms3tsbWTAd66lFgWZV5xsh/3Zzw3Tc
/sdy5bJ1sH3cuLgJQCs7U4OpyYSN2iUerczlf1E3MkQ1xrjbVYZzsOX8H7I7Th9e4f99bfWFR/i5
z8SVTLX+5BAAvxogtNH5QQp/i3kvb+A4a+wAOXZ+DFgdtjstoVmQtHD7myWgFH72v38eExkqoCjY
iwWySMsaXX9QKvAnSnuy+wkbwweDZoBIy89vd8K+U24mU0NZYEVcoDup+SHyjYJgFCd0l4SA2NPr
Tb7gDf0ygcRi041oCbgk9BQXvwXVvmzI7CxTDsaSwFGCbSgrOAIAV+M4AFAti/yo7m6cmMKOeDkq
oPNSR+khAA2+ox30D1MGYxRVk9IZFE7fpKDWzMAWakxDxgWvE2PwlmH3ww0pf7uBHO+vJ9pWqxuv
ZE775lgIsUbteyfcAg1qvaR0S/qWIOLb47TcZJpEMsO4vNu3Qq2LxVCQgtnF0OqbHySYdAcfmA9a
bufoZfFX4xLpZ5Ucv11HsvKCzbvd0M9eG71HqTw2XggDxKejAc329sPb//LlSwjhTFK6AAIZ1A1c
4YRxWUtvzRumV5nXjHII24IxAZcvIUqjf6lci6gT1X2wxn1wBfwpRxw+PiKaIQeM75nIBTJYQIP+
lzQWPrlhfMj9Uxbpr+SVMM2MBrq8+qtiX7tCsno1J+vNMI1XLBISu+sQBoX7GMHPgJaBycrsD9TE
f6qYuvkzdvr3pmAcakEoZoxQ3gOdf0CB+SqHkVRA7WXCSc2T/9KHgL9NzuRaa7492/5CfPkwtS6b
zRqIBpqlQ+GXJ40mf+iPtMxN0ypOVoeAndJMcTYw6isoGbkqgSb25nOWKDZ1y7f+70bSj2Lo0CeH
kjT62/dzr2nw27FnX372r7ti4ubguz3k7cd633mbdrLf/nU/AgnR19++ebufkg4ok8a+VFnBVAi+
8T6erRxUmf4XgN3FzlG7NEH6HjHEW7d0m4p61l48KoCVVwTdcWj1ta+dChH5p7bXkJ3m+oUURRin
TvmgSf8+at0VIgsoMQ05uWPMB1KMKRy+6NG2lkmYo23jLGAPS3CpY/Ej6TPaIIKHsTG02CdOOUP/
2+O7u6+hlJTTuHEWizsXj7PrHe0xJf40S9ZEwolHC0c5FT3FDbwOcXQncZpkMd05CadVu/Tu4pyo
JK3uvhtknrsKyWdjFnsaCeZeq5pntv0eNV2zcxyby12n46rFtEBYocLUZzwZopn2dh9TdEesxT41
BvSdZGe50MWD/ZQ08jrBVmmkjiEoMg+tk3hrxw/aHTm/+4QtC6UiiusEkfmOTiR7/c7463kT56g9
r2XGJElY4r2eKlo0ttp4rPnz+KYb/nD0quzLSAGSma77I3P/4rnyARP11e3iXxA9+klPtHUcn2uW
8pcxIxc4k0AWfCscdYrfWe46cAAHtrMvReubzIYZ1BnF/FtJ/7UxrXjbLIMAWXl3nB0vaZCgNzDi
boVTbut3ybeQ4ztXe15idYDrx14iSZ7tYLoCJKp75v0qn1RYZJxn3Vhvh6oZmbmofofk64/2yz5r
PAvffTbceNwgQvXWeCeecZx0R8cG1aV1eRK6sQdWbYyAt1yIQkG21uJ1eq2LQEMXTOiRk6knm81K
4ZjGzijeLNf+8coy5tRl9sFcDQwWWuiOaezk8XysKF20VDW+T4ZIPc7aXdoWV1q9VLlszq1kM2rm
vpfEu02q2joawDTNHkJbT6+aZXx6VnId4+EqEAMA6QHvZyfBOopiEERBQ+s6WzuEHmmQddWC4HJP
c+3eK4vhVYaSxHR69snmhE2UIXDZJr+aRWaU1Wi4OqFy+f1lKqYPO6NcBXt8zSrvoXXpVXTOoz4O
b0k+vJdJcvGcaY/NfOcIfGJiLj59D/2ZGuoVFLINR2x1rsryi0+fRAY7fnAhgFFrqdApk4M5Z2cu
9DpzpV9XYiNzxz+TYf/pGclzgf6acgRt0hmZnfRXWOdEkhN2FGIPOHvF/F1I/2+N0BwkFKYZEGVT
Z1wt+YsG5nsw3E/zueuBpaEoHsjnrn5mHWzdlPyZ/IzmWeSMYTyJu6SwPjK1tAJMZhZyeJ0Dc2JP
JBAL+DGnaEeHwvJWCNw/OC7TjdA9muyVdTfH+mvnuwmwBnbtUa5vm+Vx0Iu0FPVAKuYpO1l++2Tg
+WeqOqI604rQiSTuvmhcZIAetZ4OUqAkHaDFL5Cb6mx5FkN6nngmdYCM9vgsSODYlapk1N+ckr77
6HK9ZPT/lvpZtulZVgsDE6M3RMGpnSD8tPWq05z7ZCKIzSiJkdVApExoyI1yDNajAeNvcOmCkV4z
Y9Ad2ubsTgw22FzfJ7FJAsR9vdiG7Oalpcnrxs65g8u38pZrlukQzhwlBz2xSdj0Y1pr9g9oRfLi
QDLOvpEQ9ddT++r9sy/F4yjhlNB5nWrGJ33FBITMbI498FPLASgMClhe2F5r/T1n6aITPohRPvSW
9oWZ+ZF3eKYSYW0frnPMpaeoN9rsrns8mlrf3fdZBFHf2Vcmna/R3AAveKXBZHn6X8TPZR8wIQBk
SEzZ09Cpt3qEew8e9jikxZnQxX6l8fEMDvpHgwaWQfrr4r63HqwMi4rXBd+4CbD6Dn0CQdLayhSa
qOYMYV0Cbi2tCpWrREpCQNjSDhuiTzXCtDB4HjlnZaJdHSIJMl0hqGFe2VvftCZOysGiZEf1T9dN
b+Tch6KWkHPmP3WPDK11Cb8SnrPTOvkKqOKFqQVNtJ4OcpqPf7oKYM5g+A96Gu/65iPSI3jpnn6n
F9pFGOqHhMTXKWYUyqQQQdwm6hzYtFH5qrWstlVQ/8SJoBVYRyw8bbMdCIfbShr74RywPbXlO8Mk
OxyFX++xKmDzGgZ0baZO9TDNB9McfqOO/UvWq2vr6t0qSgp9jWyGZnn5V6ctyuI6PMRtxEmJmmAW
zZZt8rOSP2A1qM0yUgTNjgzRAQwWk3v6R8VT0RoYxxpEbeQq9VgZKIGL4WuOvfSSBu1bXBpyRRx3
cB/TTV0xS/42GArscT8Bgyiq4pBwLQEQ6m8QJhRrDafbWmm8nyIywLsatECVaZ2BaRDCTgzpekj0
O4AH21Svo2PsO3f+5NpPDcTDIUOpVyGvMFDjOXCbmFO4G14lup+lvdR77k9EUXNqlOQtHvGK9BHk
kz5u9iQKZbAfCFzLrdhYRTXy9cplf6nrusH4Wf7NsH3nAbKnNCPKNjHNGn8791ct0qqyLzr45L69
nfy6CUkGfo5wYz91IqOFAlhkR7mZboK+pwHdZSlQtPmhYZ53DuzOO7tpY0LYoWo0Gqc6G0VQk3ti
XgIz/44HT50jfBSHiZkY6IHmTFpqc/artNtMBh8v3j33eEOrz1N+qiZa5HqtylNqsUHMsqWztHij
27wPtosNc84LY0//7N4FKIoikhu/J+8duDOwjmCXOXAEU2mhCaKtH7sLe6RnETXsHqgL/P+dxlJy
d7uBvmDuFiwp4J8rsb1oAIJxcSUi+oTQHpwJsUUr4k44C0WR7AdUv2ZT2eeJxTCsI7LibJicQJal
/kStOjx5hzrR1RMxsSUGDhgRLoBOcIdMv4ZibJ87YyrghiqqRCHMnS845OLO0R6s6iXuK+96+8KN
jXlrLDP8SqtWg+2M8Io4vda2iaI7g4x8l6iEddWlmql1i5Wu4+1xzdI+J0P5R9o48i2zdc9wyl8S
o033LhM68K4wlfUE8Y8XWXcBiZRIbyNt42bYIkCCJqHtjfYGk363M022e50gnWYcAJDNgcZwveh4
NNCGtgKSJmednksX3E3+brTq+YlHWZui288s6veZaIy1PRgVMrxhIp7S5TF3EWiIczyzxEkzQ8xo
ajUfMkGXzEnYMiTqoOZe30eDddACLEYJ5UQuDLEER7FguXsRNI+dgi2bpcY2WXyWmOgYYijtMrVO
D1Ka2t0lVGiDPKZbc5rZXFKjvTYJgh79ZkYwCt+VlSmV/LKlx1uXt2xXuzTitZq+opSdjzsd9QXi
AUyU9jECiE47TlIresc4t6/VQBgWjT8qKE3iXnr1dfYeN0NvD6Ap1GMZjoqd32j1+PNYQDe2LzaG
Hc8H7AeXeGq8SyKmfKe69r5W9lnJAkyE135kg/Yb2KONlpTIwHiRt1SkP8uCNwK9DlvXKDvlJeZj
ikDiVCauMKr/JhP7Tg3lU1UOBB8HUwR3I/aB97ARBDLBBP9qpp4GHyRON34xx6t8ACgcje2+o5uH
xGm680R0Wv4ph9VXeGMYNUHzliASY6yZtGN+8iPzuZ5BS/qjxu6T6//CoAVP/aHl1WMltdVkwACd
rAyFF3xVFteEnif5vWnKpdqubHONACrU5lIxN+7t9eDH37mQCGqtmdbADAxQpD956QQQHUsaqK6U
XKTmemeXyDDTCEux5jqXrGzYEbdYsqHhkrGbHWm8SrRaolt6zQZXUJ0ZGal0Hc6uLh7fm4jyI+n7
fRmzYVOjOAdCFpuhsE/z1C+Waah0ASWTSzQD3HYrpprpkr01sbMWBZlufRFvzWaMjuThclbq4FAs
w9wL+zfKgoQaHMU1yCp6miK59s6gHSJm0l1sNCHSBHxKiXGSYgJz58cIsHKgjwC0mHxqtr7pLVrD
Ksia09zBkC9ZMObJPyR93R50zFfCsRn2DOohN/IrBAl3XwawuZl3pOfSAfufTd496+GLPtUfnEL6
IdHQevqqDQ6eEa8Qd2r3ZLS9mkyhdm7ffZeC6OHeSR9RFS9uk+k8C/vi9qnPLpj6QpbjK4QqWAyg
tWdmHsQmMskmFDqp4A25ggmJUp/N0N4IgGepYx+wa3ZUJlkkK6bIEVZKceT4Sunl1VfYNOHU9Jh/
FtYf7NtDr5DSxNC8Bxv/uHPyay10EC0zlXDechQRwB0gk7UDhu7S/jaUoQHf8+mhM5HYpFO9joLu
+2aNv71jRdmBNU7vE4xJkcQWql5qZ6/rdO1q3ztJ3tp12VYEfNuUiLkB0hySr4PCHPcnChH6wDQp
fFucZeA8DP1MxbTYiW9mP33snJPLAR5GzkR2vOMAsULRf1fbj7d7tR0QddyUC1uOUOS+pAYZIBoj
KG4CPvSIIIgOIYLp77zRDUg+LqkKhH8HZaNaB429auxSXDyduUnjIhzJfMJMEcddqkBa/C54ga7Z
3qyZeqx9x3PxzF6fmZlK9sxeTpmRUWzipqmy72SM9b3h0gyWythkTvpd2ohYkbQk/3jtjcHejiMD
3LJAwhRxBtQp6ipXdeC+NlwdkrBYUAIYwDFpItPTbAfPwqdVEypFsizWqJks9IgBp19inou9j5xm
XMgO81nYPGRu1UMYN9EhhyG5RhcFKyQzVhIHbO+imU3zZ7uZ+NMZVmN6Jnu7Hq7QVOUql/x6EqGW
jNp6IwkdXt3u6RGN/M8lNXMakKt29CEGErq7mSsdMyTka+x2+5kI9UD7aw1DEBZNWYSDYkKTYaD+
H/bOZDluJMui/9J7ZDsc86I3AcTMeRY3MFEiMTnmGV/fB5FZldnqskrrfW9oypTICAYA9+fv3Xtu
gzUEnZW/IDHSavmT9XS1sGV3ekUvTo4FuBqX18hqKKsxUohRlkGSkvUAKtzRWY8y0dyUMRW1qLDp
Stb5mPkxckaeBetWG00ukrQeam6SmXflttrTpPCUgyb51vWcxeyKqY+WcLFNQrZiSPNray0WbRus
nwzDSCiCLsVdC2HSn1B4AGTeO4gLjRxscK/HH5f9ZKkdguCL45zeDdL6EVccHSqPb7m07xoDTRD/
dKKWnIrhLV64dnqpaTg1C+zQiFCIf81uZHpr6kaxB8KXn1Mv1Q8NBoK276ZdHnPIdSXlvKtG7dmO
u+k06uahFuJmae32uql7uG3M3HNmpkcnK6bjWgPbaqzvlMGimczmtz4azbuBMlJMssHwp4j5kMNd
BoxwzJeAWVsRjOOUHgim+NZGjYJawxdt6N8JSo1Os1ZZW1UmV1rUi9CnMzcEOoeQcwHTKR415LPW
LK/niayNcMEJzjr6wLB92C9SPFRWZ+9YS6yz0YdnxCjUQxNx1hzxD7Vbv3tKl37d6vdxzy3azdp2
tNkk15tKrEQHSLtvmsMwMe3Wz4/22smacaaZK9udJii/5dXkHRn2ePv1zD9PnQPJi+Nk5x6cWnl7
mvz2Bi0Cg7ua2JNRNEdowx79JmS3ej+AjJfQEXquHoUBITaUCeN6UpONjLYtA5iuZPTHgxgdS5G8
pQNK0MzBzUD9eG9l1Y1DGCBcr6DB3dPmDmrTJuFeGrWbkkoGiQNFk7KzR7OzCmQ4wLZHN7ANBNg6
p/WNg3aI91bNftnURIzaL13lNhyDKJci1D1FW780VMZ+PbEGXRYi2isEmHqGt6latuNQaRYP+8dS
rKfR3uHsnyS3Xc3TDy7ZZ3ZPcQuSGm70BmXEMXeY+tNZG7ZOfguRfsGGNtcHASWCShG9iDRRdAAV
5dVYjft2eNU1DNchZZkJF4ZSn5FxV/mdak64XlDbDmyql8/Jtt+0EW2aqeOZlziGLm+4WqZlE1Ft
iTGC9kTvn9KVvR4Gip6rTcIQfRdzCyBM0T/nOZ4CnknowyZurB6xhDuGFK0TjUxcdXQUeFYhumNP
LFJ6BixYUmepyZD7dN3QU/UwdIhJjXGdI9EDTpBU8alxYuJjvKeuVR+g8aliQmypjQ6if15t5+7w
GOndy8xthUcJksoft6BoGHqneL4js3/SgyFjxQLGR72ya4r6JvOI827cY6LHb7joW4KuMKJBhaAs
4R+VnQPADY4SgTSeT2/tU2Bgp1vmBqJhyQ9v8gXqcGuP17SuZ98BB+MnKD+tCJEJ+oB2s7a9fRer
i54/cI4HxYdB0NERzK3r1dDuBkQRaPZZyduZA1/GPzcbSj4MIrQqZfoBkf/60lLHRmJsck7xyCRK
WnDpHGimfeWsfUqW9mUXVivlIsvvKqcH9Mura/lHpwPOjUN+m0rk24Vo8NpcDnnYxoFF+3yjrdfx
9zWxH0+anq0UzfSDOMnYrw3MMmTYJnIwzipFQGGNng/Rvg3c+ZYzSXxTM4Xa5PRtX4chrnGLkJWj
nGh+JY5tI0Z3bWf0n6Bb8QZPlrhzS/E5TY+RV8p3GhUonotluUpMOz1YxkJoBmb1QKNBVRJbeyrr
8phYsr82puGYDxz+PN2U1wM1Tq4WdNblDI3c9nhOQggpBfJNtP3czhXIg00NBRUuiQqSpgUBqhUf
VqED8FA8j+sd0uj9j86bn6UsrmEK3IwAtPYh6EkkkeGRVLMjvW8OOb3OWI8+M4h/AOuiZpGiSgTq
xxDNy9hmWVQMpRk8UjxxZuS+L/18chQ+Z9vMXtf1kOcE1YGzreLkI3bCpzKr74vFfOvm+KdS9iEe
C1a11Oo3dDV8RDMDl9R5rCmvDXKLfSNZO/uKctdcH6J64oVa2I1EzK1WyLy6jarYx+rL7V1RduC7
7QAQ0nwTrMieagjYcA6XDTvkbEuUMKa5dBNFloJYmm56mOFn2bgflXCPmenhDpTHWE+wZ3XVj7B1
uWe5uURvPU0uc3KTTPswKFaAcAFb2J4xsywFm687cGubDFLY/NIPGzP1JgLCvz67Mm2XXc7bmTT3
aepY7kADEzSudTe9oFbs13JiMshTqHEru+VtWPEwiAK3dEur24rMmxId3ubyzpuVf5ba823tao89
EF3G8djfqCKqxbuRqzd4XtgIDAf7ZuexyMV4rSbnps64/S8gqsvjEhEUhUHiWkM7TW+R6xthQuj7
NPWtimUpRByPYePFXv83zwP5HI0RYCxhdcBfG+SAP0rdI7/aBOyq+BRMB1hfJMKvxFyK/fr/xYzU
itLVJZABqRCSIfJSuJImE9P52hzDPri81vpvWxY48Eiw7SqYOetxp3IAwUqDJ6lPrnFErV16Np24
aAn3NkAgS9ohhca0BIY+ExRuChdPkwK7vqFaWg9e6kPmxqnJXOxjKycrTYqDcugohtEqsLPX+EQP
Ivycny0XPlW8nu1zbbnOSuuHVXFSCXP255gWtBNXHqG6wt5S+bwMXkhuHoc77v6NUlgGLtZciLAM
0OXaKZyKbZhFm7rlKJ4rSgTY54ED/IjhDoYMbTQeawkQGXmbzS7erO2KGIEbR4F12+TmKPGkL3ss
Gtp2qXGfZbg2ivqdfClvm2bec4uxRk+0+6QFoJTkHlNTk5AedHd+2JhkqNUJv2jbPppj/9KtpyzV
OOduAISYRGzTrmBcHo93Kd7uQC3Jxyh56BvT3kMP5sSWUdbWuDgwIDWHCIk/GssFScni0TJe78fx
wkcqB5N3+3VZu/HS0WjQUbBP5WHoipm6kUs2GcajW1fpjTObnyr/AGM2vTEGFbNzhYsOIb5C04uT
+WhABT/VepPhfiaK3nLSykfWkN2m9B4IziItg6sNugiWfqSX7iPjHL8YYxnwI3YYhZEH4b7TeYKO
Zqq2ozc9Z/0cB16TIcKZW0b8okt8modjgKRnK0Y9vCZLGaukMz+5BpooHn7cGgOjldpbDkPb3um8
x3PqIGSbgb7CuK93zXzb0vFa0C25afjiFTo0WGw56HDs/RDhGlwqeBowI/QkybCaeg15LD17bEQB
hLkBpG9cLLup7u7AHmFqmTP1oBsob0qWb4w0A6I+2ZOZwQneN2jiFZoo7iZOiw8LAs4ePcnvSJ//
pxP+DZ3QsIQEp/Gf/6D/rQG5fwTf3pDA+1//8fLZ5GXR/TW/9o/v+YNN6Oi/MXM2PNsQuiQ9xwAz
9geb0DF+Mw0TVKYNluUCJ/wnm9C0foM7ZsLwIkSBlg88l3/E18rfHFiGHn9DHiPhs87/BU34CzxL
ehatd/hRhmFyxjB/RRa5+tAvSelah4jwMbd30ODcLzqa5DRiTfzLB3P3Oy3ir5gL41cmgmvrMBBt
ExANFBJwF/8Tr0NDgFk40pADtshsJ91ersIVHsnaSLY1Uznxs0XK2GfbWszXMInfam06qpzORzLk
77mTn0oFVrphGheMHW6mCSu4mUH8dovkOXHFU6VMpEZYqRIFtb2itwbcsGXlylyGhw6yGiu5QhsI
1V3IrTbMAKZJyfr3v6jzK89j/UWZebordEVHvf0LdQmKHZm9GQalOTIPl13dICox6BP2IZMIUx2p
tJXIHwRkfKnEAPTR3Al0IghqigqJYLeLwvwQi/wLLtSVUsOIFiOkCd1Y24xYK39mQIJSEWVUSdep
yfVXQkqIYNmTjmoeAW4eB5ulYYlMRomdce1E2TUrJCJCY6uTLnjSpCiZKKYvCV1y8khj5GMxXHm/
ihEWmSoOFGZSCmGPd4rJHguZq/xxbSR5GcI4YuLe5nrtpjMril39uUBjy+klzn3XSw+pSyORbGaL
b0m+9HQ+FNV4N8Cr28StkQVytUB81qq+y0T0xayAoi1LHimZAzlS9vNruVgfs28Uu0SwecP3oQb4
ldMJCP7mWv3KpVqvlcMhj7QTYfGE/nJTUtFWRt5RjtEccBk3hU+pkb0T84IzeIL+nRXhpin6nt5Q
CkUXax0IjDFYbOvQEiawwS2411W8tnddGMExuxxZDeEoV9vkeKriguSG2n2bWlv50pQ2NrV5k8Zp
Tn5HhF2NKSLz+Wjnzvf6Ky1gqDlR8mURcED7jBABdN10i0vu+3rQts04els6BR8qxjliNPWbImMT
SaDLGZmwMTfBpGBl51xWL/1Y3OXk6AVMZTjh0XPSs3c21bsQItzOOpXDeJylHUhd3aShdttLsoYc
zjL5yRBU293AtJt/MG04sn6ZBVpMkoDuhQ6hhDhQLn6a3nocFx1TPU1t9gWi+MSFeiCCpP2bxeNf
PVKuY4NdhyjnYIz6n2tHaxp9Pzujd0joFgaNwC/vRnROdLxSnXzszOzt398Y+r98RVcYlgnFDqzM
LzeGNegtERG8ojEZ58q2idJLct9cHwb4769VUtwYGmDxxO3fspk7OCm5wg4T/C2q5iMJ8V80aqM6
Ogz9t3//3v7VPQvk2eVuMVlijBX49BdOmdTbosg15R0ceeW1Zbx3Yt4aO1mLdgfJUL82eIol/5tr
8C9e1hS6aViOa9CmM3+5Bl4j5dq4cw+5pb4my30SFesBQaxfLVj+bTRlhKG4T//+d9XF+mP/yh7i
CbUk/9ux123qf+1RKYNfb+TBPVwaaEl0G40TtphRXV1OK06FBMSki+Gbz2HrPGUpMJnLYbBEPUF1
dc4HTvqQsVj943wl3pzrdO0Si2wmMkFdKR3urudAhk+ZMPFGlF/R3wLlkUPwQ8qk5uS1aLT7wrRP
BZILf3ZIl8psPNW87lZNsc2Byd6l1dhxb97ZRjkGiMh6RjL5EUILYhNjzZBBHfEezWhFnCIiGzaG
u+Is4aYuUV3ZbvOjw/FVZSMW5PEWQUHIzAmmN43Z945caObQrMGZkwHb5fQUenA4Tdf8mphz6FA5
g3RNbYBXsiWgpd9UG9gyCj0MtyXysSszYjMQa82N+2NToWawMUckE0N9Q81PxlA+9/r6b9laN948
PzDkVH6NNpRTlvcE1Js35vHhWrXxZpM1mzGZ8K2Zw+RY0/6V3k64cXZoONgjnEY1YUa0nZr873BP
0vwFzWpy7BBYOCxHOjARPGt9dv/yAIQyBLWzNBOxb9irEbSkxXDbz8uy18K29Afv3hUwWmK9ujaA
3WzizrleRsgiqo6O88TxYWAe4RqbWJCWF7rMNdyx36g87XcESj8yhyfEFxHH2OecxkWPJl7qz31K
NLHMyWpCv8eCHnR4H4LYHDxOX8SYataPxFE16p4F8TVRyZY7RkGusJ2VDqwhpCGE2bnsIFG8i/P5
C4PZyZEJPjXL+yiZfcfjg1dyhkgGHYdAy3w7A1BTLqAFtZbEp3B+mircTqxZ25LbCedgUi2P5BZc
Kat4cGuOxPbEfAn5hrWpdPlGAAAwadPZWXnhgHvzQGmmWmAhofaXnhKLLtyxA2VBd3/eaUWBU3bQ
Xm2cRKQqz3s3N57bpfwWlj2xqK31yklp7TQlj2mq0YON/NqmtZkChHYVYT12q93US3/Ee54EQ+fc
87otViLvEPUNI2h33tTx+Gik1QGf8dYVNAxsyCGQTBi18wk5io9qRXyoltne8MBY9muuk3KfNxCE
KkaDeuWlAZLP/MhY9D4GqoZnteNkDZQ98zj1qUXyvSiuplCyOy0TZ007UHOZ+UKz+PTQl8Ol8Egv
o/iqsuM0rdHwfK8vMfFTmrkc/tfUDmhPVKf6ztTDAP8LGjw9ZgZDwmkPufAWuVGyGxZ061lKCkhq
lMfJoYtPBrSHKp3UAtWYyW5MDdCmRl75GdASBkfy3BSWOFbr5myAQ3JVzMzLrOIg0/O32UJbN9Xx
yxKpx9Sqz0laHVNG5jQyGbOnSXzI+/qgIIh2ZDyPaKwIObc32AORBCEGS60JGRleSYFRg/Ss3pez
d+9FNhmXGl3hlo5LpTfPOY8rGizjPh4d7Ti0pFK0GCmJk7iY6tlK7D1qhxertm5smMzblgArliFj
Xwh2l3qqWQUl1BlBhrFrzYR6Jc9FNp1THYriWAra+6p6nmTtBIun2q030WrIe33v5LI5mBl7aZwh
a/Y0jItrVG5Ep9stZlaUOcZ/vzi3ZVKdl9i4Jc1kW2na97yc7ilaab6jW08MSfU0QRDQw+HbIIuH
SHD980aIs4XLoHWwlA5UqBbVSmlV+Q6Q1aMRsjIvBUusSVpim8R0D5I1IYbnyR0fYOFAEenxMZia
vELOBChD56nudFJuYVP49Wb6higKHSahTlU4M54YU3A0KUt0vq/r8lvDfHLT4uNAFIhDtgwRqU3K
+I62O4z7nzWrzbEZeY69iSxFgpRUXT8WrnW8341efF3NaLXpzV6LqdnZaUe/K37J8uGzdmAiDSI8
sLLdtKR22fW3ru6fvFa+Z+Ypq5dTjQkLvkiZbpkT0GJrCtSjzviqLAvHW0jR3ZHJVd8sU7fwIdCY
Swc4DvMa6xLnz40aSMhT3ncaYwh/wT8pDyUcQyffNnJ745QDAYMs9QUOh9uuwRE8D7HcQlxh8k2G
lCbNbIfGInCUuhpw4o6MKMc18BUzGQNFqb6lBZ9ObL5UYsyv8iYpN5pdIRgcx1dPspvgJc7uKzjj
B4eoF3SONRmStrYrOR1gOUN40yFemxGTkEmdko2N+szGHmvSK+VnPqPeYWxkDA81KpPU5GGuSpKm
a7N7djz08111mxmYOQp3CNIRxmLnutBRwPe0i/PscL7Bd5+bG9KaWCMX6OsEeEKgcHswlrHa6hBc
wbWl38PkqWm9zh9nFs3YuC8iITh09Rvb2HeIPPZ6nD45yEqmtLFPmYeJDblid6hK2DpdJsBy1xj0
HRPuTW8AW3dpDY/jc+XNiCVkX/jeQrSLTiYweJcMHTjx9MmGCc2HlrzzlLcgrMYUpI730rfe/aSz
V0de9txWzd6cdC6/ENHmXjREvNhtvmeg5GyNGDJ0XNWNXw39TuTiSric/KgjGcj3gP0W463yzG8u
qoMq7ynw2DeRjp4tEsQrI/phgF1S0Y8cuN8mr0GEUE09d1WONFxVaVBZ44k8vFeheT9g+h3salxp
HNpLZqOFcvSSPqE/1Ntyyg69MN8GJHg5ywsBjy7xvlOx6RwAqYMXZCPHyEyd0Pd9oW0TGzqxvNGh
fB0Be2wcWwdMFN+URvwWRm+tRMW0OiTXUVBqeHtG8GQfxehp1u8d5wRUHNsbTOYtwkBsKR6lwQgz
ilQjAquwNzjR+Brbo9w0mktMfKrROnBMAs/75Vkjo55s5hiVjFI4hchuA5s+d9mXNYASd1SG/3XW
X8sljqBFWFtZmwg1TITorHH0IgTIJdc9T433RUQwxmO35FGL1Etcdc2mRjky19Ez/UpnAqYHB/Jb
pyFxCp03GekWXt77NBEPsMeaLRFbUHk1pny4f6hbmzz/lpXanoBu7AhpurcHd9paFQGx0Ms+45Ss
mn7+XnT23TgyfGa0Lo9aNb0RKQoYIjwNxbDziDn2S0t7nmfdPE50sOexGjYTBQ86s8WEo8JkpHfM
u6w6y67AWEyws8bJtTV3oW2JvdDidj0ANr9/sRbGfmaZD0RzWgBms2UH2HLy3WzOfXxk9HWmfAWz
e+AAeBBPE/6K0+VPf36J1gZFjmyUfKHVNbQmjCLx2s+FAnxouX8EUNs19TcOwBv06ssprrsFU1qS
+h4JcOtn2Z/cTjr7XsGcs0CRut45cnOXBn13E6+hPlldvDRunuyKBqdVEkp2jnGlDTsxyudUxzYv
r6GGXIuCWcco0Sx18jpdUwmzHI4TiKkUmAgBYbiW+ohqxELVWGugDBjmn4lk2iELWPMkss++Se7G
JWfo4Baflq6unfieeGUq/Tm6C8PpmjJp8j0Hd0TZPjPUeCR+/AwR4bMhHZPIvkB35Xe3t99Nkr85
fg4E1vZ5+SlVdCdX7wmuf790HM9PseFTZRCkaLOv989Trz6poc4MXShTTHT/YmHroxmG/gTekgsg
Z85YTDteZYFlua28/J1zH3h1wQRvRH64HRzIHaWt56vLlMdVIrwCgEGCULW/mOl+Z73IKdwSF/Zi
UwmdOlxzfMhHYo6tc5TziGpJmTA2d0NCnvhSYK88iSS7oe4Odxen5NKzjKnRwhtNSnojMqILidBi
itmUT2nW/WjX6KvL1b386XKvJMjSg2QOqbONqI9BZOQFmQwrW3n9E4MQJDm1jVs8xkDODM5mxhcg
u/qQZa4zYoyPSSO+RSndn3EoXkI33BdrQ4PB3Nc6t+TABNoJW7sHm1B20bNn9Ml+Ji946YV1SBgF
szSQn6L3Eam49HcuE5Jk6FDZe9lxnVfQLGCeV1O6+abRYQQtrK0ll5/mPB4vPUxSG4ggLX0vateo
Ep0DW2LtlqZ/49RGeSTwxdjLNaB56kFrB4h1QmnC8eTiDOvSr8GkIWdZ2uc0MM5rGn6BTmobq5pQ
Li3gn01KTFivsAkckhGneZa4e76ydVtfW3+XQ2IIzauyq4vn+OCW5ioEZ+S5DPxsHd4VmvruCOKE
oe/6ckloPOv6vPVcXO5rC+/S5tJy76kW6r0GOM2cHhcxaY0/2jD7MjEeExZ4RALH3zQ3sWBgPEar
C0OIeJt04iGVwPZI+UAONN9qA1NAD0/j3o51TOeshyjW0dgmOjBJkg36gii5Tl8C3faIz5R3YTeg
75op4dKk+s4M7tFqEDLMpuM3RnZwAOnlNtDxZJBHRYv8SiZXqkcVlYe45YB3+bjKxoNDP7X73pac
oNY7BvyYHdRrH9Ne5DaPd4NO96CBVr+1rAnoyJz4kWBofbmUjOGR2xRCHSeLZ7xf24pjGXv8WtM9
yP2foU1HoBjnc6WjGEYd4W7sFM+2W+2dmY/bEuWL3i/ERterMTSDh2LKMFAdu/bYkGFuUDTRcy+C
vHHWbGzelK11d+gDyvbcE5q5vVyemJUmiZMOiHb63nEhCFcsXqA+gxmjMzha5S2CrWL1eYwrw+Vh
MTFdh8saXJYZN5qBWcOicZIQnkd4rfugoRHZTB5diXWW7aR0MQgM+pb0yT0BQe7vd91KLcoZlBPB
SXUyTnCXcB4uC/VDjPlzbYRkDTfPYkQFt9fqA6W/GIfuk0qZWKfr33Fqq7mhiPHF8chLGfF6pF47
MU5OBlJj/lAVg22PbEcaSZ8JXI3CfIwHpvhz7MGT5SNNUmLGyShcG5VzxDNqFeRArz8N+x+1bUnh
M8SYstY+rrZkq0sjX2/w7dhlj/k03aQI3bZDyVkuT0x30wvIzmpZII/n+jXBj4eCZsPGYqNgKrtu
bh3X9dLcLmjG0dkej93I9D6jw6PZJDeWWS8hUefUC2O6lRON4RKx90HvVEfTKaNtlFvHvhuJ9ZvT
98ikC6NrEE5pSjRpeVK5+RC6gFVp37Mdx865HvWYwXeJ3Gpwd16+6rawShy88DFu22SP6IWHNqFZ
06CPK/MAi2a2UyMnhcWbjnoyHxvNeiPl4ItTQbWti/DURdnHCO7kmJHuvlHu8pWL5269gS2mqr7m
Ze+wDUDdrBa1ghfJ6JvpjbiHFrXPDbpzZEySCGqh1uJw2q43Hv0L4APZ+TKTUVr6RXuFyzy6T4mS
cIut+zbktqWAahXYPqfqKXd65sLrPbaYxRhMqbHTQ+ysydAA2O3r+7aFyxWX2Rd+Zw5wzbXBUrkR
CWG/4QzHtNflWUpTC2jYi7zeS5l4sCCwoYqWvppWoaMb0J/GXDqvbH+EYXi9dnHD7Kqr54d4iF4F
mGl/sqUWKK/yvQETHNoBFvjBPdpIXoKZ55nfsP2sq6zx5yQ+W3pVcCoxdORTNEi9dDxoF6dqTEar
RiuTYMMB2YdXhTg3HzJ7+t7Uw4ktNghNuEVzdOWNGM4ED8pGOFSJE8cc8M/hXnbabeQdcnJAy/rQ
CFkHU7nLzHEfVVV5ZFLwmpjdvWjHQ0lHCllgtKGJ3TF1q8u9XqBpZnPGFeD3USSC0f7W6HiWIjU/
2wskg9z5PrjajwYOH5RK4o8kFVxtHG2dspAQFVpRcJMazjeVTF8rRZhvMk/vjoWUvx2y42CoqyzX
OdcUzP09xQR+sNub0JOQT+RT3SBRWpIbUasbY07ue9SIW5UnZDpArgpVQ36kiM51aX/ovXrrIg6L
iasgBqIOSxX3I0yOIBQLgMfEelvDonZjW99onlnvadmmZyDvHqQV9roOTz43anmeZsoUu7tPTPqZ
m6Q/zEs+b6VlfIaLJFhGhPWyRaiJFxIL5unyJRI1Rp8//7sBOaDqEmVYW2LQRpOwN7TooeEdnFD/
oXkzWUOGSSMwcbE2rCVAtVmX8PcKaBQxuRqEFzfidPlvZNa3uiFXI5qb010kbThkILugE2NW52yx
KI9kMKHdLEaxt0c0PjPm2RMwc4M7Yv1jZeF3vPzp8gX8CBNT9u7tnwmHYa9izrh4iLqVivLnXyxx
ckXPf9qSXrOTqOx2aWQ8Rr2RXOG5qsdVXU6GsVwTQ3E6hMwnaZlyNG6PPduRdRYeL1Sya2/CIhWn
P79YHlnOBqwIYlFrnDhmc7qMBv5flPA3ogSpM6j8yxTlf4kSEDKiFmiSv6oS/vimfyQmer8RTeCZ
jrR/z0T8Q5LgWb9xKpCMJBwkB38EJZriN3A7SBTotoNYRY7wTzWCYf8mhCmZzegkxZGlZf5f1AhS
XuZ4fxn2ICl0JNG3aBtcPMLWrxqBBn9B3ddRfJKs4aDM7is08vtL9i204e6EFMaifxXuL/91+UIt
uKXhlx4EB5fjoP+01vPG5YtbztjTLn8UwDMI1VtusgTQuhlDYe4QGaZu+d4JsKBeVCDIWawgNvJP
jNx+xH1+LWrmegP8nzn30M1zhOfb06twIitwog0CvOA2zEnMmRDDASrnTNXAuio88nNmHbAuRsLH
NX1nXy3Lue/h4tmQ5o8cb5jn0nYJ1nYIsYublilY0HiK+FQ5kfecbe3ROdWNt7yK6QQBevR7T12V
Gd9chB8tE0lCvUIWyw1Yp35nEwq9sZc6D8okM3zpzqD1mHdvSLylH8MgaROG1YDQkNT5LgLiGB8H
lixmN4ntuzUPv5Z4gK5YxNuw2ykvq9DsTXtdhrdTFENIyID9NMCeoAd9GpKmIwODdC4go3Fk3LY2
9kEWUmxccLCwrtWoyMFGLdXwjMw2RtxABJkr511fniujyvYoU7/s1HnIainJq6c7M5hMJwznTsXR
nVvNR1quUyDs6hQRck/525512Q97d0HHvsS3kcIzu6XlDWRtZqpHxRLY8xhejyFc4VhG4TatnTtH
cwBIQ1xBu9DeNhqjvURHlzlkvGNn4fPIwuxpKdJ+k+jjcEICR3DsQ0rN/b2V6LBw9HtJeMxDUW50
wpzHuVEoT+nxqFI9WtjRK7eGAFC0ZlB3GGC8KEYn4JXTFstStyHVKdzlHWJ88rgmbFQwbKZ7CM3x
QQFuR31vPnl5s0J/tKM5uNeMOrQjH83ZQUh5jtidhiUfN2QJ6DjfubxMMe4SnFA5/FpMwXu6Ndw4
KEUOpHfaOzTzA2OGIT2EplMEUYX5e4mK+YicN9lmjX6/LIxaStoXT67mbIuZGY1cK5laIZLNOyoL
gaHXzrLoaInhGyPGOTBIWvQVdE3MOcV2XLUaLZFVJoaOCLfefqin+FS0xU9YpXOskOFlgvyd0QSd
r1nPQ+nx7qV1EunanTAESUxTd9SkvkJcmgc7Sg0uGoj5jueMTh+fuGXND5Xd+b1r/lSc39/j9tjW
1rk3c1gvLrOgIbsydaSwjvsULcU3nZxSYqIS8xAn4bJry4cIe+EOd9bBMwrwjzifj4zVN9IgV4ex
+c5iP8RUEWD65OoRT0/TFPSZFwM512a5w+F3HhLq20RVNyX9Kqye2FjnVtuPjBqbfb9Ed8Zkg6Ow
yUDq4XTgdCJ2A70g8VBi3+XpoYIS4NflvIsrgQMCASUnN6IHFVaiHkmQZBhlUUBdSz25lVNVbk0/
SYzxJp+fu1Zb9lbFHJXRu8y16NHgn1+nbnojhPvNofZsRyituuZclbl5R0+tp2PtDedKWh/C0zCt
lZg4Wq7xVQK7zE/488YlM+oYJc9EYeC2y5p4F+Xtfaj3dOsWP4piTkuATBAbD4Wvek0BK4WMm1t3
AMCXW8SPb9oQv9L0wlxnljPYOpTpTejuSn5GZZWkxtgcx0iqWZS7lREIj6iwQRV44nsEdhWeA+1h
gXp7xJfS5V+YqGn1Vngf5/BGMqCk/0IH38rQkjeTY/vVvMBlEOh0whniSN0w9GsR6gDIR5hBX/Ni
NFHOeN1BTLWW1NmZSj8DTbw1qIf2pV1V26xvP8xcK3el533imnrjVNMcZYF1PZHVLSnVsCynpQ5i
KSpg6wRlmybDApa2YE7sY5z22m6e5+8zLFcfmgTWYqc9iLwctoJAA4NR/zhEBjvRdFUmQG/rYux2
bpbjSR8OLWEHd5xYGiM8pGDz91VHIdrO0U5W0XxDNA7BE84E8hvEhk5QnPtzRAhe4lBp9bC/ivFC
1Q6qK5z9P+sh+QEOMj2HA/3HUqOLG8+vTpe5W1p5DAboAjczymPTWhHC6+wUsyw/CK9gpXEmryRj
YtjC4yET49dMrOlWz8zrsfVmCDpof2kSwS1aSCeemvrI1nIvgAugRvrpjDT2KMudLHscIeZt6JGx
Ro/QLZSA7+ARKlakw0No2UxMPcbxheFREEvNN3XxnjRXI33JlAOmKLHHILhikLcg9dVPYGz8roKz
rsIIZbRuoDqr+JS6YfiRW69RHkWPgiCKsm1ZVfIbaCfGXmA7wYcoXowWC02jtjZ5akzC+mo7RagV
YGC4y0b3ZgdDxTjs58R4FGWOYy2mD5HUGVy/ydk5q5pkwoWX0ObYRmX9rs3zsjWUZEzp0ZkUEOd9
FUKkiO0JE9vylpgVc+8kCfTRQpiS9u8l8hm0FkBObNcF3hLZGEKxP+Mc3rWrf92YyJNQ6OcsHYW2
HrecCBKwMJ6evBk4XJi1aD8tl4ySDHDHtkn/m70z225bybLtF6EGmgACeGVPimotyRZfMGzZRt8D
gebrawbOqXRmVt26477fF5ikZBEkgEDE3mvN5SzQmqHNukHTPCRE4QJ9CpP7EfubO6qzX/TOU2WN
xTmCm7aRjU1qBE24mQisnVdTD4KABAtoSfdS6RJPTWu3YLKRN1AnI0irR+61j24TX/wakXxuVqQ5
2PnZGBzW2lFQX2vZEprmdqemjeh3D7kH3tR8H0z1zaEOR9O23JsOwcRThhymypzPeAb02boPRke8
p29nxxKpDh12xnN4emcsZy9EEj2NnEZbt7sztSNFJJ3xSR/eEaPxGpjpY4RPjXyO/sHsqXgt/SUg
ZmwfE+3BRbN8y2ouXmEr5AVROsPp675x13EP5dyGNGm4mUnXRCJpIv7oKepgrmo3DJvRI2lRm466
Qii7Eo44YF6zsi4llPyDaZSYkLz63E7dDUggy18iVS6ta/1CAH7XhAs1RKNJjy7xsY1TWag9fPMM
cxeQYkEnHhlGxSrQsp4srVQz3Pxtsor6sMjMAhhjhg/tCPqqD4DzSLlAEEoJmiyYK2wxXVnON/YS
XlQAdikhvea9c9t5L4OjiMBbDYC4PVL3CKegSEqQQ3rh8mLFRzt141bL2QSAjOmZfKauKBjBfOcq
UGNsQAZxF6wjYzskGTPS0c6eUesT8kM70/SCA4v1Q7FgdGsJbDyW2CQ6C5mjonjBkuQhDRL7ziTd
YTcS4Nn6QXXyun634Ki+xwTD+YnAaDSpuXkmsZlVcTFUgZV1pIPJzZszw+l3jQ0knOJhydTs5Cgz
vgsctAQIGpjAGPYvdJQd9UJaG72gngFVYSqz8dxE0y6CYbpJRzEf6qw6cM+Jd5Dg3b2TFnh/+T6B
Z+rWC0NnLgNkO92jU4vbZHOuJKK9Q9KR7ooMTrKf09ySnXrtqfbs7IHb4/q0USB8FSZ+bvLYP+mr
PqUDk9PZdc89F8dugFi6TfPqC7pRYNkyWa6jqcfvPABHjd34KD1if0BGvTQOLnA7yw+ZUs17EXWX
ycN56jY9VT7RpXcmGTYpFpid68bdFpJL0zwTBVPv8lLGGsZF4YRlSuc16Z1XyieLNcY2hCC7dzjk
tMRcTGZJyElYvSvs+/dLmDw6BXQgQ3TchA1xZ404ineN31Unf7THvfRcgxATetkhFY2gCtPrYmc/
8C+SOxNjPPKmsaC2Zd8Jq/euTEQeg1gRRgTlb+cFM76v/IDEtLn3EtKGuwYPo9fssw7oGgI7gPfq
wJqj+wqvTIshSLIJEiYFZvWlwsW0t2Jodf1Y3vVW5V3HjPC6LqPHI/njACBt336Z7OGjS4KzHcuP
mRBYyqWxg6LRRUsCsy0dGUYnzEVRQAEQgepucZKYPb1vqbM8mOiYqFACqIoWTrOuAw9+i+t5vhBR
kWJcQuGxfGvx4x87m9uq3SsNs/mEWybgIBR3LWYZ7JvYTaCQb0mc8y7CrU/RJe5keIwj9Yk60r+3
uLFvQwpotBLCL0aqfhJ82RwmN+l3ifGiorZ/j12vOCbxz86YzMPQtNN1WdK73KAKOWP2xR6eDR+B
W6hHljLmEiT3sgEbpICMMneFjtlCcmmWb4qj9n1OcdxMWfk72sNPvueYk4VpWhDgmuWx7iXXdIyV
yVY27sRpSdDbHAZiS0pJZqc5ah2eHZ1bD9S7P8BZXUKEyJH/aXv4BqG0iU3oMTI2qnuL6g7joQbu
cJHGZRvgJ+U8WoIXGUNyiwijSSEGnRpJfJ8gnlL43YthQg0IpkB8L1KkaSQIJKlR/rRJHvKoV2/a
Gua7m+uKX8GVzBqYKANyi+bpGkXJY0up/LX3EgZol89fW0Z7wd+Ybw0bt7/hANmnpbZlHl5uEf8h
JyIsZrOQdgB4hgbJ3D3W3vhlSGJukUkdHU1TXcNsguOK3Ws7gzmcxuXDqYunybSHqxLKPiTQmzZF
J7Z5VeqJVVeS9UoyDffkfWQmE1r1+dlWzrilefNeyFYcPBb3E7LcQ+vO/b6U6jyp2jskwoWrXgDf
8zz7a+8k2T4OKfcbOSHigfXZ+T6UYln8TrPmELdpcm8p9Wiz2GaWmRG1ntrdWYXqNcgs4l1Ev+zi
jHv85MhdxLzgWtoQQvOiIeLTCZlaVtF9XXe/alj+ezqJezeX5AXxZaeOke9x+xPOWlMBCMq6uW+w
HMFze28lpBaktONhEh7Vc1NZ935L3wrVCv3gatuXBoh6KfaBoJnXJV9bnN/bxRDICEz7S9x7zB2V
xEIvUcATXxenBlMsifsyYt84bOpXl1hv3RSJMx0xEtDuzBB6TV+zhDH3ELUMnAWKwaQOBvc42NmL
mAXk/Lk5jAnsFGoQuj01A36ayuoOr+lFgh5B0wF8P6ngnhgZmRN1b9NfL9/sKvm12Py5wplZHjtc
/BO5RH763bbxC/Rhf41Gzu2y4mozCyAuhFIKcFn8eebf3iwh8TJ5a+TA5YC9nhRyOqp1Y371qA/E
hJaGaq63btMSNfGajJm7B8o5bGdreCo92740pmFfGKckaSD6+aLdFeujdQOmLRzoUfteh5ffeKZx
ne4CI7Yu66ZxG+tS6c36lMHbQsY9AtIvcvtS602cj4LbURs/eB4ED5zsLrO24Ikg3PC8vlund2Hd
1A7YQyXRdf7XTpg9+h/Qit3+L+GEVk+sj/6np90Irrw0urPUO2gWrnnp5Hdy7K3z+mR9ebKBZGeq
/WW2VrkaMYkqWJg46Z1dHzkqeUSBaSCRDalQr68ZyOY47aNzrr+kIhrsv74kQvEEjQmA92JIfQrz
A3iJwJHpZYif+l5Qn9FChNkw+9PQglRh4MEBzWZ9RD7Z34+gCNfrb/RMAOy93aKE8UYQesxmeygT
kHadDmWWMpFmk4eBF33RqhBH/78JIdUqIBBhgH9DgTpDwXlZtBxl3Uzg6BE1/+NFxR2FswRXPWvd
J4B04yU0pWIaySP8hLQG/vEazhjjVIp0603heOk96+9Nbqj2kPl0UTxdbpPWS9R41YXqX3VR8WiR
eKiSnT2RovpnY+Xm34KXJsAARdSE9lp6ydkKEMr1RlafZk0upodNc585Oic0rJBVqQOHFkGZXw5/
PYUpZ+2CoWk2K855RThnXIlny4OxEY0X04rKY0N7gBSx8UISM2wf/bpfZbSiADEhbPQXIv76Us+A
wR5faAWrC5CKgfMZYTxIyg8rvR9FC3Z7cvPuVGvetyHJZxjHcdl2Ud1f/mxye+ovEMimQzWVz+vr
vH96CdCx0JM2txFcm8tiDN2lLs2YKt5IM2S2amhy8uLArgBBGA/bogMt/mez8sQ70Wu0qf7Jk6P/
gkXEzyXRf7DRewHjRfvM9PPWmMFP57JFTFG9VigG9qlADmxMyS6SDJNypLFhskwqtQTMj+i6xf17
MKKWSIKMMd0SN4V9U/fqqYss3qfdUJ2leXkeM+M+VHSyWziIRjhPGJ/IL3GJAUcw23Rb5YYfvqye
o7g9KlO5hyG1vjRO8HUuyhHP8cFISGepmvQJngVoZKvp7+Ne0FX3vJ8pbO7AbvZTgbYFcdT77EZX
B0PEYWC2jmZxDA5gaYsEcoXPdVwoqnSpnT/koHho/GzM0wjui7Cf0adfGdo7z8crVtDgcQgUBoxI
K40qKpGt0OEG1hfw8UWbf6lq39lFRf+bKd1wHlxmpUb2Tvhlg5SB8dI8qnx2kblzCnq6XE5nAP5o
iOrMl8NjChgDwatfUaWsABsYJZidMTukLZrcfFQbE+nkNDg/ewfIUh+wntBxraltfAiT86KaPcml
VW4d0ux2amzIXgq870b+3hWATNzWQ2qbs+CysdMOXoaWdJTnLkjdi09qIhrD1ruXZXvOUoVhV92r
tsJsDFVrK/hk4IOa4akDntkZzltDJA+ueEIsR+MrmQWvxlAtRx/TREut7EjIGGHByB0WMlyrDxWg
BHKkPOSXomy/Jm4+XKjdU9swbDBa1sfgcFfF8QSsvgQIEo3vKej3V5ApG6QnRzRPAyq2US878+cp
cuWuK9MD2mwCdwNr2pPo8U2BQmaKSQGq977TsMl/eJiOSonSxNKUkEUmm3oxAB+OHAzANxOS5fIH
X/hXO0/3fq7pzEjapFMdI2X/VIX6kowAmtDbRFH4tMBW300DdU98dMc+oABCWWIzeXC4kA8x04dm
L2hvMJOpgj3l98dyPIXm5O1cFZpHp5K0vsWYkgjRxkeI0b+cDIeBw4Sc3oKurqnnpTGWk2VnSDEH
VnZmLTdEK19nAZHV6YI3VggTlAmWmD1zhKS7USu4AfoRu8idqu1IhZFWCLeSOKme5hIKAPFc5skB
02zP8ZtqAdR2sqVQRX1125XxXWE94Zi2+eCZP94zBf9YHL8/eDUAk4LE1N5rdt5UjZhIshR9Frrw
9p5Li7PLFQ+QgkFTuO6HKBJgMsNLVeAVn5zp3bQKcYhUfyPtKN8ZronGQHKadWlM5SJl4lMZCIbL
j4gDwzrc3WEIEYe0h2pAeO+BJNhzS9bTppwJUrYa3YQqwtdlZk9D168OlkRrbrnxPRfXRrcycrkC
AbErqEKeHYew5TwpoKoUQ/oinuoCnLeDC1SXtkAJ2M7FbPzvEeSRa1ipkuU5kAgboZebwnQfKPXN
nkHvPb3Nwic5qUY/YSHxiBDLJ3FuPVuh+c1LsxuFbVQ7EZAsEjBr34ruGFv3RDcfmcTt45Y0HGNi
aRd7xCbENVZC7r1Ht0+Q+9rta0xjhaXJT8Pg35DOOCEk0NO4e+060/EOfm58uoK0Ygmhvh01A3Gy
3qtkXA6xHWQ75kav3oi+2MvA25FkOeylCLxDEaIzmhX154BhmPk08AUK3RsvBgsyoWcuZ6yZHjDv
3n4yT12z7yrOvLBu3HMF5xARFXrJrnorJywOsu+xXJFOFPnNqXEFMQWZqxAZlqdhYWBHdpnuSxJH
nIjbKWKYD5K4FGTv+Wo77gMDFjp0vP40HQbem9Iki8uHOH+Hoo9duW3e7SUFBOygEQ3AgndWsryP
yq/wd9hU1hb33NreQzU7lGjtQ+208ymH0idA5AJHawlDhzpqoX2mHlLA10juFUmJLLoA4eb1Xsbz
j8jolmMa4gTNlffKxPOrGTsGZazpSFAvEQ9xu1d9rzBBRfcJdJi9GXwdiALbun1OrtE0vsNPo5os
L+bosBipA2wcs/wyItJZZvMo7BlBK/0YFnxuzVK5+l7l6iu+KGIs8JmMcP6TSmurW+ulm8gT03rE
ognbbVFF41WZw2NX5L8oBgrlbWNgjRclqIvRtwTPVxHxkOrX1h+sm0RHNoIwKy8pKmrqmimYB2Yp
66ZpmJwODLp+EVMWmwkxxjbygBZwQ+rGS1F0yGRwNDXjhUgfYvAqZgbrJoRj9NejGUAwMQtWQvpS
aO3qlfuAhN+mtTIYRJqEIjriWgVmtJyHxAT2T02SNp0Id7Q/ybWk5RcJdCRSdNMpD7P7Aq3VOQhq
SJDcxsGjAeQrR6wqSAXPmWnOzPCT6TIFIy4TCrcAWJi/cpPsmKEwifUAQACNqc7r682S2/CFWhb1
/nND+X6/DLQnk+xlJIfqYDpFcHG8gIk1rj+AY8QaD1QKC3T4Aa2ss/SZCHkdTg+SxEloMxAaIb2s
97OZk6+w+PndYg3FnYhGKiIsryKSibEokEGB86sibcajN+PZXboXEdNOT2/WR+tmTHOWVOvDckD+
S3BebGZ3ZUJhaMoci/6wBSxa1JcZzwZcYCZws5UMe6plPyNT56EYHiHkFTkj61OWevUGaeOpnUfq
H/qQSVCqfx0tsBjjUaTttZlks/PtgGjWNs125HzMFOyTbBuw+Nsm+q3EVFI7R3C48HWk0fhsFolx
dIRXnNKQgJ6ZaeCfjVMyVezshFLu+nD9yew1hxAs4ynL4uIu7knpRDL3UMb1R6bPydkkfXubJe29
QXrl4Z9e60HdKWtJuVBZ+XkL5m/YRTRUObst/V/XR/Sj+/NQvo+p51wYOZ1LocACbPAjan2DCBLi
LvTG0ksEUsygYsdhvwucgtqMXkUENeuJ9dG6IZMJ3/1Y1btuJL7GVsYx1dy1JMUv6FDPQ890LMMu
ugCqppbngCu368an2qyn9aLH4WPLlnNMT/XXjU6YO9iRfCj0sq5P/F/VTJWU2/qZCPJkcGKm4Uzh
yoRzp9Jzfxl1kmXLRNkgImqHhh0W1UkH1Qy1lFvLw81jl8R2/NkEoHBPVsQSdg2D4XuF2ZWAlVGc
OGR34EHQm+AfjxydbORAPQdwGfuHKRkeMifsL3+pRYZmn2defdrN8SKB/SF7OfWe2Cq9Riz0ajFw
HdYzEXXc9UBEOjcmX2bUHF0ryXyifU3lox9p4jMlryuCT3z8fHcYBe96WkAUKIuJzAbXLS7QdKin
BvUplj2dt6iu1HGYxWnQ0bJFHb6EQVAe1vcZiwIR1ejqIa/rQjwVzvhM4DPtHImICsoZhV/Rs7NK
nHwCCcd1IWS4uIeILey0wN7Rp4aZuMxbA5IPiagoL/oGf2n0T9enAoMDlJz+3OvFHCZYNHQO4rRx
EQyUjlaLBHGDKVGgvlfdQmcopvHkK4rCzvDDs+eXdElJX9BLUakNGHkWaRSFfj5FippnS1AcduLh
DjNscq4pK6wSnKmcYtzDehcrfX62ndOe6B7s1l2Pm2+zl7fndU+rnOLw1rH7e9lxCBXhSLRR1vMZ
783SBIeIN6nM2SEP87T+yXlIOJXWh+vGzJK/3ptWVXNZN3Y3saN/nivldNtSLM9IS29xhKx8jP1j
p2adOaTPLs4Qi/zIxTiFkx5c9GtQkJqNpAuxWz+xkAN5O+v3gF3o2wLTZZdOExp3vo74WiLGAXs2
eKRcddtqzJy/rs11F9Xc4BWboWihBWFuWfg/wrl6y3V5pGvmCBsPpRT9LJyTn6De1B67eIUqcSrB
yIbd1tKhSOuurtfL+nTdLPoHsFjJxQmoua97Ps1Gc3AczQxwHyKRoy7h6KbS1Udlhj7uEL/IIlCN
w1kVRXbxHC75YqAfXs/fuIMZ0MWKHIps+0y4Yd7UX5zBd05BNjxYJYZlGYWbkjXNbqLWAmGsvYfk
98QMgmIkI5cNYncHpAzochPNG8ejfN1YMdegcbErvlW7Vp81dU0wjcWLX9vf0t77IJ7hoSGwlSiQ
TByDuoRa7brXPMXtXZMJRzePlJO6uutk/aHF17vGNV8M0Ei4FlHlzDEag664YRWHYKoIV89JLCnB
xlEpMTfK8bNjk4i3Yb5zmvC+yllO2u4I4G94SMf8VnU546y4J+wR7klWfVKO714gLdsKo0KLzfgl
D81Tz3zMjxpY0XN5lo3R76QPaL/NvXvK9E+QoCBjPlsynPa1IBh08pLHKWdmDO6F+MJZ7B2bhTGT
VCYqPS6Qtvrkilw2ocGkzAZTzZ0ZqjVxZ+0WxxWe54ZGyty44NRhYM440LGQP7kyFJ+ENsIYQWYa
AGc9DQqFuT+a75EwHgMKF3vk/tnZG/vfVsC8vonV89R0DhZAIzisFyNF5wHbXErzrTWPo+cf11Ek
aO102a4Psymyz818RobAuAYG+dHKiVwi0TW4TAW+2/+v9WQJ2pMuUIOR+k7NBUBu17dEc/yLbNOk
bfq/aj2/t3P+vfz5P/yn/yJQwZISUpqeZwrT1OilPwSq4D+IiCbp2HXBiayYqb81n04AZsqxLOlD
CwK7ohEMfxOoHPkfPsRJi/NcanqV6fy/aD7/G2clMJGN0XE3iTkPbE+If2U5lOaQtkWcLad6GaA1
MYnbDJgmZ+7NOF4Rik2QLcirc7drYqGawKXnGe4SvwFCPns/g7i44nFgDiPT/T99lf8Dssr6d9AE
OycdLlTX5mP64t/pQH0exD0IuPlkdMPFlkJsHIXzyO3Hx1m7O0TRAliVR1FQ+Cko6dUe9pD/fSds
lLf/AkBhJ/yAowFbBiQYlbF//YZ6tzMxVcbTae6b5Ag+CBlbjZKUQdUFOflakxxeRM4D1q9fP1aT
iqsQNRpfzYxdzMNxIwLrS4VJiCgFsTU1x6bGkJX3N2HU4RYUOKZrPCT/F1CH7br/fdct5k8Av4Rv
c6YFKIf/GdQxDLOfqFn2gEwl8JDhq5KsR23HYTGE8SfV8BFMl3eAF81dZLbuDh+w8paPxORT9kb+
NE64p9bvesnwD7Eo2Nge4bG83ylzgcI6Y/GmLPN1suOWmSvaNRV+8CU5p7To71Z/UR8nzyRtjqda
gVXEfHuMMIxwZ7Pnrd34ySlBr7Gh+ESLb1NMA34SBzHJXNF0rXNMD379QkyGTXsQcJmHFZbW74iC
wECxAwmGkDViaMXWL7P7iUjq0ETYSwYltRsF+9onSZModkWdCpfOUH+JIuPJmKKaCEZ+Jy/QAdll
x7TUxXqU2KfVD0UIIEEIeX2TlGX6yW12krkVsQHEFy4uyVjBePGGmNoYuhN62/x2SzaUlz7h2JT8
DqbE1KCakNWtu+0EMXNWFt3VEgSYYQa7uPMoWOTfolImwK+AOeYh/RZlR7+DqErPY0GI6OC78dEO
h1s0im9U++1No0/wEEMonnD0lAY++y3MjduYVHx32Z306s/cFHAtNPJsNoCzxS7IHgGORbiweO0G
Ng4lVJrU1IIJZjwk6TvZb82ORuIpDLDIicq5ytRmGrzUT42H08iA87rxU0QpAYuwEMvBtrtZHZBe
/xHl34YS2XwkGg2h2OhvwXMyzcMwgsCH2GCJYLA3MDkKFttziLtsvUp16KFBGbfzeRMuByizr40g
HcUHl9B56Y14r4eaVEjtcGrx4TmNI5EsApt3MMA1mMZr1vWkWFYbYrROgPC5Jml5joqOcJdO1ALT
rxS/butPCovDpMYRkYD4srLTgkHboPN622U49jLUrCpWLQEzRosdsHsTOHdQcIl3sBh4M8P8gE37
lImyAgdXbvuG707WXNbNEv/GGXSd0vzNxpnmGS45TwNzXc/Xfas2odEENkwDomT/CMOJUh7hYds2
gXKRxSS1WpyIgJ6xw1Pz7AWgzLw0z7TnJvpLJD4pTIDrJ4gSGrtVOX8RGtQWBVymaetyYaoEmBvH
fSEFZPTUSbQjrYfxFaMzbXyrQbDGoasyb0vaEN58hqXW6KhUIPgNEQAasTyXxAfsQq89lPAwsTTW
Tx0kp72U/i5wQ2aT/IXZp0cvsmY/aAuaoWS0D1BTMPksAAS3Vb5z6fSnCsG8bdqo1WMEFgkGwG7i
96M9mCC8X9KtD2Hjk89hzI9qyd9T13Iv9uj8sC0AGs08kwNSVG9ti+xPjb+A19T7GiUCsV7jezm7
0NkMl3hsDD6OWdW0hanMVA5nbxJgT6PG8YY/k5DrnP9YlPOpJYQPqX/AIfWpiqzDeGViywUUBDFD
wFrqSZpbaVEJHDia1jsZRyNzK0bxJkCtYoT2Y2S8C9P/HFxATLnwr20DfLVFVdbnBzcY3gfNtva1
TW49NvXA+VEF+W0mp3xn+MfKSY9NRyG5HrhIxgRzcB7xBhRo6YrXFrNV8aOlog27CkswTRniD2r8
hCTO7dJHJUeEND2335W7uB6RodfGzjHeE4Lwy53il5b5PzQahnbBXk+4ALbJybdqop8izMtluBA8
jDt+yvnr8Zgd4WsQLMMxqmysgBogK1FObjwNoKrRNJPLgrXtjV4sDml4wmN2I/KPaqR+I2YpXNHT
ZTVeNpzsx9xM3ju/eXRSbi/racK9AUbJGFHt75j8L1waikASK/iejjEN5ejbeoosI6NZDpIQY9e2
IPgUKRB8Awt0s0xe6J7BfK5LIP9tdqCn/Ns2uQHVHTePQa/5aF5wiVv5I654pOGJu+8i8ilWH6jj
YXtsd1kVPIYowraCFfCGwDGytGlIF/Out+zPSC/El0RTFDn3IVcxEGA15zPwOama8MOeJssovna5
hVB9Cs/riRnO3LyTKPtthOjZjLjcz86UHaql+9EjfCYOFjqRGr6sZ5ETMKyIaPnuxNlj2/p7GXKX
MG1G6kaf4F0Gs1gsxXUGQg+BmtqtV83ayYLntuXcblNGMsOrbnBi8u0UZYdWeR8lhy6wGVQKPURX
LXG4hWdtzLnEveL67AM/qwsyfKPms4xhEzQpfAoLt8mF/HofQRuCHuyxAd+pgVkEHX1TUzp69/Q7
z1WNOCh7xB93Q2dCowBJvrbjK5Oj4hYGvKzaoe0WMCSb2IsY5LneA9Uceky6tLG476SkcFgEalsC
o3iSpj9FyO+oukGyAtPQd9qtHDJsry5Pezu6Vtz6vLjeARB1CJzoTBq8EiEOd2xLMNgNQfwrjbtD
R/wqpVqAE27hHETovrGA9nbKL27rPMCYOO9pad0AucC6LGzG+5LwRR28J2GmO9PXXruq04wG54xD
OauHj1rIp8Ilv6bqr3OFh9xidFmgEJTTq11VxCE24Y0wdMZECZttUFdVUQLmVsttEHlvNIWboWYg
s5fiXJpgTpi17PR3hvfiu0ra0/pBDDTxDaT+XPvGF5OJdNP6n9V2Qju9/fuy4DtNbPuIBBjNOGqm
v6cgeII2SA+BnjOO1R2nRe+T1V2j7pLpY+2ER8926HRxmUdj84XowvfAY3koCMkRD05W7pOaIEph
wkGQE5ZgFTQnQRolORMQwVtOJB0mVsGsD93svnUe5sb4yaJEcXVyqWCIyY65b9/Vgvb2IKavUQ7M
odbDqhVzkDJ4Q5u2qm9BxGjXOPxH+wF3F2HT8cJ4xnfRDaiw6oL1dWWF6RZpk3ZdM39x2YV0usQT
1a/1krVJcI/gcW1X77wR8ceEnH9GPtokTzCQ9ixFtkzE3C35a78CAR4qG6ZTtjRkUEBI2eIvhem1
AbiJ31IY79WY/5a+9tcHnD9VYhD4F/xmvXFwawAGaN5Y19vf+vYk8amiUIqeu7gjYs1s5+PKo5yQ
ehZ9/loTQn5wZj5kWUWnGJNLZzMqUxz0dhms156aY1DwfWYxA6iChcO5hgjaM6n4F5wwZVd8dsPw
Yjd4upuEyxwd+l2dul+hwPvKWR60MFOPt2lq3SWwayiiD/NxGN8zWtibRv0O4b/BJqWb4EzQgtC8
YefpH3smeth549++fv9C0TAD3eWZI/JEnOJDm9/StHyqjR/5lDTI+4LHSoMYgVgRswVQVQK1E152
W8EMpWamGS2l2jQmcbLCJV4MBG4lcmsKhJaRxbnaOQU1n4opYlbp1BdGHyWqXWfstEsDl9z3Yolo
TPr3Ug+q63yumoqndRqU2B856O/tOhjToHld5yDrIJ523Fyt1HwOnZ7/lmnPetbetNFMH8ph6N6C
lrZrCcaUVoH/SuP1aSq7W4qXzrOPSk4PU/zm0AuNFqYZQcTduTBhOoVd9rnOfaXX2/sQsp7vkACt
mIPXoqlOjAf1hlr5b7PmvNcT7rzLPgKWN1igmEJ6ZniBu/BbI16p/jBeesVzE+r8S8qO4mLN7ROO
mkM1wKYofVbalM5qtPpYaPQUddHD/5JlJ0RI5Zb7EbMNFAiTtD5WekKLdSXu3FtWcCMVswcWLMPe
wXetkvxG5AspZ+3WcfTaHQ0bRn7NjJxKIBlD7931s3tb746LwcLV9oYH4qovDVNwFhRoZlP3SYj8
lnTMaiq5/GSCspN6Fp/T97YjPrL+7PCBrgF5waRVcEQLUJYRUEQNIF15n9SeyAEAyTrzgSx9C8Dx
faXywSSgubYEAKDAApCVuN/t8tdKY14q767M7SfU8HB51nNfemNyTEK8kOtv5Ak8Dxli02IWUw7d
l6JpkYro+0uGSrNMvun5gguaIfdZdFPw3KQoOghB4Lvxx+U+MWDUgc34UfW3lZi5HuYlfgY+Tzhk
CraENOsn1LYnQ+TXEXrvrhnKm92xr9TbjhBv5RFJdHWou08zpA8P7kQzE/QSaUdNhQHty7gw2q3n
sb4PN0LghmW3CoJMCtJP1OhfR+uZ3gk2gJQp0mwPv5hq3oTnQcRSzqGA6do7KtwoReiBBnRTDCeV
JsIKz5LvkhjTCwHI4jz215puGfrT7M6oORACz3jjUSM3jObDSdy33vS/x0HwIPPqiaRLZg0WlOrc
y3+WhPQcU87cw2NmMsQ06jVZaOll8aiOgnxGLvsVY5tUNuSrcQuIxHaJ9UQdTe+J0m8QbgGCZrt1
UqlrAFbHcr1yJ1RtGBfWRSdxK54WQJULJA6rTt4zN/yGYPo6ODV+RfQ5mFDCN48b5CaQBrGzGTfJ
Bck17P3k2AhnWzX2fAQrcx0Qqu7QsBIeYBnBiSbBY5kHvxWCmE1GjAoq/OwQgA5qUDworpohCg+A
TpA4DeWVm/UV1VQGcyw/29FY7oN24WJ3PZIJSyxRlTV/p91MCgbnuURO3KhUElFIEDWWni+rItDV
Tb5e1jQlprwKYVmiDDZR8/F8kdUuBc7E56BFlzm0TMenMo8rc4/1wjoEhvew4pf+bGrdejHXVsxo
L8gMIzBMDA28SAybKCQpxEkZkzii3hz91utOANKMqtMqTlxfHELYWJW0ErAltB9zGhU0bmg5696g
YiJGawh1deTIYZetvbOVCbVuTMsmqs2PT39e+utX8EMHiCR0C3T9EXG7NN1MO2EFrPOHEcBv/vyf
9dGfX/7zA6UbqZPerK+tT9dHf14L1r/858U/v/N/fO3f/mpSlFSqqNT8/fFIPWJf1dq9+/M+6+51
klyYvicfa/3BuglJ8onTGQxHYbTd3frHsz4QxT9/KcHPKkimM1lX88XCexw7npF1W7MQJH+2DomX
aFVp+qkx7O4y3etbn0fSex5qn/a0Bl4FYWcfR80907AsM74NvewPfJdoVocIOXtH8HIe595lkIL+
v+f33oX9dumX8uK6aRqI8E6Uwo+KHONCFQzoXJhhw+4mnV+KdHd9xHAqLwksR4ScROpa3VMPP/RQ
zfApjLZGzUxBhmaWegZIqgAQs8Ls2uYzY+pbhyw4zhH5Mt00sPqSxd4jAHNv5aB5RjMF7evyAU2W
IgVJb/gVMAAG6oRqaDl6ZYZvXYBakYF4yw0v+DnM+3R2Lm2LsyYCSL+NUDZZdl3s8WUQ1YIIX1Us
5c+BS+IyvRraQDYi7TDUcxCjPiDzEn384HbQAeLSINOosy9cqw4XfcIEQsNflAuHTD3XqkKs1pUP
hg+1FsvEA1bxvUzeIjO6jHlvIEwcUgY0v9h11hIiSsNDasT3mTdeEdrDmiaLGSTWU40GYYMoZIC+
vrCkySl3ZvjtBneBSRtGj8TSPTtD9LQQQE6g2HBaBvs/CTuzpsaVLQv/l35uRWgeHvrFs7EBA4YC
vyiAKpSaZ6WkX99fqm5HdN8bcfvhxKmiwDa2lLlz77W+9dKToX6SWRyx0fkFMz7/jznZ337hEcBS
ax59p/x30AJBaevuu873w0iICfhWmwoRX2zcXZykf2grgyo4x5IhkMmMLgtvzSQMhYZ/ZExwXyA5
HtqSQ6klx43sf2fGNDy3bWttLTKYON2RkSt4ycjS7hAVHsrQUNQrSQwUpsOG2MZHZkO4/AwqwCny
DnkDg6mrjPSQJ8EeYQRSWN+DoF5iWzcb8Twia6VoSe2T7jQ+iMg8RlHTA7lvIRFIUl661KQWmN5N
MbBBDxZqfirQ2G+r9RwAUpSRTc83nx6GXDMOXjK1G1mTh6rijMia5vmij7oegi2p1KcA8D8WHGs6
DlmzaSu50unewn4ZbobdhHRgBpIgX0w0EwiacPLIARVLKs9VZ/lb1AwILov6UFk+ljaXQya4z9+8
As4rRhjsU6s6OYAOisHlNIJBnVaG8LGZ721dAAjV/U2EZo6XkWzzOD3OUdxdk8AsH9LZOw/dBv4K
FX5aftKPIxLc9reD3jnHAMCuNXQwnNvqm6PhgaSkm83WuE+pxIgjV5w0xDUh4sIhaXiqGvQySOGd
iIyT0H3/YaB3zQWE8aLRa97CeGfqw8Fx540nS3vntF2NN8e4+U4G6iyyH3W8sEWrgblr8fcgzH1z
O3GhjfDqhj60RBYLV9SX0g3uc8O7hiEtkcZnoIzDvdXkdNVa/YuDKy0VlzBmrfyF0x4Oh9dfqnak
l2VIFEEV1ucYh3sR1F+ZTA4A+SGETVYPLNN9QOORrFOJLrNrUFFG45GTyhetoS8xJ2hsrJOWuVwM
xYP7YGPM3TURcxJDZW5H1d5vwzPcAtYZvD7FqD21efpp9PhB2jbisg3ViPqhQNOwQnPBZubKGbKf
ZGsehkNTe7+m0cseTQfSFjt/4c4twVf1nzwgBFgdOmZzOqcFXYQco1sYoHlM5rHZ4L26NFbVHOre
2k0gGLoqvw8SHHNTr3qPgfEoh+F+SvAnYKTbYydqQIrM3KgZfLHEPxKvsZ3Dylz1ktj4npizdrDX
M72Fo3DafYiQ7Fxkibg3JRNaYj8Bb6cXOGagbDWj35awOk5P1mA7LyQrFoz1h10owove4QLqIxSK
3eS+EfzxitDADzm9lO2w1XoSEk35Nk3BhUpuEwwuQFsQDavC389x+xnO906eXIkz37PUYZeRIJzp
/ZXhL4/hHpRuzFED/d7aQcVi3QVDeZcDRrAGTcHEOJyWUbqJrPqlgnZRMQoKp0MXlzuGp0w4OCOi
5TuLmOyvasBv6m5m07voIUeclE3Md8anrBXflj1s4xAUKJRDv59WKJWzGjdfbaDlNMidxIwla2oV
u/9OxEhvooZv1OXBua+dL1v1MjQ6jLTWmZSAC0u3TMlIKIX/WVa41IxbkZuPzLbgRXfHcMi/AiaE
jrqkjSjZnYFmiXOHQVxrww02bXbp/NzBdGjbDxLAseIA76iaR8gZ96JOr5PGssGk/j4ZNvjSvoRJ
GWzWENp0401G5pOH1CzCxe9YyCYq18GyoQhVrYgfxrY+pUnEHKA/2AOGBt7zvCkP8Wy+G2N1MbII
pqF8hFSIChL1wWYuzTvk9qRi5U+enp2biFoN9z3i7Ah72mo2CqybgjaVrWItM+/Z4sxF6lR/IeoU
S+q4TZrmTdOtU04/ggzgN/XRqIeKPXmoWdl8OmNmA6Hi3U71NSd2SFvN8BH67jcx5dd2YwdkbMJ+
e0XFuu5H4qW5h+Q8b0mScULx5bTuAW/0JgT2kxAbuzIy7xjN7l2l5XcBeAkjRUXi2vKeHjx4BmPn
0wLvFU1kvI3TUG4sWqeZjzUVGC+a50/6Kc/T8xRlnBl1JRlHE4N6EzFstBdYG7WcCQXLUrfPspqj
6mnWinkjeeOnjJUt9p5aP/8s5uiuKy8+TZ2sJXw2qW9a0s80k7TPlpWsg6bHlCkHnWpAX2ZyD4QO
fOl9N5pnqeGzbhIwq0adPsOC/ENP7Belyqauqm/kTH7CZViwXa3pHxyn0ki3dn4a8/wwZiN90RaS
RR3uXAPLfpD6T9idb56EOgchEO+TbW2LNCGbwPAu9lToOEKRl5RVfg69OqE7QtY07TUFu9W4maV9
6hIf9kv2QF0dbSa3xSkRh7d6rP9UY7t2O5X5ZkTuBg5FnWsO8DT9kFQFq0HRqSlTten88atN6y+3
ZdcvbC5CPWXE6tBUrs457gSDLrcvpo0ovfPYyh8xVPm+ICO3dcwQYljFMcqJPoAS827PoFsE5QHq
163UsGGB2yPRt++ade8JnE5ufdS85NWaOB/VOdLX0eZ4Icgf1kaOVHmTvdnS8k6uQec40Z7pcD+5
mmVh2Wajx9y8yUwYJlBWocYazxNFkuq8EMIG2nQIOQ4KqDhTL9FF66dkRHDE6vdtGOGbg+9131XD
R19Y0Y7+ktL+QHpggCpGPtL4Upbzh44iEPQLe3pF3o4tc3ww7Ni2vdfK8tdgco3IJP/VBzROU8uF
UxDjJXJpt7G53qOg5pqX/Qfw+12vIy/yypq4OIQP6yLWXqPMVnES9SvBVTiwxWsOFMEzPWwRc9Ng
rO5Piekg1zHJjzYf05C+iafs6bKMsYlyhibB9ScI6KtsHGZd+LcEUvDgInP/1aYnZ6Vf9kx9Ta3n
eooKn3MWTvP4CQzIXob2wTarj6F/NDqiLYyvembyyn8Tugjq9XUvoY82cuc6w4vO9H3lV3JndM6K
GS9dsbqg2eWQSW7ZoB7Trfoxn73b/Me/xYR6ApKhTqSNnjB38vN1ywWi8xQuD68eDW4u4gdjP4jP
ZiDp9h8/aoqK1QixiPqWgNnVSDwBT1c6wUE9RA+ZKw1Dglv67cTDUcmrv5qIH634dZ4v6nEjaJIm
/1ffHPIcOKq9VQiwmBYHgi2reJvTfh2nV4T5DY6Hit5ZUKQ7gw0JM8Gm4s+WlmyXP6t/478qaFZk
aO8tSBPL1ylSjbqH6EHDQv+Shwa6umWJ5f8V411OFchx9g0cokAjRIufV99SGd5O/VndjgHPlRTB
fTO0B6skVxAD7SPr0NqgYzd0+o96YUU3pYwoVVyEfKoS4lJxF3T8hJGcAv465AEtnIIbZ19BKlLf
oZ6vEqgWS4ydPIfT1tl2zsObFQcH9eSAo7eV+gUYXFvpeGSWPBL8oh5OvS71tJr6dQqEZ+p35zFq
Zx9x2lI/LXz9sWGSDb0Ut5G9AvC0Vm+P+vXUW/g/vyoSv405Us3RN6tnDhMWFRyDtXK0t6zfuzrh
auNrLROwycvx/kbL95TM+3X3S+fYQh7Wnc63tunfb48j4OTA/EMeLg1CDDDd2qCPRYeiFmiz+VLE
P4MsJvKb37PDP08Y3gSHyjayb/VQOjaGHIe8y2R0apovmJxktnFF8T1BCbL0UX2Hek1F+Uc8/M+L
Aoy1Ui8YsfxRPRVPcS8H3CIcnkmTWZ5OPZwr+wMPYzWKcTo9ky4pBbkgYOTcoiQk4V0vGWL5BTGP
Jo3FJprvOoupXoERqMCvsxlMJh2RFf94FNsWd1UiNWM1k6yAFUOHAZVNl2WAXwGHZru9anA16PrV
u1nk1ygxg5Oe64eeibmJSUO4CdrIjl60XnAp+qK7TyCT75Ej/FRBi2WWafYMsXNXwH9ypVMfnMZA
HpKc6+gzoaHHZmM+cVr4UhnFDNy9x0UGYddcqEP+wCZJs0wNRez6apcoG80c5mnTTijS7bY4FvNB
mLk4ggV+QcF8BeiNWqczODdJSbshu2vL4Un9lwe1ua2UTExJwVpEQ0usLigKTwV9KGarFOJHD4dy
F3vfWtDVa/z7vzrsGUxqaFGDHU8PMxWbYyE3sBrv1ZqTD6vwfNyKDYlI8VEKdojqNjndSxpRD80O
TXZXocMtiEJEmXKM04+kFzjHSW1YjcpsjWqaxm5F7elH+nVpd/sqh0orY2+jbZo8P0MrZValJjA0
7DKSCpnHxNZh0uAABw38C3qsXN40had8unTYw1bwR+6jjMLWVSMzHTwwbrb0227idltGnB5Nyesv
/pQ+XufGyj7QT2x1TXnmGe4fZWNAq2KAZMbA/vRwW3fVL9A8xVnaKbGwgBUay97NBoOWzu9hOvX6
C7AipmRmdiMHSCVSFTC4GFKQ5hgfSKUFS62Gk9TOh8Kjd1AIJsMmur5VF1r7OUSLH2RswwFNFawb
e8stix3A45OufC9Vo59AH9r8UwwAXA0zHbM8Ly387JiXvMxFeVUiFVvpFY4d7ut4bOmUhvSyDTWG
lgZwZsAsUUiRulzovkfsOhSkbWMEJAqNocp2qlgyhnhftAz9irxqqbCYO/fqkq80aAAz+vudU5/d
ybGOk8an2kPhkCl1o+b7h8KZ5L1HtcRYxXnUvbug1N7mcPyO/dnYxkGyW566HtFfYDONt6NJZvhA
zsxRp752AJUhZ0BEgqf64TdHQXWu9NAxcrMic1NysAIqzBzLTRv5p1ylKkrdfctGn7gOSeO0z5zd
EFC3zPFjWJYkmE38pJc4UDCoqFCEXS2ViClZo5N4142asSgZ9oVTX/OCVrMK+1mZU3hn2SYon+GI
Oh0i4i8nLP1VTXeDAKl5Vxii2Mvxm4qz3E7JZO7RNJy6FkHyaL7rBsMJFcHGOdBZT+Oc7lTaoCXK
b+bdAqmyGWwJZ7/rw/rSt+IM1/PHz+6DgNKoJhRpPWl0ndW9EPZc21o+vqJ16dcV0CqGD5hAYEFu
DL07Y/Y1yEzbjsRMrsm5J32POfPfcaoaKC4qqbzk9VDkkeAS31xp3RvU+7gPqm0nKY8gJiPO51Ki
bSMCAZtRTY9tVzLqGij0sviux5OuxkXL0KDJmMtRfhCqwzSUuDEmSPxNt8uLMzvPOQpChj0MbriB
+8p86HrrDZI2NDNtrzNyTIfyPADGYTvY6Qp+TVGX7kKPiUDZY3yD0hwCIoEV2JBBM+OBWBcKlK2e
RDKJLkLjV1aVtzZzXlKBDkipvNg6qB4Zls0IxvOYGzh3ucwyP9uFuf5Hzc8WYc48sA7zpCfC4/UV
veL7CFi0+ng8W2CHwtCvOPTLzH6M6L9Zg4/TM72ZRn6xKq6FIhAfmhQFYnPMjT0YPVxr3M+QfLte
3zghGz6Rmf257TiB6uMvEbUfQrWBnAElTywc+I1KI4MI5WrM9IgKfsNmrEbOJFa6TgScezdCWBlE
8e8lCYNyHIokLTItwqtGBe6DDpMH2cMosyEKnHPN31WOebbT4Xlm9E3rkAsEqyHKBPUh2WFBGZE3
WyJD261fWi9VGyjfx7SJS/zOroHSo0ycjDw++9EqnVvimt9V337pCTNka6YGKHTk+yTNSsUyItnM
AHGyjBnrXNyJEOG96MliRdPTraO0wSmBNWm1XDF9w+nB7v2dx0wqZzjXRO1bOgb7RIX2NR4zba/7
KRL/+lc8JdvPovrR5BN4pMLuT2mmdLFq5JfFkJxM+BtK1gk/GvGz8DZdDPtEVAOCmrZBNBIVNzWx
Ay+HAofhzRbT548aCrp+9daa8iWFkYSlmxCJiauXRjDegsp94rp5JspwpWvENC2zMygd5CMF742c
3+XIAlQmzD6JB2ERNioYnVmy//eCZuufUocRAhuu4XIwwffuW+jO/68quMG5W6KB7Q5LmsQE15Zg
DCa/vk+cHjvoy4w49JC3tBFt8EQJOTeLdiHpeZMKjam7kkfpYLpR94kfpVXCwZFuyqa8aErJ6EWU
RWHgHZe/LSGKpPbceE/qOxG5e1N07v1kccLBpJNkPee3gXFkoAZ44IeV/fJ5jnjf/v0v7vyrnPzv
r215DqmzXqDemO/P57iI2v/6D+M/kXGVeZXU3YFjGuhX82GcjfvAQzyqsTWv5uY+rX7KiYR703AU
INiwIAQqzUWZcENwkkMVQLlSor8DP8kSjBKAJKnkhyLks25VATYHX349IDjxd7CUGBerQTgNtnWK
oGDI2NZMkb8MTciNgAQ51OIfVTYJdZ2mStg0Wnwef7X2SuBAdgGC33q6UGV9yIYVW61wGP44EgnI
g3odH1Jxqv7U8QxcN7P/nzfNCnhT/hcSerla+EVNy/WdgOHuP71pvuen3qBZ7UGLLQRwFUZ4ZpTA
o1nL1Cx3bF7grKFyUKqfRR7B1AUyFe04tbVwYDl7ZYAJ0dFeh0J7iGpzt4hjINOixZpZPDx3wlQf
Z6e0I7VkcLmEhC6eaJN+/FWz2dbrAJZ5N3NEUuKGSMaHGRtUN4xsquLYlLtI0JRWd+C/v2a8f71m
VM6ljQvDR8n4LxYEHLWpGcQRhFEdGDE+fi1U1EACMujlRsy3SDhZxPS6mdAT9LHFKZGeZvFRxpi3
9kuCRjiFj041n62aALASvDwQxjgfjm2FxHIpGMZ6ehpRGhCvwkHCzm8T1kPazsG1wBK+9gzaLWgg
WH+0U5hLZkTB/Fc65CQCyRzHiqyCNpTLdiu9Eisg3PolRafOxgOo/kMyT4sOCYQfpt62Orp+jbZQ
7W22MIK9E9vHUgmx/Gio1kbGGMiifRRzBN8HDerP9KaHaI+i6TVFmjB7LdAmtbsyrqooyMnlXApl
E+o/Om4aYPaxRom1+fefiKKb/8sl6VkmphULY4blev9MKXd6zaqyCd91UmKtGihW950Pqtq00ewU
8sGdXZKgQKNucGXduW5t4nsTP+zJlQpGVaFBk7r4CBFGKgwcXwT5ve9E7lqDlLHR4uIXuDaaC8yv
/i5KrXG0Yee2Q51sNcP81OX824ujG9qzHW7eqxlkP37KwpFrLzQ+iDhqTGYoqMrSxtVxdnn3id3f
5hwC7lSHfB7uR610nHZIbwiQb7wVU7bNPe017HCd5VUvHwNChUBunrS608EYmpvF5lqAOT05yF1V
AMGhYUwieOjzkI93JHU3fAVgFAHYmzivH1t6dQdrzFIKL/i1FDFQh3q0s5tK0m7M9BxYnI95o7wp
Db5XuzQ7WfCUMmyRs8HhwxNr/VYrfpNRI6kizW0ITg+iHe5Y9L82VeCipFr+3aSQswjr1YfoBygV
aYLWqjDb30tBGeXVxSUeRUV6E9ylsmWUcKvxnOscNmd1Lo6q+N0DKgod8ZWVEv8fsBS3staT6g2J
rHuXgfMe6tUmdWDLNgPAsDlo9rQhz0vEUaBRI8wlzn9iU5UwiIqf9ARBmeaQeTSMT3Wen0xduBwS
VZyORRU+B79BFLxFTQbIFKVqJz7LqP/STPVYgjNEYK+9AkuEk+cjx00Nzy9XyiyY2Ol9udVSTqJx
XZwb17umGgpepepSFWebtaYSg4AGoUVP0uiR4OwVXINF39arc0cxcNPpIDjJw6pVgBV9eO+6hEor
AZ0tGDulOt3Dgpdrtvm8Y/aE9t6urr2Bnr8mLNxXR2Eq2W2LMHLX9taTH5bvoVqFvJkn17v6La7N
9+UGFw3gRqcYn0QyoACoIgwwtXmpkjG8KxvO+C2Nh4iJXuw3v/xIXsDKs9hw7lk5EuwqZ3Jfayjl
cpZ8I+BYZHj681iXz5VivyjfRMcoueN4HLQjmqKQ4PjYDq8azfNNaBikP9XB32N3p9E4GQxaATPl
vaHkj6XGDyaA2mN57qNPOv2atly2QpwMo2H3YGaUWf6pIo4DNbwVnxreZHuuEEkUxbuEA1v7GNlS
yeCayfhrn8JxJznNcTRINTKNL4kpjxPYgwPRlDR6PLI15TyAF9bht+V9+lwWA/sJKQ57exYXh7Pl
UUvdbFOFOgNAX54xjX85JI+/pGRDWulw1gResBkTS+e9+qJmOWpyHWMAHacYvacu8k3jVR3trYKG
bBfbu0K0JuAca9hyQvc3KcaKvs/2bgeDZXR7sgSCUXVJO06qNoO7Tgl7EGmSzNk6ZJvDF+iw9UwQ
IfkktqNDlCCqsjsrJV6aHE2wBLG7aUbdgkwy35t0zfekCyNkKYpj3k3w8oL5XhRg/7HAXLTeqHi4
CoT6nO5ne9YRdL1XE1AVTq+kuzjtz2jyVUejx0BkkHWHJA1/tdf+40+MDY2UqDfN1J9mwzWh8IgD
6TvmRrjW1Q1AcQTdm4o8oL+EFEXin4Xcp/7YMQzqu3hfCgJsO3TGJ2AHJyQP4wHgr3aKvcS7a+af
5S+t+sryJxx1DEExhfPuTWAwfLCvieXfz4jXD7btBaewB/XgF9avuA7S8xiBC7CIgwqMHCAWI5VT
1Jb3UL6Qs8j5IfK85JAlmYFzpEduntU5zFDAjMRdVWvaiM5JDOYFER0gJvUql1dBAhi/htX+lCEa
lrAsGsQPMSMVHyh2yDEU67nl7HN/2JvRJI5uljHfqdNzFiYBxEyeTi9jIsp10kkzGucGw8OtZaDj
bVEInvz8re6R15lOROxO454qVYSERomebmzHPWYzMlq77iAdf+8ZtFRS6k4GLeNbkOi7OQYfZZq/
LZmkW4i6zcmuu+Y0CuO7Rpy+y0dgATAu+hUKmWhXutM2HQfj6NkFwxy6hCdpEtmWRIwNWYtfwsh/
A0AXY7LTkbOEmI5IEe4LzpCWlZzk9OR000NB8vlGBMYFzoxPmumMflCDbTq+RAXEQj8mmdP4Bt8P
yTcJjT0ip2HfGtld1E/dXs9dTskLZtDRFH4ltFbDzBBlnUzGpVCoOgT2CQboEO0xzgV6hAohwbEw
xWRy57NSs/EkHlzfub2LkPIeJLaMtemBpspi8RCjEN+YyqPCYQzYE6VZ0Rp3iwIYpC7rEPj9TABD
a9qItronDouFCyIMHeB0+Ilc9DoI1s7LqlWosg959e9MuK8wk16X6iIfSHtlTraXJuO8qGvfhwi1
o8+4DyV3dvMBZwJt6za68jM4JY32BF7SKtwu0uhsBPElMFRNTrmTTfo1RdFpkWcXZoYHnUKacR3c
SBPTmnS1B/RRu+VVLoJp1SKaQ6CrYoOo8c4QxoNh14hMqNdn2CFF3F6XOqmZ2D4k8CKSGsljDoNm
rfV/q3mDhvfaKeYntX0uGnLML6j6G9Z+fgvCsJLnOaT7m7fpjRBJtjJk55TpzXWu85vSwyr1uWuh
QMfYxChx3LRYAmJMkGE5Qzijay4jgsIRxq4BVKraBGkO7LE2pLrsMCFaKXO4ql6ndXaX0Fdc9T3P
0yF9TmtEZ1pfc7TiK4tJZiZvY3VbtP0ESXSxF++8DClqnsq90cvr3MXDschTvP+WuG9gu+30drd4
thaB8NhgI2h0zqIDOvutV+MsQ0j5Y1URmpKWPmducb6tx5lUOze/Mzqcr0mpPKhEa41a/dDowTVy
ZmaV5oXTLd4QV14dlLvktv/Mdca9ygiq167pSMfBdfEONNNt8FGodORTmFNNxoB9KCYXo4lzWA7Q
nlIb9633iFriUeYt9OUWFReBZ8ds6aYpP2CgkQDRXPSM/k0eTVgigNv15V0bVJs5s14y1dCslLsG
Zkuw0uvgJIEKN651dkx0U5z0hxbnC/+PJb3KyStCUBoj/Edi7uqQLpo53oHATRnI4KKKwj+wMqmL
1RVBTDi9SMpIwIDVA0W0XC3NljHkfOIN2S8v6PZJ3LxjTYOzx5tMeq/cEEeCk4gX3R7zHrmKDamS
MTx1EVn2G6ufZyy6+a3VtF2bab+WJ4icEEEP64NVjGAenfaqTDs26wOrLWgtas+lfxDaVCK1E21U
fd7WzUvK6BqTDLWv4rlAWKAfq5XnuNGqtS+952yyHmqtu489THBhg9K5JaFQj2JEtcxv3YC3LtAr
jDPJg2O6BNjy0vTeuUriQ9bR+AvYBPhTlWLQST6eiDB7dAh8o0H3ea1P3m+aW1iFpTKB5aX6hNw/
/hCU28GNg3OnrKixsiKFusVLs5nTLUdElaVHIu29P0S/tei+xHNOt/pVt8If4L4QINBPlth3NqOn
shXlfJEq6BKAWMT0yOuAepWPGfNWVh+sLmO2jbXoyyh4D1WVyoa9Bcd7m2V9O5RT8KHn+Q8xtrTR
uW87Qzy5fn4YuuoPWT1HQzVAcjq/+Hp1MvKa3wOd0yXvb6T+BfyVbJKAZEaAFiiHCk4fObTJu7mp
jrkFOgfgj85B4yA1bp0gtJ2NpsmNGMhiTfra3hMKk+BiSX6WjoiP0iHSwK14NAI3NkP35cuamEjr
NF781P/0x+CBHhQJ9+FaEFWvD0Dn0VrxDii3XxndCsfGIdmnA029E2npzIRU+7qN+KBlmdyCMf30
I/GnECCver/CSd2D5vHCYjcau0lwkkckjr4QYClurXKES41Za1+VPQcc5blrNSSNQ+3tlGlFncfV
kcSZOF5Tk/EkqVjX6GemcuKooPz1ifUZpxOGwYErYjkfVYJdOxIA7csOqs0QXBfj1OLAMNRFVU/a
a6HCI7FTLw24pW9tqqrZazGldBL3DUAFdKXwzySFX670VLYs0rXFjUrUUXzoyaDNiYn4OwBY/Dk6
Pkc4grT8PQLol1MHwe1EUe2kDrac4GlV2Q9A7fE+P7nBQz93+7wEPmigPTnGrYEYy/WZ4sTZXTyJ
gq3ltbfhyA3OKbGjo2GbQKFaL9slLrQn8EgaJl3tYZjd565SgQnKVQZrha639U2YBa44zqCya4gB
ahCec17DT+ZW3ETFwR53lUDSqseut7WtjdnxKS6OWD2e2ImKYKuSGjMDRE/BQT+XnPaWl2AnrLgy
rD9soeNP5+bWRvuxJQ9EqmU/yTksklSv3ijWuJbiIJX2tg6nC+HiCDBwXfRzUBytSvdW5YSRCLPG
3WIQldHBdnqORt0Gq6dWPC4DzuWQaw749oi37TUoaAHd9yYvP6xO20Xl/NASyopOSC04HvNKpx77
nfXVB+M10Npx09kY1Aiet4+JLvEtur9LbBC7LvfOVYGAdvJo5FeTbh3L8ItQBnoPcCyzKDwsmI6p
16Z7037LIgdIrRwwlqiOjxPZeP5avzjTm77zArwHKpkVsNtPmWroP72Um65M1ll2SWJUQj5VU6ks
hotneXGeiLk+sqJdCXz8WEZu08ReB3bxYw6Ms0q2HoiAXCGFpzEWpEqlUGzqIPlYHG9LyzkS/RdQ
7McR3bYsvWtXj292Vmy91L3KcLhvSoe4Mc6vPa0KVGN4thTXIYy0kpQKOqtq3OzWmGV58csYV9Ph
NUgtSpYsUjeLSwTnwJlb9rtl50uq5tL2TI9V2rhyIC53V2pNO5uAMzKHkS6lr3bEr1Im9THo0dAR
Ipap8o5cc4CQalSUq4nMMtRQg6J++CKir6QDrqvsy7fMRqbQqaTc5BI7+u+i577UNLEbXFbOIId2
oDrHvofWVQeHvrwwP42+NDD+ywjz70jaaAgj8Nau8kT1s3YONedlmfQunyFSC2b1CU3nhmF+UzXH
3mM20XpXBk3sLKpGKlUASu9jl0N/fRxHArTUMF7TtT+DPbx3oXyiHcbAIY2SjYDRyO1R0cBYrgbC
Lqrtcl8sPQSNAQsjHx6Q/uR+0r1nVTMj2gQEqiYXywCrcz5Dv3tZvEQB1uaVhqiRLCjwoH400Uic
38SoIWkIxQ6un+o98lptmoaQOR0Ih0pHQQgJY0qIFroIcQ9wf9BIBGOg2hnjfI7UBVkR7UTZyOTT
gqfAGfSoNcUl8JW3l4XXyFh8W2qmONJQPKD2phAaD5ba8Xwkn1i5s4uqxyzij3LQNcovCBtC9b5U
pWVQei7vciLsX5K60x9p+CwWL+PVm+HTq6AbFN8auxhkOaod8qFOkx39qFlfLNCnzPVDNST75bEc
NdWdKyapSVNfOfj/FBqNplHzyJBPI3DoGItztY6z6tO222dE+S49oBHVydJvHiMDwSkzCTV1QX/m
rnWqPSa41S7Be1jLbgY0TctMTf8bn48lby7Ym99bDrdA216xPjC4oJeBot68TzPxvtxDtWHInTc2
GFa8ksylaesTB4gAOLspSxwIXi5/P7osRlpfGfCVm9fTfmc0KVbSDPZ4Sygz1J3pDxlJ1ht95hy8
rBQ9A20DbHBKoTQmpnoz3pYRx5wDJajcF9jA/R9nIrZntNl7Qg+yb3krOFKvAloX8BkYLxXZj+UV
tziXl5gcFFePjGX+bXsEAKE9XvyTms+malbsnFAPz5OCCeReStLTuLfxA5Q25wZ1sU6gu9ed6k6p
soUZWbyZ2m63uApVPRcrFAKJ1JcuZu9cZCMO9NnMTmgZ1wy1kU/h1tQOFjRyF1fQtohD2sYJV626
sRj73Dmj/WRGzMt0bZI7G7OzrOyDFZU/i2AAiT0z0wJYqBV1m1vTaFBcOajFc0+BErk3vDAH9Zax
0r3rpIGp40ysvLV2m1+ER3Wsht9q1Uuqfovan0yoOrJWcsx+qx6k7KkhFwc3+8dbBEsHkgPXtZ9i
Ddbx+qg6vaL12+MTnUPnCGQsXi+/ghhG2t7FvKpLkqQc8bJMMJZrc/TD68K1SLFZs0ei/u2iAxDu
W1rp/Tp1zBsBXwzFua/ikn66H83PQHGrVQ29iH+HLcAxpDLxq0at5iIGxtNi4zbnCFGvIqN+njK3
5sTL4a/nYwmIrhp7hwEaRmIui6VYwQl1KQofH634Ue+oejZhNZzIlKOjNfW/PencNjdMz6qV46Tn
gg4yRHDic1SbX+dgamyKJv/dZzGMw+o2p5Ro1La7jFR77H1cO4xVQEnThgnxiOaGlCtz/lX3GHA9
Gh2uKiQc0zbgd8ynZc1YorWTBEETgb1s6YN1CptxR1t8y8vloMcw/a8tnspm7An9Jg2Hmw7CUuPS
Ji3HeVpTbRBQPnDajfKNIl/QJmK8oxwO0DH/6Aw8NDAma4ilSZP/IB2luRt6x94I6KdwArOV4dbp
hg1asgQPSDqjxhi+3STZq8t9WRPTJObp+mS3zENcHdd/5jFSogRbykxd+Ej5nW+/xALR5+fEFmLt
+4TFMdNcy1pzN6oHviAL/Bh0feI/LKgCQ8GtBIGrm9LBLJVTQy73j7A8DBy0eVeknlnbZo7Oqvay
PeahVTQ/jDIN123coOLzXiEyVsi4X5dmwtLH0AjoQwlkvixwjCabUNumLWpP/EBDyjLqB4IztOWR
11E+WYIrZ2azcU0/2rXXJbA8TXFm5X6PXeNnsgEgpRrW09pxXgQT8FUB/HzsuAaKgo1dDwZjV6aH
XmFecq+813pCWBhTfvryz+JSD2siV42A95wIM2IC57VTxWeBU9f3B7aCGV8XWS81wQzxT8eJiDZ8
tc4GFviSRPNRsA5ZYc12TSA4oFJhkPwtio2avuse3cdBbXWyeutYklVnJSe7navxUHMy8gJEf4iH
f5YDdDe3L5bVvw1yJCOczydNM7DmuIax/XfvGlNb2VubUY6C4zniW8kBw3PTPykp5VOmUwICTrc9
JfVVjXrUZR9TnH8SnokPglwNqN9w3D0kW6aHOEPDpBPXW7tCyCUz9xSH+oSkzn7K/5u9M1tu3NjW
9Kvs6Hu4MQ8dp88FSZAUKVIUxaJYdYNQqSTMMxLT0/eXtHcfu+ywT9+3Y++KGiSSApCZa/3rHyTj
g7iAY93g9Tjp8dF04WA1mEKvckmeqkKKd4tVCTjr9xwt4WSbi2wGfatBSVeqF6zulIvOxuDKJjwB
r1UoAR77cTB/OBS2cHNQvRROUch0whxDh/yW16gxrAYXoMbh9cbEWrFCIXaltn8nD0U2XLoppIVu
A1a/mWW30TLuLIZW69+Srl0KDHiXTvPNIN6IW0lxLE9yORO7O+/ENgOQ2uJFFVP5VEzVvwMo3Goi
cYzXu7lKnNYHpexf5LlZw0EHuMeC1YRRfG/hE6ZDjsYyb8PsvRSv9y30vp8VybfYpikwKriU5mvm
xZsgBh+wCbFYjE1zcJi9rmnzvymR5RNk9xzVH70r3qqaubqbcM8ynZIthlW3HB0EmEb62JqSnMRG
c3croxivFrj5gb9+k91dQXC9Gw+LHqKOUdiAPOGmnh/1PpL2AC14DfzltVl5e0UJNrmWfr+bcuQK
Ljq5hKbREBBcCWQZBu7F66jAAoMKjBiGlUS/HEwB7pyOYY52gxvfYBwC7o2LO8xZMepZoifceL0T
b+/GUHemF6bbRsg5cCcOyOFfakOidcP0A8oTlVEgiNKs04+7sZBlc6J4pbHiBH4VifmRtNkXaWAk
j021TBBplM0Pt2wPkCh/3Md1sP02U1u9zi51EK47JAuBSmBDCk8L5kDfwbZsmexGcvE1XXlBovlw
HwBjHKoSekChSiYdXoBPAXQ/H1EGW20I570LXmT7NI6U9yWGTIwkAfN6RzpYUR3mkuInzPxgp56+
nAvl4w4O62SfYWvTA0+R0Wtjb1Za3HcN81mCrF041tJcpw/hyTCfQ1Qk1j3kN4x5eUgZjBK21dvE
rRCEwyD+LCLYs/Lq83BD4mIAmXfVIzDho+QqoV7Y3mu/e+9WKkcyDfyZXEiekthCM+Kg/2ogPkLM
NjBogqIbb0Yz3XSJ/arpbMmwTb9HklIbaY3vtTojUuoQo3HPLj3tLu6r105zCdIj0dqzuyNcM4jw
0kpMdmkkM6Rr9H7mwoy/Ssy3J7LIB8QiJhh4vWwvrXRAvrc3nXQau49RhdB/4PhfrIT1I7NGFIXS
TkJ2NhIdJTfus2jxY8AsG1kiLVvGP+O3TxXPDTWhhiS9+zQJ9RCVM1QBg/7MtOodbp1so4XzJhdE
kkNN09HVyCr6ToBLWyotZ46/1k9JQ0ORyx80khVAJ56Urd3khR+MBL65Wvt89+9KZ47r2F3Dm3fp
AHW8+xi3+oQLAHYbEWs5UEjFRDitM7JaVgLhpm5fJDo+l86PQmnepKOV7BkZfHxB07Kts/okPUXK
2HqcAT0AkakZR5PpqfeCbekNFSE6THZytjv2lVM+q5e792EmP76nPI6qovp1ioa4lW50OInkm8CA
ptvuATHf7iiLRuDDMiKmvVWbLyU4P8LTGBpgbKzkJZzmtOIj92dXknnKMiDNw4EEQ6tlZMU1U+9T
9TuFUjae95U71xKqoQe7Y09gFDuD6iUz83dD4qfyKrvVfMgrd+dUjOsI6MmHGpkMFF01/5ykW5xj
/tDj8VneHsOy03XEeJPtnmEA4abybiiATMxsaof6kHtq1mckfBzojPHkP+uUaCMqjUUtKyt5me8V
sYTT7/316LDo725F8qsn3OFgi1My3zvADnsFlMfpfpIbhTzB0RylHc57YkwgSZD4ISZF6jZBtg2F
0FH6YbqGb+iSv1otG6/S2BTc+NRwJWZZarsSvsfr8ske0atJlucsYFw3tXu+nyQ9LB/sjlRKeeb7
SUUlwiP6lXANIkEJ2w5CPNvYosQhLcRXudfcz34rmI8GxCMfnijBnNKKTUDHWehh/Bngg7Gw1Hiv
VXgbxkV168qXybAudwcpWfTaxvwtK7w9CjxpP2gQ6ReGr91RbaOvlWL8qJ7NdWqW1qrBFPpeVdwP
G8VFDTpNayiRbiBLVTlQ0I8tZgk4XfcPSTE8IJN6gqJ/bQdvXKCuvxTDOcqZJCOJuNS6bjBITNi6
0m/3+lYpTGWZkxPaWl/Kph5+ReM0DTDAslA26riD32lE//N9/F/hR/mbuWz7n//Bn9/LamrQTnc/
/fE/oX7wv/+Q3/N/v+aP3/Gfh/i9Kdvys/vbr9p8lMe3/KP9+Yv+8Mq8+2+fbvXWvf3hD/7di/hZ
fDTT+aMVWXf/FPwc8iv/u//4r4//lqOxA776O8aVfIffvlP+CP/7f5yj8sfHvx7aP7ka//qN/3Y1
1n7RYJFrNu7ElNF/cDXWfnE901Q9DYal6+BJ+5upsan/wndoCINdDYDflk67v5kam7ycaakoAQyN
v/73j/+H2/hft/VfhchPuKB00Dahf/3EDnP5z1BNg8/A58Im648sT/KRBTGipOMyNkbNEUbfpl1k
q5fJ7fSNGpSnplXJnzWgnPRFR3KOR3p8WZD542naWmQAEIiw8xM0TqRm8z7WrZsb2tAGsBhvk3RJ
14to8S0nT4QI5vWgoKNLDlFePrRIiKz4uS6c45B4lBfDuJFNj+ehMyDPiuF8MJ/jEY6GVj13g8ni
hhNOgZyCHoXbMCcLTMVooHPBXHSDfPo6hcgCFeEq5oNDcipQMLyEWjGxm8kmOva2Xqjk/PWa9dnV
6r5QvpUpE1LcE69KYh+9gmlyzSym6AjXTRA+ln2KxJXNJJlGxPStc6yyHt+XUTtBg952pvMDz+BV
Q4I46xFNod1iXmbkB6KDl0TUrQxl2NSNuHQm7w2w5zn5xzBNZ6VufBhRHySNOQapagFKaQu/RCdW
XpiqozfV+0MalDAuuJrOyASg6J8HNTvEXXYoC2IZipJvqVZmrT7gUXCKG4dBorqP1XlfeuoJvsE1
UiyJ4p1onsCe0ABoV4xMCextEHijx7CzQ9PFnxowMMq/16CdzrErLnpk3UQa+vmuDVrfKd2jY4wo
WFNqsuRNs+Y9lEC89IvDoPXnSA3wKHjw0m5txmJt6ukB49KTmUz7xB5AMdPd4MW7JlEgJSSHGDcI
S8OUSaO5SNdOL9ad1HiXzlbPBvKW0p2We8cBV6XSsW/11K4dZQIgtA/d9KrSAS08EzAj5zkI7XIP
k+eBQNh9UJskwoUIQHKAVCZfC+jcW+SruxIKzCIbtVXcVSutM25pn72FbJWEoHqudmKStK26aJdI
Moke7tQmPcg7rAXDVbQ6nAO0pmn2aYXRZ92NZ3kZ6TCutctDbc4Xrd40qfo+qQK2ACbJMIcmkkQa
VyMfOX2oUWKGxnD2YD2gIBz22Egh4sOUqDW83agNp3G2t5id7XJDclGO5WyR9M4VrMa9Fpmw7KY9
SVafLqyVhYp9VDwaOAKkB8Oar/KZnDEpUElGNYnNCazxnTyCg+v6Yzpe7Gg6g6bdqC9380DxV+FN
WCdv9/eYRIrPj3Fqqb/DAURS1OFn0LoE2RXjJhyzN4gVe9tEesRdifA5YSTI9OtQdtOpx/4xVuOb
JVAQpC2bRLcGG96pKMkhiewM1nk+xduglGz36UoUxjKH7D0mSFjn9JAOHfpInlWFUTMj3WTcYNl4
NjNxaZT8QIcOBvN9jOarN4vzgAI4HM86t6Sxs7e2/+pN3a4b5ivJEFd5B4U6YaGRHiiM3+SFkc+j
Fg5nB4GSUs7XdiJggmCwHv2U/JECQ6xG1B8G7AFL59YoNYPgVj11+rDBl0sfSag3Gl6vWcF+wfLE
8ROXkcBg3VpSOL3Z2sam+90jnjNiTwhM8SLIjJXPdip5WXy2jGS1xdB3lxhaUzLrG9wDD0nMViCi
eW9bAoMN1rrI0Xu1mMaZph/Ht0HGWMcYZ2qEbfIweXW7rmP9GnQM5/Nrx5Uyeuc2VjXPizpfVfOh
VbwXwpDXDXHbStKsS0OwTc8npxlPkQXxW7VWSHGqfDwpYro6yQDNiw4RRi2TXOW198Lnx3a0jmaj
vkN5XMYBHQCV0dJQ7aPhjO+YGn8pLMKYrOSzK6a9LrRlzcNM9YsDxw4A86j5YaWcApyBDchW9sAo
WO+29ZzuMhdTE6uH5KKeQCnrUf4WsoYx743vZLM904PuusYgcCQ75DWfHYv0xRTxSHClbXIumm+t
0WBkMe+9qru0LfOBzFkQErYnTegg/487yLokYMfg8WKyvrawi6ktgVXRSD/VrRtTUEyxxBKz2gTR
DABiIRJPD0QddFhJSLFTmO0Y6l7khm3ifsJM78njZOuS+aol+VtX11/04Cry8WIEaCZjc3zXo4+W
DHDCxY9ySco9QfWcI6E7a7mIWp01pmlxvOxD9yZEhSljwUnjmbdaIA0o1WiBL87ZNlnzbFSLtD9F
XfLW8R4ZKrbRE4doRO03GDZLLX9LvIH1ET020VG+V647x/uK08ajppMDFCjmt05RSDkJcgD16Anz
VKBN4kEW0WR8mXU8D8JKT3aj0hkLZPxbIg6DpWp1r25Sv01eh5VOor0noR0+1J61cLqgejSgtyO2
tXcJW+wjxpxwIqYJHsRIMKJj7zjuvmTxPG0Tsu3yiHDQTKS3fBxPXplO+6nM953WQntAU28w8wK3
pScIimGiM4g7ZVlYo5xsEU6WqRfME3tcD/CUIQdN/Pq7+99NsPM2Q07YFL5hcZTo6znBnCUPYnN3
/939F8VsfvujaciPDUSdtwSTESA2TlhKoGJ57eH70eJ2j46ACAqYRtidkgX4vkToOpm8kXMsf4F1
qeHfaXbrYLZe6dhpnUWwCwBIxzJ7xeCl9fE7GXauV4UPUNqYvvY4cajxFXQ4epjywXejmS1EqNua
oDPNVfy5AIqdU59C3h8EjZQ2QP+4ue2n3djrFMIJtB+4e90KWTkBYYwJ/KnTH5UqGgA4wfOIqmv3
FVnhv/4ioPjt+XDzFqXB0YlA0imKwMOhJEVTvM6U6FSUJoa7inllqJpZb7OFRSCnAC5Y7luDi4df
i97dxYX4Fo/MC+i0fDBb3KIJ5BRYIy7LzLzao9OtqgoxYq7QaUo3da2z6AcJ78bvV3/PlHTXF9bR
NWHvRj3BGI27pee4icrADYllzoRkr7MEikmcUaycw2aiU2/8KaDQMS33K9Pr7klNiP9eeJoUyLH9
jXpNCE7q3BxcAjEwvujNdKHdOmbgcTUmTrMVv8XmVhnga9rp7ndF/W918+/rZO3PZbKnO55rEw1h
O5aj/aTriRMew2RIy61w0s86hT2ZXQpnuATueGxwvVCmfU0dNTq1/w/v/LOkxnU9HVK4alimSh6T
/VOghmcOyIKhlm2DUDtNBgQ+hj4P2crO2V8odGIMhUY474pnH2Wp9A9vLxNNfi9o4u0NAziLT4AM
lj7/j/3B4DgEAwRVudU7inj2miLq1koNXq+eU20420b8RsJfNz7HVk4aPLsahS1ugf+gw9Pcv/og
ru7YFG3Mpe8yl9/J0UIDoScmWMVW3nwsSs8WlUmm7F1HfZoqCoOsOzv4M7s1kBeQW5GJczHVfqFx
+mQUrJ65jQvTr5zXv79Eskf78yUiPFB1HM3SHFN+8t99sioNhzkhFGvrCVootdgbkQEWw2xnHAaK
UAsDv1R8vz/ehLzucTd4pxK7hO2ptJI31RvfjYgN4F4eYiJzCje6rbxW2XztOLqMhBHuRBlCbWfn
08apx40sQWyPwN3E2kYsAFmlqx0rJRvPeZTs3Fw9zYaF71fjDyFjRAy4o6g/J6LxNfOWueq65vAj
HX5T4IvcuO25noYtwYrL1ESGl8UsXSzTSDcgtduvjYaY5hBny+k9ndVXeySXfjKWjoFRrybOQZV/
1p7g5ZO3pqwLzrAlHGjC4Hhq0AUAwN7zJEvpiTn0l6jBu/Hv78JfPR4mIw0LtSYJOPpPz6me4aRS
6maBD0O7NsmWQqi5y7Pv98p6vGpd82vI0x8QkT9sCcZf3XdTM2TX7pqskZ/uuzdoLr0pKzO0p32b
JS9JvrYT45qUw7nl4FtjLfU2jWxqM9JGVfQX2t1dbeY7g7o+660HbX6JpHtEeZjz/uyBayPBfzIc
+TCoFKRZP50MjLwbV39q9X2MhAhFOZ7YgqNjQKDNfigoxeTrDm7FiG8Bxr01KUBlV5DxJCCX3Gn6
uPdInp6c+drTVeUWiHTCfCv/ZmOArIhhQ39PHGV2KGLMCtrvbsR0QUvFyrOdajUyodSdahtPOrbE
g2s9JBpKNROzByR0oV75+GILnqLgELiBWNDrv2sdEzgqKZ3hVS7CpyIdrwP5P3EMv4QWjArcuOkZ
1TEhjQg9v2KmsSmz+E0WrV01oEXOjvnUvjZieu91yrGC0WAdnevmIca0SYQPPdc4tJJDquaHyDVv
Eq4c+l1uTo8jYKyiV1s9tFZuKNZTlb1pWbBz9FVnnMbK2EaThW/FtO8792b30O5p96hY9pOvsFwt
59c+qbS3upjZdqNdXTyPOocWP4cyUL/Z4XEwSibAAkC53w+u+h645hFwefiHR/tnTancgk2HVCVN
dR3dcn96tGdHKYl6MWCl0L7Jlm7ktmtXJ6he5Y9ckA9Z/MNu+1e7vqVScrouyl8G83/c0hodi/IM
X66thYLdRCCQl/98pP7FkoXnpZum/NXT3Z/eJI7qtIOMDUHRhciIXgYQJ5svzYi5aegh4mwWz6la
o6CnNnCBtDV130bpp6yyG2/eE7jnx4bne5YmkZatp+hkZzL10c2bw0boFPDfI76nbJZtknx3bd6m
7tMDYVw7xpoLuRGn+XgVoX7tE7bqpoHJo89+NeWH1vZwFBdnONUn/CjfdG/ad123x05sIfsyx4Cb
5ZnHtDK30FsvTVscLOc8I8GxaHTkhwSK39W2fZwM+4LXGo+M37vVF+g/FIt4YownTJAP3iAummPd
wnzcu3ZyKBrjEOk4vrfTXrZNBEIR9+2g4GseeTz2c/gEkEwUEHiB3tAlge4txh5LSuFgQoivOCZ1
wAR6jKX2tFEmepI4PfRjutMRwmXcSTczthJXkG+nNmw0fWLdCltc8rYhX8G5qTiyyabEG+GR8VmC
YLjIHdykX/v7fVtT/6LA4RHzTJeuiIGm9RMCCYWwG8spL7ZaxvFZEIxT1lhfxNjHEPyDYElJ1X2Z
EV+lRdwjBY3HgB4XXtyL7i2zFYYKx4Y2r6c1hER7FCYGv93VKudlTYcuW7e+P7X5eI4UiBSu/li7
yVevqxYwQoHk1GNixK+Tm74hc2MOrnNJh0I8mCQpywlpYYmF0NnzaiCAnpVPNSqLCtGMZxFYR7mr
Qil+LwNJaGqZ8A/v8GHfoMu9kVF/MCveaXJ3imlRfIwbDXAB9C7Ao9xz+7MmBOO6cZ2X32ST6qTJ
Dj+tjTV36wpwpDXEJreodsBfMOe51pF6osEbB3NpAJbJagzSNm6iciZjHYuOUAGxM5v2nPfD+yTG
jSyCrFZCFsbNSzCXMPh/4JDrjlegxU8sQpaEETxXQHSd+z21lDO1e7f6+xv9F7sYhZv8TyPWT//Z
R2EIUYZ0Q19sB7dYtV6/MCsi6JxhIBMDgKEbT6ZNdnv4D8+Xbhl/Ls9cymdOaCYg7p+2TxzSJ0M3
RbHtIuuK695BnnNMjPpM+IPKzcjyQzCgKQI/S5OegFlz21DwVBPACwinzkIxyN8RM1wMAWRFkY0V
8qZRCTKiFtPs76i+sF3DVJB6yQUodcaTRDeK1L31HqzwOtnJLWOID0JRNm1vb+DmOgP9UIYJUZBP
72FgHyPdQGOHGRaEnbrKsCdVr3LfTXjoEiJXJWuyyS04pH6b5IcJs/cmHc4hRQ/1RFnP77o8jPDG
dRPzEf9Xv+/SA0I7/P0hlmUTrnPsG3INh0b6Jn9mTFeus6Zek1k94OO/atPvipMdJhh7gu9N486P
nMaH5OCPDVozCh1nVPcE3hxbOlfC5USdHVFcurjWgweyYnv3JhGKkHFaF6EoMsxjNeefEg5x+/Gp
oDL/UdbeBgn2QevKlTZ84qG37gbm/SZVxzTP7zmTvYCdKFWWMuAhHo9zx6qUZR20tLcZ+4l2mJ7C
KEBUbw7FIqoxpMjIA6XdTdJsN6mmtHA7VDjSTolzFOgVxOQcJWqNBBf9YLKbEGkqRJlKEI7e613+
0ATEXfRUO9VKvFMd0LREnOUJH7M2hp4gWklt58+VPu0JUomBixoRHwrg5H60D1FLdHw0YzwKVaEM
omnZwSOQu69E1kr6RbPrn7TBvzexk7ggaHvXyuRlBpzRcK5SdnLXRYN5wCj2oDM6IHr7zYyTg1YI
ms3ozSRDpVEsdmjQV/RyZMQl1pqsPMuybhJpywu+gNVbqNaNI1z6BR1UqssKamJtP8qCSYN0bWbm
LQkjHw2mr6Xzex9x1FFN9AWC1D7ZYdaxU7xmjRfrMsQnHW6YxNq6LgNerOG9bqlud1U17e8PPEMP
WUbGHMPjwPVk9zJBBeAi+LIbzyrn6GXkfVsodPPhQR4+hdnRQVrHvu1XRfiuSmGOfOAk+ppwqFYj
vQMypJ1HhrZTAi+0Tn8lHgmWN4EoPT6T2dxv+hrUme1Y4oT4bXz8/a6F08lfbR+E9BI9arOJ/Gyf
gMYpqXXTyretM70XLRdyHh6M4As4F4CHIGxBNqMuvD9gTGY0KBRZSBJ7lg8WRHpIRx09QOcBEUNM
PZOceN+27y/g6N/rhAK3gbngTe+Ji0+ZNR45vF+81EOHCK+FeGnU/kCvfvucIrJfoH4l8EjRd2bP
mVM0iumrWbfwRjFtjbrC71CIE9bl1SaEWalacN2x/DoUZXzTJIpkzyyT0c6btabXb1VDek+YIANE
M3NpEGzi+QS2qRo4ih8LwAJou2KB68FmSCKQcPGSdNPVq2kR+0+1wcS8ZIHL/SWa0VWg6xkqdSl3
ddvs9r7O5iT3nJdQUY9qjfyyid5UlyqkH66GOp7HxNx2BGZF2q4vG1+e4RnOUVCkENd2q3qg1JPn
rpCWXHxm1l/reC+a8dIz18gS9SRfTZZJuDDSGse79ElpHExEaYB5KlCnHOWLeOD9DfCyRAYUxgkp
6jzZaeClfsHFa2uV0/uEKZMAt88n/HY8bb1tKqqgUpzVx7h21JU2DZuetG8byU1Yt59ZJy6GPZ7k
gu6cf5f+/3/ufvmHJGGZ5vu7lfqnufvxY/jX7qNpP6Y/ZAn/+m3/nrobv1Bo2IQogPJaHj5G/5Ul
bP3CimbkrYMo/2Hqrv1i2FhluboF4OcYJk3Jb1N3w/2FyF8QMP4FJE4FA/x/mLxruiP7m99Da+wo
sIslmgWcBbT3U1+n102RG8Jq4PSNyyaalMMsjSBCD+pp0jQD1PYYSlhjdD5SvgssGUIR45yZbI5o
Kg1q2OUcFmGtrpIugbXdDoxtBtZv2mRgyi7EZ+wXk3U7VhADhf3NzMdgH8TqsSlHa61Ns8G00H7Q
1JYhpYf7pnFLhrzZey0esjiBwJvFlIeJaZ+vTeHlaOqnZOHFxvRSvwVa8r0hz+i5ZYbim+ANsN6H
x7JJrzq+ZgSle/U+a3tYqihql1mCJjUCft5gjHVyi647In+4SG7TZPUtc56wfQhxylZU9UpLqvhI
XUhzH6fPuGhWvYyLwAaF3SRc2gz07/P0WgQtY8qcGYcXXERhvitD8q02vHJTqm5/wiluVdUd+GTW
42RJkSCmdIfMwZD9UbI8IC2DzUYXljR4/MHqalduW+JRMZb5eipDJMJmcUlmHG1rItLw3ERCYtbz
yguTfNOEw5cJ/sS2YJoWDMVGH3jlys5kLBsZ2nftRFmqu14JbyFl0F1D19g6nqXOhTYH++Ihfswj
YgVh+yhFFG/sqlkTEuYs6xhXtKqcO1/qrgAeaS8gfvmFYDIAxRDaFMwM6OME0Xn8NRcR4x6s07KQ
6QKxmd/MGE67ahDIMSVb+BP8BqUlfiWdWLpoyMoE/2dnzNd3yz76u31m2F87TxQbbKjLoSvPmKZy
3fKevPWm7/w+pH7MYTDfxT6D7ShkiSqSVosZhpfwEXFHaFed1Z66btoSaWosGg8VcTsqDMBwhJ6b
q6qM3BQmIx2f0zBQOYxgs7OYr0VUQWGaM+IeHIM5i4NbFtOqIQ4O2uzYj27aPQ6Dho3wpBNNaiGY
MjRCWNAA7PR09JXRKTZTz+Xt8y9YTZ+9hnFKMlUGFdlukvmyBuCTPw8sjYqHLtYMKJ9xTLn5a/Kd
sHYlA2d95FFrzGzDMzyu9UzHjhcJ6ezuujzp/BAtnxEN2K547ibE7m3NaHsq0PmYpAytGOO5Kwdx
I+aOytMUp7difiohIe6zOh6XpJ9CfJnHpYUp6DDCo0u9Gon8EPPM98N3275VidYzS361KP/kTZ13
plC4qbaCQ1biPo4dFymdo5toE2Vn4EaPbjq0H0yjJIyDk5rJWHmtHdgV0Ec2YzwU27HkFtg1cvJS
a15CHoVHF2egpdq5a8IEm2cd1m7eaP2G0cJz2Qh9Ax+8R2iEbYGTd/Mhy1IiUG2VsEOFCSrOfB7T
NQ0/2k0ZlAZjapujn4cn92G2jSAH2rxt8upRQXgV9ZC8M2P0gB0bJsYCD+bS2xozowxX/8YQ6bkx
2EjiJnuZBiQPfBRnGZ6mHEVa5Rbti4t3sjM1Hphbn/mBwAYN6Cxbqa34sMvAI1wK35+B4AHiMAeK
YsX2NgGqwXkEvQgJZY5HpKX4K7RLL6ZZGFs4BVpfYCpdPY9EhyxwREfUD2wc9wjG8in5QcgD0Sth
fUlbVMSBlXXLWeX2Jg2KFu4CDRcyCyyaRmVtGcuexIqt+Rm6ZbwOBu6zizvyNGq72Wm0BWKy7HHq
WoMw5ghfC6d/yTIMVTOSpf2+QZuble5VsQceUVebn8mcHAblI1XTL+GMEFpT+gcjBzON2lb1C2eD
vcGHW9L/BYWFS5PCpDH+row5ipsIchKJkg8gvCVO4en3ho4tHjCm6WGrqo5CHSlNCa2KBdTo6VNJ
YPvSjALW6ZiXKwt/yDQGp25kuJH8IkzScq4QePfMEJ1cYDJiLG3lMp5a4XRk+sm2pxz9phs6AUaR
AJWaahQLYX5xBVTZwZgePfo6TKd95aEIvI49jgToxqkhamoeNsuE4QxDkKzMsgrWgrDvRRlDdIWD
SxBOHH4kSrUlywKIKP4RRv0hrGrIrYrarxSNyAp36rBcJJ92sGN8FjAS6XomrGkIlGQq6KbJmzym
qiFRdMta27H7SY43BXGp95u5sL+2lWo/wmzV5WiNxEEjUI9YCG0MM2/9JjewDrAz7TGI8U4QRp+t
c72rT6ClmBpnyjZsqmeqzeoJD8CYUBPiGtocRYne0vrMzjNktP5h4B8f3bDe4dCdPjdtBYuBUwUz
cpi5KPefe+xgCAOq95YTp0jD3R+jYuxCRQ8OUwcjohb656wn1mOQ80NgbZLgwly3h7otmt2csjV1
LM+CYQgPXGzg7oQxTjl+VRGjrdPZko/BNo86dTkm6P4J01nSQ5OGyEjbS9ojg/HOx6xQwXyNvc7Z
ocVl3ZcgFLaQTgOQgcm9uGvcEvlyY96/jM1brzYw6+B2Y5QPx3WWLhiAZKAkZYxJOABWKCCGhc2G
0owfmEwA2ruISNAccENVhuV9Mc6QqPqqw4VuCPyxxBeZ1CO/QvOwNQExF8lI+T1qXzNSIDd2RnRf
ME5rr7nqLeFRg4fRwgT5uWzYalRelqeYsF4wBFGo81azg3cXPiaMeCR8xoDzAfHlSM1Mh8xRy0LA
lKDf6eNzp6DfNcSLMzob085wkcXPFi0+k3PdvXAM0bZ2NOH4YsUrIcbRd/EcW3RYKKzIqBWrukCB
7rbaJwezqWnTMYEHvW5knmSibSfJfI4xLcfZq/lqGB0PBrttCtei1VL01a50+Zq070xTXkvT0x/x
mrkfZUZUdDv43gsFlw1Yk7Wzkopwurds5aj6pjDsYEeHjbK7w5QBWSCBlArJ9V/bGMOUIsGiocN6
GTPvozHF0XqASbU0ubgk00wYxJXKtMoq87UCCEAdXlokVFnWw+g+NXPXHErNwuJBJ56NKB82OWoT
gujZGPzI04WfVQ+avrLNRllFGEZxFuJCZIfOoqrs8lGZbG6oGMgIsWvDh5Q6PHAoEoBSxuVT02IL
nc0T+Sdu9+7O5gtMuf6k4XPdtIl7zrFX7yY8xvWYEDktHvZDFS08YT2WnM05Z+MZh1sDSkrnbRs1
MzZht45V5NI5zjYwj3A4xMqXHTUk77upVmQrAt27hveY1sYPsmFmqGiP09iqL2LcJW3YX+6/DFXy
ZRqn5Dg4dIvmWOCHN4UEuoXEDtiqPq/DOVA3VYMkPSaD2bJ5JcSkxbMUzlkl6srStjT2wJgLURfG
Q1B1FkHRKoe2FVw4EsujGQRkwvZR7cPYcjBS0Z2H1ERh5yY4HRVz5wA86Nahq+ev2Kl7Po4kit+K
QTtLWbiX59ZFtSbrEqTYMRSoLX79Ky/Cd39gMI3lABLVzrykIYujrct+W0aFumqHWt9MijL5Rib0
tYi68YumsHyZmeEwnvMjRKP5bk3QbyPMEm29I+Whfm8rzyL+QC8OhSoZjZUdH72c4Dl0Cr0zP6ZE
caLGYrlCoh2QxIkQ4VWPkSZhwa5Tzj68PHcBIB+5Z00D2THt/kuWQewqDVghRqVB/DCfcW14cgQR
DMqs7KqhSaTlTbhtLXtazkN3MTzETXXbXu0Re6smfbALr4dYEzBlEVWwCgjmzvCegO0FRJkrdbTl
iIvXw5Bpi7jUXgcZnsDMc5PpdACBKG92SviRYnCU4GC2hQvdzBOeNc24SFBQlN6+yOvNyKn1oHnF
l4GxxCYlvSusoq0lbNyuuUIa5cK2aHRxpOF4LphDEi7Goef16grpOf5F+JIw/PJRJTvrKHbNdWIi
wOh655KPyG8HKL3LuSvrjYXTWIOYe1fr2veMjWKVm1gP5kZbokgy94J10xXuCA9nrtZgpqbLFdEQ
5s1zcotFQoEonaXZWAHvYlUB//k/7J3Jct1I113fxXPYQAJIAANPbt+wEUmRkjhBXEok+r5L4On/
lbd+x6eSKlRhjz0oBouSeDsgM885e6/tw0IfiLOdGCjjq/qRvnYELz1wFvHIlzH3Pm0n1/4sXcJ8
PM9NN70+oYxGfdMK73NJksF9s5R7N3bfOJwTZLEE2L7UgFByIminth9Ybs5tI2PGc8TqSR+Zc2BF
7Q3VlLIk+GhAuofRIOCiwGEUIK0p4gk5i+QWkE1GLovYC3c+ImXCPRS4FMekBbqSe8Okmiw6JTYd
6Dof3rZRTA8qMckfImJQqZLwJ3teOV8j17m1o6Tbj1JWmx4+IoT2ZdNyioPqmD65sfXVr/lEYFxJ
2JMequGIpJ0xui0XxXFxzJ/CCmBhG776kmIlUd3TWIYk7s39D3pAt8tE9EJfEKA3euKr31CgZjWz
vkVhEu3iODsko/c61yNVrBLDsR+jZes6EXDPngl7XkxQUDK5TiRVhIk240ZwkODVRfjpRTrcJAsD
nsnwjp2/ywmFe2w4m7ANCjIIyIqES/5BMOpOdLRDQTfgH88rQlF+eN4Edy+vKppxQh3QMI0Hj2e8
sSTO2pDci1XRl+YK/RBlGrLZrVt53nYKpmIdDOFzFvmkMWbtUS2uRwU1BedWu90HLLGCTeLzuPh7
0Es5jmKPeJCxwLcf1Ocgqm+khYZrqpxvPu4V8AvijpwT7wBL+37Oc+PYdf1tiCYCXAfyeccRxLUh
jb+fFnnfKIo+lF8XjgffMw/THaNgGqkHT1XLAWvwmd785yhLJlyGfruZHKNe5dkA6Ny1uOUJK3cB
KO8nbq6ValguEuy5jBYLtrlWYlZvrG2aERtsdrnYGBEp5WWdZHsrK4YtnBLQNl7vQTYXtzD6sxuX
zBNv6M9OPNzaDRq5lIFPKWR8V4phIk+yAH0CyIf6evGPwzSoDa0lMuRCjtR+Y8DN5JSX9bfSaG5j
9iOCQkBsJLF1GxqejYBAYknHPQWullRPo+YeHSBQOHaz4YD1Xqb122Ko7MgCLNeCOxb8E6ewqSeK
ZkhHbNeB+dltvvstzutwYdiFe2gjF3iRRs2TM8tyX3Wy3Y/DsJYUMg6RYTBfzW+ixAqvcIOBwbLF
LgPwtYJcyM4cOvYZHNCn6Cr0bfNvxA3Xs6zWRltVO4kS2X+cB8LPHBPXNVH2OjRIrWBRa4raFUDI
RL93OGcvUXtS47ZunHk1d2cyKMM1pzALm0kNE5ZomGRkGtWQceblXbBfgjjinEJeeNVZt3DsrIe7
jnEchesLO9cHmHjN1g0eGpsEt5RJTNpxc4cRFFB7ok+lUGN1VWCTqABV1DCdp6LFFOY5HMkXM7bW
Qn3B82Huh54BnkUHre1LDgzLuyPAVyYyeQ05gJdGGew5jlzGvgLrZ7OxP4BQfHXHjLwooh1Wdk4x
4XY+q8bifB+pwwetsbJljVc1fnOswloJH/PGYHBE8zVKzO6S3dJzNKT024JkLnbjcO96w1PfVmeZ
K3IjOQptUqfrofa4n+AdasiOExFFmL4kHbXMwNGA5KcMckZWMFUAReaZ7bfsvnSgrIQ02De5ZFS5
GN/jnrZUF71aNr8AMWG5Lw09dKujbYBQ2is1fV172UaqV4nubJtEhEX4uHIg0xEC3c7BtlSus6Oi
BBC1cGiyO3MNw8Yg4Sh9W2JKZmHSigGbcS5lH6yLIQS9LRLaaADQZ3chQSMpvlyruLQBi2PYd2SW
z3uwA8yK+k3u8D5fSwkUfvxWToxx89y3pkJj6wVI2NQpXh4mQdvGqAZj3eU4DQkjK8iqhtvdEPzo
Ve3e6SW5TxxtmJxzFTXhmfLM3YU9ty9SeVv30MylhfOloUReWR8qE6lbxNa/7ZrJWhG2C2a8d95S
nfbeT+YJ2DeOB0GCll8cvfzJsNyv7RxXa8RNBJ01xFlLQcoCJ/F5RAmqzCg6LIV8CvrM2MCmEBgn
G+sQOQ2eKi86gyX/FM4N23bcgJXoiprpYniPqWgh43cu91EYfZ/yIT6FXf7kDHN+Fmn60BO+O4yx
uAGvCRKOwntLl4SIT0XTJUCP/VigYhiakVdJqZF39blDxnuuCFkhqwWT4IAuICSSdR0XTHewljwl
i88M1/jepUEJXQBvim+5f83f//8E498mGKbroET4X/9nRPDbBOP20nWX7/HQvfd997chxl//8r+H
GDLQUwcfOhcyKffqApzeu/5//w/2hf+JREsy1vDQLzDGQF/1H+8gtj6mGNKXrmBqyR/9xzsoaDoF
JmEWZLNhLPy/mWL8PhyFVR14SCtcx7fM4BftTmDP0shqmjJmO91VjrkJW2flxbW9M/yKDc4ngPan
N+kflNj/9IhIkRnEogQGmvzLI+alUzqLAu3BHUvS8WpBUCUkaVBwRKYwHv4l0OFXeL4PPJwHCrBI
kmvg+FoD+pO2N+oNMtbqrEactHPyioO1N7/US3aRmI7+/Mr+4aHIFxGs0DygyaP9/aFGL7dgMCw1
nYHsI8uzD512wUasSWd/fqTfhasWj4Ro1fK4Bn771JhGLx0VZo0GaUI+5zN66GIIXplCnPnnh7K4
5v825OIN9KWFuguNl+dbvwrno9oswOzxquysJcjPNl/8pt3Uvjwrk51MNuYInOVotQz7q7nBDejd
2VGzXSgq//xUfhcg8UxQuAk+TRy1/i/vrzcWvtEHU006oLEzs/BWDvPjHKENNvCmoSDvHO89JJb8
zw97fYU/j/mu74AtJbA6QSKIqz/3ny4hNowKRW/FJWRkUAn7o0AYrTXCjXYSDgYw5egmLZeX1Mfi
QJP+0jotjEJ0v4nDXqV8+TmV2ef/l6eFKMoOPER05Nv9/WlJykGRk0aKhRUhQ5S7B+nxaHS0qAb9
/gcUCKL6+EGKetsEntdX+cOcUbXWw/jku5zkIGxMMrr8+Yn948fkeoLliVkry8vfn9fC+WlOSJ5B
T0KqcD0K8iuHcTPPACUmhzuCChpZ+beaIeO/rC3W71JELpGfHlv/+U8fFdMEZzQYTx5ggtxPJtxi
tHH2CnEdZ1T1okyc/2aqDpOUb0nyXLZh/y9Xyz8tAj8/g18+lSkrYvIDeQZLTNnDCIuWRnqhIwe6
nyXhz2+1wDLOK/r7xRn4ju9zXTImF+JXV0VFC9kvqrrgIFTvvAaAeZV9TKZm5JpQnZym2BOaOebw
SRF9YchDhpn706Pb2oerokWbLn3+zYz8I9CyVNugnpiCHU6Hlxr7YJCNd5E5PDr28MgsWrnVFw1k
CJL0Ii0GMN2oXpZ8F5AcWUf7QRYF2eD8Hv33B0lrgtmjmJjnzvbTPJPCWcEe6vwbGh3nhhYiqAX+
ktsP5soe7sqlbVaei4B+clFgMY/QN5Qap0fHkcdRwFi14gNJzgVcf2jgZlDeXrmBhgORspkvU6c+
JY2zNiJm45U6VgHPsTQJjsjKT1eFhxlTIRQF4w1wYUdGFoc5tHcdMlMc5Qen+5Hhgsg985zZEQOh
YAf4hxyDadyKIP3QcBmtKtXXkwi4hK2S15CUD7bbfff1UqzfGTPDSa6dDPUEfUqJ74Y3MoDUsSyM
iBEu3HYdVsGJ12UpeZiwU6JEIbFBj4DVy3Xx6KU6xy2NE6OtjbWai4vFYzotb5BgxZsCYLHaiG4x
4cW5fJkM5Cv+MkB5RxM69jF0Qa6DqWdOU1k03q/qwUqV27moIMyzgOm3P8QOOmXZlobAZ7en8W5U
xUdbdHTkYSF70a2ABb9yGOPBiDPP4Vh/D2KUYUoPvCeWHhcN4piMd2nwrnwmta4/vcQT+4SgH9gH
rIt1cGpi6x548MTwnWcS+suDsskvYxPWGtqAIRvNz3Ocjfz7oAu2D1mH4lrW0SVweQvKsAGg+6MZ
kSKZ+UU/RLnA2Jj0hYZlXT9eMjevHQDowMgv6CLPrn6ntJNT1fLOy0xk/6BcAFplVXbRZtDRgytt
I8nFOrMa45VfRQ92JZgItNZjSl/CMdE3NpHbg2AdHrKi4pfbHSTvgOvT6bBn5kTvlSbeez/GtZY3
IJTnl4VntNbC3qZOKHXwahNRSqbC3NzLaHz3Ex5O2HxYraSGarK76r2wttYnF6Pmui/lifuKloW+
Ecj0wFs4Pup9N23oFSYXQcwaIc2XifiJaXZugp4GswIAunbo1GgQgr6UJ705a+cvMRftCtjigQk/
1ym7/d4hbY7B8IvdpvWua6vumKXzs4VK44aICMKhc+RiBG/qM4wM6WQ1Zqi4PmxKITtFmsXlCGb8
I9U37qIxJyRxfbVF9OD1pViHHg99XUr8JP+YJKkMOfdKRSeVFnOHZixmn7IMHfwVNhSTJDVFVYjF
NYgvPZJX2MYVN2eQ7ef5qVs4E16XrVFv9bHmoCouoTpy1krlEur6/EJ0Y7WBe42FY1mNifdgLrRh
4cM+rocs/riKD3NCSdd9GxEWnj17bXYxwA00Sf+K92acuQdG3nArgottaPU9rm05sGXhu5nYwokb
BARo769/IRgY3GrhNXrGq5S/N3haSvLUbVv7g3mUkH1o01Iod/SP1v5Mnnl/UwP69+jkeg6Rp606
m21CjRmEtyaRfqtgMQZ6XgeX3rdqsbqUdqJ2U866bdAj3LmtIrdpqDazEi9g9Lm7ZFXzi5qV7IeZ
STB3+l88fwtPet1bwRZW16ZqwnwT3i5u5N5AO4aECbVvC7bLr5zpBIoZynQ8nWy7OXo9qyhTAbbJ
iqg+Axb8TprGZ+4tsr2ksWPIAOqtZ1g5Gx2s9bJYR7XzBEOMsAxVB0yP0mcVjaQzlk6xDXLeuNwy
t6nBfZXHXM5yml+uyP7rBXk9vDCV/NDbgVloRIM8GCZvDUtc35foiXvzRxOaT2lcYmmwHqYwOM/A
HEHv0TGiJ73+6yOae5LOiz02t9P14h+KqdqQDqPpWUbCBUU/6mIxmdtaOXioDuLb3GCDdbmsY+wX
W6LY34dwDGiiSmKtgvnIJJvpgF3uEmBTq3yGxqQQLO3sqH1uBt6RiFaQD4+5DwwQIo2FkLxzN+GS
YapFQbrpepiIEv3pxpy45u3I2BNjA69R0TjVEimieLgp64VMb+0za+3o5E3cPmTOsMKEPbIpWrt0
/+kHV0y75uWAlgmwnNnNm8bysb2XwTEpmf7G0KRB+8boObgJW1ndljWde3/k2O7P743f39EIZHFj
z6Qp/i5NsF5Fw5s0ZnT+cpvup6/woLk82Mhi3qQ2Tftk3JJ1BhJXf3ZXF8e4kC3pvJAMea8Ul0tf
tN7GDsSFJgaxPmaiKSENeUCwOuOcjx3b5QX7x53AiLTHdHtwGJPrKWXOkgWXIHUpkgJy1GaUSEEG
Fh/rZLqq3Dhi2kV9EU8I6ws85oM+y4ZDDLLmXZmFWk/+uqLnChGgeix7+VIqboE4HJ6WEtSzXstd
ebeYLmPWjls0muyvHsq11XUJwoxPlpBVbGNmX4MnmGzV3+vOfVGe/54rblvbN5+9CdnoUqYuHUJk
sVUSQPea+I5PJd/0vrppKA+gBxYnCk0k+U5EMD2YvH4YbiJ0ips+Kj/3sk62Xsi8QKZIVB32xc1C
M/ag2aCesLjDORgM3MtEtCn3ZiiTeFU+id4fn0o6RI4A7ScWH4Hr9GB5/vSWRv6abvIJtoh8jbaD
6e263pg+p5VzM4423jnLThgOJbjSR/NcBOl0Y/juOUvycI/M6Cwapg0EMN9GjTIxCpL404vI2Tg5
uncdrkuHD4U0EjxajlszsV7QzK0kwDK6r/lzwlZKljUoZcRUc9OyCZr53myWZssFnax6VSb7rvCr
VdMa5kYmzbyZxbytMnlsY/vW7MRTOTFE8l6vNbnDZQ+4H2GRt6eLaO3wU5GGbd+UzFXg84lPrmrL
jVVV95kkOsk1/ENNQxdWLIPrnOFHMvsvVjIjFoTmjjcN4XsxfDItyJ0uzqpCdNGZTv+5cYZmN0ha
iLKfxy3842hFTuYPbQscShLDlWDobCfBXtXFGa1Dw02RPQY5V1Hx4hMcw+yU+5OMWY3v6Ix1DQxa
Cyy2RUg71uKY53rfe9zDuEaBaBCOMaCBuW9tpCfEDK0TWvBrK92YPuetUTlfHQPiJsoKjlQRpok0
ojBpbFyWg+T+19bnsUC7hZpi79k8YNC4zElqF5JMxhaAv5LgusQnfsLjupy3bsAYlDE8CKY5qUkO
GDYRhJvN0FfQxiRjhTY1sR6DwZ68ubmJCXqo5mhgR1K7Ye7GvR+093Q/4T/h/Uco4aAizbwtInqX
c+yIFIE7DS3/iMm15Rjl55vSZwQTCPK6/NrceEAMsHOmW83pbLS0NYjIz55gZlRGGJI5A4q8j8N5
I2vcHgbiToInmYkb4RsURy4n3tQ1QiL+Qt/ve7dJtq4EG9TiZgjGfH/d6Uq7oshENNlrJ2yoIue4
tOR5RfQJWM7Qj5Xlo2gcsV+I1cUFYQMUImuEXWEPqhnflYhvA8DecI+f87BBNDp2b3ljhDtEKPGm
ENlrlfcBg/WvjST11xTjLrM6DkV9Eu0dIjr9Xn72vSzZUb3JXZiMt3LungMfJcFcjKjsEx2qHKqN
KTgbLIN/8BUt4LLkmG4N9rq0uAgWfaT0LWRM4xCcXcoH5qXWCyF8IQB3jukGx2Q30XIVrLB6w/yr
uwTuKqrW2C4YOICSA3A1wpF3vhATSfYGnHKpDwWZt4xQeg1QPQ37u+CcJU0qMx+7O/lwADxi2u36
2JrFNgyYmWfWfcl70pxCqpl07GvQU2COAslYxCM42VI8U5sPaDIInpMoT/R7stj+56qsPrEmfan8
6O561O1TjBO+6NWqS9IXhinYRKL+0WKgLd77mddNjsAlqPf6pIyd5aXMicsW4HNlaY77RBupE+Ob
y9rBIojxgTzirTbH6/8CwYvOWriSLSO9kZgMxg/hvZGjeAo0H6eeGPlqII3gaNeWHDQK0I4WcMKD
sbH9tr2J/a1DYbqrk5Y0KrTbozPw+zldgFJl2QiNbUhmbaj5aobVwIHmY0x1sTXoXsug34XYJ1Fq
SLznsGOiUpkEdLcGzChspw7v/7R0VJxaiSux5TR8Yn2K6iunItmLkje3yj95Iy4pz30q8F2A8vpA
08iyhGTXb+6qUN9iIJFc9ul1nTSENTCgmofmydVlyET0dW2WzcFo8hxASbdsZFed7ZGsG88pdlHj
q22YQDp2CPKhvvRc3OEhtR7lSuRTmtr6nTXQSK7+OlL15YNH/urVYQk9fV7VXbgOFjZUXZYyJHoF
DGQ4CZ8pUPDrFRoNuKeuvt6CgXIdKsxufNb6aQ++BKhqRTjHqRaIhjwI27yX+K/RjupoiUSz7KX3
lOTBIavZqS0cT3YRMOCOmb3Y06M9gdBqORwPHm88J3sKtF2RJB9GEKhtOoyPWcO5p8ijU1RUt7Ia
qEy78cwM+OX6GQyaAGuXyyEe9HPQ62pZ6dpC18dmPH9xAF7DcaqYQCWEAoSBtfJsbeXTVbKdQ8z2
jDvT5aglTZrVi7akjzkXl34Soqtw1vByS1ngWsMZSJeWeCeKVe0CHdxnLw20SHA+lQLBIjbmVefO
DySn3HgeRuGsvxe0IWZrOQH7LNZZyd/Qv1r3P9xofJuqZ0e2sFTnHKEsRnY7Bs2TP9hCHqrBf61H
hu61pW6shcPu7CUXW5foU8SRLPxybb9dn7yl95za4XoVBY2KlE3KSsRHL8vNVPEvjaygzxsMRzrP
ut5FT9ZxwWeJvAsJ4lpZuJwL60FZiaQFo25JBxvWhntvoB7gnX/WC8YAfhPkE+ZvVj6UImSPwbHQ
ZRvUPBa0vLvhoMEhmFpv8DlZNU/XbnIT8Va37qvhS5pngvIywwGn92ViO1Drlu/tyD2ti/qx4sg+
WEwrvCq4wZbMDtDH6z7E+dBE/pYjRrDV3mE8wvwLELxwbfeWqdB9ctcuujsGqvQHRlkmrrqM8O2G
pMHrjbbz1akcutdMUYDohbb+AljhR9uMj3op0Z9qvAwHWbkXlccXDVtChIlSOyNBpmSZQTVO5oQZ
VPMG5SI1PC2IsePuiZR6dL3P2RB/b6zdUtJVaaWI2NWP4cCSQSIC63L4oBb1Vb9MBAf0lFkU6x5s
jk8zUzuVro3LoRNUk0JvJM+Cu6ORNComh3hLVbBzXWcDdt8QMtFD1g5DG3i3hdXZINeyzh+boNot
k9oEgELI2MC4AZH9SKypsb4GLVhA6JHznVKTptdYfp1lusD7o+7QDR9N0psduhpy4lnHnXFk1LO3
OCR6+tK+fkngf1rJKimAuTdmwuh2jg8yl3dKcQmiXuNxE/QaE/Yrmc/ba2Mh/py7qNxCgTCmmbjw
EDvpNlLRQV5NVhbhEALrvz4JDAMES9ulz57R9Sjy9q+Ohx0Ul7Id7sZc7EZ6J9LVtTVXJTy4PTEM
+yvmkRxB2mfpPgkQBceQLyYA2XPHqh7w5qSCl8lLVO30RvNw27TTNtdT8QEDGdPn4ms/ov3Q90Mf
OnyELZV9QkFF1gpkH/kDAyW1UDPzyDgJI7WJXP+LLcXB7xet1dG3X+cBIRupDXWpHULwUzb0MnqM
uOgE2i5iMxGthrq8Z78fIfuhwoRdnS9Y3CiLpJ8d22l4zAHtzbWwt/DAOB9YWmkwqlWtT9QuXdhr
pRXpVlmuWBlKPBp9X/gIv7mXGLisrj3SwmDXTWi6le7NZFCtpjGrgYw4vZXkAY81jLE+5gNxcy7J
ZhEspHTuCvi7cVIfKE8NMjrR4LOFInEeqUGDHiLxnDx1Er9wesQvXe7aLDc2FgWyaVcPseQ0WfaE
tIbdnUj53SgrgRk891GFwbtjicnd/EfZjtbdtfYsF5ARqY88ouMt6r3iue3nmynVvuNwMNZ5XyBX
dr2LZxWcGO4i3MuOKj6uXRrD4EW3ebJpcPiwiAModRNQlrh31mQW/bXZcVTMtk3DZetSGgeuCAjO
43hKlp0Hv4iPk/exCB0umtR/9zNK3hZQPNIZGxsLK1ZdAw5qbd67LIDufvW7lsGnKi28nV5KZl33
1gEzpNgqvzhKfgzKoYEYYGSii5CQQJfWnwqQJbCi6Sgt1ddu6e9rg/YVJEaKqNxlQWV7syOUtBR5
52vNjJ+YlrPe2zLJMbr35HvTGWDJaFYvujUlUL0AKM88Toz3dBlWDKuLlewwVUbBzgCAw1+Bd+7A
qNM57/68iw1/uL3eyx1eEKRIy/31NHd9oRy95k3tOqzNFHl0ZotAf+g2kFnpGPsxEslDZDWPnV+/
QcsDFN7cWrP5Dcca/QaGAGFEBndC3he8pZCWA+4u/d5Ih5Pk1ByrMiJGmqteZY9NlnH48nPuygY5
TDl/IyGPw52X3C3Bw+RFFh9A2J/tnDq0l6I8DbcdeylLaQtKHk90yks7Oepo+jVFQTv/CG3vi+GU
9Y7yfO9GA4tbMA+IO4uvOM5OUU0GTsvLAhg36yiVogSK3nyvc0PuYvc+HKsj6VvfFq2xA++V7MO+
I4cgqo9l5hn4DEARuIg/JpGIW2WOw9NsFs9FNmLHctUh08ELRrBbXPVYB7Gx9WjfrRF21qthrkFg
QdV80ZBEhaMpxLBSLTbZq3ae3oeVcybNbzMgRtyZY3M3ZhjWjHysd5kY/Z0kFpX0CWxmTZN3u9zi
2JAO6r5LbKSJsOew8iw702cyV4fheIhSJNSDLY9FQi4Zx23KowuAbGcT+s8uyXBuAR++q43XvsI1
bEVRelhqn9Q5M/sCoZ+414HQGWCrAtx8+amc/Mha+675KBtETNf02qKT/SnTX9zFbeDUkygllHe6
fgktvhu+EUJtnbgW5H9/Qcx46oEpUKQEBo2O0vZ241w/5E0uT9cvMh/kyeXOmaIIHnFU8+vz8j4n
YGI7jxhHfDIgQXPRP4jpF8uYlcZqop4OIatdSDzBRlbEoXZ5/r0zMWQPhfkNJeGgg3GsbUEW+qqa
rOJ0/ZJk4bdAy6mE3bgn5cc/f7n+LCU0dQsW5y2BjzXn1Xzk3cTqWEwOTFq+++V/bUw2+8htTwnQ
rbPjDGorg5pOapmap/98qacIvEBQp5jmQ1o4jUo6uOM4scN66xrjcLANQni4PKemWHmsAsCbs8h+
IgnQ303BsFO2Ulszxqqoc7CvXwYdZt12+r6i4b/9zx9Ai0u3eUZHwzJs63T9Qrtf/PXdkGXwlxf9
J96ke5OmcLhbk+ZTYJgM92rzscss8xFzJBT5ktYgkIdjTNDMTSaSZ1u2zY3T9y2FY1IcjNyMTnxK
j1UfrQtl1k+mbG/4Y3UnLYRPdpanxyAfBxqRJe43n4RNH0ftg2sZAn6kWW9lGifbICA0obdc0GGc
CFh05gDT2+D3XFD6f2m0N8QrRuvr/6kJ9RUdfmMzBaW/HwaeTjTN9eNiF/XjDPCI1jh9iuvPPMow
LJXyk2Pcq8ysHsg5oyk273RigmNW+X2yUZSGEjtIjGge+WrmsBHxPneDIWl/62/dMv5hqYiMBK+z
KQFIE79+N+pP4aefmbLbjZHzldBWVNdTOGwm4X0zTK/fqSBrzmRUR+eCwHTw86dRf7l+p8b4icbZ
supqdnCvMxWsj/wjZdC+zRgbnq4/un4xs+C//7duMZN6eZ0TuFTkR8GcQdCTPLkxOcbWQzZylYsK
8aKbO3fzQ9CHI9Mmvvjz/J3tyFlJbwmfZrGvpvbJBWATttUMV8LeCn0Xe/ru7OcAlaaT3jToobn8
iA8ygNzQcSct1OInAikk95O57dWdN7TZGaasIGeDUOaEpWYTN/p8CkGqtyLyrrnFSU7CQdLXDumM
pgXn56FA0HsaMwmYuhBkZed6ocHSuE+yIcD81aTWOsrCeFOLGOIINeU+V+Iu9tMto0RxCGH1eJm/
A1lw5u/iDZFjoPkC/UmaeLTSwr8f0j4+Z7m1rJNFVetxMQg6kOX3puGx570zmDwFpx1OlX4ykcg4
Y1y/NX1nXHV+lG5pRah1qVGn3mI6p+t31y+hA+/0+l3i1mJXBD4753CcvZpkvLIZIbpDUZ2xMvz1
3fVnbvQ8ReFypHscsM8p2uNxspAoSnjpSmhEKzE5zqqD2kpE1dlNPLboeQSWnXxFu9gRI9Ju4rqd
D1bUPwsNgXWR/2oobMbFTONhinDK+Seh0bEQzesb7CI06cDKOpQ8ZY45O6nNN7Bp+9Q7d/iu4kq9
Bk39srj9l0xxYrTA006aU2twDjnNgiN8BMTW1TTbQXNtFwC3pibdEnlM38N5NTUDdxy7Hw2H8l5z
6YgcqbcfNrS6RGPrJg2wi2dQdhZMO3JENr4EcldlOBMDr/uausVbJ/03CpOVqxWjsObeVBNeZqdd
K697LCOXZV0juge1iwzg47wAE2oJ5zKfW0LF9n7JOOulM4fbwScAA+XF5z6eNjRZ1vUY7QDH0EFV
rG1QTGCSgOpjtWvla5JDwlv4Je1CArjS/qshwVFEq9Fyiy8ROn9mGv5nEURvtte/2aVF3+shyeDw
5hEnONel/F6K9is5izf4+xeAymsTzMck4X24mvxhagYI9pevrELA8+L2qKN/cw9eiAAcArGPuF/N
ElmAihSaLmJrzgj2ZHFaQI8wixtX7YPSRBJOs+3NoikljKI+UoGH7NrlcfC/lZV51i8j1oVAnn4e
PfyBCBI5UROww7wOB6hYp9WhCNsHC2ckYeeUarqjlwbRh24FqWtBZdJh8Yty3YvwZIw69N2dXtrA
xN9o6hwa2hB9SAFpr10KHWFQtzjQuuDFtJ+yBn2+zC5JYD7ZHBbpHVIz+wVhoBoWOtIXgH7KqREp
wUBbKE/yi2h8Y3VwmuBfKLIaHvF3tU1gUhUgayK5QdiW84u+qFuWyBk62leatFPO1Cq1ZULZXVrs
cxzh6uKNk15IGZOznRX0J3SrKWCgNohihY3L3XacumlQJHh/NAnn+lZGtBkdnRU4HSNBOcuRR7eF
uzuVSqbMLsXlEFJvEx8zjfOHtLkIhpQzoekdksolS4ZuT5VKa9c13zBjX5SbGmtgA7QO8t3Ccs2R
P90UgwFVatz+WYRkaUHX3yRI+k1BQwo51dX6x191eZGIZp+WCE5x62VATtRmlKz6KaFfvrW88zId
oqDdKIVy/M+PLf7hsS2iNXhQCwFU8Cvcp3NGjFVTnR9qPfEuQuovHsiKX1zaDIaA2STmR4laBAv3
C3DGYzBNJ12FMRZ9DINophQ38XGYjJT72zYPjsqh5fPnZyl/E4UFpmV6LpwQM7Bthoa8gz/J0spW
lRkUJS4bn2cZ9xSIftdNK5ZhikkyuhC4WNm6lkTzEZV70ZKxZso+tJgjSfgUi5LpyJD7u4qKGK0B
eHxqOT9H/elV5YVoxEtOq5BrgvAGDmVRGr9WXcLh9tNVghiZum7X7cC+gaXzNZ09koQiisKrToMy
4YNBsNx4eOzFSCEvsrzep2y40aLO+Ix4MDsWa8hnC3txfquRP9NMSK1G281F/J6U0/23QOaPumCj
z3OR7fSYt53OcPqC4YWkAdkc3ZLzbUx0AaPHFghJruLDn99r63eqK2+2awmovJ5nyt8Eq7VKKsOn
9UG6b4ar0AQQ1jDrEFpv0uqVzOm0Kqqoj/Ro8OuWM1FEJFreWSMeCWVWbAd0lH0v4WSc192ZHJrp
0I3GPtc79zzRz1mK3CPFMKJ/0gYANkMGwLVV3SxdgBvEXD6KBXu+iyplJ5uZHGT9mcR0LOwoXhfx
JeoMhHAW/eqEj04PFMuEJhnsFgpoahQTjcrKLjh1Cd17TsWh9ui+0WaoQDesJVvoNu0/TTGDKSDO
+Ciq/Ku3UBEz074UgjQQ4tPW9czK04YeSekep0L953hA6PPT9a8H4z1Pp3pHz8Gw+nqblv13osF0
u74oBCcForMIYo7N8oI5EYefjaMw7hl5mcW2BA+3Tm3wIWGcgCQozWcOevSr6Pg4tOYy0d4AcffR
MPCq3aB/vPbaawOTrJcd49p4rwSXT4kPdFOF7jdr5LgXOguDkYwCy0RXhn1u3TLuXcHF2RuFkKsm
bfBG9uzHRlof6wvcl/k0IZtaZ7n74vKHTAhOUTW9OVPccjjbEelwa9fesdYiAQkTlaaUPNit8RoV
3Of6qTbHqIrfjQkYZFaN9/AB/BUoN8QAg3qxQxexBmldZF20Jwwwz/9yuf7DjmK5QlomTgA3+I1B
HGGKTR2jyw62fsl6N/D4GWe44IfRn0svpWglJw5FTkLUgx7e6e210ko6R8uomj7/F/3u74rvwA7Y
JACmcRextmrs60+rVT/LSdbJf7F3nrtxY+u2fSJucJGL6W+RlYNKwZatPwu2ZTPnzKe/g+p9cLrd
B90vcNGAYKttqxIXvzDnmCI+ZFb4tcqTO+XzcR19ZyPJl818VKvirByHz6v0ikTWb0qvX03X+pfX
5v843E1ok7w6piORRP4uPe/jflA20DPAjxMsh56rCiZx0laY/dAzoxT/0dCqDYv1w27Yv4RIztt1
vmGv+jH0FH47L0WQK/dF7+MXQ0bzlkmY8uNq+hclrvc3mbwndc4cFPLEJpnydx0uBbZkDT7iS04T
KE9s0VFWBPrQJqSGGesym7Z+yWxna/G2nQv9HJGEcnJ0CZ2Rv8iA+jJjiNz2sZtv0U84vrFOo+Kc
NDVTxkQyzDCPWoR5Ze99BhiO4EEfc5rHotQ2FZjK45hOn0CelORRo4o18iZkxCEDT7O8zwCVYkN/
MppnLc0amIlMv0Mt5u7TLAcjNQMmfd52GBmsZa8VsNJDVhf9turjaMdl4XcoKz/ZubGzSfYhkma5
esOyiWf2Fpo5BqGsSJZouGzMuirIoxPLLva016ZqMwy3A8NVT/8yZ4h1NfOwzhw/pKIkIvmup8ET
T37p3CMiI7oPNgfyUhTPkK85NU1oILmpHYFx3Ys+/GWVer+3zYNKsuYAm4CBdjklu9rGu4X/9lJ7
VfWUzQXNacpplc/ddGji+Cfwh/KP6uP/W6P+zRolEDL86Zz7uzUq/sGp/634iyvqj7/0X1eUa/xH
CuIIhIS7v9JdqaT/a4vy9P9IncvIgsRBcy1tJO//Y4ty/yMIOTM82zNtAhXWE+F/bVG2Z+mms5pi
OL5gxf2Pc+v+R7H6Rxze/x2rJtYf8ueiFvcC7YY0SdB1dSl1cy3p/nQI1pM2dQxPxVlT4rlr6vKq
loFJrGkRTu59n8TUnPS+jCiZOn1b4pV8aOo5OnsLm4r1d70oXfj13uOcNfIxj/IvdbmM54/fWVPG
MB2b8k5U4Q94XD8Lo30sNU1eIoZb/iKqLEiZB5yM0d72rIPPYWpbwDRpFLRVuT5buTiYdVE/TdPw
tcpS++zYw1OLufDBoHv4pBLWTNqktyfDcVHBj/kDr/Udhdj0VDg2qk5bsWKBUo/qsM/VmUyig4Vi
/UEabBqhBzCYCR+F9WHdKEClrnhvNKdUdl19yLmkdyYeZu6OongmppmwH+Ua23gq5BFVD3svHNSP
CwcvLmr7PihDe84Ti8q11R8nBiXn2NJ40PUPuwzHZyeX435JwDElK9GtNua3UAdu5fWcUU5igRvO
gfOiFzxDkiXqhREPQWH68Azn54C+wbu4/QSPN0rzoxrIt+btY89l0pu7MxlzQrWWL0USXRjHPKyR
x03RzUfRacMNsMKukmHxcwbBfenH1nt2F9vvDUBcA1m6BOAl+kNpKDsYG3bz8YBeHiTBcLE7+9nW
I7U3ZE4Epi2KB4Cb6G1yG8bXzAEVuxcsCaciIqy8t5jOkxekbokTgJRr7izei0XA9fISCYlDM1uf
Z8eSIrTvsBzUObLCRxfyxjV3hicIJc4TxOf9DMDjhowbYpqJAkEbLesRqe1+sBKi+TrtLZuXZNt1
APwUYOxNVn8O8648CwzOPkPTp7H2Rt9yiN2bh9Q9A6S3EPXRHw1u2B5cQ0BwM8AKzbq4t940+gi5
0JIVihuGyWe7Gv+ltf696oAez3XmciSwd7AsCo+/XnAuFJRMNUtz/oDSDYpuBDHdBa50STkWX1u9
j46WGT93USiORdx+lYo0vkgm6BdCpB1/OrD+eyL8OR0CnvX6E//U1/KIpA7FUlpYI22Pk+Cvj0hj
lFNpfRmCQ4jGY5bmkFRY2fhZNVIq5vKoM8rgmgQ+sLIZc6Frj6qyzs0gNrVnNq9lgnBTgSrosty9
g9tidJir8G2U48WmhSdHdfzq8L4RI5eEL94PxmtzIDVA9QMuY1/gANxIyKb7InHVNlkZ1uxK/QFw
SFuW0ZVdelCDnUVqyl8MgXwFIYRVNivteDRRB26kQ+PYWf3y4MzJdejzQzXPzrEekCkW1YPIpH2O
sI9vddHhUGrC6Sb1Y2eq/LtGXRXo4A32thZdG7kkL2HfXWYROWdHQcxwdYCCaSrMoxT2NdVEeKXO
TX2jQqTbV1F3zRsUrLP2NtJoP7mNubUa/XNqALcuiY63DU3el0btIyUin4mgu/O8IeiSynjR/ahM
cTSQEQvuY3yayLs60O1EtLaZPMpoOgrNyQ/D+CtXZrdnBvtJNDYXdyzQDZiw9lovus2r8ad3dEIY
wwS+b4KOL/8KRiIEoVVYW5l5pE/m4ptHP74hucLep33/6thMRkmcxe431kGVe9lR6wbYBhUbhKiL
Ag3f+nZe8rNs8RK5IRrEJjWHx8Lpt1SgRx5SSUIFMFwWxOyPWwIv6nG6TEtvbBXLQjx4dX9IHOAC
Ynh3vBHqUILyoosWX4hQbo3cmX1dcy6RlZRnSsuD67QtBhk3aAcrPYp1U8ve4isVqb7XbGbRWWjb
ewgXddB1i+ZbWsq8kjUiojaukcbSDouO7KBV8+sQxTheZqjd4NWQ6s5eiSp25S7Ab0IFgTTNQ8vf
sbinzZDyzF7ghef0sDjqGcQPO3GJzrEVkH4XLBxZP4lbJplrrMnL5DDp1Owdk0ZPxjtDIfsUxueh
nhHpcHX4+qycndMAm2ED4Rul150jXT+UK8bJUg6ygCTdJSPCDDeD51IrD7uYFT80wtM2nfupZiFx
zDxQpq6pvlke0d2hF/pNJSLo/IxIUvWs9bTYWeTU8PvZBOVe+mQVxI4jlCy80tt701BhsGiE3/fu
sJ9kvS0rUrk7MT25DnsRjTuAarX5OjO5LyBGHTXJ4nqqrGdzEvIB82Ql4CW3Ju6uGvzJtPA801i9
0B58JlsadIdZ7Bm/xts6KYFSYZslRFC09XTPJPKWOS1uFTrBQBm6t10ZR+Q44zizKy4H7INBQmbp
1okYV7QzxqgKK065mjqiNu832hAX+9XyM7tU3J2rUlbU6Ur04lCYGus5bKiQUfvgPMoeqUlaopR0
2oG4Zjk6Tx5os/JTOMzfZdVDVjLDe8JMdtMh1dmv0p2Jjdu+ltkbU/mBzxonT700b5HukvUYaeuo
uvk8FN6ntrdYq0JH3TMElcG4vg5lY511RJJBCt0wyQhOBJLl9F8YlyS+Je6drnmUQBNihD7sUL4g
l/FgECVIZBC3xBfgz+zTMs3aj5X8UcWsoMwf+WKU1Aw51PoRPrn4NcY5n0X0G1YbvcfoRbbeejEW
St0juzmIIokhhjLGoI/xP844OHRcDJIio3XMSzUN3Xnu6HUn5P7QOuqTHJu3chyTg5b7doVjodG7
tyov64A8WsRwdeECxzL26cyM1Zst85isV64hZ9YbNtkjIx40WLJszZ8sRAa7Xm+Ja4cfD8nD2X1c
kaAe/AgIxc1xmlPVUlA1zLoPA6qlcimrx6FRfiiX5lLNIIjqjgQIbhw2WsTuZ44y6pb3/crR1g7K
qG6qEe4dsZ53d90ZhWA4thsJZXUzmP0FQEfNYwMqs/aKNRuKeSg3rjLTJ3vWzrJaeS4hJWwZR8fO
q2bfQT22qTW0HJTNLwqk7KFADIEC0rkwgEAbYwROoiVA3wvjqmbUMZi02MtEGgsyNznmLu67IoXg
OffOrxH0GjPPdAmkG+vnoTB/2quCIEVZsZViYi3vhYQ9jvwJqhJF2rZVnLLQtcCgh+8pEQ6Pdcq8
XJXlV11J4jXM/rF0UsYjHCa3JrNIVuoXDXlKJy50D8dMTtax09G4tgzIihCB7aohLAvYkXFybFk8
mHl2gh2ktqOcy3MnMWSx8/qmLT3kPhvjS7844d0JveuMJuOoZ3Z7WZc5DJg7bkYPBVzjIGoNN5h1
jEB1L63NgrrUL/IZK5GobqMe1WS4uhIM9Pit7yDIIRlvtwPIwK0VomuM3e5ic6bt3GFM8Eulo68P
87hrUZIEuRtxg5BwGLGX8Nw0Lkap1dbRaRoyXRLmggWZ5xctGR+1MnaCj9+Nqdb60qniPbcaNuLc
Yp8zIzpYy0J4oYUToigy4LohJLFGpQwoOMtFOB0TZnyPDNwsmDqm66rXvEKaPg8I4rtJfyBbA8Vr
ghhqsVzMseyMB+wCwGVoS4YWq0URyk9z81axE9qW6wEbr0dtD5d+ay+W7ntcSkfRz19MQqAvhqsG
LDPw9Fpgv2HSpgFaEW7xYLQJOnvqOvdnmnHfTg1NvLToQnrYN5eMkpa6pXkXSeWzqBG3yhQvPJyE
rI745xTqHfMD62imEe8ghPx9GNaf2kog+pPdOotW3X6skUeTHlmeY7Q5NzSQn9OxrwKOIp0BDPpw
79bV2nH1a0oz/RXrmGmiaN7rfFaZfrI5iyLUnCk3g0X8YM+OXt+FMRoZW42LjIsw4IFOKFB4cecE
q5pTaE/culAYC7Sb8O45dg9yYTaSTxg/mihzjpaXf3WyujnXsf24RHXxVDUpd8Cpl1CG+pq6s6IL
86anWCeyUjBtuUH7Y02t2ZgFQqIevND8hJlo6zVjEHtld8dBg4TJTuJdtApMPr70hf4O458/rkU0
YE0I9r8DgDPk56SHwzfzL/jGwjavqxtfmySopohncpjwJe0BnDMMsq3y8kcD2cTO8oQ6Ko4tXE89
9+UqXnLkgfiQY6rBgN1uy5DJlKuIfjpEi8Ju4BrhYVDdQ9agCKwgngcMvGGSVdDJ8tnuAPBkP5Wy
oQUNw8gfRTVlh5E8Ag9gAWGQlRD31dePT2WO2eA+jNEl1a0Hr6qre1Sv8tLJqnaGNX2P6JD8BDbT
rmx0AzUMlXcl54qNf/1q0N2hIkjY9bZWdXJhCfpDYctvPDIeHukCQUhNH/R2mu+TYcblmc0RPgdG
d+vR37kthoN+XeAYKV7zEcY1H6VoGhX3LbMkbcpcAkBFHYG15fpJX4i5yr8r3Wtv6B1JQeUEc4+z
ntZbM6U0Z8XyZGpxgkwiO4ea92PqDShGTfwTceZ3WlzJUrV2DsKgbxjIiE4qNqVTk2TBiBFj55ET
/UaeoZ/NluuTH+Fwk+NS5vv2vulwdNiqF+gA0ffUFjO/0DiawyAuQ298FzNVTig935wNY9tXuB5Z
7AApQiUbODEm7CECyabp1FYWqGKYmDbT6MFAQhK5j0o6IXceXJgt2PiL9YbPdLyNhXhiun3SiDfd
ZKoIdzrAkMwqSzKewGmrAnjj0jgmdkJcBQC2HsvOdg9z3i97YoRvKEHYimvwN6DOziKvGfNTfnCv
ME8/HDHpt2wIo0B6tR0UNmc7kW/HWKe4Vnb4tc5d4qk747lzZ6Q+NaHh8+hcTF6sLQ2+gV0+JId8
lVM5YcI2XspfvCsE/VWpCPLSJFyjOcpFjLuyZ+NrtMRlWlH+2NfJZxWX8NwGJOSJvV4FHmkrJAXM
gZfX31Xamherx0LQSucsMFnfOvJZCveajRmrnMgz4e5o7YUNwbUko4xQduebmgANW8rIcQOuO03D
0q86NfcuramtQ3nvSlihcdtEW6vm8jbzWH6myn2GZDU4BrC/ortRA6QXFyIcf/BhFmaEZDElgp1B
jnDq7ITXxfSjAlkMn036/4ywoqY6j5aXBrk3na1aWleRgiP4qOYKQ6EqS8Jrphx9Z9l0DjjYgMNR
u29z3Yz3ztx6Fx3r2pi44vzxZYm3DWr0BxXh/20SYtlwn62cL/1gFzS1iTG+pwZXEs5rmAjUVpMV
aU9j0Zfnkc3hvl3HbnG1Dr4WL6NWYHjjAdSkoRBHnBTDuQHK7is3hWmHffYcT0l8/vhVLfJADXF2
8kCKrdZZDY13WV+o0NyDKcRDDMTviflk8cDGjA6Ng8APE7wDBt/Ds9B/M1WS3rlW0vuExCIwe5rH
yliB7Eb1UCPNuiijE5DqCQzcSS3KzpT66blA9+g3LqGuQl/UqQEK5I8YpiFMusmPxU5khbwvf2IA
Kg5i7sUWFmvIOsWPaxTCslBfVd9hKY7WK6uwvYDgWvfUW7QRA3FVvmwM7WVMi1cq3R6B04wqHUIg
btncz7xSbaEOzA8iJ3QPJxQw8KXOzymzh9BESKuV5YypMjV93YOFWnji7EYG2MZ16KVN5m2YvAk0
nR3u4z6MX0JUIiectehLYz164ZReLsQqvANsip1nvXac56hmz6eRiY0ox2r8xllhq9GcPJZzCrjR
HM56mdGpNJyNcxKsCrw3xKzQ3MnZY2Y2lHukgMa9d9XzQMeOgM9LDjAIMCJMpXZMU/f48aQTM92V
IQrAuTGuWLfE9eOz0glxpBvGGG5U9wrrMJh4hpCVYafnhVFGIJXxruwh3lAnZ4daDQ+L2s56Md7p
voAoQrkVCQTjeHRn6mUnCRgGUga3+hWK3eI0y6VhGnBtNPtJgWQAfiA2stT0nag9eamvXfczWaLy
Eo8cSw7UCIZ7BjfeJk/2DaVXAMbbOZeWakBHHHvLC68AHTZMCVMSARPMc26q/KmfqiB0kdRUIU+J
/PhpQ/Y2yQ1u+4JpmT3GlHaHtlluCAaxOWdqvLISU7406vimtZjMMlTgV1NPqkCHOxDAyMjlJkbW
uwzqiSgQ95JK2RwyDnTutjAOokX8hAQLbG6EPh3FtEnZILS96s2gSLz8nE2dYuw6k6nHFvn88UWW
RrdfxvHZGgznPIw6mv186g8fBYirNSd4kTmpIWDzTdHxwxdxZN0bAlnXM0IQAFFSpZhQtAM0MD8r
r3giePk8Fprpc6J+C6HiUj2AODS4Q+28zsWYCC6YocdGDqZ71CxmP4B8oJsuQ7yTplWzELphQGuB
TdSfmgr4kRi9T0V+hfLJKl4k4S0vhLhaGkbNSXMO3DLIKpk5Qeu0de9LlyXUu+5j72DN9iCnXLyF
bCg3Ns91Uz00kUWWe91+MSvB9e2N14918ofj1FrzHazyReXp7qORhApI39jjEiE53AeVyow2XxO3
ugIdIk+/nZmklnb5LW6XnyXuwZ3XvmoT4lEwVEfTjK8q1Akhxy2yyTOA6UliL/ul1Gx/Bi14WMrT
h1n2Ay5hTsOx0nTzUmrDY0cGydUKiy9RrI1Unt43a23xchJ811J6KgbsTnHORiHZroE0irv8qTi3
1shMIaFXl7XBvEnxoc1DG8g24+yeVc2OgwYtOcc4VKsOI3XM+t6xDCDKbm3sXHTxwZhp255K+RMc
b4z1AA3s0tRfQgsJbVsVrPOrUt9+vP+UbjMWpcVD7l+9akNX7OHF0AplQ7JDsE7dbH5GWNI9zHl2
G5iCXjzHpbsPjcuSsV6Y55gs6Kw1r3NB/kU/yr3mFZKmgkFmk1rMTHCkIkLAhsa98oHd75iCZOJ1
NI9UgtO9LbjQtWYNwiClKrfnX6Nh19eWk6nt3XInmHTiYkC5F+mjdQLovJVunhyYJSVQtDkIm97h
qDTdTd+QcKNZBV4Qd7D9QTGorGLzxR5pZ6bKKYJEA7YeEvDpgwTAdRPtaRNGrPGI2aw0aQ5k8zJb
L9FTe8OJmGxehZApJpVOfNqaQg+P42B+cVN9uTXSfirytGGeF36G3mzx1no4mDWmex1CahhG6n1N
QqQfXkX6eXMgAwH7plVPG1Uw5towbNcIS3S479qMl1wmw7+cQtQXLQu1557ljl0idP8YpvSq/sLa
46ma0mG7DNlwQLm2gWKAR8kuklP+GaejPIa8ShuzobSSdvluNvFpnvFK9ybdRaFpzsmquzwQEfw2
xK/rFBS5aEhWRF6K+1yTYWbnLuV/LNHmtsvGsRnb2JL5DvP3HlJF1AY9ufVbzX5LR0TUbcm5gzq6
eBzGehdW1onKS+4gng9bfQDK/PHoEyEJ4YCqvCm/Rd0wvnmd9VJyciwFi6hEXU34AfBiQojeKLjN
tPZoM0UF93jEXOgVI0nkZMIMQ0gxZbx0FcjwUHbxeepRbKhxsU98Tr9MjLNipqAfk3uTz7Uj65pY
zPiptWm0vSW/lx1trlcakR/Fyvs8eO6tSRd6BwVHYGhG7dyX7eJ/TCR6kzPcSai23ASZoJGNmOnZ
f4XhaxLD7HX0BGEAVquLu0CVwZMdHwZpqpM3UPhxfDHjsqNn5DXuxqxNjO4K5jRxCNFzO0vCnUav
3Fqiqs7O+gVx8BUpfodBkqIlMqZHp2y1nZehNjf46HTCxUHuqg4vsWgTHrdbnxOQFutMAMuXZ6dH
i99qnpFfvPVLYWufbYjRm66JQl/AaLmRGgmanqO661CXizQKWvMXTD/zUDjDG1AVl2mGpHuqnWU7
dsa8ydrQOTMmvSvCj05TWtWXFh2QDnX4tCT2m66FsNzLKmF6MKnHdozX1PXvZd15zyknF/sSwhUk
FSXpQLIFyjRlL6gEfA0bk78kxTo+8gyw/224qUweaOMM5mu0dD/SluabqkicDMIPAomXeT+lwKI9
0OS527ugt0XLfdwmLKeZ6yAhcepl0fNTbUCa7TT8fN3Us/9VrFjTqrQ+UQIdBnw023EY1HYhVv0K
a5j5jEHiXQ9gvffc5aUl0SJPPNYGeMQOqJvce5fkb0017kjENF5q+d66Olq90CFNM6kv3hhnu9qI
c4QaBFrLkSmYuXSfbKtQO7OpGHaI0TwLo/yku3ycwQaz0eyhVYfT8iWryQY1rS8mXA5uqWPFupaM
UjFOmKlnChRvyPc5y8CTjvAmYa5pGtA8yo51JFvay+LJe2jzUmeZPr0iOf2lUrKNaqZuF2JEdjpH
6ZeiMp7ChNlNWlQR6U3cWHiLtH1cxe19QB7P+ODC1SGuSYzwWKku3YEWqo9LDJWaSAOyU0kYmEIP
Vu6ghzvk2dUumRC2Jkn0RetmHLQoDwMiNNBRtiY5nJnTMIzjlPQ6KkybGJbdpOrqa4WOEtLdMgYf
/5d7JntRstUTWVxsrUyDkuWjXy30E7LfjK45P/Q5TVrSl/vamu/gZ4YjqnHjOqCWTOx5vHMdxnsu
ddBXOBCAkPafVPSt1mZESkJJBIUMTeiJkNszYb1Ka2ZOTTCV3xcRziqYAa9W+T5HYcKurWQIrmCP
R3EdncM+qrn3kyw9jXSMWu0+0r4xhGUFuDQz5tl8kVegzeCQFGlkfQL+Wzo6iSJNfpmRJbGyQTgU
LwkFSd20D2Oemxdd/DLI0vpYa6cJFb6Xkk7axc2zO76it73buOU3LccIEWjujyHrmH5DG96gXeqe
J+ycZ4Y5d21e3se+6J5Cc8sA3yOGtUYAvhiMGEXyC5eSHTS1+a0w9Bc7tD0UkV66CyaJ4HH2NCK3
wjn0u8l8gAy065C77uMkfEis/lkawzGh+dji90bWz8fctrV3FbYyiDQBUL6nlagtenKtvXb0tryW
7U5oB4R2zmlquXwiXZzpb4gg0rCLlPjY3CJv9/CHGjU8ktPcIQGAcTAP+bvQRcjuwV9XKbZYxp0g
iyEQuf7WaZTmLN9dwnZmLnpA5yvujMi4qkcWiCI3q960KiaFlR35TqZ+Ulnexh7ri54DKY0i2yO/
lV+FoUagxugdISj0egB5fDig7/gyhi5GDqYEFmlFvl1HIat9vnz86uOLtrT6aTC0QzE14S0scmRm
XfRemyY+2jaro1ulxmNbDjMClfV7/fq9sR3AphCWTBYHMjQApwIHikNOqEkFfvv4gqYt3PXocf74
niKvZtd0bEgcOSU3PXSTG6X/cgzD/I4ZPrn97/c/fiV0oDfL0JAg5+wgPzFO6Ss3OVl2eZGeS4dW
1j+5kXPE1g7hRZS9fqcVWpCQMLTj3ychbOgRRjMQDmp4wMxYUv2EXfTNmOEMwesiUgFt+aClCeVX
UQbGUjdbsTIC9XgmgMQt8XKhpXtOGU1ehrgKhO492TDr/Zng3YPBiaA65n3M4u85r6yvcQi2bnaL
CyZkprLfRjqvTVXGn4Bo/irG+LOJkI/O/8Q8Gaq9N9M814xyutlEthwzfm/kWUysVnITjnzZnZwy
Zz09vhfFV9sevgmWf33YiMNY7w2B+zJzXjNhsVaLCPcN7YtH/g4kJJOqze7JRijCp5Y9amo5PQrw
OvEXJmcbQRfnkORc4gKYNSK3Iyvyy1T/Buaq3URvvfhOBktJJyVxKE7Otqh1tjZDCHgtSW+mUbi+
HEAsFX0GATWxiIVIDEHY/EHKcnqQDb4RaX9dBInLDuFgi8iRVLjOY2ZnrHir5mYtw462FSUmlBZm
a1LlrKM97QiJPFrNf+02svpHxUicEAyFRTbrb9phQtn9alqVg26F+iChaMQvxhyvyy5OxD+IhuFr
getEn4uWY7cmDA/3TbxYEGz4N/Vs7QrbQ6rNGZiO79lgYSqx4IUMS9EFmrIhHW15HFZginQiVg42
zfd08nKcDtFaSJegxIQt/NFLGdvs2FpRD+dOFhh9S+u7PovGfF9GBTtBLqjerWevwn69xO8THHln
vS4ancSmOIqBrTs/Fqii2CnSbB+5SNsrsI25emR3XKN6XmN606ne2Q3IehN0Xx9621a6xDuvCoC6
tl5c1kQeqRQ7iPQkS0TWTy8FNeqwNW3DdaBnYmfpEY2CnzvkIck1pipIkyw6fx7bcqv33Yk//TwO
WLdg656NZPY2bdGSn5HJ5wib8UbYxMpVCQx5A6TSZDWvBMftJ2uMfe4dPy1HP1C274xUB2fYpUdO
eIbx0Q7RLO9AIQDCLTUiUave5Yu1cxGt7k3NefSckY1CiMtqAP0ZDmG1pc/E0Gje+4bpo1RFYEK8
3OpWh/Aq/umsUJgW6hTLSjCfUxL0XhsGndIxsTvN3rCKB9yRvmlPNlv63N11qf7GUvIrr2tcPZiT
xgcc6bNfQkDb6h0L+p48s2m9x5SMUap2DabDK1NqvD8KScS2VwWrgbQ9Rl17oOcs2LJZLGEqhvYp
GH+QcJCnMMSMc3JvQYty/7OEX9WeFzBB44ZjrNxas22ebYOyuR12RSIB8JDslOqyDYoW9iLRAEEO
6LMZw4YFPbE31cStInTqC3gr0AGQ63Bhxxsdc0RtiwBN3TZG3rRN3MoHIf1Yuon0FRQHf9Hwb8Ss
deZekxyEZBITfFT4njBvrEOx8okFJw1q7A2xaN+7LMUBV1Pakw/LQhgvmla9I/g1/bxiaL/Ai/dz
9an0jEOWM0tpAFEGLNyf8SERDrDLS/kjDzO2K/M3lE3fUk60jWMR2hchqAGpYO9Gpb/VMyMfJhib
ejI/wy+LNsQZ9QLbA4J6+E0Hx+muZc6qVtkM4kDDYlYicHCtN+VodcfYHnCSUsTr7pjuh+qtQfLi
jx2kpXppnwl+IPezQElJesbJinlTbd3eSUJsaexekyT9LiJAEhaHcdHMWy8eoz0WpJd5Otem+mpw
EgUwTSYwLfJJZ1wfuQyXpUvnS1Yn7pIIhpXxoyrDzyulMfGwXCXpRKFeLm+5l/90hrbaVyUwW/cY
Vs3X3O5JNjUHVg0LAbjAahgOMYxopqDPO2s3aMNdtEBVEk2Rxs57katkjb1gb14lJbQ++x11wFtY
DuPR7txfw+L9hHMgtnWm7cbG1f/FUvShff+rOM1xTP77sD2ZOIv+Kk6ry9x0k6xSJ/zYAeC718qu
sEEUSK+iMTT3BqwNxhIG+cO92qYZxrxUu6Y0+gE24XgrgUQglrSjfUh19M/aOfEb498g6sCxLHS9
NiJfh2i7vz44qZbIidglkL/mmsdmHX/ZXtztnEhuGdEzz8+8K2ne8TrRgvHgRs5uicmQYjGrCeqy
cVG0KLm4dD1KVGN++pcHuPr0fn/1bIeHh7uAo1D/Tdo3gOrrWy9UJ0mbF2KqoZooELovMYBOHjhA
m3ECNMbG8QNVmtk+fsDy9s8P428aY14mR9exhyI2Bk3+23sosBJqIdLDE2oalhRLClzSDsrceitJ
L2OWy5tZwcBUZZb9i7xx/af/+gJgRXN5Z1xTX/Ozf1Nb1qHnVKiDIS2sK+mWdWESx+7WGvHwLNno
IiZEjt86sNP++Tkb63v/208WFucnn1zdltbvXjhB4HRZZLnFCiquH5B9nbpRCzzVikMXxvt5BJ4i
2umlWNxfsHKbwJV3zPxUezn2wdW6l09ZGszYDy6EtoLXX/pzljTD1bLKb8SQQfpe9H+Tp/7uKuMj
zSvl6q5jmJKPzO/y1Dln5ONRGcOTbZivaMtpXBUEJUuHIDXlcDeFz6agOSDQk5A6fGUsGVxYVuiq
HuYdqsRkNMoLdMezo0Egbfp2PmCTeqy6qjv3gAz6Bv2eY2p79saIyJf3fHThAbcJCwdWE5scwcUF
AztaOcf2GUUnqCcIWGM1faXwFi///E79/dPpWjYNmas7jsGS8TfTYlnIWueVtk89c+NNywW80c16
Ww/9l9akEowbBsDCSV4bO9V3//yz/y695Wc7wvLoSSwDSfBfD5BMGSPq99Y+CdhLpLi1O0SauFEc
FTjr2PSff9rfjyvXcjxBBKaN3ehvHiy7M40ataR9ig3t51hWn9B4/2EWS0UOK0v9/OefZ6zHy2/X
ANRQU8cTxceKmcBfn15a5zWTj9I6pUr9P/bOa0duZOvS7zL3PKALmgHmJn0ybRmVzA0hS++CJkg+
/XxMNU53q88c4b8fCEhkVUmqrCwyIvbea33L3SZaCrJW7o2WwNeqX5ody4ggqWj7R9pzXcsSmZfF
blt5NAGX8WgDQZoIsvr5IRotap9ARYuqSmE9qoh6yliw5i4St6htAs7Q/m+WD/OfC6jnCJYv3jDb
4tkvvyBgaOGkcscO4pTMVnoW5T5t5d3ovSgYXX88GIb2wWIQ5vi8XARVPemWIz22RY6oPBQixEy3
YZ+scnvyGWc4F7Dbb2ZSR69z+S4Uzbz/72/6f7icfZPgEIO3nf3+1/fcN2FFzLUwA1oNNPgF0w5B
SNYBBeDRCCtjQ5b5hLrLiwr9Z4TS1/F//z/cJP9hzeNKdh2LBjRZHb/uhy7NW753YQYPZGlTztPK
8FDuDNAuDItpfiiH6WJ0Xo3vnWz3bNHUylEfV2j8ht9c7b/6tZelDIOM7ZEdJDAdWsur/Yu1ZdAT
0IG+YwS5Q0DHQz00L5qfO9dfvJ/rd1Tl3HCcDzVXq35zZz+McH+/9n1cOgJBncvA5p/LykLK1MtY
D2pd/0hPsEY5Yk0fhLcvrPx5ThhBW6KgBRouIxw9BTlMADWIOeeTm0DqyDXjizTcw9xX4jZYAZ17
OCGEmsl5gXxAXdolDC5vo23cQccTeRfaQeT3xgmeyRAIgZfeHPR9J0pnhbFwpvDvjGuURFuLPssK
w4jYFfDe0Nw68NOrnFxyu3gerO7QN355Yiix+EjFZEKpYwU72Fjb4NLh7HVisHF5yzHdlwZ7mVF+
SvXoGWxzu4OIYB+VER6ihTRoG5vEjcZzlJrOXi0G06jWoDsN06dRWQcNjK/SiuxZLphRDrXndlAz
czGfYWdLRZX2+gwyYPDOJZlmXZTd+zY2qM5K4zeXy3/YsPFIU7KSu2NSQDwWs79cLiUctGQiTTqI
lO2d5kwQGFp8SePWexo6/eRFyDCyCc0APHe87KJbQOuv/RiKI1FtDJdpwUYNumKzz/e+oegToGVk
WFLLY9+IdyAt4HT0hGH+9xte/POOJySLVRY7q+9Z3q+WzCgfkK1wBgweMlGBxmTWph99FIkvRSE/
edoU5LlwL9k8h1ifcmbSZX/vfBIYqR6MVyQ0gDIZ5KF8OIfAn+k+W6gH5QifXLOOWYTx0kkJNMQM
MDDl22N2xnJUM2toGWsZ/gcrhXK0MrTChkzGJN9Bph4YY31/nKw66v5zcUeswMLojwQKmgk9ZGbL
YKqtp1FjFpLLrxL/6Gkz5mRJAHvtDw0dPKkmkG2fPKte4n3Jg0eHxc/H6d7iHb4V4QjhGTfYoerQ
eQlTffzvb+5/sOsAWxC441hQuYkf3t2/XBV608bz4LGF5d7Bp9lzbV2CaZGz4S/yF7d7h2/TWFSj
WWVX0LpcYz3GiCIyn5QYmf1mdTf+saWS8bWsr1iIWNvsX19Pk7QMLuU0g0MX6ui2SCpcl/RxXV4T
m05C95R1ZbV2a3SPYKZ28YxSvXQZvEFnbs99YsS/Oekayzr6t5WOl4SrycLZ7bNb/nqA8mYTTTbN
w8CMEwuZKSxD+hUhsQUQFQzaMybyOtfRpwv9/uno5Hjs9cE8AdqwfpNKZPzjvL+8FrTGhm4th1fx
y5pf4M4B4KtPgYiMhcUjymPbNfuEMSCAGn5poWkifWXuuekczdi4Pa9NU/UtynJIZk1xZ64f8m96
e9NQ7VJMJulpHudPv7mu/rk7ORwolqIEcxMFwq+lGeTcZHRqVwWahEyJd1I/FpF+Rh0Lp5Kx44EG
rGKJacNbGPoHzd83Fbe2nxTxWUuerRkTinLFuziS8gjGsF9J6RXnfFKXeDci9H2um7FYzONXwL/1
CytEcWJiieFI1VuzZxmusrbeTHYmt3PlfwzL7jt5SsUSYBTuNL0r0FnVpb+JSwThIrVpLi7C6rgJ
YT94AmWh0+4tlPp264qjaCxAyFPhbjuzaYneiKqTiGlto0zbAb91930Le3Uw3PJAs8BCHuRABaxK
MunTebpxT5d0JRVB3CJE3kj8RgVk7zRajIUfD3U3dbthquz9owCpGOihfrW684xbEndI6dxmAIWb
YVv0rvnOmDjOp1n0DkzEx7ylxI0SkrLtzjji4PwhdfQggzV7sBnkJYphyjp9798ei2hK0/Cke8PL
1PQf9WrGG6FtFUqrc2Joz60Jlj8a0VK4dnSJ6vcM/FM8B74fOFCmHpV0EsofY4mCPfXJdqrZCchF
j4yrkSfscUV4aG0x/ubM8c+LXxhU+viNfWHBYVmqjb+sVUmJQwY1F1nmmUW1BnpuOUPXauvhAd5B
RGcuMv3P735hcNvbLsmO3LC/nje7SDe7YYxl4GUAQ7TKvuT94J9SrcyhHzrJZvasfdcBGVlUWQVm
np96BdE73vm/31TmLwUONAKOWiY7IWYwof/jniqxfhiNFDajae21cb3yzE3EFixo2CL73WPfsI9O
HF404ko3i19jxqZ/hL/ov6WZtoulYlTmqUuSlF84iNA4Ngk9QOg4agVnJ59R/hw/WYz/NhXKbALA
QFVl7bYaR/N3Kz0Bjn9fWG1+FsdyHIufBeQCJ9i//z7tnEmljWg7iMcm2XhabARzIfSggEBGzOvy
MZZFI3g8y8p83dZTclRuOAcp+Qe0vpenXojkaZV7Rb6bLO0NOPUcPB4STvFI3EcOnlJALeLzgkws
pk8VJ4OmmwNzzBgodB0YKKTovd5YmyzDQHHrJ0AZM8OU1LGCRKQAW+J6/PdTHWWKBgKMVIjKCtLY
m7bCaX8U/qRBgJxH9ve2X5O9FQpgiFVMKMGAbCm3ioMtskOq1cy1UzsMcuTaoVfzYxOUDIGYpxNm
IQYSQbk8PJ75oNlBZ5Y6j7iTOaxa+lMpOswyMn0BW4xbOiT9jFo0P4yOvTc9HZnNGL80PZsWqxiK
uea16IgVB1NOdpw57934XVxEYu822NmYJaAX15xkZcr49eHM/Gm/Qi+I5Y6QAzHiB+onxjJ1bjd3
UOYGHJXQKmAo2qD4OknCkYVNC7RFFQESA4s6oiUxGW48p8ZgvJZxv2nRsmzHkOjsPGfAaky2PPl4
gvY5q/R6Kjzv7BZExCgBxd8GxbOso5Oq73YKp62OIPvldhcfOoxij1fJDPxSMns/gqBL1rpbipcO
OuXGz7gaKF+YzCMR2jik1pw1q+rPKeIniosayb0JpEZ29Jq6criHYaO/ppHu7yO0w9L2wxc8/+us
4R7StcZiX2prbROD30HtZ18imLa3JkUwW8FBXkNacY4Puw7blraKFKMrTRIHnhMDhkkPuzxurQPX
YARgLEa8amnlPh4l9UJLOe0LYuPb9ive2QPsZ+NV2RDCsybS8IDSkp8qURBNaSxqJ3EWGcoz6H3x
HlRkuse5ReRGR/3kN7DEstB5RTBmblPUNfuqwA+ZAcPvvERj/hO90SO6YbWiDWXYBy+PjaNZ2IeI
Yh+N+mxuAVUHE4nujD6ysjE+lIV4s8vig9dGCEv7GF8prvij2cudRvLawYoMrHxgWx0di38d4+qT
g/ke4Sxn5zK3t0rayaGNt4pvmvZyvPMyV52DPf5nh1LPkB16EtIoKnWMZM8PY+q0yHLHxn810Xcx
hKGXKTj6ncuxv1UGUKRSIyPCU8irSEV8jxK22Q8el9HDXRyisL3b8LfXWuIkX2X8WY9mZ++3Rr5X
Mfq+Sc8hroPGxtZKuY7LgOt1Np9mlDGvCo04oPw8RpzEh3nTXzDyGKy2uoNuhO6C2wM2nsHm3xPJ
qd8aIHaRC5Ee2kY/+0IrD9aA7xkeFZo9DH9bmzAAXNih9YxegG8/S3ibubvRAWam5DWsbccjQZ2d
d+1ljDyroz059Qtkhmhdy6ZneGLna2tmwlrmi/4I6y2pK6tcx3KKgCA/2FHlIxqKlq13ihDb6kgg
ZXymWRLDeWQVanVuiNLqtZ20snbTAUPYDAywLo4JLxhu4MmH+HvhUhh4ARYKPZwFJ7Wfsu8EIkUn
tH31WU+SRZmC4SRHWHn2CUw0VHem1ZtvaUD668ZNrR2JZO4616ro6A0tp0wnal45164rr7SfODFh
WfHbS9n1xtW3tBRPxDPGnWKFGYo1piVNfDN0Pg0Ve1Qnfv4YPA6QLd0b76kopzsKqpgrAC60cpud
sGPvrkWtcau5mRrK2XWEGDNI8MEvDVwVDI12TmEOhhFDsl7/UNUjPblSvWamH7JTTtOmq6MbAmLv
Jcu+sjEwYW0tD+QvVQ+VZBOZ2DYR89r7DpPFEA4Ioe7+aLRkxghjpzcT3PC4zIMxj07FGAABcrGW
dJ9h2Mh9UljROqozGN3Ikk5V5T3DdoUA7H+O++jo45MJMh8R3IT4fZcw1l45uQESUQ4La/pd31rr
EbfVKUFNfhiGOmDKmJ40wRYnfRHiAanRNbo2x8qaJeVZy6JdDTWcwFv/VnWESo1Sl/swS5/sklZf
V3PjV3VpbzQdT1qPwvwI914/RlPxji2fhQqNKu/2Eovktz2GJPRta87EPhakcdjkDIP3UU+SGpyu
xzQ1rVER2V57qvHgJiuArVpDmi/dq6ufWj+yyNlMFnEu6AJwSYtRbBNUU2XEvBvhbHWaCo7LTbhx
SvtT2EzmChqCues8wbk5z26o7vk1pCQStZAemAArnF/aPsoxCuAWm6+MJGm0wUzakCrq72Jsy1tc
McU+nBu8Ej7sVKlfzF63rpQtaNXg09yUtHDyI2tFmwR5n9zLaj92ckMgg3dGQNdvK1HFO6RbOilx
vPVdTnJBk41HYTV4zpf/mqFwsjYWWgvSHVBp7vjyILq5LKEea9BLY0YpyLh+RDxxt4UlXhqWyoIg
mvs8VeVeDZ1az9LBcDJkWHzC3iNSUTe2vJOQbV2Bl5JIAywjyRmIHaq8GbKg7r852ZWwH/ejA2+j
BVaJX6uyV+mohhdUauuH9rfKEsYssfhcuA6qwjSPj77WbZtQsy9FaU9bOcg7JeU3M2kOHpDLo6Fv
bI5SFEbjN+QcuA+L9gmuF8EPlSEOdg8mNYuuJj3um9lOhNHU4SaP8rPZ6v7BlIW+ni2ktrAqCXiL
lLHniLbtk9k5tJgnVi6tS3pxVB0xgU/ORJuhaweAerpzLLIGkFxjvzzGMn1nZUdHk+SmpeUnS0fB
0Q3OmTjBk72IrcfIAmaTnavUlkcz6xknhxFG66GzEeap8WDxXYyiVifoWvskio2zGJzT7OXfmi71
ryGyIIsGz76b5b0ZrYwfI5zIq537IDHCTTyfysmvr+jLkBTbtXZk8gzkRZfw+ng7EiANtIIgCEzp
c0V46EVgnzAmwzs30tl4JBvB7VOfH87yLkFj1BTxVs7tmRg/j4RUCDJ+R47yMgzpaktb9UO2aRrD
2IxIW7cjWF4OHL65ZZ6PplVXRHzW8cYrjKea7kjaf9XFrkGMYMuQ/EA0Jas4hDkodAz3don13qmx
vqvFwohDFJ+wtBjUxV+QFo+HurPuKFrLzZTKGhFAHwYUeejksUavjcaTYIP7ep+Y4nMSWtZFzO1i
VEqPpp5/CEdl75iHGqu4wHPv4vVJ9LI7Sdd58fN6ndmpFoRLqqhTUYFmtXoprVY/9Xa0YYg6rbvJ
LmkWtwcD26/J0fyZ3t5rMZn6KZ/Rq6gwO0KBFYy3h2ELoSy+IifZqRl7M4AS92z0HcYTNSQB/UeD
LD5WX9qCBQWzuDta8sYyLgNF8+hGaDA3oFMdLS9mAemyaz8L/0brxEkQUCZMBBFYMvZr2uET3b/6
yXl6AE6izB3vj3Moould7lvxmfO+xTKOpFtrOrnVuPMBxc0gq90ITWHPxTmTvmd3/RGRR7uJLG94
0nx11PE1X7pea1HCCyhDwiGRL3ZvqW7LvVaQCBXOCO9gFiBUaZMv7pDNx1H1OFb94lkaGRtaob3o
QNr2qdX6LPfAJGehMIMn4dEfm/q5JLHPMshfZOeMDmHN9xqH7P1gtS9NQYi1ocJnukXooerMvA2Y
rGkPAZiZ0hYxX+YVhzajasHbhDVvmE9Jq883swc8QG6Y9mmy8htOpN7R3B9hDB0ZbdVn6mFtI83u
nEimo81MF7TLjKPMSs43NtdGvpiqcIC1Nc6jwWnV2cIfenAa7wt0ABPn2KnpmJLN4VQEWdXUW1v4
FsYN6E4/RcAtcALEo4xTMRetYHGqAI7Pu0aY29ivybiCl35MYm9kFNA/eVbhflbcYP6MLajP2zKI
EEc+10sAIavJMYk87Mdjn2JQD5c9g1JrLOIgtT84jcZ5sGyRJNdtbWw6JGtBWzfJMS6me9TM1c62
5/CDE6O2GZ2VqtLhHg3kiIi0ta7uzK4skX5PSWzeQ8u++QKsnaGs/ExOO9SO3H+FwXpKkPdd+sam
fzHJJ9HW7dMwoIgc6hkeOvXD47pVaMLXSsJwaXuUv71rjc+jksY17S3/jd3H34oJPTxGn91UAyQY
0MdupNvLja+m46xR51Fhv9m+sk9aoWOw1M1yz2/mPSGMghndgu1MAf77qENLWURPC1KmhnS7mrLR
BtBkjS9FB7RAZQOhPxi7aRt6L7n3MZwFABTDf1HgV35yRbit5bqdiQh6jAt6E9sTVxvmxSpkjFgC
bmntBVGayRWNMzRX5Xgs9I59Utogagaw1UumbdVzHsgbMqu8PJv3/gLIJe3VPrPVTPAhTARIdfmD
Voa/ZaoC0FYWhFeZI0ENBq6IcBTWLkWkdyG/ZYeYJzsVDJuOndudzTFugpEhiyfknf8O8W86IWHO
snrf+Ug1Rr3T9nKaun0V6i8lM4DTREP60d6a2/hrOTDD9XG+roo+TM9YrFmaTeeVEfyrKqer1HB1
2ZzgprJNcTzCddbaGMihxOtp7IlKaEm8gYnQpgIsMB6cps3bbbi4mrDqt7e6Gdp9Gfn4rAyPNIlu
2OOv9nYmza9N0refza63QJINM9MElDurIVrWsHLS3unIlyNBZeBM+ib3zCvDsvFjLrCgTLsizx2O
tmRThAp5e1STFGaX7VV1XRbAXQ6KLq9OHrEXUdeAyY1GHB02U7DKYh72QCR16Ge3yLaIRctIOaEF
dYWJsytFK5+slINkmMovU+xPHLXRZZE6C+GywPtpMndxkpEoZQYMpyHqrKBIBA2zSkDar7zkLApS
u+boMjax2mEC8FeSUQkScDAnDkNWEfMelsCj1/QtsJuN6ti70jkk4XiNEFweRtP84cpJXArdO08e
vojWxpPSTKk6xMgyN7pmfbJRHG8dKgqKpmFeD7x/B1e+KY+lwbTY1nulnh8gKM5GOje+vzIgsz0w
E0jNjWs4JauhieVFE/0rIVuAejoJ6dNziK9qiMEaIiMnUWoXqmo8KzEGHjVEUIMA61HWbVH8ZlC1
HHlyU/NmKK99pj7n8lwMskVyHbwi8DLfvuHLPVV9PiK6taM7/fslzLfZulGkbzoXWeWkxc1ZNjWR
pLK5GQTKve93aMpXtR7JW4sQHVDq2h3mljwGcYqGmN88eIhdKKpPSvIXH9ZDoWCrjn15y7AKbYwI
9WWDq2KVed1b01uvAzZkbEYTsBN77aYhmDAYRGtW/i+FFuNBy83movieMLnFm1b5nzirrBrby/fY
ajnm0tTY57LEQJOnl6aFn75UmbKcfjZK89qxjiXg5dZg9DoL9i596VoSDXptzJgDb5+/hNZ3AxgX
9nDSZ71ZHEikM9974Wcoil+iEc+M7apwG5tkbeUGZf9oWt4Wm6WxCdsu2uFsO0S4Y7LZarf2ADsm
9uMLzsFvEKaxbtAYWDlGI8hYwxGEYBq3mvmaWbTEDKN3vs1kWH7SZiu6VHFJteMZrz6Z5W3kfLQG
MdzMJD9K3c1PaVM8R5LCy7ZsuC/h+ES2u4YCSyMRl2CLdZvU3jHpzFPbR9O2VZb4PBiJ2GqTODpZ
ad2oRc9c8pXTjkfmVOZGI+5n9TjBVayuRsL0IkF1zI/kb3IHCKM7lGhKumg/6+6P2KAfhSsTo3eP
LEBN3KskN61jl/q1Uiw7fmt9aLnWV3E0dUdrHkacVVq59fVpyzKR7JJOncyJEehgNNefIMhFQAb8
adykoW5hcKArMaZ2vnEFnfeQJMNh6NEZlxV2FpJo9CJ98YnIhKyDcBC1795rSBlG/1avLS0klj0J
HQwz6QXXGGF64VyC3sEiNM/jd9cBzjfrqU9HcIwXr+CyoLff6jSRB1giWM+H+Yu2h8uD48e/KrNX
gaNMtR6teNg88F1QBWAnjcj2I7OrA2XSrH2IJhkUZ4FD83KVCYAuIhr3tivpwlLWeWXd7m3FsdvP
KafYgpwBPW+JsXzVDdnWjKoyGLrsc985yYWjfLOSjsXexbnpGFfdk+p862i1LlvKpD+apnTyls/p
cjobhRFtLFEOu0gNH5Utu53q8pKwMdIG4bjLre8pCr1xsah0CqFN3OqHx47fd5AkqmrYSaqtxsIX
xjWJDRWo3ZgX6oPTmsfExvXs6ldMtLoYCa8iko8lArwYVg3gpuMdiae7ciWTUl1ux94kqZBFlkjP
9jTr+tPsZcZVSQAh5Bfi2FaKe4dC1FuKnbwLv0gFNcGTPVdzA2TDE2210n2VBjbor/XsOft8GSbq
ePMooxRy+qrZMz+xjjX2oNUMMeMQzhirjLD5xNcwv5j9tksS49yq5mqq0TlqEwZweul3P6hua4gt
Dt0iElIVTpdjmuntpjVqIvec9qXOzfY5l6l9LOyOVqJW3OXVUcJ+Ell0ll71Vfdyb1sPdrP3ECfQ
qPD6HR1f47VhqzqWTD0qWd1zActNJbj5QjYEDOZHJM3Tc5KDtyAVbtFvJJf0OW8IbHL63NiwfNxd
ZwIXoJpobaYs0XM8OWdOosN0o4e8sSQMjxTa6ROaVYZ0jTMRdKha7sZsulm43DAOk96HD9J60jwW
W9tsvUMIZIZcUByN1MqCUcRy5TZQYbD69nvgpwC6RBkxCG/tdcWWiw9bkfg0mi5Rxj37mmbSrvYT
56Oavnkx7iyNYLBrSsz3VQdQH/rlp17QNJny17YwzXfmMOM2Rf8I1qM+mWL4Rs0fbzBNFcws5vjG
brWxiWE7t4BKdhau7RVtbZgKkf0shdjOLJwvFYvRFHuB4NBEIJD9pSYs8A29wQfPqAl38eV3Qb8z
yt55pWed+16PLzYLsoGm7Gz2jA882i0HUc7fgTvHWBuIsEPFbb+F4UcqoteCjtFzFUG3TuLs1vW5
ziQjmXZzHGMwVQkZARF41pJ2upaG04usdW6fbhJ4vJueyExFhNpMTyp2ovYJj9ebyRHoYtVnzUz0
vUECCKk8cdYzDWreMtG3xI7L5qO3WBFCVY+3pqn0J2WUH/DT1fepan+UPTQyU6X5PlOa+36ezIVQ
N2vXasL7kanZ3pmUXoe291MOUFp7jcZ7DwWp2rt5uLHcdEmpyXC1q5C1igSmDGNSk50l6ukgTGYa
gORNzVhk8PMgkyVHz6bR5ROqHJvli0rH92GljbsYhO6ZwMaTtbRGnGkYOG1TzBWVnK7o6KaryVK2
0caRrm4/vcv6yL4PE//xyualNY3itJt3DKH7ZniJsWwenEHn5lg+nOqwf9H9o+3k+i0ntbxyK+Nd
FKuta+rFR8l0ZZ+DqdjJyujeuU1x5OC/GRzc7qttiFeZ6xFCDahI7bNRTx8V0JO32McG7vnelqRZ
kXfZuZiRkfmFOLod9CmqeM/pTmT6Ah/me+MAIfaBkXSK3wF8Xe9s98/8+f79PqxI4Vtn/GG/3qK1
3MMLOREIdPde8/fON7rBZr0ioUMRcFZCcmFstOk4QSSbZA2MXWx9VmHoANMBvLE8K++WqBd07DWs
YrlBNbu3N9vtdXv9eMVZtvpMpMCaFKvtuDV3ImiOyT25D2/eB+sH2BtOvbUDWJB2zhqPKB+mz023
7QWjj21W7LwvI+Oqg37MT9Nd3c3X9iNod4aRGZ4ocjzkmsZ1SN57RQLorld7evm4V1GC4CDRr/FU
TGQNxq9xX+9agGi4pRhU9rVXHwAhDvsw7W2s+NIn0WHSjp4qr9juqqvXxx9VVYzcqM6WubX1JeMg
sOI4q4EGzdxDVFbnPBvU56oGBtCPWnWZkNzde6W/zVG5a9WQv+dJijKpijhjJvl7OslrIZEgZCJu
8Jbb9ntrcOiYpRw30/JkYfgoeREv76HUr/DYTLt7pzY4MoN7BrgqfLm7T7gpm1o5G9FOTfB4aOy6
CRpwnz8/dOOUPmKN6yc1Uxm4UNuCsGll8Pjw8SxruTT6ojgbjNMCJl9nLT4XdG53jTlWgV87FfNy
nv3yoWQ6cpjFsEkJFwyqwoXkEUcNjwbzst2Ye8+Pr8yhI9aJkHSIjaIMwtQ6uwwId48vhtVQBs0Q
VSQOFmelTO0vn69LlyYcHpxSET34eIjSsODm5uHPzz2egbVZln327BzXsrF8z7Zkvw7nsJnXj5cu
kpq6kpnuOjJqbDh9HYRtVO2njnyWk16b/b4C7zYL8cf/3rZJ+fP7/PK5tAHgZMhcrpmTvpvLJt5J
18TI1MZJt2FDgwilNWVA5VMSfpfDmUnnPTpGk6XHjHEIMag2c/2vD4/PRa7MaelVJ2151x8PzGPp
nSZ+xuPojOBuNCQSls6qT9A1lC3ZVUG2fCPFeP+ndvD/k/1/R/a3kUj/RVzyD7L/LSPZuiqIFPlO
7A189G//53+ZP//RH2R/3/6Xze7gYqwxCDtC5/5vsj/is39hv3ZcwSJvItXjS3+Q/S13+YpruI5n
IFNzHTQ6f5D9LetfmAC4DBy+0fJvvf8J2d809F90oXzCcpGC+wYvw7D4dn+XjzAq8cqRoi3QqJTJ
6DRXRD8GrptRFoXxm5Lzuh4BKNfZiI9Te8mQCa2r3iDtDd53WVDlTHhbGCMyWR2nrAvQOZFLYttH
n4lQoOPrCexFdhqBvO7NY6zK5ETQZ62LbE0UG3062ZFIp3O4bSvipLmcLQ8+6mQc/BiHPBJyL5it
wg+IDWShiaGAmhW+9toRb7UosrVsqZARXznB0I5u8Hj25wPFx2gSDTkxL8H5oB0eXzIhd+ACXP4R
YU8ujdCoxT6fvfnLgaGeSPh8PERtbQahDIvFjoySc/kwKxaA0NxC3fv3X3584fGAxsEMHs/+/A9o
YhEvQOOC1EsG+vIHlioSjLyCI7+eF5QOPOhGXxAxFzoHkZpbZzLNwG9Jqfv5DH5okbnxepqzgbXL
7YhIh4Q0zzkJ9L7OxulrjEoTd1eFZ9ub0T+3DodCKypPfz6gIqGF5GQerboQu3+YDGIz+PhYTcHh
lTH/GSTYvEXt4gisNq2Z7ksMGMyUi7upvK9OnVHSNrPaQtn+kIOmhJNVL2zDlK3bfQoVWz7rEiHI
qQdJCWjbSkbuxvO0j70Xo+IZ8h2DZIQr/jgfKqc4YwzB0gk+aGOPjXmJOtO4jBT8tL86cJl+5Og7
GEoHPZ6yo+YxoDVbkK11z+QcDbOFU/cy+NigeDUX1ZaUezZncXC/IUyItDO/RGoe1igp01WJevfS
aHxoyI4DpKisSw2VjAoPU1GSc1ir6s2Y+dMZLoG/laJFiaKJ+GIOkquzm3HM5j5FiG0doDgVVzv2
aQIUcmDWQgebfW/oVgJJ8p6mPUZdaLCM2TlCFQp5emifLfzr+NPbkzdW4qwTz7t3vfnt8TW/Vrx7
GsqjkFTCx1/Aw+UdTantDX70y+RN1sVYXnXXxm+A1aadJJTm8bV5+QtOUtwmk+ZlrM/vnCiVQA86
2lxZiUNM8WMpJ+H9EKjPTe2riy9mN0+NEShjTvdi6i848LnnWzurgpRMq13rtH/7nJIfZYwtuYvm
dZ4RxqGh7D1MGlJiKCeBhLQatHxzIiGXp49P/vnApAYsLBM1FsCOKKykDgxg+vu0m06Pj8zl/JHp
5YSVzcUpaTKJ1BI4fvJpJuNzTBiMcG2YJ058DM1lwGDApA3p3HPCsywdsRYKLm2XRcMVM8kY9GKu
KWOkvYELB4uDwbhxRAGRxWYX1KlHt98rPsXLkUKZ03CoFqpKZ5IT8Yg5/vm0du0No6PqoIcgddZf
c8hcAQHFijhQHlT+2Rb85jyfSeqfCc+SpI0Wt+nh8SlfNil9MHvYSssA6VWy/vSQmFdJPcQb5SBU
0CtgBbLJunyFvEcG7PrkbDnp12xkeBfjzArS5WFiZPrz2eNzozfsU0K/9i3ielrFntjMBrZ5GiyH
mln0luKfc27of6Y3m3Pqrbvg8ZLmIvpsJNLY/nwnwYatCGUlU2F5Y2lak78+qsPku83GFPOC5yeg
yS8b4JRc2OsmJwVP72CiWRGByy5plvxiXXQVVlnWQac3ztHBBZ2Yc9AivQu6FPEeimWaK9EhKZs9
xN54V2gOqXBp985a8nYbzxt3ZlW+OiFvejI0pHZqql3rVGdrDVDhlq2SX2Nn+RuV0I4zJwu+VDuj
5qLCpqu8E4n2rbQGRrlibfSlOGhCg8vMOc4pICD8fNovZ7N2eXg8Uw3UD9Rd9Aw1Pd7jz/oj53pa
ToKPS4GUiedOp2wIlyNsshx4HViG89pfzq9hv2xenDuxb6btqnCpkJK0U0i3MxXYJfgc8tjxxncW
esLB/EojiQq8D8lonlEG5ANzY0heh56OU/tRtN8jg1yIpoiAPsza/2XvzHrcRtos/V/mngWSwRWY
mQst1JLKfbN9Q2TaTu5kcAsuv34e0lWV5Q+N/rqBvhzAFkSJqZSUZDDifc95DldRWJ82Z2rpu9mW
VEeQpZ7zgVwKf/ayJ50dsRslgIl1bxJ3YcotsTasaPZukcoj4b7J0RZdQGxZjQ4YrcrgAr7V5j2p
mNpOm61XMycOBRfY+ok/P/u6qRB4ZZuM9sLUEqW9fg0thRZTD+fjurXeaMvXYY/OJTend3i3KGAX
BailEEPZRFeQNuvrZ7NIwC0AIMl1jo5sOUAzG6LABI+pgeC2Z8oOKl1T/nm+GV1RHZHiB21HkYHM
a3oCsByA+IHdcBBNUR+g0GZoNcmKVn9mRegmLH9Sg7RnXQ/kaENgWwKidRU/6h0DRF9AVPTToQFZ
4PZHnTVMTaP5vN7MY8MAVqEWhQhAHjidktSXp1hN1DBZpxQpzDfSDY65w7VAYriSy+LIWRYXnzfr
Y+3c39NK6IJ1eFtvxDLsfW7qy5BXgHraREz9d3EVcW2lFbOe/ZFOFgkMBQaC9cbzadsUoWtvbKu7
YAjz6FQYpLyNBKitNx1FrIPZ0ohqne4MEvPaidG4lSWe1dZUtywo5n1n6d/W37uOt+t7+ZdN4nW0
Q+kUgbOsU1yCfcPOO4WZdDiB6snaoP94bW3ktOhuAPIsN62WW7u24Bup6K9fDLeG+NLZHwXzr/24
EPFNCthzKcejWT5RlKFyUy5HZmxFxEYpzqX1NPXbmBWk5TREgzLx3urLOTiEYMgJfU1VbFAzir7m
dQaWhfASj/wDPHsMzLXIrsDGQfkg647FFQuiYl7okutda9len/l82qBX3/e0Y/5+bt113QEnCvoQ
YGzLIs0dUvs40NlctzBsyHMKWej8ufnrHvG8JzEwtNdOZOzXxyrMUYxYy49Qi60U/Y0KXQnrWsEn
Ls1yRByX65dUuTOIZP+kpOYdIreY9klT/kwKiO+GJoxzLSt8bz4YtZb1HknQ1Xm9ly73StS7iB//
fvBzn//oMbclx6jSIqrmy2t93hQl2QtGjf/z78f/5efXJ5w5/POn+hFxgqYJ0KrLqSdlkQy3613U
O6VB+DI8GLMiEWpkQO/HKkCVhcZaVAyLf19CPzfXe2qmtrlZn16318vs52Yh6l2h5uncjU2yIclj
3K+XHHO5+GAfJexq3R6W8wjD7k4VIF03seE35/XG08dW5+DqvaOqCXQSsr+sN6ProhTmirzNnaQl
o0RCiSQ1jCsyQzQUx16dEZiE7TFRWXiYonbf10dr4tsAooL8Yr07Ah5Et6wZ1Br+5al/7JX06aDv
x4Jr5bpXue/1Sp5ml9FnvxY0PosP62Zf6Ljr1rsyW+Rq611WLTUErqU8spYojNgBwLTenQT6cZSg
f5UwzBZmknRHBU0dMhAaMdYCG0M1jOu/Xvyfj3y+5Fps+ax/jK3p0TcGnfpXDWZ9bt0kyQPQzz/u
rr/91xtZX3DdTjBeTNtfb399D58vpaclXQ/f6cor150YIP7+YOs+n+/i19v+fPrz1f8Lj1UA/t1a
b1TAQuiEZgazJoDmyEJJs6v3rRTzUR8mELHWuJ3JRiBIub6xUn3ekVzCoDeXL2niKSwe8iWTQjGZ
BRJEnoF1MEL3rs1G+YWl8AdT9LfOjev9HJtA2matDCqT3Y0KrDI8cwLU2vh5tEsdi1MWnh0fL2vc
T4vnV+za1pn2eUKBFZbpk6gAekmUkhuYwt3GUeppHryBABj9FUH9vIH+TK/avaLKeAUKqKHgVyLA
Xz6mNbIKGHqotRoXPscNOvoo+5r5KY2ytOFcIGcjbct4qxqZHyAt/QwdUkM96P3bWFdfzW5M9o7z
xUs7OmAyzVCTESLRNAGpd98g6BPuHahqBHNUewn8HdrPbu+cC06XI1rYc6zxveWthXC36xn6kq+x
15U3cfxjmN5zP0SORRqBSjWae2X82imSSdCrnayaBWlZjedICMCCki49tuEkqumhRf0PJ8xJovft
gxlSkYA8H0QNK7e+6V411/lho6pylgJGgUcj5kc3fTY9ZCM0yCyg2UL0jcRRbeXOPl6KumF+T7pm
9qKKd71X1J1r43bq8zfsHVu9brKdSPS7enKnTZUIc8O9Zpujpwoyq5fbyPk2A5GgF+y3J1wNCtG9
FZ1SMbYofgE3NTV/WUcrYCRB5s0t/+B73ZuOJGYHzu6lHf30KtMQ2lE46UBvd3x0Qx2AqSMSBkU5
NhZkfRlThxfeW8qRfqabzPu31BzocfI0j8Zz6JohMxLtenaYgBbMVkvwO0hyw/Ogl0iusOEch8gA
cNhYB5FXyLJq6yGxvEdP5jeDT1wOOQAoaYzotm/TQ1ePyJNNDc0dbsCQr/yQOEiTB1RmUdFfyiQN
f2iqvfC/BjiMV7gdmgpsIwNca8H7wH1eHxMmWBtSc9KKSqht5Wd71m/9pNGxD+OE0d30oqtpusUC
lJ0KLb+RNc7QluPVgEqwtaRzUHW9MyqUPtYwcXD2swjo3HXb3qcXAErKiqz63Hbdu7lMssB5jKdB
vmqWx7CqKmDvElAVnHyb5htzos6+9miObXIV1xuT+uoVrEVxqJX7QH01nZAn5kZ4KO3sSy3sd7u1
H8jI1L/ItgIyBMB6UhAGvbrXtwM98wMyeXWt69cJ9oGtO7KKtMyF0KVIrkWhG4bNSPIO3cAerk9m
3DtV395N5Yc+J490250rRtaNPsaMfU8EDEGIfAATfSLc0KKApf2YDeMFmWKQx/HRR26G5ZrsLNjU
3SHLUYBNSB4RsrU/whi9Umj5j7Zbt8f6qk9b6wDnrtrUDs6RpCe+BdwQOdBWyOlmn2eqWkzzvP2g
YdcpSKzAiVlthrD/ySQX1PhIsm3I4FQVqiXELwWJ7yLXbP0z6TxjUNnpTR0a3d6Jsm9g+bgG+OOu
jamPYwxLd27NJBR+5NaUZRNkMaE6IelXjZNmWzs/xoP+iBIdN9dCO3Vt8taQ9WW6W9+TuiIAaA+k
DWTtD6QA7SFkjNrqZGLsE+KqpIWEMOnamzIdUBEKJ+jhCFQIyfqMqpQDI88z9R+JY17ZkyDPZUje
5iHfWshYcTZEaDs4voLSV9eh2byIBrzeBIsvmBRftPmiVP4BmxWNAoELx0ptSlvj8JVvlCn4TErn
2zGyr344HmeneoKUTaupyn70lUuWwYyZPrXoBsSWKB4LZwn283dYyfu73L20onAObZU/KAAJu8hy
sPpExH50IFECfxI7mcpuHxuzJE30DR34NwjjW38enrsoP1O/oiHQ5o9+op61iat4YWb7sY2vJm28
LU3nXZWgRBlqEjeFhuwIWLRUNlyMQKP+McQYAQZDfXhGecywyVCUcwG9zRx+iXTB8OEIMJYvqPRi
aO70wuPRR4CdWSGS3cLf9hn6NylKc+czP0IBlbwvVtK8qvdpr5A79lgCkeORwpgcPS5V+SH3++tc
6N5e+BHRf4kF07I0fkwlSOY0+WJZdQn1D7kP2rz3vu1oey5EfjNDahUbaBdUtDO/kf5gIm1Y+m5U
qMlkbp3euonaZB/qUcWxAZ50crdO1+DoKhCHzFr81bKviRG9GSWMOphqNDrD/qslsnPFajhoBvuq
dxznxiiJeNSrEvikRdJI7qHS58+WFt3IEs0vdz3lYeKe5X2dG/R5VU0H1EIqmYi9mc6vVZzKTZ12
zl7R9d/FTBo3GN0xSA3ZvQPqBpoGNZJ4fLNMS98h5GSKlr808TwyZzR/mtVdBEtja1XTAB92Yih8
cTLETm8yTp+tWXvryK07j2GPkmlW2Ynl6s0UllD9ovhWKANhgFEebHkL5P/OmxuY4+h+A6WNaA3o
WkVdhL+ZyCV07nXQK/Hc1TG09ZjrMgWEB0sTz27IAJkhnb+XUdkfEO8Lyjzag4VvDO80vBYlIwSr
RYJZHGjxmI7oMXz9MHftXUaahukmywExXxIdrEOlU6zmT1a47gnQLaODhavNcN0rrYziE9hqPBFN
HoTpFvloRkIncMTIdZ9l1lxBBr5zk7q9qpT1DpdlY8jmXFnwIejKmJghqQXGqbd3+iLbhIZeHpMu
/G7E41M/8z1qaU1gVNjg38PQSV2yLXZ+zQxWmQ+GLcAApDcA+jYkzuIBjomtlAR870hYQaZSvufV
UAWky0AhThVZkC1ESXK/IKvjtDeZAgq/vdWnpiAOkcBC4R5S1LeRXUU/WXNQxUfa4782WvkA7UFt
DAspoKfLOz05DxgqyMHLwWpDyEYwgCPCFMTiDQ+schcSYRY0cHwl7DDKnjEnuxXpkGCnJxZ7j5XZ
ZpchwbGdJ1TJypHR3L+Ol2XIXDxghyQ4WVc7w8vm60nIeyOBAkx4J4phDeFshyyzQfmou4hm57mW
977CAdJ4xn6OBGaaCIMXsTNXlMQx9GfMbl1WitoXzaUC17L2wp8wVUBYvYBqU3kXJb57i/Zt7BAw
MhzVG8FkPqCdjPhpScVcGD+NviBtuYInRK1xpS3HfZ8ndGCQQ0ykSFXm9EAk1XjnCp1Ud5wBO2rg
CX1diXx9CTS0yC4l5OBoRpS+SuClU5t9uDai/Z5r0k7vy+94WX4kGnOt3MWpFzG1IrFDH2+Hcdhn
w1PJlPBgVtLZO3l/kgM+uKo05qNgaGBA9JGpdOMlzmrzdvaQFFrUdhf59GrSsBWuedaw28JubzJr
EdTysptKUaCEJFeRCIVbRHXYcxIcNYPRpAfh4PLvcgii7oiTVljbzkycoKJzw7XjvXcKGaxGzgQN
E5388LJ4DZloxR9Je41pNSi4vjKNBM5SyAfhPMLwMp7I/tkN0dAGvuciCsx2dl1/bRWF874zXyyT
yT3J0/dofV+laHcU8O4ND28p+WfdfjTg/I8t1j3gBQ+VqantWOCe0fnGp1jrqPhE+iaVPXmQZPCS
8AYylWLy+NA7SJ81zOM7dzy7fZxuLSJrOhqdiC/G70Q/TDvloVgHVs6OISoZvZlfPHdZF4T4cATM
GyuEVTpo7beepLmdIecl9wxz0kRfDDdbQbrXFt9QB5s1f5oKQDNuUvwQiFx3BS4s1mMeSttEw9tT
m5Ttfppx0UGfCEdMmTiPIGlVjYN1yKXkm8WVPCKZA7XgSrnPffI+MGFjpU0DeovXSEChb1U2GdvQ
auJB3Oo9F63RgpcLLnxH5CJ486T/1jP2bwXSskOcOV9JbO0Z8Lx9iFWTk6l/ozn/lAG6t0g6Hmv8
LJ7RxFhS9k0LfFtM49tUFnw6039VBXmcuqtvSD1wiFiULNeQp3BkD3sKaVeuR/gGLSZK+hSA0Pqc
skZbPiXJaXZ6G0oo7zpIvEKd4fcmyTu5BegBGuHCuHkZ0uGjQT+V4hEMnEj9tKb5piAxY2858sTf
jGWbVW7zopmIgauewX+Zm6nwX7PZOEhX/eyL8dmMo1MVESai2rcwi6dT5DNZLn3nQW/L61gbn7I0
RGOldWdylQ9lRfJyOUM7AD1ge5yQ1YhASInxmljzc4VBnCLQmzmT0iQHoMCzNCME1DSao6JoN9TJ
jEuvEx/rEGFw1Vk3tIaiHaEc5Saei2c9C/me0hJdGw73KUcGyExjV5Cd3jEnZRT2KdfoXf8yl6K6
YZViZiHi+ZmvTE4hpJTGCqa4+07f9iPu5+UpCo+RyaHtWM+MEj+wTNqBLMQBZ0nNiUEsTuczaoe2
hyxnjC7QT7mIRt4upbO+iTpaC76t9gDcX5xIVwFU1Mh74OwZbJmxSgHYPi0ogTz5oc8xSR6F/ZXU
qXbCoVJmrYuZ5d1tbIp+HJOtq0HapF29SZRLfWROQIBSTGyb6iOea3zZ8YQMf3o3SpKRaiTYYbi8
AV2VRyNuwLsgha21L300Ltlm7g1zhFfRicfGVHei1O49I7n1U/5KRRpRSi2G78KfD3XH9YmFfN2L
cUvq0XPkhgYoMB+xYuad46lLN0AkWCHH0Z1vVsYhLlBwswplBpCT2qX8AgZiZ1FhZlSbDCDD0LYF
qcQbw2T23hPDtuWroKQHBm+o4Kgshu5NPNXmRp+qfpOA67lkVBgS4IOM2sObqFu0g+TQzs5Ij6zF
pj2kL5PxFpvG16hIU/yOuELKiatzZ20TZbQ3hrdxc4y55uhcQ562ryTk/tFCA4ecAtuSfkX1CSA2
AsBj3ur1jcoxhPb9czLZ4XUzAHAi5FmZ5nvVE6+X9aqHVkIpj0SKh0m6gdHp+p7A+w+/oT+t1fqZ
6JYoaEnL2MduzlxTDBOfiFxREjGoJE7uDgd3FfT2A/Fdz/3w4cdUvR3jebBrTAee902zn2ELcpUT
qmDO54J1Y7VInwiDPCOAi2sBF0eabGl+nWLp3thSr6GKRMalnBQ7MVOtU4uZQ5agxkXVZLSMIHrn
bguvvYs1moJ1ZjE84LWOSdXq9XccCg14UbveSoORj/ccC5KMa3rmBtPRxtevlzXqopzaGKFRc0Ly
kUZCLXqEzRtHN4JUw8oMYIrpt1OTx+zdJZ1O6MmQ73ofJrYx+8+EDX10RfWxaEogc92qRdvOSiXk
b9zWyUs8+OiQE28LJ4DZOZTEJEZN3drTtZt8t/Lizga9fSJp2doUzDvVLAilq8U1hurndjLoEjsl
MB+8EsZLEfbEC1WKwRgzhtHF3zUVJUGdHUdW99uukE9cNBGszvduxOFZ7MXydyKKkFA6BaXUyfkC
VQ2Xa444WvQY6pObmOCPJXMz/wGmxNcqzcngQv4inJNMHWCVgtA3CtAbz7rObCQGhDoSRxXfUY8b
NgT53rk27VNkFnU7PBEW+JSo+WEck/somfAwyJuuLYKmuQFI8bXiI4SKuLX6u4xZbAzaXWvPHF7a
BRcrepuZYAEWpvD+Npy4TGgj41Zk0ZsZiufZRBEo5v7Qp/VHGrtYV1glqKLzAlt79vzpKElPVL1v
bJpEqU0V8nHt2vlmzeqeuKlnEUIkZjoYW4/ePD/VpB4cja80FUTOBJFVKc4VnC9dwRHTWADEMH/t
uhnNqN58m133m1PUlBCMax1SKEjhb6Lv38vyfWgBGJc0OAo9fKaNdF+TdlE45YfJm81n+RHF2WNO
ZBimsHlLxbLYGKX77nM8HwiW/Voywd7MCUNSWk8wybvqDcbtqWncxxLAlWflFArGkzWVu9yUj7ad
XjWt/uoa7ePgFoipaRVXXnjvjchK0XF8kDB370cvg7VYr7VL3IFl0fPvUqer1LjaVa71OGSVu9Wj
2Aoacn+B0fhyZxr1q5bcyTn5mnXtzyK6EW2DlEmCQok677oCMVX18W1oIFjQxLWr7A+bFAHiq5di
lUmgoDKrLT00qkjMtGPI8W5yDrtXYbWITr80Y6Sdim6610KWgq6OAi0BA/mLGvT/BX3/TtBn4OP7
zwR910lZ/myr7ndF36+f+lPR5/l/QKnl0mFb8FNBsqHNG3623f/5X5rv/oEfCrGb5+jkNtoOv+tP
RZ/l/yE8S9iuhRLQR36DzO5PRZ8l/rB8H2kgLFYPQ65r/3cUffya33lQum+A0KUhBSWEIDQUf78L
+kSc+UVnlWSO61oVc4lhLteIK5bolthPLbEUV8DRxU9CKpjXSs/NUVQ15Pi4T3VqFtGHa4jB/oGE
i8uVFTq19zLIpms/osnKq7fZFUr7oVKPeU06o1GZUS9gA5aK6yraDaSETPpcAtFZXeXtY2O7kwmg
pW1fErPE/5O2Mu6JT0alv8isDapciGnC73bcjxFNNzMyr2Ss8tsMORO15kGDh64qDVWhpbMmuPSE
BWF1LrG8bHQvnsDy9YSlHJzcs82DSTgH7ILUjBIWgnn5TUd5pm06rqLE7+S0X7e+g05zQyaThW2B
qavx05xG4DFtq00jXMaokJu4Hrslug71Io7LvnUuJA1mKr7tSzhyYN466gC02XtKxGQsRDYZJ0Wa
24nx5sZNFp1qB24DHKdcdzf1kGXpaYiLAXZIbD1YA8ToVMzoaMgEM7ot7lcJT4YB+d1shx4moeXn
8XUXqYL5S+5SlTzqFpfDA3Hh40j5wfHDr+T3EBSkhy0Cp9ZmRrydEmM6Q2wQKZo+IGC00N3Jv+sh
0A/PYvBq8ciOvvzhxCOTPH/Iv+tgC1tGWRpBu7RpJMlDNnCNLSvx7puDmyOkTjeEN8VSNzK5zDyV
Bj3ExMBDs69T6PlYmfXKI4B4RBlJQeu+ZH3LvA9z4TK7qMps29ah+9y75PIEpZLdeO/3BDYjYk7T
dGeak26cm4aPSm9GwA7bGa2JwdmaO0fezWNrMytEBIlcs27lwj8xe2LiWgJqA1BKczttEk2Vd2Rd
at6H7Q6i3WhUSMnQHjHYElBWIedBENK4FDBVEiXaFRVzMkUK08GDZ0k5exKaoFr7CO3gMgN0LY8y
zoCZUea5ZlNVbBnuI/yh5pHMucIMHNPBTyClMh4Jh0EnOWT2UF/ngEyja22MRveFOrFvHpltet45
ZERh2d9HTj9nXDElf5WBXlQ74LfqsUJMUEocNBBnBDbaF2kV06NyhXgwiGPbk7SAlj2zhjvdnaIL
ZwDog8626YXpeFDHjuVFznr/SWvagZISkYpwTpP3WpFdO2qmfYWfV2J3pnDre0V5MOXY7V2gqns8
Z5QmZ71saIB14spqjPqa7hr8kRInpZbNEOkTlnp545iHIfGqq8Kt3csY69nBDykCoEZ1MBRYxamx
o+HRqaNwh0Vs2pJpmh6jXpgnPYzsF32qw3gT+4kNZF/8tIpheoP32NxYmrLuq34I7wc1410xjPJe
loo2pdnG+PhVe+9VUf+ucoOlq56IR+bQ1OMJjImvvXxkx7ymjD4OxpeibJOjqFOQJxOnCvmgWYDg
hhakl7LELLwStlMSZcAyMVeQYhtdoipMPPpSBgY1Rshb4Mnlt3K0UubDfnTnOA1cyiYN9+ixO4DK
ZAPM09gc28ZsAblATvBB+sAw7pprwaF4UMTPBhZ04DtlhdqbmUwjL1XJF5XI7s7rUyx0pTYRSJoS
vwuW7eSkes7YsGgi7cS6IznGJG41toqbDEDwLk5T/aOgM/7Y9AXLnNFjmuzAtKZuoBfmyWpn7RVW
Jelfys1x+k0TqSN6nMk7Et9d6np4qadppHIO1QGYhg//UgFESCsIbohfMfQKHeGqCRNw2xvd+DA7
dR84ISR/B28VxOJJTscwMr2tSSXskBUeoJ+WxadR1CKloeRCacYh+L03zJQjhFSSRidgEXSPc9OM
lMowK1b7kL/P0UykfSIfdjyZstMCKDRaIGMhznVijMcsH2zgLOZ4raVmztVqIg61i1CEFb67K0Pb
/d4MlkZIUp1cdJp0AWndUIpMIQ+DVzl0aP16CwK5ufGaDhTIJOPnsM2n67gHMmiaehrA/hkPXaql
e5/wkLPtFd02xUtPAKtj7gDrmYc+toiBLCbvhYZ7SrBral+ByMaxmFF2odE33ocFRF2+A5chuUxT
TGxVdfD1BcwjEWAOEyQ4P/TMw9RgEq3MWQaYepMdZYg40CKjPNVmBRnYCbsbd5JUIfKpPyOsDze0
74agY9xEm+niuqe6SHNJhST5RmgWQFTT8s29w8gZTRDmHB5qKbH4Wnp23REJ/QPzKGuKFJWLdOln
lV5VHBAiJyj5U3hVBfnI9GPGk5YRHZvOPUiKlEQD4fb8xadJnWKQJsey6Mk4FAI/EJWqUwHT7dWF
XPecNZ55q4Vuv+OC6R4GP82DoiMSgqVdtuP0ZhDtphDP66I4seMpqC3hfcSWHl1Rhs4CbdaaB8+b
MKrbVBDSgTA7QxmggIoZguTsoY6YELAXBMye+5nsi1T1w62n5XKv9YW6MRg5DjO55PvcdcLtPKqI
PpvI92XiEt2kzz3LHmLa8Q0mI95GNBdJGaV4BGR7Lf082RWG6JeUZ9oUfih2opo5HHpq1BtKsTMK
GQcfzhwT0gvXb1dAWNnbhjOfkO2Ee2c2qEjSB90B7cEKbHBmFFY50SZq2t1Y+hzDCTWVLk1J0SsH
khhTvT/EQ7FcQAaK1lzvIAXoNotWg6OUiswuH0MAaOmMVI/ooHSfKlb6stHzSzL1/YOmpWCvi7k8
zkblnLqJGBnNHvmz1zMwx4ZhphU4HHDi23u4SOM+KR0KlJmj/I1Fb/itaiThnLqyqNWNSLbysR+I
LKhlfK+cXJ6oR8Rgmb22eZU9YjMxzPLGytMhR99gme4ujYbBDNBrtuH1mMDJ3elJlPdBbDiefRyN
cZgvHl8SqpIa9cHTaM0SYxStqm5nNXK45qKeV1thLL5zx6KGt6RN9UmQWr5BMQiyLqUYiWegR+x7
6V3Peo9mRfWm/AWl/Z9eBR1+Vjdvxc/2fy8v/L2SU8Pivfu/v2+2v7ZJQFhMQr9t7Fdr0H3/s5ke
fmLz4kd/ZSUse/5Xn/zTYPRv1ze2/m/WN8wI+Sdl8ptnaWHH8sDbuozxvD8M3TIMT1iu4bi+g2Xo
rxWO8YdjMfszTFYdf5mVbMxKUEBdx+ZVsBIBqP1zaSP0P/AluwgSTctf3Er/PbMSsWK/r23AFts4
lXhnjhA+yDve9G/sYnqAdiZJxspVlRz9ofvWW84N6x2YjeUYnj3OIx/g0qEYYWOnSXmKsCSRsxfr
x8Y0BUwKJuXuRH9SdHCu51s/7GBuavItHyuYpkb/cyxChuoI+kxWoCeiu/KhqsW7zUKD6zXU9Cij
IlOmJEeSkR5NBxRA/R6h8o1Iv1DLDDLTRMc80sfRG3chZVpw8MVHg0A1GO3oyhqK/Mq+g1xBJphs
vxU1xCuMwm4wpQTNUzWK++9RLOJt51mPTjmqbZMAJBKUSXbhYkBZ9NYFeZZjL5mC6UTqwn7Rjs6C
KUwz8D+ozMogjUk41ML8JtPs7I4rcL+l0gN8jFISIxz8c6OIvmuN4QPa6cRT14nkyCXnayzS5AZR
e3xDEzjZdVQIafSE04Xp/gDpTum4tIoTWH4r2ZfYnfZNqml7KiQClWSkH7OxhdGYuLw50Ph7W8RH
jwRJWuZ5d22S0ENbpyXpWyEkz2H6ZPJQhMlwl8fzo+e4Szpjlj16+vuoqhMxDupnAwRvbkOIDyht
Ch86sGaE2PmhWe3qYVcjww+GqkWyMHpYtRzzpQw9LB80Sg1ZTge/bXihqkbsjiqgClW4S2115Q3D
eDe7/EGliKdDNWbVaYER2rOWXxiPNhVBr4HwNEH2RfMm4opcI/aeuvjGRsZ+NSYPRYgDK7Rw0KHa
3ei8YFrUNh1ePyOCBg3p5KdU66TmH6cmO4e+2Rw8wYfUUfROOd5k14siMBbJdxVTuuqWGz0e/rzB
TQpl/O/N9dl1v/Wx/2hzfSJEqkjWoXVZtzQHK2yhuFI0ab9wbH//HevryfWZ9e5cYM2tI7o8f//e
9W1YqddhL+hfa9EW58938flWbI5q8C8woD8f+9zv89euj62bMHqNvacnMdNVPvPnE+tmlEZgXNa7
/3h/v/bU5hfbAcgfRdm0+ceO/7i77rj+mpmkaXI7JF7AAl2aV+mX9aY1TKLrZg+w+8D1ZogyBUEL
KIya8DLavs3qISKAq7hA/cn+caNBW74gOucxoOnbKKdH7C+PQfQzAhEe3Hr4uv7M+mjvkXMjPJMa
dmSd7aF95apOwd2kib0TKRqtSV1ijZXXWJVAMDiUDL3QLiGBYJf1niAYco8qv9l05thdgQ49D/4w
n6BODIilyDXNKpyXCFKYQF1YcoqLttz4dmJe6DVFzI93XKBe6eKCYl6eMjuT8PRWXUJXm65Kzear
pgATKDlYlyhyrMt6D8BKiGRlevCBH7Ss7UONA2s2U/sSlXSNQ+juhJH99ZhLQL3o9eY8LntMTfi9
8WPIN5k4JsPgXMmidK7iAXSHEWeA4JbvfR5j4kxTCS0xFjQYU4QgTQg8jvbCnHv6Zd1rvdFhuv7a
BEOYHuSQfYGQXjF45m94BIoDVlFUIP5UnmeMHSaOCdRD/J/0+lgg80PUCG7HKr8TOEU1uU6LoNQN
SThr9lLKziEaeiiClngbklMLk6xROEBiBkTlOu54mUAX4g+qnopyGi8oh8YLFjTw/QaIF3vZw2zu
WMeKq4KR/jzY8U18lwyWQ1ArQdW6quzTmCC5nEowiMuNGlOBBSbe6iMExhxoqNeKeoMQ39+rhOmo
k2TVtSi/ERWRX5jq6wO45Aa4ToDwdMYEacwXPSStsU0L1EAEIcYzD62Pky9eb3TLS4N1M12O/PXe
e01+m+9VVLZOg0buKWt+xqkFWFn6A72fTJq34LvUSXaFs9W9JjASdPFKNfkl9Hkn0aylR6gCYNQf
1dIuY9y4TOOMtqgYjlZF+WZn+5nYl5IGk9Ai+yCF/bIeWI2AuuHEOcksXphf11ZVXM+tasGNTTQi
l01La9tgIkaG5stUXJM4V+0Gl14hNY6t04Z0jtPoHlHaXcO0a1+5pCZXGY2NLGqpqaUyPyH1bcHy
Q3nsaZfdujbBFULkrwkAh6MI01vTiY3jL8cHgHrYBTa+x9X8sRpCppC8uagZVDAD59rXnQChni77
DIs7Yr3368HP7fUHUzrHf+75L7uvmyZ/noDMx9v1V7smimoSAInxXV768wf+8dK/7paQBtrQjIPq
852sv2/99XNBnummGcJFh5wQlf75Jv6xf1O2xtaMaN3+8hZpi9NwvfEWMMTn5i+/0e+Prc/2yorR
ksJM8Q7E4ZnbJtSdoIzcG9HXe0KKxz04RE44550q6zs0WTrpRf3uzO43+BLquk/JC81UgjBy/mKT
GzryvZ7ykYgp20I7vCRV7kBjHSzTUASUZ+5Ojg4/8f+oO5PlxrWsO7+Kw2OjjL4ZeEKCnSiql1LS
BKFM3Tzo+/7p/eHw/kWVIqscjvDEEwpgA1IgCJyz91rfonlCcnK6GecIekeaIo0rtR9Ucg429ZKI
xExzpgeso51aW0750Nv5Psynh1YbsHEMdNaEEuKA2mhdYuLoNiK/LDSceT2UH1IeEa9mGrpQDM8t
hthDlgKKj4J2j6GkcfD2adqVFzdooSmmHiA1geaE19G0bL6wrZXtIIi2hP465DG0mDB2tmSdZHWm
nhy9AuvdNk8asro8+BH23bjiutzu7YJS5GBWIxUN9yYmLSJJQsRmmfKelVmPqAnLlxjdfRUmut/Q
UPIL8JC+S57LdYcQQuVEuBhqmU4WWs/XfgCe2a2QAXvwbnqU50uZ1iqCQ0LqLEMUCqpBNR5I4gG9
FIXEQFfMoA3ytxhIGofQwudmqphqtAr7MxGyKfnFiB8r6Kh+1AzEdzMCCxboU2I49wrfQx018Z5e
ODq0ZFENWQ3wzTBkJ2COLfvmkEzWrhOwqhPjM1po0Jn6aGtkIQNiPU2KQUkla15BC8GuDjDJRnT6
kom0FLrh9aGsQfdFiuKtMZk+lToM9nGGmNPO9jvTQ0EMZN1sBw5PxmL23WR12TV8zPf8Bama7c8p
pSGlQCmtEthoB4nvjc7PwYHhpY+ln7SE5pTIDGg0ziuQL4OvDwqDilHsHDWp+O/Ld8pGoe+dHHe4
Kyllb4LOSw/apK+pNO+BY5brNAbu57Y/iND6K+y8PSjAyneY0YM4tg/ebOzZYwbQPjGu1CPKzfTU
cji2kYcKFw0OHxPWTiGKVWphCSrU+jlstqFHXbwtfjsUZok/7dQjEPxhyD8KUiH9Ri32tUXS+JS1
115sX1NYDk851UTKm1zd7HFNegIZbCR+99h/j0bUwx4E1Fhpxvs4T9O9Tb0cS3d9igaOJRCM1A8w
AFgtB6hbqre10j9m3RUgbg2pi83webbqlRUgHEMYxznZe/ZCpdvQL7bWMXogNzDwB4CfgohRU96B
BRDGmeLnnHT8RIzXyQBKIcZAEFr89dwtGuNnrXJezLjmJxWIfV+rxr4b9H3Y2RGB8pQ9cuckprzy
8Y7WgG83hVagEuUzWvChckuQImia20zE3b4zhr1GBrYRMMpOsX8Z6r6HafXiWe0zsLmP0SYIjDxP
QVVHN3aktFeGaa+UltOKRTDOondGd4SwCQWH5aBC9J7HxniJ4eT4fZl6G4FNeweiDvk6gNycVHt9
2Fm5AX44Yw5ID8A8xsmtreHbqMLQXYN1RimRK+uRRAUmRzE/S/EagOE6DM34OtAtIYihvQnhgV53
Y/mGN+bWUpEOtWkLTWxo9b09esrHGCKTzcFgB3Os+9nE547h+9LJz6JN5g1U3UN1a4nkxUodZaOH
RYTmPlTWsGLNbTdNm8mIFXCwNc0jFT1I5Ap9kwfNaRniUDZc21aa7lClwiloG4JAoeQVQixM12n2
yYQ6wVWLAk77CVYdrS3I1xjEQwCnA9ZmvylTfEGE+LprSjmqb2tOscoF2QKM5PNxMS9/uAIrEOlN
3t7iHEKZN2Ig5aHrVRnK5zo+yaD2Dq76Ww+cYB85GYpEIUhuSSr+9y6+1foWIzu6F8RAu7xJqW47
KNEVvo3YGlDoReWnsK7j9qdrIJHHIJD4eTS+M2OlE9RrRITOnKvcED0KQ7tgP5ceMKug4Ag2+lPt
xDDpAMUqps1WGxXoQocqwbP7Q+vNkCST4SGcnbe8r+EamS6BtMsZD216cdVW8auW1+0mDYBwMX6a
Bcot2o3hEiyVcWJP8UZQPrdql9amYn6K7sqdg+ARWBHCnzukEcExmAQKdmH+DilhrCB3dXuAezRD
bMAn4xCuvDdjCfXCCXJDH+ddV+r4agLgDRiOU3P1VqNKXZlti3WB7JmMHQ3Outf9cJmOhjoJYAqg
xzmNnmoHBSODhzujH6jkq9mvQOMK6EHM1Oq8I2Yii/dD3hM84QK3tO6FpxwMQHImWZ4g9Tq/8BA3
dhPqs6wBSKzlNMYwNxhudqtG7gPVz5NQH8TQnVRgi8SvKxAxsLAd85TTiWq+CT19IbCGEreGY2Ok
gJ6KF2vubSzIAw2V/KFk5om4E7enVRY+dgyCYdHkA1RYDzAw4SkgZMmw1Sz4pljDI+eFv/S4KPzO
HFpSXaJj4FT4qhoPRWKxrhID+pN91zQgoxR0VnXsOhRJtXJ7V7oFzY3Kfsxd9T7J+fkpYTj4Sd58
prnYg5MmwGK0ftkUhxHL/+Vm/b4jv/BhrECZzMyG7BFzb6WhuOlf65iBhQusTBeM/EEu5B2HF6bN
fpWFgiHyvC7acqWXkOCLqF9Nep35cxn9NVTmm91SN+EkMq7jMkg2tOwtjpSF1JOsMQDzJSrO3nNR
2HJhzH2757RbLnk8mTuuC5tMhSIO35yI8Bx8QytjpLClG/lTmFO0Ec9lNn+GM0JFhNwdthn3dbZL
bV+ECim7821R8L2GgihRpg3wu8b3FjQdTbSJkBb4VuH4EFUIhUX+y85nv453blWyVWWPVu29BfPi
W63CObEvrqK4hssbR4cmhLmcJQhmq0WT2gdYeNWkeM+p0eRq8jANUGItcPaIo/ypn0CYTLVFJU48
08KbcMYx5NIT6IomepmdFjM7TZe572x51TaCFuRUYmdqLsgw60Sriy5/RXYrMs0tXtNqi+9k6yUB
5w+1Bt6QRIhzcW3k9NF7mynQCFs6bUvvFtoK6eyWcewd6Ij0+IiG8YJVVaOZHPvA85s6oO083k7D
b8to6+2ICH9NLJy5dWfauVkWopcTcOxr8zHv1JcpRC7khkzh4+4Ei9s4CuPKMkgkeE8SpHaeXbOb
a4jtpIvq40CyHQ7R1WRWr+i46UZYzl9KW/wldE6bgU0mYBlGNNKbIkabrhfbNLgpPHO4nTJKHYoX
kF5hMvsM3eiABc4sXXfvCmJJAheCAQPe9rq+j5tZ9aMIgELqFjNqAfOmrQZ4vhUy7qKc7SPtgee9
oRbvCObFnBoHZYjvIhN/u5p54zoDhwqVwtoVlDoQbi+5BQ10nYQfNI10cTsYdHRKPDpZbT9Gnflb
J9txNUZIUPWWtFROxf3ai9XmmnFdkWg/QwZNHfFDhFzX1jbGLLxKmZRuV5E5zqdOGETJIEyF4Und
gX99isfd0Dk/kgBlR6Jnvd/NDeNp41qDC5S5lnVVzPW4ybMhOkCwOqmKeM4LZIvW7NbIHdPQd+zs
TbGmx7angWwDpKKDUr9RDLcPZAjG5BMm+q+Oyoxv6XN0aA001lMFsGnyfK02sBQCd0RLtMLIxVW3
O3pxx0VREeg4ypu+6TEEKjUDa8xNG6OsrnUaJl0cFCtB2so02lgUCpxCZO5wHFZ3vR4+qJ6Z+W6s
c7lCV66Ka1vLAc/AlFg3IzYcnR5UpivW2vE6lc6Zx+RlXILhyaGiVPqjCZqN1hKEnVjMcGDC3jgN
lUBC7W7tDGXKTK84EdYdYqejlbUnLeTjMKg6sZ9AXwS3ekiio926PyZkGP5YNC+lNzwkpflSGR0j
3tbr/VxJHlKtQzRTTtYm3WgRyZ7he0rfHttZ2vtJXO0KFCuUNnbTOJDTHbj7UglPqls5R1qPtr9C
7xAD+CImSd+qRpMfOkcftgDLupVdowDV+vim6/KbtAG9vpwtSuhaa2EEYJio8ofboddfPVHFaxQJ
4aY09JsxR5XZhwnokUK4KLT1z5LIhSOTIMwHFP9LOHuYtot1Vh7qkc05YXmkfekSvQaDEg/WS0/t
+gf8jPJqBEqGB2UF5Dn/NNLHrkomSvLC3bVu8hDpZbSZasfdgHU0/VL8lWHiua5ER+u1o7Vajr6K
9Hvjli6TL6DsG0CoOd9inm2Jt9yPCKgVG0MA1URKWO3epU6+YdZjrxPGxGZmWqvK9gBhjsU+wFa5
sjl1BFWfrPtQx4cd3AoHBWrs9luOZNrr4/Ckk6pQu427DiZi1VNPQQArGt9WaZIn+JORw3hzx+io
PQwxyIBwOroFLDBUCxmXVv16Tm0H7r7ZQYmowU0OusUwnxIp0Q/OjmnlwWzF70DtU3A+js+ZHI9D
Tp6R6jDcMGfvqupmdKiwUHc910Laq8m4rjwSDTr87HHT6MCimPRksa4dM9xH9BpoU6joxwT88lUL
gHKKnzTbIBGyah9Gh2hq0Q8EUnc2tThiaVZL0igMfb8JuLx3zlXfNfnWifDuYkQRkNW3qmaUewKN
Kxx9FnzuyMw201ByCSxjQgtIfoKSBLOTq2WVgoYlOPIvR9UjYiXEWxTvXWREXOzMGL2R9Q7fn/NH
2jPFCEhmcJyPSZTp2k07xsHOsO9AxnrUm9eCwI31hFJHNYnBY48xtTHs1TQP+360n+qAkHqtw5xZ
tiokVE79iHneBCT2Y5C7L0i0O/YxCA0ddwGmEybPao7IqishcjfhfanNIJtJmhjVRRBevRuUrLXm
pU7Ji0G5VpzmSJn4il6TKWQ2Wys/McQwyB6N60arCEGb104ptm5WOQ9KSsQ41ferNh9LyoBTQBnC
/MubxQvAj8zPQkL/+A0Rb2gsjFNEy4RDvczVjYhbcarDvLgjYarazozNN3n9khtUDYqZQo6jpCj0
SRhLVa4fI6ncxI64sBDUYNcP2ZMhgm4DhKBY6Wr+ozGoAc8EQM/J/MlUcLZ0dZPTNCqn9D7kG6PG
jZkxujMGhtD4jdbJiKuv82xMN/Fv8jZu+6x/Ah/vbByblofWljPhVybOQtFvjI+GPGhStWxk7AgC
/BlvFtSO6CllZnYgO/Whm/Wr3Bl3kavjAw3iHf2/xUvOXDUCbGxkW5qTL1RFyXAz24d2+ZFSj/Qn
5ouAd82roRXRERlZ8nPuiTWYBowRGvY9pAiBt43A68edgnAuNNFmzXsXQRvWaGcib44jEyettlOd
YTvE5stgC4sjtGFWFs6/Z7Rtm1ZBZVGBAK9+BQLsXDg8uj1SMjF+WnM37kICNGu3IlsIzQzUaw+N
OtEWTeD9JvN23JaV9T4bOFe5bGItSZtpTZfllsOi3WQTfGTIVnhVM4IEmuXq6E4KgiRy5LzqZ9os
VPDyySB9ahsFDUnnaJ/rJrlXVfNpSEcOr6bJqNk7Pyo9oQmJJALp/sZRBXPg+aeGfxRjVH0Ma3To
s8VUUdSmvgoAe6UY+65h5pK3hgx9GIrbkkOE37VHDN5AUmNppK+1YZSbsIRCycW2wV5C1ZYai7Ku
cs/bZx1ZTyqhn8KZDkbtMLTGYCtMMBDOU512t/hrLeImx4/cLfOVNrnVxjbQtbdQ7viBkn+X7pXs
sW9+wqYajoQCvhPcQoYYvVct6sKVoTbqwR4/GWPGjxA8oS93/XF2C+ykuF7Z3UzKh00fxpvEspi0
RQhqBFWwFSE4zdIV/WvusQHZJoRlhxF51TRUXvI7MvS8VUjEoR/WWH40ztil27tE+xXa3or591PV
+EwEghyos58tVMY9+t7AJ+OXJmOH0QkvIqYRTp6rUemwqnJC85VWoS4pcr+ei2y7wLtUe6oPCEFo
oQ7urnTFjh/QSouH7gpVTHQgsHDrRsRNIj7n0Kim56klK1TXNcJha/fQRhW4+j72vcykB1W41S7s
+MSFNVurPteia1M5wQWjq1Jnt2bcXE85xUMYM1C7KR1foSDmcDR+FCDFNyP5WocBrVbE8NUi9s/s
IHa2ynCnRBpue4MRSd6i1ye6ZzMMdb3phpYU1EzZVkABVqbhkTGjeXdtqr7ZlgpZhTzKvi88SIvP
oFPwgDbL9Ch2R/CPHWi8fpep+Qczq9OsHnSwibdD5d2MYLopCyrvLZbjU0+lYDe5iGqNtDkpBBWt
QXNUm8my+20RqtrKym/6/BMXeITL44BQseV/gkTXdzqXE/NXhBsZmNejkd4NHRybGmXUpgxEuykV
0tiV3AzWlTXla8BrpqI8uCA5GpN5KMImBoGZTxGIurl651It3eWKl3NAgcDzUuMUmfaT49Q7C4LR
rp7S2i/72VlXC2+fbHJm0Nc26Ld134FUM0rtHkfm0YoR2wA76w9ROp50DH/wRSg9WhF+eRXjnAL1
vMGCZUT5/ZzoOBVxvzkHJGojEjvY3FoSUYUewDdG6s869MQD5+bfTogzg8ppuIljHWICE6VNrR0i
pOV3UUZmFeE6JF+SOtqJqyZQsoM2J/UeCM4dnX9YFDHi6TjWGDUE8MamlEJ1XyX8FnPvpI79j7Bi
p81twg5OOoDn7WhTSQ9fGIkYvs5BrUNaD6s0OswNJdVJeQ+cZhs0Zv/qTPZOUfvhDiAHwAcbteGk
Yr9DLBatg9qB9uyG89WgAP6hPdDtuIov8qnxw+FIoCGxb9Ww5/ho0DuY+Lts/drCB7QSU/HcLZAx
yXjuFsKSJeGCl3W5VC+Ewct98iWuUACDyNfIdbn07TkRXWxyXCIctcsWcglHy2ZUdoqrP37ZzPld
/7hJNzVIEZka3T8/Sb4PV0Oa0Jc3P79ygY2TBh0zSiO4KgyCPWBgyArfPt95Ozl4cBWo/PbLZuu6
OzJninbftyzXz0+U/0njWh8hKREbuemQ0hO7YtmR5xcuO1I+T+44eV+YASVy8mBay9XLHlUtKAeR
oR2jWnkOeotig0etMorLd9JdiV5U7cJHXFNTvOvDVZ8qzFx6rpijDr7BxNDc6oQEZj2TYsbM9zcE
bas+vDIPYE+8s1VTA9dIJYzMsWcYPytYsr6pCeyjDFnDIq5AkGLWje2J0zyevcGjfU8IthJ0sT9O
KJRxpz17kG8mAz2Lhb64R8RMaIY1Izi1uuRGVZeWyULumBQnX7nimiCFY1/Fv5YWRj0py1ihPIGj
+kga3GpdZV0Purnz0JIQ3Q2ecKvkyo2REUyQzpiUDRR6MDLaGPeCtxqy4E41OKEusCt8AyATgoFU
0rl04JQzAPRubcEpMu+XnHKiVGPviqDYbBMZAD5B03b04vFuhYj9gObaNhLqMtOPQ5v9JGuz8Ata
XEbpbIRK2JlnNM9tjn8OdhCxNhy0WMdGQNDeXindHYU0cg7t6cOgljcNyis6HWUt9PEaac7aoGa7
6l01XVtRvSsRxmM3NbYA7d+Q5TBzaLfoEgUCr3iBWQWbaMBZrZrlS5ban8VgjH5fTZ84voA4JCYn
bgNUSyy4BpJxmOEdfA2F/lSkDG9LzmSk7ZQQ0H50EBIwQYDS0RZtcLSulQjS3+J8yDUijN2aBnoc
zSW6I3dXqSXbS45BEGl+PVEZMA1C1buWs2mfMt3oHE07tIPpLRjO12oAfueYyRPkwL1il/GaZs/b
nOIqzjP8mSpBX77o0p8TFzWigjN325LNp0X2ACBf9yOTmFNKnBXeZKLL6Mqj/rzhNEYiIeIFq1UU
dMsWH77yrkjguy+XuHQkcAUUGPtlMIo1oegLnjuttu205VHaTF49k2JR3OLde8E9ckUm9Ec2Rnfz
RNcS+NibOpIPYWkY5IPWcbZS82SXTrP64q66K9KJLJ//lnfZXRHlbQMcfRHsne9eWOlUFSxbtwwD
+LnBUAld378K+sIAAWjUUZyaJpouWa94V05CZyHS0rtURd0RmcGTRcAL0GDs6UobBlsg4PYu6wpt
rRgHJPg7eihkyArRHbVMwXk/4goNnew24UAonOaRU4H4P3xw6aL6/sFtlcMBOLVhU/f/1w8+RxAk
Jmq0BxrBQKltC7kG5bzVSFTwqoOs4TcxZE7Sr2+tOIQ9asBl/c87b7Gufd951D9sQ1ukkC6jvH/9
DFEVxfYYZtEBscZ0S5LPIQFZcmDkpwEIcpR9Qd43CWqPLtnrp6hTr+zbmYjjt//8OYxvjrPlS0Qq
anqY61SkvfY3hHxSTJNZJ44gRCPAkUMI4aEj1qVROQkOTfzaz+QrFKn9pLmiOhGQhBqbYktfEjMS
NMqp99rqmgE95nV3OAkEM1yvUq7oGgkppuA0jSJUOwWOOAamRRLcgH5bgb5eOvTDa9LM/Bzu7qbA
fGW7fb8fiUxKvMK5ljfRstSm8+t//rf/cOwuFjsTF73mqq7jLF/Pr48Hpowc6dr/6NTWDdseQIKt
6dl6IDtzE3vJtNGEsy1JYAnNmUgs4JLmREAQdPVDhin+Jk5nhu3jdZ6Jfp+pg7nXrKw/BCY0jF5g
66jLoMcVG+r7Th8eu4DsRfnJ/18Ln08kuhdN8bv9V6mzlC9fdND/X8mjHRct8//8KsD+W1i9KLz/
138/FXn7kX8zf8rX/C2NRhf9D1U3bMdUNU03VBOt89/SaE2z/8F4Q0M7h1Bdl0ELF/MnCmlsHzoS
eIsI+i/mT/MfBhM9avc6DFvbNrX/G/MnoRJ8gK/nBNWyVVvjhERn3dVdGSrx9aAs5yLRg2AKb+2p
uQ8oSy+dlXyf43cBEKQe5rxwtnGKNq1z403aR++UB9srMKEas+KQJnJ47FTi1WDDxH6X/3apt6Q4
zd50t30g0i9mgmM2AO1IFdcYnDitB3Cf1n1jFffZYN16IUgPVEyu+pRM7U/yCTgJxzNVYUpQ6K7f
wmT8BfN2ZyM6vk3JeLtfaup5Q+FeSajzE5cGjWPec/UZGetDjxhIkDWSu2qeXxQr+0EsT7Qrfouh
2JD6uqtdCitaZ+ZbjJewLLA0rAXoD8HLUBhS8Ioj8ZqmjHAiZ/ocTRJ32XtrzlMUl4gaV00mXJM3
kQb/Mc5qcp+1xabzQAY1cx2j8YRR1YfmvgNdw5x6omQ0MBmKvOiz6txj3qdLbwniCaQlvVF3qsvp
biRiM1oimkySKnnGiOOOzpGV2FdqSNZO6IFhMjXTt1z+c3PsumuKv6Ww7C3ahGgjygyIz0BeHrM/
P9anu5DON/WV2yrPfL1MLL81l5KK4T0qUQQSpVbv2h6Fc6fA2pgB3qzs8rHhGIDURsCBbqavWAkx
ounph9bZiJ6iUNAuwxwUgoReB667NeLmDSePvrJno9jQsbrSvWK4LoGqo67YxJpDqTatiy3g9W4n
2AOApxgBjwi70v7BnlEY0DcH2mqiA3Z7vSWvYkY+4E631RDWx8hNf8cJhtwxQ54N2ixsPRPpK9tg
TvhCDx8frYP8Nkz1D1FY496gajzGYX8gbCD30cwC3eZqyxc73ihGhdxpBpIWLUrOnBjvfHS1HYKB
Lb+UUzZ7kC7ibmcnzns+g2sssOqu+qlFlnLDtDJeyL8f+KVj6iQ5zIwGiKEG5NOm7bWlTGro9pUi
mBN5dTyQo1vBNNJ/e8gmQGZ2r2qUQvYZK0bUlrEZC7xdBuKUVWuLY2vvm+JXgnH5Ks7hJ9ghIfWm
YU3XqkqORxTq9/Qe8fbVdLfD8CUIvfRoVojz2sga+Dx0neNMY56oobwiwXSMHqCIEhuLL9H8ZVXE
XlMIUetbRxmAnmqli2gNdQG/bxhJluOSiYUcLKzN5DC5xQ/PWGJNmSXhcwvWNeG7FB4cwKbBZ8sJ
bK3OmrKuJ30bwT5vphFE00QdPB9Phpqz7Xig81t1HY27gUOddvO6b7R8XUb4GTWLtoFXlnvE0P6E
5ELkqIo0A9xy/FpZ7nhwmMPc1QOm3A4gY91XYmOiaK4j6oBBWNSbGbOZT04S3xp4oNERO7WCHOi6
6ntEolLB9GhyjS1n4HXgWJ/scXCyzOCOyXDXYuOoNZfvtnV6rHXqmkLmYeSYrQVCTxuRqlroxyQa
PrCYb4umG/dWF5GQZ1OtxM/PqC0iSgZjyXCI9fAVtuYNtmaQsS4lSjS7kOUTaIlmikXDpdft0VhF
8VVsKI6JrWrm4470tbXSYXL2FIAVRfoKzogjLB8BinbBLRMwHM+AaZvpMFIxSU1zrWG63Oqm8kHa
9kOShh9WHt3mmWHdKs4ywSN3lRnsdB93uBefo2iTptoEmY64+1HF3iHaHa3aYqvaEVpMplcthcA9
bBp6fKOvdIfOSuvbMNaTq9aG95ZDtElXeTT18Ejnob6CRkjEBCmZCJWXdphQj5e75DMIEFDJnDi/
5vzY8sIv63oYos+ZqSDFrtLjX4bsLZe0wbibFfvTgJQdh4a2k3FXSECZciw09Ev6VVLbGcJJ83fb
zwMcd6cZd1Pj3WJxpXCaFOqqQRu96txB3DZzg9yTJlQfDEgqQ6TonKh9O8QT6eqOAlGYbNSZSmAE
j38tA8dcmeghF+VNg6AQrPPUU2OBLS9vJDUa9xS68X/ehxNW83PE6oTmzs49skcm3bTQwuVMGM/1
gxEVVyUk0y3EmKfCzVdGUrg3s8Ugr4nS/QRihMRk7UrelEhDoQGGh66B+pnXhNFX1pHjCjiyZd/Z
Qvxog+y+GUWLqXpEeilObgv4y3BUCsh1KbJ9negb5Kx8c5ZWkcQpHkeboIK1vK+plm+znobD0D5n
VCnISvDdpJn2IqOpTQ7LdhzdjxamC1kc1RGn7W+G7wTnujYhLE5zi7oEAXSzxIktJHnVuSHKgzaf
oeQF0H76II7+C5AoIkFkbsIWs08pzlqJBa0ub7xFMYxLmQ8sF7WW02MtinZTGZOzV+oUHbXNrHj0
uIAnGdJns+CMeymKyfoPIIDkyrynj/hoqiDOsuIqRFy/Qo2GU1pTrwE69Ad+nO+qphZbwk4O0VBl
W5XGRpb3kCaHhtqOKYgrChIsJvIIICAGQaRJCJKMZZPvdLn5dp8uSIBvBpozGfUOdRMteyRrYvxV
JV09uZdqzHb0fKHPLfvmcjMvJPrL6nkJa+jWsdQHxPLdlbyZ24nafVRTqJgLZVqblDpXMa3WEkjE
iC3KG4gr4duIFmW4vDFAAWwcTX/NkzGVh8Os8PMVJn2RStV/6xPt4El0dFSC3eBOUfgzTGEhjSHE
9Wo5vMfl8HYXdvtlNUv6PNvLR0bJn5cPZZLNThOL+pQzobE5P0M+Vivm1uwb4H/NZO4vW+pzEilR
VQIyW97HWMJS5NJ5M+e3WB6RS1/eRq53WfcMdoHj9J9PkUtyM+ePc3mry3PkfUVgbcxJoaGRxc77
twf/7ap84Ns2zx/1/Hby8fMdcp99+Te+LMpnBW43MwIZE3SUtVJ82VlfNiIX//iffNncl8e/LMqX
Xm6+fWgnM2mdEc9rpgzMsWiFRxgG4bGYSB3bVqq2wyJS7+UDATo3iujLczKBu4TOJIty3YKz1438
5EPr0WkoG4l5bK/c1CU86c+LUIJDPMTxQm4gllrz0sE3xpb+r1MQQaLokIzW8qVyXd5ouPpQ9mtg
HHut3pepC+28GREjVKQaLP8ExmH8P7rqw/NF1tj3XrVK6Q/YS8jKRMIusk4uRL6IylsH8JSMcJI5
Ne5yyMnVUSbWXNblncRJZeeHv72kGNJ2TzS1LxNs5E29CDrlkp7ERHzHjANkNpDcSAFZBFzlsr0+
CClQy7fP5L3nxJzLvYNrvOYWAxJ7ielE2I7CsKjebG3mZBw2FA5jJT20fRkDynU9ZTMm+jN+mw+h
28yDlt+tvGmXpZjB8KLAjsGGpD9zEuu8mLY0MJdjAotk1XjdXlpZNKAsbe/RSSxbmSwjE3qM9jMb
6MPIDcpwFblEaiqOU+dgR8PnPHh3VRa4K/l/BIn9GICx2ebyhCDvk7uBc69z4HWXz0dMANFzE6Dx
y14sZS5osiQmZW4Gl9wCalnrS7Co4r32mmpsytmjkSufYi5fcE2rtxw1a6PWaTOfQ0pUSj305AAI
B8bDiNiQIQGwT3wzoHfG/TnUpatQNYCWRUTv6Bo9SoKcvKS9qRGsbuX25ecK7Gg8tOBdjbxl9Gbc
n5+4PFt+n3I177pfpMBGq7EoKNAXcTKTcbj0KpaeDPG/+ZUio2rkeiKTZgiUKYtkAvbewL7X0PLS
vm/z4dSpjrlPl8gYGR4zLBleHAu/yzCjOL18q/KbaOSm/7kqHyBr6q908WRMXu1bEJ74lTjG3/4e
tw8qRL0Fmqf0VX4z8rCGRYkmnOkFaNLzISsfkzffcp3k/3o+oJesjT+typdddsy/3VSb9wD325P8
ycljTX4YuZoVKb2ey7pcOt85R+i+VSIRzt+XUDp7r9JNlk+Rb8tck2uQXBzlj+q8KH/f8tMw8vuv
H2Ai3+jykUUJ7W9knKh43ZO0S0mLVQiGcN7Inwllk2JeQ7h6L+q83Hlhn8DKCUE/yKefFyH4ZFf0
T/C4MnxaTgzySJVLl5vLfRN2uIWFuSk14G//PCfJ/0netL3GJV8uenJ0IhfPn76cRyrHp7FA596z
3BTTvEX/nzE4Ths86+ZPV34Qs77Sodsf5M4+J5Etb3XZ95f78M4xMxcwWy5Plm95WZVLl5vL13i5
77K9b6+N8ucuURrOYewaeeLsnLDO93Jd/vLY40l7lOvnDz/Dh1pFyqBCuOEkKr/Ty7HlzR9CUfKD
PFwjHfIRPyW+g7CD4wLVnd/qnxflJs6nqpFUhT2hFr5MS7okGX0LT7qsfks3ujwgX3tZ/fY8uToE
v6A95+fwNPn5zpFpclF+qMBdDuPzwSzv9fS8mzfyse/PuuyI86suTzpv9fu9X97g+yIQ7WjdUoGf
VdRoyz6UlxG5JN/2T/ddniIf1eUoUC5ebuT3cVmVS/J1/3arpeayBy4vkU/89lZ/uu/bVr+9k1hO
+KO6qbuwY45OzldLJcHoq3l38VTKpRmq3Ey5/r/sm5eHL/edjZRy/ey7PD9J2inlxi9P/fKIXAzM
BfFOSOP5iLbnHDPy5YfyZf28KH9XX+6V6/L58nf29ysRQI0RXUbYzJT0GBxXv9RmY+uqeZdCd2Hy
RL5cXnoEtVB884bnZMyxnTWd+szpZEQPUhLNGhB248xdBVO/OZgV9o5Zs6e33Mz3EFyVZ10LPGTH
EJX1oH9Ehhxti3r0NmqchAc6x6NqWw/5iEtQMwKKek1aXs9TlPuOgKCZmdn1DGRto1AnwY/WiLXb
Z9VucKjWoXfcKvIc9/0fPp9OZlRi3TKpmrMR9pNMafznhVZeXeXNORjusn6+5Mp1eTW+PPKn++Sl
Wz7v/A5/es75HYbEu7abHfYopn5cEuWNK3+7l3VvGfeNlM4pi8nr5rI+LD+u851/fPzby22LmEhs
5SW9zeWkJl+euU4e38pn9oD5tvpY3csHJvkT/PMiFB48r2nxi0BPm3QpfE7NNKCbazFMo9Vfx0P4
y8mvO6Xkiy7gg5sOot1XwsvNbdTU5Nc3DvFARgoew7rq3dZ8acroTqvta3f0boy8/yBskqhfYBh6
A8Xa6qyHYFR/lTot5+X0DNEfrvKguQXCQQeRdZQPaPvnxieqV0XPozRAcCEqYihKIVAvjlLqjLtW
6Y71uy1Ca6vDAYfR4bb/m73zWJJU2bbtrzx7fa6hHboREDpSi8rqYFk7q9BaOPD1b0Duc7JOvSvs
9G8Hg9AC4b7WnGPyFndhpoaHADuFn01ls4nnDnZ0BJUoztqDG4C20qz0rHGdPXCJX9QE6DxLYXmK
ErzYff8WRoSZhlmOAMZAh0qdjSofKKSCQvimdpYKfDA1MEtwfYhxNKgUTDe09KhS2EZKyTAvd0Ea
bnGjZf5UsWYBZzSJE0Z/25L60gbgpszyQ9HcWxOv2GaGymJXyq9cGSc/Ry3rV7g94sx6yYAdoQRg
Cl6V4g554Hs0DeFBzAbE2yXUNHjt7freyRME/5i3M5tfdcjw7v0w3KK76SeShN0aUXNi7UQT2H6W
Fx+TUx0tZag2JVxI5PIk4hD1e1eXqnvLvO8vgTPzpGKNx4wKu4QI3K0mMxOATlRtxeJqLqpdbVJe
m+1kpwdFjtUnI3RZyXymbVTO4W7XhDgfssY8Kclg7/JRhTsALSdRaSIA74RYX2EjRIxSDI6yT0PK
FgTFesYCpVAK41GWtUPyTm0iCUGHWLfP7gxvSwgI8KbjPiZjN20XoN99YvXfItr+aT4qT6WLjHl2
tCcFb+CWZizhykx5zr0WXIu5KXawFCloE1QxRTG808YiK2vQrC05tnvHrd8xweAUQ8mGe9zETId4
5QIUWO5tpSCM+qaYkL7qABvJ8gRjQU3vOYcvzuyTWaWZabuipZlM+Ddfd6ToXFBm6hXsAtrww5YZ
zEuzPKEqsi+1gVdBVCnxUwMk7eWsR70JCtg2wz/XTVlxafpwH5lajzYEs5dxpLuo+EoVv5mgIncp
Bda6bw7oJTtoQJlNr8LVmrfZaD9y12r9TLOfzIA2T1t8iEqLfkyG+gNXAUTAIU3I9yoxnZWaxy6n
3XQTtXL6LaSzybM7x86jhJkhJE0SIi13pQwvIxiAg7S4rpQLn10vw/3U/wxFXNylMv1wNHmIW6fy
kwZ7Z9HZNxNiG92Wj3qv/pjtQr9ypkipIPQS1bb5lo5YVzBBNH5T198WJ7Qfuw1oMcwLQ5scrSWT
Me2j9wXqiVAoO7llRghDYH4rd3pJwG9qt99tSSshmb6FUkybudMvttS/Kw5xbqUSY7QdfLWFw/5X
UVvRfaLmhLdWxbgL24ZiExZXHM7NRUD922q2fNMFYXA9NeIpjkN2afGXBmIRx2WOMXcRMdpG44tS
IzlDFU94LfOFPIqQIBizrYKz2205Y6BJx9iG4HNYeolZlUNkq9yPnFJbPso9mof5kkXFvajJNunC
0SfhJrWZa2rZqwsPnUI1gbXsfkqjPDoh7+GCPNKpexaWtSd96F53MkLS4xsuf7aVNmh5xJG8JM2f
6kdM4PpfYbGphvJVFlHgLaFVRJAH2zbjh1S07CwTiE8Nb+eF04tuDa+uRBybYfRFi8afUvR3uZWf
JTBU31CAhptVHh0cs7M3Ws1R25uGwYe2MLuU6qkO8K/TPsqEb+TtC6JHeAqukNiN9bPT4Ogzk+Be
D2K/bIJk5/TEBgKJOzfZUiRXFX6EUrs6fUycTzXemKMSoGJquUJMXJfysJ63NAAmeOYkD8PiNkvT
PtTI8zrYhHOATGwwQEDEiJ46cy6OXYM9MJc9rESTGaGtm+ikNI7yENEv5o5J7jv+1KmW8hpUHV59
msw7oMe0X6vmQNAZwR39gpaNAQQiVKafTWEX2i7yvVmYNGVHk4Aw963q6JnqDa2gUA1/KWH3F2SB
edsZ94M0xBE1GWSKRt8RCkIQwwiN3YrCqzHrz5Zaof+Z0vSMk/RkTO9wapWbDIZ8VkXZVSoKnpY8
GY405ZBJD/Z2gVtgStxTKCDkkLQ1sCo50IkGfkEorA3ImeyV8+PZxv0PqIMdtZhM8LicrHQNgIUh
0gcqzh4mhHiv8ot5qeGSM5NG3xOtvEkcjM1I6Ijwa8oZIop+1ZXhbu6Ss9tweusD+wcz5n1bU6x1
YwKjqN5ZCBk3tPVohAbhVbf1atvXzk2g4lUwGhRyKIvoVtnjvRVbqPEzfEFmSWoO2cLnk1bRCx45
HM+q8pxh0diElOk3bmCbWyN+VVvp+Nl7ENDVV+Y+241wT8n+6BEDvQyqXW0HhTytND7pln0/Tsae
xlwageqheGRsHH26uJJDvHZcv0X8CPCx/053mwM04IVKM8eyihDMyrVn7C7dPfYZwsFLHb+lPPYZ
v1DByaVxx+QMm9hFpOk31UUSgPMQxqE8EjFQxvns6zaKTCJS0U5iHg5ceUhApaV0lDMkaMRm3E02
DIVOErfDFeqkg0beEi7U+ihQ/UJHTY01ZPQRCHLqI9evB+1LsorNaLpW6GEW6C01BaivroCcaOv6
OdDuxAynTRKIJ74D9ieV1xgobekAOfHC+Ko9LoUfy6IXhTvQiqdltyWsnMCjszUQslOlZ1P5NslU
7ENDctRnSrMd4vZtliqGVWN+GrFxxG3Nz1Ckkjy9UkewSMSzTq6AdKy3CaXGmFdnSeKhnwHN2Rhj
jq9rkABQo4MmivrYJcTw2BDQuMgdsVMrdPaj/ujaE9LbkAFzHAm8B3dRX2w6xk2VG3oG0T4PCcSl
bpNFCrnRoYphPRhvAokVFywImWnMkRpkoRMO5cGKPqpivoyGCHz6tfwSsbYjIUyEZA/G8HJz1auM
R1QSDmkjxHuOHRfUjDSRMIW8WVfziasSneC+5hCMoVXBFRlQX3ihBVXBGo4uGk3Q3A6ZddGvfErf
UJrgGqEucWmK7mEJlN/BQLEOY+j8iPL0ycoX63UI8q8TTgd4ZmSYpFmPkXjNmf/QjnZAOmS4Y7Uq
vuTWVSjfRRjVRCQyd5iUsyJneZFLr2pS7F1bMm4JO4ZinE3hY0cP8dCeRTmLI8A9uvZRB/6Ek3Kt
15k3aYKur8TX0G9SEjF0wwAmLvsXZ3J+NbWtbascC4s7EFwSTdcBGUCKhHdrO920h04gI4iCLqax
Y6zcgWnE8GZzLXZ0AgjE4trEiwTpxMbC4KIttizmDFBnrOA08lcd8ASbO+VbIXUG6qVbnnXCmYrc
OXI1NB9jzg7COXJGf85nx7MpU53V5i4dUYdnpMvMmH2DAmtKjAQIB3gCI/XaZVHizdVwSJTBxcVR
enaPI6S03Okog+BGbYFKhfURu2zmx/Q757iX+yKpG6hyCsbMmJyR3FjOQJz8jFbe9eNIuiGQdQBZ
e4DgREkt2VW1KxmEp+peGbHDGJ16GJPcvM9nD9ELjVAyNEkFLKYF4hs2Nx1ZMuBsG+U2C7VdUxUA
qiryOZhAIwEsbtJ43AFUYGoigStNzvc812kQ4rojAgUXDKiD58iuvYkRwBhUD4kAKahBMRo6MlEM
QDMR1HIvQ9ubFbMf0pb0ElCFU619iDkkxtZKmCyIIENAaORkMyV7pg3f6pJkzx7NAf65FnAAxFbC
tcCnzfXBLRowkCgJXEjBfP6TPvfPEtHCqUjuetVYRuho4p0if0dwfBExBSBs8lj5JlQWvWYN+MxL
YqPCY9azF0q9m2/cLH8ce+cvy7Hkt9JxX+sma3C3ZB9xothe0GuobUR1GInK3GbmTZMSOJU14rVF
2UODVPO70M5OM7GQUYFzU+lauUMg3gGqDQ9akWCeM/NHsEmWl2c5KB/ETkmsPBcJ6XGtCtuknMh+
w8DAXG1+taOm9tUxQ1zKf2lbCXtO2XphA0EzGPtoZzMeIMq38hyEaduS/pAWeYNi3EgDq2htgP+p
poHgTpC9YEi2Evw8AetEothzsukztOuNDeAjNhno6CPR6CHoFU/AtYTXd69zvdkpQtKHybjkpmi+
NGujUt5ErIKLbYaZV1oBKUZhF2zGunU2ISgQAhVF6kuqodnibm7khKy86jj08QxNHcXnzLmkag25
qu+s15zpUhLSyi9RpW2thsS4AAnbPJDX6qhdjscApH9DW2xsJNaCpB28PEQ9xjj4tktgThA3HHEm
y9L2ROyCtYM0guk6n8CxzzLbED9lb2xQuoSztfscuX2W59NhapP73BYl1MHxyEGNjjWI+SiduC2C
HMH1iLvOtlW8os1wn+B6tBa2ZiRMOicN6jTClxOP2TkHHHsglDjO/kTKaqfINaJdMGUvamJwmuei
Bb4E9IyA8dcCGj415cMo2xcnfojM7gX2OAbeMCUhxdkNRWIf+TeasLU3AbwMN+TPM50Z5/KIwKqv
OaDBCBkljgFw6C8REVE+fe97YELkBONI2wuz3lhakno9wG0OF027RauLnC5gMKNBhCU8z59E9Cvj
t9yCBnX3VZz+jKX9g/79fvmIx8Tuv1tUuQjjy54b4gPVZOoOVhfCAExyWEdF48n+mx60uJDdS+zu
QgusdFp31vlXDQHjFAQh30A4DzpTkA2UrQpgd87oCIwBljkVTRauKa7CIabem74kidIasddRGEaD
B1sWPvLzrPffci3UwTsIkFFzc6PiyKAjUAqqIEXrp4Rd7NzGeCSagx6sLaCBdUsNYrrta5hiLfkj
XlxjfigMLfRFn4At1bpPUfr/aov/J/Sy7iyc5P9aW3zz80fz3qb/Ki7+fNLf4mLX+g9DM8ErL4J6
FZ3wF3d51R1bKPwN4WgCSigK4n+Ii43/UFVDd1TbcO3FR/GbuFj9d8TEmi54w38REzumhaQZA6VQ
DY570/xXhXtm9Io6BdFwKQazG6eI0MvmuqqkgqXUua59Lf7928Kl5+OuVdX//mU4epUdXDQOY08z
cuCgy/uXay96feZgEkEw4OufKkIoiHAPMgjrGXAD6kZyD9MSB6JsniL5UjqlfixmKXyColOs/tob
dTryWphNJ1bWn4qiec1PJraXpKq7jfneo6j1mUSNVmwDVOuHvRrBLDHgTEu3egoc1II94KkGNg2w
m+euj8Ag1f2dVS3ROiUke7LQp1NQDNcsGV6oBhwzwjSu7iL06YjjO1USm6XRKLsoUFA9lDSOsYvi
3QsXqscLkO53KaGVmMEYeD0t5WqyxclSpbpNdeUttxlAQ8HWjpDPNlNvfGhM7nPJBY/3Ydaopzsm
4sCPwvIKWpYTbGlykXUE6jRgyLsunlU0vxSMsIRvoSdZXrsTidNvk5RzaFcVL3oSHmCH9EfCOn5J
MzK9UBaPqUokbt+7vRcwNt0hAo0cLqa0ol9C/ihfOGTCBLpXkj5zGMn/8bSDgs7ZUpDqyuIG8TS+
cpAewLlgjk3klkt3Nzi4ZcyEpPvZCi9wxV9c2CbgjHBrD81TYdsfXeiqcCLU7jrFIABkmd01UR3t
cYnNeQGl2nBfh0R7JJDbQktS7VuR38+V84ZEGs8WqSZ0QgFRNf1Ae6ShWk3G5XFMlauTUJyr6bEb
rvHXENeTL0f2AwoS35mnQOCGnkJ19kXFXAW6gwgOU21IuRZckyNRYtdDTEzAHCOXm6BRiVGHyJKY
c75JKxclQw3gP1wmyqi13PcBBiJ81EjnOlmi8AObo6l/lcNQeIn1rggAgJmaA2mz3Q2jkPriDFlO
LDF/n5Y2BWOXlH+vrG6r3LW9wkkUdumoJjDHvJ3Hwj7lVn8WBlV1EN/HPkZ/O0iS/kK7fMELUGEy
qZYI6EHuqkw52rnhM0f0zRqSij5bD+METzPEnqdnkYlufuIQGJtTVTfIZgWUoAmy6rYvSfbMbTXx
VT26yUNYx1qmHDQbYhkfFXxdLX5kTf4Dw7pXmpCvBlM8JF32U1WXFrh17IsljNeaqpNivhfMhjeC
yZ0/rNN+60hc5gdlLsKIuntzIMNdYdYwEs19rzGZ1cPsexqlvqqNP+ZseCOlozlY6FA3VVe8O9WE
Rq0zN4phPDsVZfVe8l8pem35SXdW3B+jVj0u51dQB6bLn2Ziciiubi3HQ9fbWyfAyKhIU90Dma/O
XRD/stP8gdPjkgQKHqIPS9yIsCltAlxkpJcbjEu98QQ24qkB9nlQSHlYO+CfC4EhLTdf43zqGfbq
d0lj36ed4jIwIajQamfs/72DX0vfJwGBcyIlSh3EPpd19TxjK9g2QKTHkmNCJGPqYZyykPZeEyN9
6nI0KxxdpgIRnUmPpT0oMHONPocUpJnnWvGNOX61ZrofcwfuMqllhr4mO5M62XjxKWSoscPjzAA3
kdMFef2e7/Ixh4N5NfLxBq09u4ZeH/raJEl8vKszctwRxYqDyI14K9LnSamqTSgqw8NecA2F8wP3
qbw0zKidNDkQWSXAPzoPJXaAXZjpFCBq4Vs9gbEWybsw3Dd0GpghpeS1KFbAIcak7p5SRHEb1NaW
DNFKBfZi68mb6aINrZgthcqEhgR/atJNFu4rRPu5A+TLWcZ6888qtw42o8J9OxIPopvm9yoYt21/
JQWImaXhVWZaeaTEZkjorTuIHb1G/TpuNNAHkuljm1r5jdHED5rdb2uU6Fv6BMQLz8qP3nTAvpHi
sdVNTL9ZEMeePmA8rRz3rgi8YFDCUwaBatMtGnxhMqFUJuJUR+QcAwSYDTVdfY46z6AYu52SYLcc
WuMMQojIsslPkw+QWcfAMk/NrEdUt6Hx9aXys5bDN05I3Apvwe21SxmVH1Upb7kYXBpaOUQKc9Il
guAeYnPnhyWQ0IlihfwV6wj6irz5GdlRvukCyaWy+zUFJNC0afSUdG11oIbilVo47xCP/6JNA6vR
cRCJCfMSWxV6Ns1PBY3pTol7cJnMwlKUWJQPnV9zlzN5QxksU+aWbcdsP7fwINWgUECSc+KyblWh
2DcGHdPtNEbllfbID1LEHppputAF6Y/RMBWXIdh1jIw3LohArTO1U5Eaw74rXE618XTHAPy5VvHM
BonLsUPZ0ZpR+E9BPmOAgZ0mg2sH2JpmBgcywsTUAk/cjYI4oZ9uXLQM1RXGDrqGAcI8u2QQ+4Uz
vnWSukHQGO9BHWzNntcORf8Lib/ASgOusrNndOfx/ZS/OHqonbgACZN8SaFmoZ9O9i8rG8UO4yKl
e33wAqid284SD7wkboCUk55UgaipS5q9HoJErZXL0EdntYI7XueRezBTXObUL3kws726Bs7UPciK
UUbZNlBIEQXkmZvBbgjoZvaYgONyoE/otl6laT/rwfVdkxqutKtvJBIQbZoUv1zMoQjT6n3HkA7x
O5NPt4O32rYTTI1BEksTb8mtACDUDOS7641DmYrqckt/wamZJtmc2FCTn+OwVHZx2gCriH1mVe7W
SIc7xpEt05co9twCw5fB6dhvY3nonPE96Ei1dMoW6KUhf4YnRSPsti1S0jln5U1Pkpg4I9GfGSvY
0FLIJhsa1+XLGJggRrPcghf6oTFTOjZOdwgUOyWVKD+XRHZNnU5ePeR3jzRxsD+K5vWEGHgmpL4p
zLsDtcz91KndtuXPoshNx8gxK0+dKKdmBoYBfr8E4WX9syeYbYN3nOl/TC+ZcxkAG+oJN7VFOPpQ
Y8VBDZ/sO5GX1y6qNqSV0USxVXYgjEqbwch/Cvz+dDh6zkUHVcYfBf9kPevou6dcHsUUky+aEW3u
LKkaUtCwcKyQuq6icxgpOo0faMmSiN9tFQqwGinGM94X3D8g/6mtd2ADQEHLIvMopFA5G9V7pTUq
dIFRt2tsrdkPSfRQ4HK4WEq1GF4YMJh2f2UfYAySEamrpj5BbeyexfAh2vRjTtQfbSMeg4juV2WO
S/xx/72OZsefesc6NUnRbSau775lTc90LpODXeTjtSET0AWP7pU0nAn8ozowfJjIRnAwLXCcuYW8
wKKZgIa7ZBXYcXkujP4vvQuxCwpKea6xds2f8typ7i088oF1dGoNwGNBmzd0nWtdxsQDaFzI57Aa
PMOhTDIbYX9pARrZCfiruhWNhz+L9NZp3kbUMG+tQoXJK8jknQhf3DYzY3qY9cOTgo2uJHIXww3l
KMMsD1CCkQVwXVODckcHmvJ10MXAuGlezKUOYE+JtJOt5MNWrTQO3pJkTeq0kWfYEUpMtDeclOPq
ooJS2qHa+En8R31uF5PFuoaX99awVO2oKyPDRkIK8YpLBB8gkGllyVdlyhUiBKeLia7iJhIc2Fbc
HaZk6o+SyybemqzYE92koHFPbsY8NY7CWYbtwoVktZTjdLg0WyUMrpPWj14yVNZOWskmMacAastw
aVpBbkQwxYc2mO+nZAgOY0o0r1TFaRTkTadkNiEXFmAqgOm6IDKOQVKrL2S93SU05EZt6oiZDiNK
9sKfNCrOk2qc+2pMrnXgXHNOJL1WXtpyVu9GatCGNkWX3rDfsLSFG9WEK5KO5VMNV+qcV/WjRaju
rBbioOcPrerMd7M6x3495/WOiiVRhS6euVi3IeOrgdhJZyYLzFYeVfiE24CZxa4YAJJlqvba6T4k
UXPTDLm8kXpR3hbyEgY0lmeHwWlZ1IwTlsUMl/Bz8cdtTpr9FYeMOChpD6fKGbgsYqOgVKM0qTyt
t6qV8Oi4ycPSdz7ZYyBPagacbO1Df27Tx4vxJy3zBx3z0pBPgNaK8Fei0orZAoVoT+uizMOJaOVB
P4e18R53Rk9MmIk7a2Xsuy4czY2i4qr53O7q9xAH3ad8XEsVmOzmonqmE+c1kVi1xH8vYqP2iL7u
D705RsOZE7kFQCrdijHHW7VKGHMzSHCALYaWIQeO2Gvt66qEXeVtXwu56OTWzUmhPWcSOdG3gUqV
jvwAe/EKra+xLlRO7ExAxP7rps83aGqQwENEp2aRdK2vFiyd4s26+nWjC3Oq1NVp/6WGZqyFqncV
+zVuOB/JPP9NRvybanaVldVLhX6KlNtVYsrEgxJr1472fqR+kLZ4Edw+yPm5lJkpKrrzrYbfhhm/
ynyjDqvuhPQJD8UiIowWQ9O6UJZfyb6kaA50EP2MGAO6G2s6AvFGzWldG3Nj1vxYwf+F62rVtpM6
ycBsUblXqkUj2RzFt54zuG9kanWyFwNcWVHjO0yQJUMSNQ5cF/AxIB48pUXGH7xug68gxVvo9Fkh
6Y5h2UCYxua1rgFe6A8WKXz9Yglrl8W6ljWd6ZMT8zYsDw1Ur+vy6BRrxt8737oWO4vTc6BtsNVw
FNC9XzxcjHU0f/3i/EnNyXUrGugCplOsJ7z1sqv1rjVWB2Ks9hHYpn2YRvVpXViDCbvbrOqTbAPE
ZGGxX2+aZ1F6uOCZAxfP6JVItKdpDFNv2YPgYFandbPAYO6PRv9hUe/euRNJ4V85F7+lWaxKyynC
bUvYMa7ARTLvrv6xVT2/bq+LdXNWiBCxmsJF/JYzDUdNj9Z+7gnzobq97jgKUwY/CnLERzbe1Wb5
BusXWr/L+ABtBKuekcD4AYpF90xf7F2cJqpTgnprb/f2qa7n9iQU0Z6wtJJq5ZgJpxL9wTKlBrdn
gs2YlF3HPIBFyoHiIUHQNsSVgndaFhzTf69NEFcxQ/xze71bXW+kyyV9MLvvX8+z1VRF+bS8RNfr
efPtj1ebWyM/turPsRr5brXJfve5atYusjatZ2yy3JgMRP/lTcx5/uuRAw4g/IAs1rX1gcPIdZjq
zYQwgV1CT3q/smxEeMsWIAR2omXNNZpvdd8tbCC2mpRSm6+GarFBLmJ5lVJA+S7p9BkMZz+fYS1r
f2xCvN27NmcVrGz49L9e3jBaxcPtsuCj+G3Xn9V1+PnXzXUhlzu+Nv94CEpC6zAUnNFXMyplJnbD
UgtUXwkbcpEoeDLNNvPbMuLkOaKVoX4WYjtaKe9iVd+vq/WkX2OR2Dt3vCsnGsxOOaDA/7KcfnoP
KePW3lwvhtbyXln/zRVo9dvqajx1GmbScTTssU9ykuQSzrJ0C/OQwrCkzl+fDHtwwMipr1z6/vbS
rh9/3YyXR6xr6yKqakQAPaLN5XykVDanfE5Z7MP/3A6IYNo7vbL//DqLfn9dI1zIHwc9PlAmbjzd
UvvP777eabXgDkHlFTRRJmZ4E7W/5fzCARQ1h3V1VOAPUdPuttly8iXSlWNgWVs3x7BhBprjHj91
GUwwbTh+GSMNrvqcmxajpNSUG9Jd/twJl33SJvr7tO6TFvW3nSbNu9/273W1iymFppI0gnWTnLd0
n2na+bfHrXu22mk3mqUYu992/vUxX+9RE7a8LfKK3vryvuATOJ5INCCeGlXW5wdcn9LaC1BhXGS9
jipnL1lNQsly9YuXgzpa1v7YXO/APCy2/0t7WSM1/6eOjKEupKL/riMzvH/8az/m8yn/gL1owF4M
YC/kKAvTBrX9BXvR1a8GjE4DBnIV4RlclRA7aP/3//wj/3KJxrRsbnVMHZq3Zv9bDRlrwcv8S0PG
BjYkbB3sEMVI/f8jPkWdOQ5FUxnXCJlpMjSWz9QxwU4C6CyM+myLlYbyfU5LMaJtMSfbLo2sC3lm
oL715jkoqXgPFnpTWwnAsemNT1pDpQD06DAibrsGq3apI45WtPFdiwb6EbL1exAUW2nOm1nFeTRA
rM16rdiVo3hu8mDy3YQRoasVd0FbWnvN4VwftteBUrFeWsKbm2oibiNO6FTPp9aInEOTdI9GP9aU
BM0nxwi1BZDQwTUljl2VA1NefTiqnaKiKrPKHdOZ9qULmyc6q9CN1fKVTPqdUYw3rhO06HmwgRqD
HLegTyHPmPUtLIBgM0E0ACqACprmsR+gQ9nGUmjnQDdPmQq2THFyWLMkO7g6IBfk1+TnJdm9YiKb
S8kcKXT1tV8aQdp8dq3sUAZh9VaWLWWb6UquLTk8Q62hsJQnJ9KJzqBZ7Y/qfJ/KN6IqYLlrdst0
hlqenLUH8MNysz4DvwbIEJt2gO5wGeRa4sIvQAkhWhpJ8C0zghqhcQbpnUXUFcKbvPUNzm/xXssB
Wpe1yY9d/ep7jR662m8jqnXoYoodfsYAPPGHzQR92zrBNosM+4yfIbhBmGZr53lqrVuJnACm8q1Z
IxClaY+z1ZW/RCvfRiuvD8j//DCJBTUc6aGgJPY3iZlmJBk1piJrj3Ng7iyUC0BQyfwQiyDMKlFQ
S91ED9LTqlE7wjQ6FNQQbDpnAMqNmCUW4dK1V+nAz/TIB0W7qxqZXo2pSXynca92RtK4IoiMyyB1
o4k8BXdhosTXLB1Q2vDbkNGsPNEkqTKAYRBtqx3SKI4DZ4JHg5aq8oSeZXdVrZ5B3XUX8QhIPTyE
bUm/ov9lNURo11r5o2Byu28X0hHqM3uTIRI8BZX6GpqExYWONPl5gvOsuuWR8DrMrKG5GYbBuDFa
4tXzsDkbzLJKgMyvaeWQnYeZosGNwDBhkwnXOEOQzLdFYM6etiCQzTh8dm1UXG5tsNt2auWRHs51
bWz3UavnfqCN5M7wL2IMJRgp1pHvKeno4czJDmitj7ZEKhC0jXPHpz44Nj2JUGaWj4sgRfJRvJZk
Cl2cEg1FazwZGRi/ui8es7B4pskyeOWQWQc3Hltoh+dxkOG5QUh6JJKCiXUcONtJk/OLHccMlsNG
eVeM+KpJss4y1W3xMHIOcQKg54pyTE1DvWkWUVYwKxQ54/xVX6phuY4OrqJ5tREisfZZEBk3Tu5c
IlPPD8vpqqBLhJQ1pArzBqjh2qlO/7PG+HMRanCZGTftKCDj+0SofW5VfoOJ/CJPJfPiGiuIf3Cz
vulWFTBnjkcac5iMyN2pT4FD+cKebNOblTG7Ddy0PdgiDo5xZWZXlOoSARWqmrBBNAM1cfAt2PNe
NJTIK+xIB11fwOQdkH2qmqXtm4F0qyQnSUgEwUsHIOipJzcUI4O9ZUBkbtPcdk6lypApbOc7vmdH
JvsOleq0iQeEv2WSX8hwtz8XWZJcCys4tsLkcOMvV2wNdrXsulvXGH8ydLce0zA2F1MM6KdpOPfF
yLCU3IFatb9Tg8TREOZnzv1UvYlEhN0MNEsr8pbpEwtjWQCIR+Xztb2uFYwVM1q9lB0+758wEfN7
sb3e/7X5+cj1RtG4vNJ612+r610j/YhdO2p360usD1lv/+MVe4YyJwMLu/OuO4w7e21xe8+r2X0Z
gn6uKiWr0bK9rq0PWhdfz0kFewRech7jtGS1b77u+nrO123rs9c7cLeAr+xBHU0i6+fteuN//gmU
9XOtD/h8u/VVflv9fNr6Lp+raK3PHO5MgP/54X976a8Ptt79ec9642/bf3zP9e6xCQB2iqbZfr3u
1+PaZnicrBCZz9fvuD7t8wt+ffWvp6xrfz58vfG3b/dff7LPZ/728utPQK8PL9LXJ6zocHhWm9G/
1hV+6fX114Vp1y3TqeXP++1DrHetN65rlQsIMrMaqC7jW4ia+fMJn48aTUbv6EfpXsOISbti5k0C
65qU5CKQSkbgXkQ1HV3TfU4/4SQmKgpEf8IMgLbI7rLe+nVXx5xjbwfK6Y/b101refL6Cl/3fr5K
Gza81m+vSKOW2DWmO2NNnRenf7JMcuMBq/FmXVVqMA+f21OMujUqYsf77cYiSIdjWr5+PmS9Y31e
EE3ablTlbZDGLucBxaYUkbsgMIpp5tQPhz5z3HOdMvFjQsz0Z1lrlgm80RtIG7os8fT8hKH9JnYD
MErL8b4eotV6Kqj0G73TdY7I8kyQEZerlP+MMXBxdFp3Sx7WT9H+5Exubopi+p4p5E5tUCUtcbos
pmVuuy5s2t7/6ebX49an8W8QlDcgWhHk8Y5jdR7bVhBGVIARH38UkdvsmqaltuLO1NJNQ74Fuf1Y
0i5C9kCjplpqaCv2Y63rrZv12G1NXFIH/B8GQxwAJdRgVFexT65I2i2yUGJXwlCe1gV5fIzRypRi
bp5juyMRhh+mH3hwNpzUZW3drLpZ2w/A/JWRYO51gdWN+M2Jq3mJX59GYuMUZ8w3JbYe/tK1hrku
sPJtdBmIw2oxHZc53rroY+VXpVnSr8oKLIYbGPHeHu27RrbxecI/sp0AW1B0QT+dBcohGwEdWFhf
TJOEFdC9FgYtG0TSMDPY7Iyk8WpdM05CtAZwOqVB6ZPgoF/qhkkDi1TFhL6xh/oNxsu1YUTC5Yy/
Khkf8OWB3MOTovtGSqKMXXcBLQg7OILgsP4fe+ex3DrbZedbcXmOLuQwRWAOoiQqTVDSORJyzrh6
P8Bp9/n9tattzz1hURLFAAJv2HutZ00z6aZLnwOZgKGiFIF8ytJvzaRdaqDrvUGn50177A9fZJRx
7qQAmLycfcshCzqZGUv493vQuFlkFRqidKU/rN8BZ3bV7tg+07cEZYZsmeNvLDdDa0r7Kn1ca4Li
UlpDqkuh0E+VnVg1w/aveT8xNMowa2169d2nc87SgGXeWvSTF/u3Rj8i21HDBQayxJz+tY+v5vL1
JpgWJJKSqZdByCXITCoyqpUOok2URh1Rnuha09hcmQ5/T8D13j9+N7Vd6pJkQ3zoMhpaRhGzZtw0
rAKXIj9l0bVk+C8/60YYeezPInBsy+CyVtP/fJzlYK+l8/UjWyWepWwmxWk9ndaPt55w2QocWcv2
619MH2iPIe7/euPXe39v1oPQJjQYFxrNP6zmf+zZfzkVUNqQ6bREmK5X3XoKrff+3vxlXTCbsFyN
1Z22FJXWyndQMeqvN39/nMhoIMctpYkJrTIaiL5bYSh/7ip0De3eJET1b+E7Xs/q5Watg//9kY7m
JlMCH8s7Fe616P33ZlqIWOuPATkHW06LgzkoIw7EQf5uxQk3leJT+F9uwrApvdHn+8KK4+9UNd8G
DZ3+KFG9tX68Hr+/LYl/AFoIRz80MnkHiDPApcPvxEHFaTTjOJ5o7R6pDcvIveLSjQf8HMRKSc12
Ys5bP5DKJa0VEh46sW8oBi+J2Mh8ieTFgMiVVY8HGdBWjJ+2F+Wr6Rsq0hKDVM6J1JR5omGchGJ6
HJX4FETx8zC0wEObkhiuWkWzv5SbuhXlv3BgcpPA9/Xz/LkKBNHt854O+AxnEOpWcOxArNXBhJdq
oYggV0k2kJaeV93S+sWv9/6eDAZV8YP6lI+EWdV4Ltxx2Rup6ecoFcrBqnPtaCw3JF9uhKpNiCGm
xtuus5o1RIe0RIdHyq/O0noXieGmD7uXrrSETVCngVulCk6nPqwzbG/aidLmuJ3DIT62at5tjaa8
VQlGJxXcNdd5KtgAeOFPVl3n1iLCcIGmHuKOAoP1LCe7UIx2UtnslRioW5cj2UJCxsdUWayq+Nwo
ui8/S+SAYplhqrXoPy39IQK2JLNyLJNls7istcdlVjXw4nhpJ7wotCKg3V/SjORio7EezBh6o1nX
z4O+Vdj2ks+1NrwKfp0mvumur0OHX3Eq8ZSRnRUYdWVnI9qeFgKVDlo/a0TAecvs3gwQE0Np0VsQ
vVBKojgj4uB361/nOMT/2bTPYcdYM8/B3fdTf0MqU3Fs1K+ZSJmD3ATka8U2/g+q/xjADlHV04lp
MNpk5CcSoE6uUjKjI18OAN2JBt2JfMLwc62pC3jijEpJ+AFUVRzDqn+TmmBa8mo9PxhkBJs4mkYA
XcC4uOiXm1wQAkrl4rfacC2aNaTFRnyiFRvt6n9phKwtkbVE71tSe9DVDtV/fzXMMfbiMOycnAEF
FTxhtH8ewNWLvfbT6Otu08ao1HoigvqWYBJkMMOfzxaWvYEYYzDtSmceaZabPqPL1FNkcdOOYWYi
8HGqXwKhndlsz5IzGySPGnrygpuUrkji51Suo+kctzn5wcQlmC2zw3p0smliSaRGMmY2obAgDYKI
YLP5nzkR6y9XDoTQTEcAzOF2fbC8XFx/URDrvfVh+l/GxPrz+gRJlON1omb9z8etDxFlPfFgS//8
+d/1d1k87COyNJ1c+5WIQAGKNK3coWgDmLuqQIh4/ESQ53y2Zil5nGp/3sXDY1yDHVNkXI7ofyih
CdOGfL0GOywhy5P1FQzZy1xO+LEAyxNP0+t2OfcCp1yFo1UvX8km2mamBOgxBbwaklxK1rWM/6bH
fFePRzqG9S9/RHQ4lNZHseLFJmpKfl8Zjtp0A5ocapKCmJAr1M/CI1q3XxKcL1NRPxrFxH8XDP7V
CIP67EuC5ORJNH0adXSa8TDdyTUFSxlU0Gh7rf9IhOP690FJEZ2APQDSVvvEKXR3fZzHTzVswPBm
vnGh9dtc8qYDaEvJ5RMB52Mu+yAm0yKAQRdp+3Ymqmj9Y0Mo7tgln42VpJuOtNR9HBj5vQ7ny/qs
HDVO9UhTz1aEDk+jLmyvf2hN4T2MsT0NZS0fNBVLYTaVHTYi1vWFmNjRaM3vlYRqLM8Jjqoaa34Z
ynC/foipHTBbNpFyKptKemD3s+i3l5FGx+baTHhWfbH2byS9S0c8zxPVNT7KTE1htvTkLRPqeWuM
rbSV0i58gx2HX4iD0E3hCKpGJ9LDQE2rJSgZ/xydAFFU1EbKQx9M0ilX4F6vTzmBMetHDdtajrqp
mAp64Ti53jOkUOt/hgVo8bZRlEOjGckTAuuP9fdiGiEADPzxKk+Zcp71Fjb+8h4IbLqYqVjdqQwW
+2asIUoIevBJ2tH62dWK0ymqG33fD2L3HCXz4/qEQ4lysNdMQrOnUr8UeFH/fIGamd9lEel0hUTY
a7ouOUhajHtrOSRic7SIP/6YMUjSxVf8nUxaIQab9LQ+6xwaEkmQnGKYpP3retqt/6hWsE60Qn5U
xSk6hia6tfXt5xLLS9koXqIC8EomIkGoSnWPFty6xQEFVmtS8l95px6gMcqvI9GwGzbKwSHATXsL
RgFh1/IINBV7TRfiN3AtRJxMdXUoGZBujaCRNwSL5Fc0qlsf8+9bF+WWFyqodcKlOioV+s4iqeLP
86AqxqOehu+stmQvDhTzIEFLeZggyf55HhKfvHgQ+veUXrwnGNABRiUPH+qaVKT1lYKscCHI+e+N
ZZReUmbDkY2BdKVMDHV4ebc1LGrcnu1HMMl83b7MRG9m1VVE6fjnOXSMTFmrmR9zZVjuWErxKS+o
Q6chSTLrq3R45Pp5bj7NRlOIfFbbE35a8aItbJf1VUbGACs2P9PCHN2cfuKp0cOSFFOMh+tTWP1O
x5h4Wh8gll3jGm0dndvWsM5MEf6fR+EjK+PJ+Oo7Hbu7bjTnxGxnTkGJiAraf7/Sf39DBb7BUR2U
s6IOxTnltdykHqQv6pp/3k8lmk4nCOHFF2r/BJe6c4mOT78y4bi+H2kuFTIAi/ZSkmF/6nzANz55
L5+9+ro+AODN5NRiRciuNJUntcl0tw1a8VJ0fD1QABxK9/VvWjqUIodWfMRIXDK3zQ1ew7x/nE0B
JKykV78brBOp3qmflZIJThrxHBXn5zHnPXo9dsoXoQ0e/zybFT6VZqG9+EIqeHSzkqMhCeqFkwkJ
eWj6nyZf1vrQRGnRO3ZR9UhObb8rEoJrlKLQHgudhsb6kLwYnZzi7Cduydgtk6q+oCwfjonW0GXu
y+pVTKuH9aFcPc8d9ogXSisYFbgkDtVshteBlGJWPnnzpYDjV5dPrLCptfVWF27SNMk7Fk/CdtYV
QvYCStIQP+rfkDUxG/bCRyyouRu4KS56pHKjemwDc/SijMtLJb54PTy6bMIVqKMXtWmrDZAV6SAT
23IdG0FEp10uK6PX9ZFz54NW6CXpNvq9tRsmQBltXx/HruqewFcVf473FBBloFrThxCXEC+xbJ5R
uISnscP73/lG+DZ3yXn9LFZpvYl9p9yNUOg3c07EQgJi/SqBageEwQkn9ef1AFXs5MCqzvWth9aw
p+0/bVsieZ+iHm3O+hBfDzYm7aoPH9+Ra8rWcDZkoTj5KkHDWtS0b1ImHdeHUqn7jMKceTLD/4SR
ONtK6A33em6ZN33OJlD/ivqry2rUALXwnnSK7w5t0ZyQcocXRGIRutm0/crM29Rl2q9RSJkULUO4
KgBPsH2oGDqLvnvFzHpenytsxR8hDuJn+gvwJMZuJCiBqdsIuoK5jefoIws2py+9WQS6e7Mejsd4
zoNr1pAp/uc5lje1/tgRLX8xRU4mevGA/5d/W/5/fZgSHP5/b/z/sjdu0Vv+r3rjw3/bfWY4ZqP6
+7//e0jKEtlE6Mnyn//eIjfEf9MlyZR0VSTH6T/a44b8byhmMMxosk7/XFoCT/6nXRGTIwklpIUa
i9mR9Oz/6Jar8r/pFgAUmtuGRHqJqPy/dMs15X/tlask8vBMuqku7XfskbyHf01CUWFrBBWj2m7h
UiSRjncl9MheFu7VKd0ZujPLm8o4+LIH7657bj/VX8Fz+0KwB4wqjMBEGY3E4wqvbXns/C3phAiR
UPlqS1r9zordDC4SaL970tLSIcnokXh2V97kn3Tk2Raym8h8N7xLv6uj5Rp7y0WK+y/fycN/js+S
UB38qx7gz2fEv29pGioa3fpHBFHty+BFM3OGlWq8dJL0GHYEoJjKQzxwkdfdjyAwWZRJ9K5F0uN/
/eKqtRzBf83AWo6wyjdFXUw0RE35x6uzfB8rVhfk196t4Sj+FI/1lUwE8aPdZD9IyZZt5Y/xpD4W
UIuOlNGSJ2Fjnq0n03Dma1V66k0imu9Eaeczu8z75JaQ63lhsB9uXek0XnSZPk0V25utPRnxdo7d
Yjf+Kl7Ck/IgElz6HbDt8QSWyck3qjj9QX2njkK0XEEaiq2d28yeDZsynI2O/Z7de+AJyl6jBGx4
rEiU2Qb9RKkU1wbUjeaUnaAU/CYzXNnRvTaJlSIQlm28Wz9VFylxpGOzNQ+Km30Ud4kwh1/xMx9n
M77mP/OWhQqJuGd/BxQtke3+MzB3w6m7YokzN/H3tCPQ050nD8RJUto/8hEbYmsRIiDs2eY3X0A6
OrK23ewLc9SousK+/uhNN5O9+o5MgV6WLBMrbwfPSw357jfbNL5ND6R+BudAd2rzubgl33SpR/TK
5+JZ286PxBHkr9nwLA70I10OR3Ca3kg+3QyJ4+O1+iH92jjrrKslcP8e+vcABbe5GeAfEGAYAHmw
E5W+6hvp8QpLdoSMwGFy8aaKG3hfxq3+GI76V/HgX9viIj+hasfy2he7KECS4FiP0Va4AEW8BAcy
sIIH/Qh8YaLMTYvaKT/TQ2UCSbDDGymlP7FHxF1H0iguLnv4agnQRYCC8F13Ncd/k2lCEzH93IZn
86hCTWR3gC7cI2z6OG/VTeiRSwQRmywc7V367Z/hYOvn+Q20tuVmV5QQH+FZPisBh7YpXdywoBuw
JJHhHW+N04gUM97isXldAg9VMkzc9Lu+wf4YL4Req1fxXaZr/BjsjRqfJ+k5TiE7A1Frzz1HAmpL
ixDihFNU3sWf3b52sqv8KKEAuwdf+qVrjq1gR6/+3bxhc+PUBnjUunBqlL1+ya4DchcvU07GrVE9
4HvlLv8aNnnpxLtql75ZLuMJ0yCG3LP1YBG7bRfUv0pn9Fon4+qw0+/+AuSuO8rxc1w41ZVZ/9os
DlpmYVR2tpEchjfKXsZNBcjY2zLpIm7qtZ/6LsI4YUueFTozJU+n2Fg37RB0dngmxVzPlnxbCOxs
DH/RkF8+oL7JPWPfIz2aOZA0srfxedr55U417NqpL1nm4N4ijZ6+EmMg/h0CcPseZb3T6W6PuoRd
9O/0HnosLt9BnqVb2Z524wPVOn2L8FLbx/f2Y3J30y68q7gawBbAwboaBGO0tvbsfzY/AiVeCE/n
vt9Pr1S1PCwc1q0DwEGU7ZaMYxEe1XYMsPzY5lXp7tatP7fv4SHWbeN9ehRfRZeEXlRJj9K1Hv4P
g/M/U/FMU5I16IXEPUpMc9o/0vnkdDa1Qccm2RDmkWNDgvj2akaN+18Pw/9pEF5eRrMw7+PRp3q7
TBH/kkLHInnqRF+qdpo0PC8vYU3jfgrGb7xpmN9IGRXniin+P9YC/5t5Ryaj8Z9jvympskgpXlcN
k5BgpvF/fVklqFR9tJoGOcgSyBX5njbm8a5E02nnuiJ8SFpjY07b+OVLHFjY9s1PPOC560Ow6bH9
0f6bngsfQclsylxquCM3nYbtJlLEU9KN15HGFrCvutlICn5OkD+qRzSrydZZKjczGTN2UjWXdmTI
SGfA4YV6RCYTX/NZqU7qMFG1i41Dom/8qmle5LLTMCxHWFZE9ElpXlDqMufHNkMDzlmOJXdaIomJ
GCru+PS6p0Br5LOV5mSi4jjKEkNAFx6Ue6ttTlhISYcOmMh8sXy3+mKPlSkNMmOTauzjB8LIIZzV
ukBCLPhVgreLqj2IWSJtFXHeG8B8NjqA3cXghBbEJ+2cnj9V74jY85RrI+8fopyPwNfeMhyYdm5R
zUCwg+YEACG8k1e5JOKWBm7pAnf+6eo2ucgD0r2oEJ8S3VfPUV9R8Z/1noFKhhCqCQf8tDutqm96
GiWOOGWbMcIAqGq5wps0f+RnhDeMqTn7DE453w7StnBR0NHYFGZARhX5pKOYbwSZ/AElFo1z2xhn
zO0wgMWBic9Qr1OtTFtdUL8Ga1RROoFQx+Drd0a663sZqEGrNXvshN44xA9KIfyyZN5Zrs3PGpFf
vF+7MLPfdaH6O63Umc9m+Rr37Tkk+81pCx1IbKS/dBG0TxVb+0DaHdtgFgk9oBiaHsgUdf1Jm4Mn
sazhF0gXEdCTMGkP0vi7GrXHuRSULflkr5QsX8oR6fG1E4m8bcbmcQzzp9gPnuWo+R2bI4RATuBZ
7ehbNK/LfXXwUOGZIKmIodUyxQ3GhZYoCnzEhMIYU0JO7JvGzpVNJnHBMtXXLI4VBH3sVUvtHsnz
WRDQ7KkW37QpH4q4ELZCqgq7mhSsuMeypCQihrlueMlL2rnmgCikDMyNMH5DaUMOlT6PpfzbN6bD
MOWIOC0cSGKyFZJuIusdjmjY6Q9oVQN7YmZoLz3fwOQHrCJAEs5nCg9uWQabbnjC4OC0ODxQybkl
LUwVl96Skr58Z6IvbMb020qDjQHqTwk1d0AlVc84Wc1qpz7otPAzjarF0qYu4GImFfDmztEkSD8j
Hu963wEeX81a0ofWC45Ri3bCwivXvmNYoOPT3GtkhfR3sxlO0III9BE3KtLFRVLYzJPdsETrx0g/
ZkatHxUEH9soy65TqMVwGn1D9sCJM2nUnXLyhc7s8J1fZopJBSFIWqv6qV1qvTvlUrWH7DfhQu52
TQIGFXHm2FEsqR+FgjYiioAAokBcO4VGCxxVl4STxUJKq5iNa/ZyQExdf5C6hqBCMBzA7XLPlESy
XYtoYzT0vNcbfaIPnkY1azbZasNt1ZoPfov6gT5+g4URPYM6EdUzhCJqQXVIDob+GScL/WH9VWS+
EqCTH2ARgvZcHqSFVvLnXi//4oqIj7OW40gM8C9lFQ2ngLAMO2xThs/RSn2g+PJ3FcjCRiY13Hsg
sg5j/HV+bLDIGg5LgHJnus25IPPCjra0Slgy+u/yfd7J73HpNW59Ts/jWfpME7s5kl+oW65FkJfN
2J28T09c+9WJTtX4U28lD0dwdkLn924Xt5A0xXfqmeo1/GxO6mYk9cL2L8VXdmTJLtpAV+U3viP9
zTw2T+FOBQ2KVpBx/mqUtPOQ7ELXJbWJA+Xg8h9Ut24c4yI+0HshSy2AdYDKgwIY+dsw7Iy9dENV
s1gL7fpdIpfSOGEb5d8MFogOzk/ty3wwf5v76jvq30PgUbFLsLXa8Y/9D7nC2stwkukyTbZgUW1m
1eMkrZterK3xUjyzkA8eTHt8MbbGVrxGW6MmidyFw2vdlJ/0Y463uWN+zR/xbBvbqvEKmZU2dlOW
za5EYe/Y7pBfIBBdMGuHAgpAzwBqOWZ8wRFVa1sUuYQ8BhjWB+AIG4XV1eApzVFS9xhhJ6629mj5
jniue4zanibatHGbyi5BfGC/gPUH18Ib9AdNAqPmJreKsemYeYMXmZtQsKl86gHziYNOl6DchmNY
esFr2m5LV2NxejF551C09uR81m9yuVXAHg9OMTk4kFKipMmZucqkRe25OdMaKhCH+7ZmbszK1t3h
jWOccH1RtYJNpuxkjodOSWyDHxszdNZ7k2C3dBK86FZwtFhdfiPJU+pj/UVYJV9PRbQbgd1kNtvp
1dIPCV3EAGvx49DvR+tduDCEWRdNO+jvcE/7HadFJuw5xEsWZfBkXNTfPXlviceWDL1kvaBkaeex
ZjSfSS+jORJfzOio/9Y84Ta/+Ff2T807DeUqf2yf4Wry2sEHS9+3/FTu+9/syXJkVN/KJrro5+yz
KxxRsdvX4R6NJKI71oXLhgJhsTMHHJtOcS839VPIVgs/9ztXgPKVsVmLXZz2QMosIrs5we9L3KGr
XZK7xlJ1dokt1GPPKj3YbK+9gZR3V/L+D7xfsTujJeeaZAlFDFBrG6INRsSpKtuottWdkHf8NnxM
nrrvHwrpDbQ3AY2meQo0N0o83EocRION5CWpHe0kVZ5x9A8mO1CTfQ3f1IbnqBKXL4hITf+lS16C
eZvpjo43pjsKX2ruRY+BRCUPWOC2YiF2sa4LkY+K/nge9/0pIeAw2HDmorEUbBRGxw6lwIE65zkO
3MVU/3uynPhNtE7pySci1rB1n1hQWyQe44tWt89uzg5ZmwS28cZ5hWmbxElCWmvE1js4Z1/dV+yp
O2Ikm1O4y0fboGv+lm5b3WExwAaM2NEXGHbJtd36BC8OEHCxJ9kCnGqiwk2H9i+N90D3hlPFhjx3
aXdy1rBFpS7gpR81OeuDM8IKubEjx3+XPPdbVnnWs2k53WvBCmfcmg4h4470Jm3krX5PtxRz3vFX
zEwf+/QcbZR7Tl3BM05HFHrz05B5AFEA4T2kN/Yz7+0mXpIT1HPCMBa4pYuq3fiN5ifYZRfiH9/6
N5S9H3yGGztdM9+Fh37bz3ZQ8qkB/cyetYdCO14DyZlqR6Q3SNjjxX8EdNw6Hbs6+A4u2/L2sbkK
79VRe8I23L6ZZIvaH+G+OQKK9lgm3PzRs9A8MGr3T/G0Mbc4If29tbG+ZC97YQptHxYUxWncFJfg
Uv9CzDaBujgnkWNdMZ6qLLfu5VfnaufFmP+sXKJ7ckRJJx8C5aBidZxseQIQsEuTU9nuS/FBv6ln
46l4gcnCApOciDwAE4WgbEd/A5gjBZV6L71h2ZuvbOkuzDCUQtgjRl+tZbeyjWsDJHNjuEaHrcDJ
Mrf0Dxx3AEhvxITBkaLN/CYpnoJ3/WpetNap0XEJW5ztobAbpQ3fkx9iiiDc+CaOpwLVTeywSYUS
6Xeb/ExZZQAsUJzYVUq/m+qLVYWFrr89qbfwGTevaUsb8yZvrSc6Q6h3QGUGtA+W9r8TETdi13vU
42A2x1NEnIJnWpfqUodMSBea4rCTzB+cC1j1FTt4nX9ll3WYU73gkH1QXUHZJX1gm2dZZHnTQ7Yl
d/EWRKTmfcE6js1bMJyjDzCZQ3qcF/ctRImjSdc41c8M/t2ETfXoD88dPchA+AFPsTUNr4gfGH8s
tOip9ZwcUA179NFfAQyxIxjO6TsVCOVNulIA6RVbuqb7eVPd6CjDPchuwQfzEoOBonxa/QZkxLV4
jIB6/Go3QeNkr6LomHSP6dBxACAJM5UxPgJSYB7WQQffx/IemKzCnUTbWguhkWCCjcRo9x5/tIaT
XEmInm7jm+8TXUw1zGn3CmdsjIgYMrU3d7b/ERAiTQKD5JVf1b34KPyT+lJGj/GDWWLF2Wm7+H1Z
eKKI+RxhhSHyiVxoaskhJtJrNzNRvEo7QIvbzpkyG35VtRO37Z7taXeOAOLU20redN+m5rbAKjUX
Y4oICfTdfBLni/+U7+DDvHffkIVLVgHPfUHusa3U6Hbs4CJ62d0QHf+huIFAeixPYHyST2hy1Y+y
6T5K6hs/0yH7lJVbhguHTR2Kh3N/HADxsgh/Ys6LbmDpH3pxq0X79hB504dKJ/HOqA7KKOdZqY1d
YKk/IV1hFlF25gvkXuSr1pWC0qeyEb/5QYISEsCaBSxLL3rrA3uoiApw/GespvlReywploSbML1l
38rMKtbLvjXA88ltto6JtKEXmG8U44LKoX/o9b3PtDiJH/Sw2Cp89bPI5kQk8OJtpm+K2MjGVV40
UM+oYLGxHVRGukHGkwp6gyVQFdVs1D0D9FIT+5TVJNlWz7Sj0zfkYf65Vn6a+leNk+iBzwQVG0q7
vw++WcPkVxhq0Y1IXz9wUlYJB6P16tqzEqd8x2DMF6d+I45HzqYlbD9sKLeJzXkcPvcnACa/hg8w
USR0zF/VN7tGIDhF7fg/DTHOTDQAe02MYbb2Gow2c5aYO9LWOMznyc1O2TZjdekOuj1cEpYZNYIj
dYvaSupdcF+9XV0iD9IGwmz1t7hniRhtwZ8FR/Vc7Sj4MbxUXnBJ3/N9vEWL1Xx1pQdRLnyugNOA
U7aZKa7mtrqY5lHcjt/9t3nhrBQCJ3uez+E5/2U9B9f2jEBL/bL20Ut9og9M/bx6GafNlP9I88ME
4St12HpN8T4nNKvejL8Mc1vSprDYyuBZ4kQnYGWMMsXpzUBGWzFBC5NVjvNYacGB7qQTaoZ4HIJU
Oo7rHySxPfdZK2zFBlEkWsbGJt0MBclysz5uvbf+mzFAYcqTpGFQ7qSjNUZ4ndY/gywtD/70kAYt
VIA4vDWiBG17VAC1iHYUMs60VaO6pljLHiQDhU1VMG6zUgeAjGAQaKBjaPE1CEcu7AzIUEZmmot6
5BZZ4RFUAu8NTBF51Zm4QWeq7WZDtGw/r1RwvFjA5R5Ae6chTUIpvYFUwIpKMFqgeqLXEAgBEluk
GGVp1Dn9MPDauH2XEj30qq4ZniSgXFGWp5tKpsIuWiy4WxpbbuWT+ZjK9VNDH9stfLwsIVDCUCiJ
WiDAJK0DdE2p7BKQUHtDWlM0l/1so0Rj+BJFG60CzCzEhoQ/rMXPpfj1BhATJnyAIG4B1/mxYnVk
KiEo8ti06xH9RToSFAMt/6h2zOtlMlNIMYdjuBgTfdITepH8k7BR3nV1BuHG+BB35DPlE5VMVYgf
oX8dzNJAdsk4GlbHHu6rNKct60dWyEPh39LI/yB3ojm0MnbQAlmsHjP+NbO2gSYIrxhPv1Hsk+DI
/vqhLUXUqLTV3UnOEm+KMnYiE4sKYtP3wWDdw4w48xgTRtibh8YITn45vulJLiPXEeiTtfqDH3+m
XY3tyJK+1TJlW9bTr++nON6K/oIBELZxp6bvqslmBWOEBbSlFBA9t6jB/PFxDm4Zoqg3Itcbga7x
KLbv4HEpL+NPjP3nSvvBy1YD101f+jBlXq0SoJC19VPlxlFCUmSTCUTlJOc9ZBMKtVH1BtkU2PrO
rwIGxV07KpFdieHP7GuUkdgNmRC5w6EPdz61vKqb75WhmjtiOgkwEghXD/SBDkMwvE7Li8kyu1ME
7bLlZ1SgMbHVs+Xp4JhUrFpOFMuE7ITyTiwpT0eKtZ0TiFYJGe4YWo7d/AoA7LXPwwsYNa+3FKqN
ffHakhz553+zWPsRzX0ilQzWyO8a6mmRAWtzTM1rquPFrCfxuRXVt3xMdl3lQalbVBIiwRgsrq0X
RuXQ7syAd7AEoTSvhTYcoNuj4MhZoipFe88rgmNzVWGtPVhf9ehKkf+l6iyNo74DUM+CuczoIJCU
YKnvViq9kSXRsAWlgYWE20ngBSIO2ATgIR05pIUSVxGxUGm6leos2D+G2oI0m9jRgQzZFlLEZgZB
nVwZN2syXoQYPUlv1KynxfekHL7ikZnGJMd4sqgHZe0eJBJIFYR6VtxrAHDuiMwx3CgMKanIbjnE
heSi5/Sgz00eYIZ2Z0aVblt5pB96iQnACJ67UQ23hrLt2ZfGbQ8FRhBJnOg2TUOUgxA9+6Qzaagr
qD4B8Dbbdi+nSgJpHqxhKluQznrqFkKg5PumoqIX0UFkiPSUiVyJ2u9cUaHfFnTl1bTyWzTUd6ma
ljLZRAxMI2FvbB+toYHaJg73TEV6C+2AnYyxWKYb2hZ+S1xXQTtZNIJdSbhCoAsbshJvCoeWs1PO
yXhnSavV0Nb6pHuNi5T1SEovhjE8O1nVi0LsN/v++N1oLdpXMclWKulOcWA+90N8mvXGxQedwFkS
twXhCvbYg7fRBGFy42SSryV9QEHEkKlbEf5Y4kYTaw5soHRPUNIoKaTWZ5Wycy3C7D6i9Yh6viuY
qbU9jdjD1KS6lJQZ2taHMKjiz+5eCXhb06JjW8cR6SElpZeujsAm8PbJH+HIQrZs30X9GEjlhb7G
rjTgBZpt822NNO6zxhWBnxlCfi4mZZEuB2fnsTC1fVZVT6JlXsYS8tmg02lrxWGf1fXvkqShSfwM
gozpNO/Ao0Yg34WGkCvUMu+JsGkSur+1Fp7ThUZCL4EFD1uc6f1Tn4j31VAsR01YOQjlWZ0J8qnt
qIrUwrJXNYfHyMxZeMTRTayXADYNTntF23csOshh1lNQx9km7SYm1qTcNc28b3VszXEtHouaMKlY
TB/Hvn0n+LeC+0fAfCAHbJZZExFjfisE4XPsSfUKlWvQ58i2cG+PVsC30TU20m9wiuDhBTBoaRPq
joq7wNbJJdj5CZ4YrNQ0znClo1Y13MLK7sU48KuSslo99EcAaHfRGN0G93bSYHwFBprSWh2o/vby
tmE0s3UzWfRQykWaofxj69/ine7sOT1oWj5/zlp0BBEp7MlIukHcXArO5X0YUzbRevs0kv/h+INx
6zhPnUllgJetraI2iWt2Kfsmeq2ByraqN7Rt45dEYSmuH5U7RRG2UUmhT0ktyYmkfA/G/9ib0ZPA
53+JKJ4nRfKG8yRkJv4f7J3JctxalmV/JSznCEN7cVFWWQPvO5LORqKoCUyiJPR9j6+vhcv3HhWM
yIyqeU4gAO50d6G9OGfvtYnMqLmRGTk2wdwb9KPd65DX8GuZVkYJOUbHnNR2tAtLHuzRD/KA6SNa
j7SuOMZYqoCPLnzkONrBae7vwJSd+hj7kxhgLQSmtyFGw4A5AGVhSU5A/c2joZi+2YkXrweSUtZF
mRxnnfT5Qh7tuO22UjO0FSpoZNgFGY3zuBlQbBBhR9rZbCKf1Nn/wp93VshzGRETYu3H2nWy2+zo
lDaAIEl6GL7jXVW4sN8G89dQ9ZRxUyzoTz1Q2a0EjVZNMY8OTXfTmGAXuz7cziQ6TrJ9bDJJXbOt
j34nD6kbUYOonfsh45Zbzt0RwfFtwiaCt+deSkyRmzLgZkPTKk2jx2pqOGMa59kcS5CrSfaS+Pqn
oQ6nvSMcGnXes6sTpGT2486xBtgKXkOkdCC+2Fi41k2sbRwDbJSNu2GFvZCoqHTYFYb5BR8JmmhB
TUAuNWvHTB9mTTuH5fxYEy/FSBdIOlEqnMaZPTzJvEDsKY0fZMPXNzbOBOr45JYAadr1fvsQNMci
db8LM9I3DcTjIJt+xUUQ7qToJdh+sS5se9uN1NcMjRFbZIfmmuTldTVyVrvVq1tBADUEh0TYgAdr
x0Zskp2RJdXa7LGZ5qbxyde7AD4nDwo26ojC7/p1GkePSUamEA0aRL4SVVBFKzvpkUAsGYVIrEc6
GtNAXSNo3RukxigwjPLG1UfSLj0COZti3U7zvI/y/q63dprE1G+GnbWf69w+Ndlgn9Tch8UxLbDx
FTy4Vsn3iM7Q1rAq5zTI8PeJWifrydtGevBVwdbVpOo5A7hgGdusZNTmG+aL3mHWaUT+SgJYQyiP
RzaQrpGJU4FHc8KeCl+I1TaAEACH0Mo3IxhCRFXUNFOe3BZyWh8ExdGm6uQsRsykSv+YdFN5r2V4
4wn4FqcmnoBWm07hnszFtakmOXEap/bFQ/oOE/TPSYS8gMSv6hj/RQxSACEHphRePf0hGyRVMcvJ
r7o/mCQ+OMklrRJ7r7rd/xNp8G8BOmSp/SYM2Hxrv/2hBLz9lv38z/+4Leo2/NvmW1K0HzA66g//
jDUQf3cWKSAAXdvCffUx1sAW0tNNVGT8g0biT52gBzpHF54OeMfUHVqV7zpB5++eRSQ8rW9TWsgE
jf8fnSCO43+k6iwSDdtyhWXyCx1pGx91bAjfykaMrnmhy73gtNQkRYiwZL9xbuquuX9nZX1kZymg
VqtTjOm1XGwUGosWOJRVbIl9ZhvHgiOfXkrt+8sAmcwPuxupP6uQcncxAtULtnAEW6hwYGoyDFLP
DpHVe0dQwdbiyQJdUeXgHheuwrLsmP7ZArK57xgGHYk6WnXr7CGnUbmew+wzgviv4WQ96KSoHvKe
kZExYwqPtmIynKPPHU4DMZHHKOVEVX5qgvkpo4V/4dZ/1AaTAUMEW3RKyl0cSmPjBjJfB7a8H6L4
bPshTwEzSXlJWZwrQH0bLmUdLkr70BpGxtNxBSwji8ijyatXqyDx2RTuFQP6l0omD00V3E96+5w6
lQtWrCKAkSzIXs7gNjLckVoU8WTl+JcqR5rBneaXGDdZTQVupO3LColYq2xvPFD7RPne2K1Dlubs
PFfZdOck+b1hRV8RD+D1GrL7hfCGnSc9zPqD4JbLjehr78EjtWxzQOUGJ3yM5/3ygW3YPI9OSLB7
wiiWeriTUbxOBq7XTeBNOzJzaAw6I6WuoqeUmj8UWkG5rUBF2HG5iq1L2OYUANmqoxsQYIeje2WB
D0Jo+1JK+eRP1aNR1VfZuJ+80PjcSJd+1xAfvEzceAbI0yQ26fPcm/i6tYbbiY2dCM/8MFBdCIPq
B0jEcVVY+Q/KWSNx9YxYCfkRJCUOw+swNK/SoumdcZEMEviM+XZu0pPfOBjho92olTsLwPrG89Eh
uuJYM/7mMYfmQw+gBH179cs0l6wBndtS2KGtCO4917xLW+MnmZAbMy2fwETTLsgnHmRC51eGndeJ
xRm/IeUgtx1XAkj1auY/TaFmw1Mi29LtOPDq8Gs0VBMN32JCxtNaO5fHhip1Eb1430uHkWc91Hd5
/mXQQUV6pImukbYzzHWKR+M5MdlUnpHxIGWLHeaUizUSH8bxVOrFodAplhsMs0niowM0p9coPeaD
dpdQuegzcdJccWf2E+KK2SH4N4K2W5BI1CTTj9kYb1OBzp8c67sOQTESfCtcdw5/aWT39ZJtWunJ
Z1jwz1bu3bYwaNedPm2DSANwnnUIztBj2K1+1ToKl7RbqwSeVinjA7pZYmElfYyROpAsy0/Iwn50
uGA3SUafqveHVVhTE9btGaZSfPTm8c6S9KgKcnM3phWdtB5BUSXcFdqDa+765apK/VsnrQ5ZkDxX
QJrWXXKorcZG02NRdI1uAGQ/DQS5rlOPMIecI1kQ7IU0KyV6i+I8dXyhUbQt4gH5R3yoH4eeMkLr
Qm0CoD1Mzo0zV/mmSxiEDU5wT3nkPKf6GQWiw0YFP00XIEFWlJbTL77gJYvsqxZSDU3q6LudjUe9
B2rU1I++iL8zH62aQRykpnmrMeb3HsuoT/AXxpeoCh6oX/fdfuiJWYF0OKzJY2NHmXLgJF2KKzai
J0TQm2zCZZaQjt0Ysqdo/ytutUPg3eZe/dTWOogtQnhbg3OaEf+145muxrdKXvS9sKLPg93vtMb3
VmCvjoNGwVcvhquZTw8kHafcJTi84q+9RXEna8SvRraUmKkvUksczyLVH72Ygxm1XIXLaPipO7c+
EWKkBCK0jH6CL4GmnQ4PrUUDKMnbJyzQHWoPpDXenIcUJ8RWztxSws5/7MP+tbGKB73sv44lP9Ka
81sb4gAwfW/P/3wDZf8aevlxiAfUll32TRspJAzWpjftTwXkj8ae5dLprQwKwn2qPxBWSUl9+mWY
OUbwam9H8a8xyM/xOCPZKtst4Vpk1LQ2ECMSryN06WlH44us6xg9tlncguenBOH0BCOAjeLjTemi
YPapRCYWrb1MENnb7SlDeq8i5lrRhddYOq/zRKznGBIYbEbRDaHQ09bJuf7NeF9WLZacqLfPQZof
kth+Jl3sp+sjfCqIQA5RV21D2734JgkG43B2JxIX+my+Rn53HnXUTTbRhkCf1no2Al9aUJHwz4MH
nciZddZeLIvcluxqZ37BNkPw3pUOnTnvFBX22sTxmKb5fdqnP4N4cR029c7rx2/SGvWNHIsrBLc1
JSJE1/jyQOzSkQvDnzPysn5wJkoxPk03j5CvKd0gbBQNhdqk8Q4VXRzsqP0mSfIOiYB7S6Hqtc9n
+FsGvbl8/t6awedxpJMOZqLoY1IWuso6REv8YuPqX3K/lTw6UQHU5HQcK6tAQdwfzaq+jFpynUKG
EzxXORjoVzkxuqEY9rozP5DyPa2qGHMWYOtajHxuYt/o+UjOTJvsh1gcSp5VK8d9Hkdim5ej3TNL
Yw8PDsEa3d9gNF+CAZF20KBWsDAfDQHe7ZhMsy95qMM+Ham4oDzM3Jt0sD6BL8Hib9CqH7uX2PXb
/SyHU0N2eUca0arQmocqWGS7g3ZsvYPR4MQcR8pVBW7JOTxLlFAraipwHBJCysTVMGtiNXiTzJ+8
ykOBmXyzoXavREQ44MyBSGTcqhTZGbdWByCv5Ho3OqgUkUAUeUHc0YwMKHc4bvoiAj3QEogxQ+6X
afXFGTLaeQ7rS50jN/enxaqHNK/QubtxhFh2vQ/y9CBK+yR0G184P7iM5k/eCGRrQBwWey+R0UfH
eBY/woTev0sUJ57J7x6C2HXp3DmAQY5DYi1plgJFTvq1BdC2L8p4Lxtqi8kgSWZIyGoOqhTwfW6e
I8fcdERtr8oofxIlp7jIqm8WbDGknpSg6uqnNTWU5KpPCAC9bbxUbPM0pZ3OeMgvNE4H61PRc7qG
pfyMgIiEqU8Rpnas6v5zsvQznLB+MWV6NwnSEIMifhCZ/5NIKyhMHsMnN5439fQsWnnyI5tndj3i
ejO0dB3H71ZZpmuTeNbS+j4XBk+66ZPhlRZq6eyWiC3GAgauxDrlipjZzZO04dGmmf6MnHGBnHAk
+Hqw6xv+RC/kM4030oIMd6X39FG5Yp5sGzlL15FLUwjyaKz+0ZDlq+NdLU+nyy1/NDzVrhu0gEkj
6f/byMoJETCL4pPvhSPyBf3auDzIxzNqCStE/t2KAZ8kfolkBLMhgzszPNBKOHYIhldjErxQuf0e
V8G3KplvQyt+aM34FsjvDcVWFF+ZfraoyLYN/U3KdbvGRGiPRQ1386LcmavHWVpfc02cC2TYVD1T
BBbiQmg4YhOoISA3d7jtr0MRPDvFOIENDM9OZXHdpZnO5Q99vP2kmSFcQ4FawYubDVlXX5yYGknW
llefgTX/FVwQk6hRvNG58sLgrnDMAQ3Q3jMPTpr8yA2688FMbcPlpiWn1xjlkR4smmSXvpWcZgrL
zpkROS0yuYqAZi7neTX4TxHU/7Vs9UUJEd3oHrr+OXQsIo7uC4uH+rjhAjeF6YOv0Rqmy8YXUNej
juF/C+zwSciZYUruW2tnohxlN8VzYqD9EdVr3tgPlIsomqbht1EOX9yw/zF17U9zFqhUi++Rl9Ot
0NlWoR8/dBopjCmRuLWHyIWy98HwuwccTPvJGS4knp2FueDagvprF5ChOUCbj4o9eZBlE5P5Gblf
zDg7+1X1K2y5xU5G+pUmDmUmSfuGAT2Ij3sDeMha1vI1bBEX6PlwY+jJnWdQqXZD8b1NKbLlLiqD
ZLnhjWvu40WHqTdQ2mmRHaXQzP2kV9z+u0e7kN8tUpkY9xJMfihoFwEiWdweus34v8OrM8nxlQvO
A/JY2E73Q0k/HAV4jn/FLwilAsuYbNykuh/inM6BVyxwZPTE8afRzkmdD7j9r/3MSddeRoE9Gah2
hkvxBZzOmQHBru4cZ1U54zGSxH8UnXmHRf1u8PU7s8SIOlXNsa1GHoIasY5ktuvN7lIVw6NZD+Ga
tFNUXCatV+8VzfMDXmnkN111nQbjs17KF7+MLxr+f05dTjCJ5UggZAPQzMGL13sgG6+POKfaRPyg
d3GfaHJfj4iMkjm6hDlXqMr7bBo+CagNvn8rQh6iIwOvMcgkrfE5ccOtkM6+8gla64fsELu4zf0n
LGoUAdNlVGujJBAxN8BoIAIluumaOtxF1ojkuBgP1sQ1yvNo+fsv/mC0xyXM3QjCfItAB68hLi36
OM0k/dMiRB0I6PEz95Nlh5/hVa6Lwb0t2a5B2aEeT392pr43KjINsQqb/c8o9H8E8/DFc53vXSg+
BzbjbU9SS9Ovdun+qpLy3peYz92oJEagpLDJCCn0KEkazivw96NhjJc6uhsN7peBX+xl4fVEQO0N
C4aDyWCB2jA5bUBECWXLaRsW5VNTlac2FsQl5TzUejrtMvgq37KKh8g5HDWe+MKXEDsdNXkEm9zm
4XJd2ih5oHlOMX8Kf8bS3nXBk8N9zxTb126AQTLakXuAOUqmMzASNUlUmUHNxi0KcLqL0VYtZlm1
D0uOddJ3p+yQlwMhBNP8xtBSuCMvuAujaji2eV8hVSx/qL9LR5AeZV0Fm9/iF4rl63Mf+5Ujavr5
y/erdejUu32sAaRY9x0Qm+UFxZjqeyKw1uNEXNRiJVe4ITUZONO6OofTmQvUWFk1kMAGQoC6eyib
rbZwVgIvoqQQUtbsh1LfeoqvjTI627VJ86j4ayKRd8R2jbv5rRgzRMnRQTKiIEapO7WrNozazTvN
iYwec+U4TbBRgKR24emruRIKWsI10SGsMhsz6qGmf7A4aPHokzvg/EUNU8uFFuSbRNtXBnX0PB0I
GlT/rbTRkND9NqveTUcQ0JhKJHibXfKSRC4W5DrfNzbNuPaRjbfJ8zyiwF3KRW9bKUKjUzjptFGb
VG2VpOWe37QGVZe/tr/6C7Un1Lq3w0Etqwm9Fbx4XXioCEtqh+5B7fjIXfIH3thRC0BKrVSTehx4
+vTSeaM2hfqRZl+zfaANEX/WUu6YnOo7NfStbNLwbfvaudvPW822dpnnOxx1lEByxFikA+dzMW9a
c3r4DWsWC3c/EzoWBBWcHZ1noEMwN51YUdqBw7Dsg9+++OOsmyIiMkxUeeqdb3svCskdyAkOfGOo
hUsVraP9tsAjNuNDmibR28YdKfeB+Xk/ayQ+GPJ+PpxQbxuvCm8JIJfa3NDCIah6G8vwq9Zl+vZ9
C5syQU0hc+5xfx5Ahd5fM7pvO0Vt6/2K/v2s70p9SQlpMk70AfG++vXqc9Rfqrn/cp3XlTMqN4hV
6kjo45RaQuFT/+FsMUfhHkjhJBnyz8NneYOoZt5gMywu8T4p7t3YOcNhwlwwIyDIoTscfAUk+i+/
l+770acTs/ZyK1ip734/9ub4Bm8X/XmrEDhB1JG0UBHVkaQW39cVrr1drkiOOaO8c6thF7okqqlQ
j/fD7/1s/e0QfZtVb5opgx68pQ6ybGy1qmlDZ699bpt897ZX8wpDuBnUx/czXP331J+odWoxWI5C
ve93TZuwmdxop16z1cGu3vH+9x8PQbWs9pqae/sbtfw2++F1tfhh3dthW1YCVaF6CdQ1peMUyU3Z
IP80DwZe7bXeCzqny6XK9EiuCcwGEa65izG9SqfhaWjZ49gQ3a0gzXtu713E4X4hLyat11kvVsTc
3efSOgx1d36LaoGkmi+hauj7DM/EC1Eken2wQMWVldYdNLr7JzWBDYYYw6hRgqpl+EHkOZR6MGzc
wkUWZ/rGWuZ9SBW04hX1/n89m0sav4M0H5O0nI+peJpA5ZyHZeJHA3cBteybAsKOmu3Muj5Etb4f
rHEIdp4jgrN6IQi4UQjZ7UTGFfodsfWGxVruUh/WjdbIJlYvv82q1+U7h+sduvWvX3//5Gh0i4Nd
m/F4ccZ63r1/028f9zaruF6/rX376N9WvH/r+6f8q3Xv365eHYXzNfeRLu2txtl+ePH979++zlwO
jg8fT6cx2JVR++nt4943zof3/fZT3z+mpQS2Gkyepd6/inbhwQD7GKpEI5Ve8tssGXnY/7PJO3TI
rvS/2i8G9MmTmqh1ak71ZdRiMya7DqDeXu8WIrS3MJirBRKrJpNaGSTouZoxQEKubiPhkvqz9C5P
vy0nSBDXFKoYhKrr/nsM9VssteqXenVZ7wrLuFedGScb8CK1y8VM5wYHR5yHGiKauKzNMTUNgRha
vVEOVXwa33o6lRpCtCRhkuootzwv0xEC9hjqW9XQCZb7kY44pYhycXBVrpZK6EoWFKha1peUJLUI
efBrRu9ga7iI/8wetqiaYySxH8K5plIZBauIJLVdwKMNcUY59ihMrMEmXzKKpF41kFz+nPuwrq51
l6dQBCDNAtZsl0gpNVG6wLd1sT7ukwxfzGzjteENve3Z+7BiLLnsz2jBdao5gw3zNqfWRQqA6RgR
aPEY7ZSC/qrwnXH2GAirPayWRW1+9ovC36r2muq+RXRGUE4uu/m9GzeRcLjm6ZqK8YK4rf6KrlF7
+sM6kicaCoPVK2qpxd2kpm/zakf3OTW1FvOH2p1qF7935IS6Fb0tLzcxMTP0ytvqoJpxkV7gR1Oz
U0ZHhGsywWlJVP3soxIx8LJHbYWzfd+jamWcY3zWGKuStc4WmMMaeQNXeS0Oq5O97Fu/t3LQi8sy
FOJ4V2XpJ6cBLp32bTGc0VS1x0m8kElG5JJK7Ppr8q/WUYEhgbsx9iqhZ1ri6NSkzSkDNEvO1/u6
aWn/xwHVZU/3seItff45+m4FXnmkBulsh6b/4hgL1F3tp0DtIjXbcQnxSQrcGU3Dsf6+J9SOed87
YW3wkOpOZEktQ5X3ieqMvi+qM9NrRUG2avJT7Qa1g/7VrgKox02vMMtDQLlL7ZRSeDu7zMgqW860
t12kzjyJjhD330BLJCTZrF8q6pM7HeA/oqiLzRioNxeNo6NBdWEUSjMhKV99OgnbYdl2AYjhU4rS
BB7xsvw26wUo2/WQ52e1CZWM4m17L1tULRp2z7NjRANsOVuQh8ptk8hndYFU5w5GfvJB1OzbuQSA
6ygK6mfEys+YLuW4ttj7a3O5MoQa6cN6imc71AGdjkSg079cksqWV+flSuHDT9uKuURmybFUIZ85
FcvkfVHNqXXoAGk8MIBQRxrZJsQQLp/xP9KK/zf+kiEgJvzFXPhnacXP4W8vsGD/Eb2k/uhP9JLx
d+kYdF9QLLieAMLzjl/y/u5StNYFF13jDzLTn7IKEokQOThIK1zDksKF2fNHWJGt/932PMvxDAuu
g2fxgf/nf7+O/yv4WfyBhGg+LP8tJyKHG1Lb/Od/GAsA4h/gQIg+bNexyDR1IBR95FIYvah6mjTF
cUKAcNeTPf3gU/mOqXMOpPBtZsMnhxYIXBf4vxwBu1tBRX/baH/8qn/4FehV/ulXSM/QF3WJbRgL
iOp3TEWPwm6uJNLBPPWqXenQdvOym7mfjFuHtODdlNU3tXDXSF9RchvaNnCIwB7LcB86qESBkdb/
Bgti/qPaBCKIAy3LNk2XIhhBTvIjsENDiFJKXJDmBF87SbV2o3ezsU5T90fWxvo1HakbFU27t6zg
u+24BX1oITYG9fDc0R4oXrpb0MXdHrUNPfx0ofp6MxpDVDZrV9eGfWnR0nKBvW6XtPtN4dYHbWgO
A1W6kxaMn/7NRl5IJh92NQIdjjbJAQUX5MNGrjS9GWln50fdm6mmu6Oxpd1db8sIny/hDgfTr6N9
Q33+YJBjkqAgh/7Dlay8yDF/igrkBbkpn32Tnse/+W2cBf/02zjQLRsJEifJcrz/fgC0TRvXg3Sz
I526B3/AsGzp6bHQxbQPdI++jYc1bLKqF8friKVzoB6YQ8UTSMjF1U/mu0y7C3QkdP/md/3TgQkD
TUfcxA/zyClzPtBhYl2jMIYIleHgsWpzd23pWDMdDYxFaeSX1iFqOWy97YyCm4fV4TMEzmJDYO2I
GGI2bjKMYv/9T3L+iSSDZm5ByMBmY1+acvnJv5FkqO3qM3DW/mDFxrBzYl87ixrLLy4JMChR/Zj6
N4lpBfdIhOlYGWI7OUAAZltEMJso7ur4Pm5zu0AS3mukO42pfZqsALfSrD/XNBhd+Ls3s5XCoECw
vHYS+0lMo3ERvX6yO3uXGzE8sPGOhrJzHLXCwWZrzpuI2xZFdot83+l70eX9WmreuGuKAnqmSz8K
oLdjFS9hi2V0pMC9SmODB9bm1hpqbVcU9XRLSqGcpl9RXJlbPRTdZnSBurg2tuK2G8et8OoIUO5M
PldOS3cy5dN/v3lNm7S3D8ei6xgG6znvdbRr9ocNnGeeDOKs7Q4mclFhZsUt+PpzlXsezCarPtKk
oq9Qyf46+uMtuuj5PCd5fo3DHFkJvlHRaoibsVmevb7+WWcu3rCKDTR1P4YQ8sA4Vf458Wf/HPru
a1mRpx5Fk8f2xVkpbNqNrla++EDYw5BRbjqazb7wTfdEbNc1keYTdeX+GNKavtVqJmou8YLg1Iru
2nsYEK1wEttGM8I7NUlDj16aLI4DuZlbrFdnt8kf2I3dbdqO46FpHeOpJ//qPvTvcJV017zNjD2g
ceOJih6S8zq882I8DSRQarjuKAZSgBVmgaaoJTGMmhgaIDwvCze+2pG4CGovj4nGmJOb1iuTG9P5
PnUmilTa0zdmGuqwgbr0yA1uo4su3nFyE2hv1sDfp8a+IOfexBcaWO2Fni9SniqFn4syOjMDTEbx
86Q1HdVdWBShMU/nvO6NW4wN4PinW+HqV+lU2qYva7lBZeFdhrCqj7aDnjXVR3TORYngr8ZU0+r4
pAZ7Ks6GXKgsYdRcughLfDtPJy20x0uTEl6WddYhafxvaM4/ybKQJ7WPBBGa6yq00N2RcrGzLP0F
CghUkooR3Tg4ziVuiyPY11uG5IhDtNRdsm2PXuVG9xRvzxn+lwttpuje13qsCbEXrgq9urXqotpr
WmU8dgiJuDKj6hOjvTNMEVyckv9jJfOJPAyOFgyCdFzT6WK6MZafwK7uPdrzx8Ki7oJP42vUBvmF
KKiFl9g16861117ijKfJhYxgTdzlYy3ItrKnxijGNL7Yy6SZdOvgD+FtMrtE1RltSJq6wWVWjg8o
XfITuGPaKXoY7GKefyhFYojJRZ2CPLAgZeeRfvVxy0RRHB2rqfs21tV07TJtvPZt9tlLkvPctXiA
jdEC1VxpdxHtYbVk2fpTPo9sZKOAZzAhNygb7+Sk8xHwqHunJoSfRUcULJillnWzl/NwtswlDv+P
th8AbCzriB8eiFUs8TGaxXxRb6GNjW1R5vbWy+BvZC7BAWXQBPcEAwb3aTbLIycJ9YJlcaq4mNZW
SOuuFnu1yibfJwAqd2qsjLRZT4Z7k/i6R2xiLjHLgNC4wGi0TJnosXMKybq/ZbwfPIYQYg+pbFEb
IjBvLHFVExx+pPXY06taymo53/LfA3FscG1u+hLbdJg+qskI7VnObr6buGivmq4dfZ46dYPGPX3r
NMtO81iVVy9FLeCMXvsYwALiBjtftJLKSmd5nw2KKNTccFRaRb+hSfy5zDOXpBgeqDonbun6N922
7WCNkCmnAcXDR0J3EryRX5UvsuoBbPygUxN9aicOYiIx1nbqfAYmRk+3yMC92BheusrGm2mOr2nR
edda4k4yv0rUBFd0fX43fcZ3crYFfLyQJFpB1QC7ZX+YWlSaWEA3ceel59Sn48h5sdUaXGHdkB7x
7lTbZmgdQMLOpavRiUVuXe8TG+Zh4M7DepLAKbxqmPYp8PxdMADG7yFMHfUy+mVyaduR1WJz5YKz
keLn29QmeXHGfi7w1YXI5rN69O+J+Pja0vDf2Vx8Dxkygbzu5G2hteFGQw3YoJbb62WMdXQyP8Wt
gNo7NQCVQ7xk+vDkjxpMi8CTsCtC/+QZRQ4/zQu3vgxu0jDq3rYmrCftOMMTMRwTvEtiD6sofna6
rr3qrcCZh5FQXZ/mVFpPRJWs6uaL1LWl/OvdEmc+nD369zAMxkdXkDzZOeeR55D9nLKWoTtSMGss
T8MwfrWRou3sqLntTCLzuoGLhJBkI8145ZqSx2A7ng+hBBploKvs+YCXIJ0fBTinSxQ03jbPLRr9
uI/1cfC2uhdppwpPHbSkNZWu7Mz+u8ogGgA9u1e3xCWV6L6LwS/R1jJ00UgUyGUN2NwMhfe5n+cr
W/pLrqM17eYMlucYBYgjwpyoDM34rmt5zXiV4OqYYKch74pz3FvYd6M2vGBZOrehHC52sLWMfL41
uv6cF7H2PM8HzD/2ZjDD6UC6WHKwovJ27nDR80CW7t0qj3a2Fp7mYQJd2T9HBYI+SbtbtxL8obpD
zN+0sdGxrDgctc9BF0hig4q91/XuhnC3+Sqr+9qJDSS7Edytciz5egIF9VZyY+3nsxzr5BhOmJ1G
gsXv9EwSeQXUK8JbF/jhcEyqzDmVEsZzubgFp7LwLuEyDsjAebXU9ERgO6e5WTIygjwuXnWCsTb6
gAzU6sqbKjWLW937GQ5kNvk+nAgIhMfEqX9G+HSBdgvrqLXendFZ7smZZrJ0ROZsgzQeoLxY4wO+
ZOOcuza3YwmmBFEGjZR2rK/g2FHJ58L+hlSgfInc8DMyKedkNTW0Fqhfmy6FZC4MFH12F9Qnsldq
UZcIqrDTSvSiR70StxURKyUVzhz8PBJpWtcJgrI4K/YALsqyLBDDl9MK2Dj8vDiOV9L166P68QDR
m/uy826KoNSow0RAUCf8xC3l3xsvS2g7ZsYuBOnZVzWXAQRgVguWhtFyeHCi+KUKJ+2GHjPZpmxZ
rW7v6FFAqLEjRA0hAjwv7nz4CP266sDIelZ1l9Z9fRgbzKWkbRZ92R/68Wft5MXNUCABm/36Vzlj
GRoCbuAxMkdER0cjrmDl4sQ+pAVBCtzU8i2VO4eY3QYOZ5BXqzBx3U3TcCns/PEZ7Lq1Dif+Cwl8
NBrQhQbqhKNp+YyW7Nt1DgJtzxF0JCYOpcqMvs42g3ZrQbMKhsTZjoTSrrmueLsBhVOWV0TmltqF
MmO6mQk73KB22XKYmJu2xSYmfqZ2RPRli+TTdY9m6yEMiW3AEZM8dWVnrsJILpmvQl/1UKIar0+f
umFDz0+ScVmTmrc0ikLrqe6MlQTwkGEjffbnodwh+X8yO79eRbO/6QbMBPwcLL5eXuPqkvGnbtJ/
1bhiV/7kxg91B9qomaxvPeHE69kgFdYgMnQNfB0+SduX5zTie/BmggvowFUZbXwrGpexqZXFBy0c
SdxZFjsEA8CC2ONYx85hyz2qd3C8dll2TDRv2yNGuJF5SNlVOKg8JuFDGQZc4ppJ9sUI/as2xP1P
y22O1B5uZF0u2mUYFnWWi7MpPefsEUexxVsJBMrgBGFNNAziTOsMTedM+TVOI5zs6pVS/VVXnuve
w9y/+OzTPBoudReUm06HnJJnLQBed6Lej2xkS/OJRc3/4RlmuhvQRuwiJ/ta80B27oMouKg5NUGq
RXyxDlnHCQq8BpVua2cPjWpFR+Gk3tJECfGGwCGozv9yWzPa9Pp0qzmxdRKaMN8mOVnQq6qvyOoD
AwheidzQJl/FG0cv0js5Ry96hRJN028NHunu7eo6pkJcNeRasAjKBz01nUNFBQcp/FQ+qHUd7bN1
UPdyj5RQYyitwVaawvqhSEKkbG11VUu+YRonIfGJqcXgQCen3XEY55tKZBgOpFNuOWSs+0SY1v2U
kICcpAAJwxlBf0215VhZqFZHgf5fH9pLpwfVY8B3cNt4cA0ZnIqpyg6oFoHa1kZ1kf+XvfNYkhzJ
ku2/vD1GYICBLd7GOQvOMnMDSVbgnOPr58Aiuzwrurpnej8bCIg7wsMJYHav6lEveRGYWS+idY+u
HJyN1OEokgIgHttE6I+hLQiy4QX6rSd3xaAzAzOCLaWpYWV0y8/HzbdG6RyYbhQXl+svgC0L05ym
3YnG00/TrOsncqGgM6ltp4Sx4lCm3biIKWMmSGdtctFlZ3R/G4potBWCR7Nz6/1sju65xER96hnY
dcM4n9SCNkeX/bYdTrg63AAPksH7zC1zsn9GopnIyDkgc0VgX1kPaUkkosOP6My4HMwEzL8sK70N
z4jPSzrKfmyqW8OfYTZH1idNh0WROnoOVXs4jih3toQjpgjOM/B66ae6sL/5tR6ctbQ+6B4E3iyL
Ln2hA1aZggd9iG+9ObqtodTZrfHMCO8Qi+52jHipE6XyVZoBISXJ59JyF4Csq63iafxSpSFcNCN+
0+hwiVk31wRVP9s5U6/aPJqM0Xrflmt6MUiEM++7NcuvzuwcBrd/0XK8DP0Mzcue0bxFAF2e0XfB
IGvjYk+tnBmgC4ZowCkqmuEQy/aBwclbuNxhUjnsp2LX6HB2yupgiPgYpEejDu+T3CaTDhe0TuYW
fmSMYf6AVTOdgosmp+PgNJum6mke6l+L7pFxvr/18dquZqJwVqJ2xDE2fWNt9eOhl4RUp8RkH1Kb
31QlojONJjBgbvdTag5Nbiv5OiZArjDQvRmF3R7zcjX6jNCBV9hHSm3rqUe3TE3p5CyXS7XIrA1e
HPsgYu9nM/N/xl2zr0z7KJCJIre3HmyswauW1pqB0BXxZ+muXZDfeERA35kaRuEYyrWtPWomKTtF
RWL7WKTfRg+AUrWUdzIXB4z7qhskSvm2C1mjGWFGwaFYWbSR6HPilOXWuY4WM2qRiT983upy8KG0
QaLdaIKBQJtUX5PPZlxm96WOASSoxmy3VJDzcm5/cOG44zIUwpIxgCJpeIpzwjoOZlb8MVijxEtt
GTsxetZrYJu3XmUdi6j1qIDa4pSnISIRLzRfbK/8VHdReopKpsASesc69AAkGFVzRqbnPCQAa9CR
1l+ivCjf+EhutNR/raseBlJdfbU78A2Yh+Z9M1jRmkYQquoQVJLFNUShO6VDV9xNTQpmjhneailK
q8iob1ss+bum1V57Lj95xKw9nnp3W5bcvtBD1BtCPkEY1T7iyxRPCPY1b77tSiSxaKDLhyiiYliP
WL0SeyVtx2FSbuODFdOqLPzs0qclfIXuRRetftEHkwBCNKLMhSreRIOQvqqtz2Ut042V1tUCweiP
ntV+ySkcrQa3ORXGGO647nH9svQ7MxXOfUiBGjE0+XbHXoJVKHXISnPgyHOcYoWJ9fxLxVhqn/Tu
gz6DX/cNZKAWnCpXhGKV4rvbJUPfbtNn1PIOnci431ClBldeRU+ORL80++6FT61fxxb1JFqYztZN
KCnH8DCcbrbPMuHXf3TGpALQBBBc3TcCzXjxJss8MlC4kPMKDbDh1acyfnDtwX8p4nxXlNMroRED
HDrE1YS+VhSq64K0rjjfCIQwQkPAiA6wOAkC7UWJMs8Y0Mc1WDc7vtN0AKu7vmhuEw2mQBhzPJkY
00a67zMtqg5DUxnIi313RW1iaBN8YUTEb4JyNCHH4rG2M6fY+c78omIv8ce7vxIwGxGRHNz4cPLa
8gtWeTDm+nORezSHBwnStHHh0WapQVw2c8rSkZu0+ubO6beYYgRsJx8UTI/P9qS2CSMEqBmFR5VV
Wi5N83pZqE21kKpt+y8P+4um4vrowYE/PQ3hk2vke4FUtOrtz4iau3UD3tnewnveZVOeHPoq8w71
8gDVLCYKjLvJtKq9Ot20S4dVLfoYltb0A1H40YTmw2Dt4qdddEw1fGL2HRLuatdF/UPulxf4Cu4p
z8x0nZbZ1ymDIKOZqMOzrtNOsKGbzOuYaWru1kkWpKONPSig8fvoV1m+cvyZNLEheHD2Neb+p8jp
X2rdxaDxp75zDLCk1UB4JkG3mIyPwXnqatoqXu++6WNWPHvQeZ9nZ2HQw+7phyPh1dD0TXcieSyq
NpYDeCsp8InhduStwW+p46IJWjSaQ9NRyZjy4ywR2GMnW0x/o4YK1jRWFFflE7aWvCyTk1fMP/iw
HS7ZmnWUw4L0NOJ2E5XTJ2NovVvEHeY+9eySiSLApZm7cd0UzAAnfIqFS1k3pbLSpUGBO6W5cYsC
eDmRfB7f5I2m5x6PIn7CHEPgus3WcOfkk51l9dnPKTb4UZMj15yrS5LmtyZpk68l4KmdwxjhmLZB
/+ARtbG0H9rvYwJAZ24hVbbyyXHCApc0kE8/DPPXIvfPeR5rX0lVKnE+CrzHWZji6IFVwyRgWzIY
/xqU1Hg6MhScUX7ug/DB9iPnZxYOmx5SlsE15i71TWTaAViUWp8QqDb2tyw3XaZeQCMcnUI6SXaP
3khDp+8o8jKhBnESNMkRiw90rkwiZvYh7885l47JTE3uLS3qaQqTRTmAnqrGPSWO5tTkTYwcuLNv
gwrwHsUEsdHsTrs4tRZspgZ+PZP9P8yqOTChtI82oadwpvO7RPTimWLbKaCgwBjFm84WM7jJLMKn
uvXhgLMFXgISbNY6t61hCuTgM6Rv2QFGn/LnkDnCOu6YBQc1rMDY7Yu91FuwIFO8IWBbexiDmym2
oKzXmCN1jQwGt5mOyLzGtr2FACrGEdyNpRvn0oTH7Xigg4d41HZ12Ts3Q53duHEeXeD1pLQHxzPd
SeKt++mmF3H3YGT21wSWJVyzbFNQ8b2PdSIgjJCblBiXAM3usWu4GTeB7m5GdwaSmfWoSSUQHYqr
K/pW+c7WaeDWqPbjOoCuMkbNDfyhYRMPHbME0HlDMtWHrps+h2HLEH2oxa0qS3mWuadtZD8KnRgz
WYI3LbiFte4nu0zKTViGJjDt2aKKUe46A+6RP9Z0PYP5NZqwwxvT8MSnNS0JV8yBkn7e5UYHU9qd
YC06nbFPAn3eYRd44BKBMjAGLZZQHW4KHh+a9ZvXIhjsaSNVk96d+7QlS7KyiAP57HTZXW419UM4
43vJ7aC90XCDZ5JbWj00496aPk/ecOvlHlGRCXBm3t7TFOWfyH4Yzigzz+hH7FvUJW9BrhX3XeVf
HLyfoGtt8PsjLZtksu+8Et5hYgARmoPmjkRJvlp0bOTQRbu5qMJzG3WPs51QSbd+VOa4zS3onkOg
MdiOAa82Zr7M1Fsqk5rL+DjbdoPp7G3bAmg+tN/1YQrPs2ZFwAnG4oCLpW6jfVaM3U1YAaxPwajj
nr8ZKmwaJuyCjV6WZCUtlYMmI57ObwkJ8AKYU86QH/sE8FHkVuIwJbwdUmLuzFznc/0C3Sqz/PZu
QhF+mvrkCZthdBtPpXFOWrGxK6lvyc21gH+VxY2vrYXHLNLDb37QFjLPxMQzpKA3dJ2+nxum/5SK
yzeu9ozC9RiMa5x/aefjFEWnzpTRra3Ra2aQhFmF7Ev43AEjIYfO033YcDk061a7xLXGSY3gfrAo
BiDLvHGlD9m4gVcsmIRAMB75Xsy8fwxs7XNYuN25K7wXKEsVkFB8iqLOSXIjcoYLD08qWwveZofL
o9BjAy9L/LM3U3sH144cg+4xGt3uUz/pn7oWYZSDIXQfCj5imUqxL+s5PAYddoiQ/vyU0RoTsW3u
C9Q160HXe1JE6QGTXODHrbzMQUl01Fi8ShGHFxIpqvWUG942LfFjTVkT8CXUkgeXU2wiFy6BgVtp
T8xsB0uhH51DxPz/jAYa1LY3YWJjzOjj8t4kvdHumeFWNxYGy9NIUHtODvVNhAdGRzp74Fr1SqtC
o3heVM1uXIYWoqbha7joOxODb5/hkk7gTQM+u3YgWcvj8krTJKFw4ot9z60XkIIxn0qZ9HiRp4tg
QHExl0VkcEWugw52LSPCUsdL29GWOkU2zeYyEs9ExYJ1Jtxyo1VnKqnZGdqaWDeD9keKAYz+hF8+
m9Lt77Qk2VvuZ92arOdGq+1nNHQHZM2fI71vbxwitC9WRy7sAP1QINE88Y5gX2Ce2E6ldVtVM/08
nN5Ap7LsnKUyO4dB6q7zGnNchVHhPGoGE0TA11rMkC/UpblJLbsbN0YQ/cQFTQ5saC1G0tQlHeQ1
Cwo6BwIxqO0kTbayubFTbkUWi3USDx8CMrDflCzg6XPB4AWOp/fgb68Ru7EPKPo58YR3WQv6Y0xd
qB4qvz6UHVnsfm9Bf1i8jhb+6C0aa1wrsi2H29ByxS5OF5dV3r7ADRgO+eDHEx1tWkxpbg43QbSa
PS7JSePc1VXd3LXLQl12Un7B6FCSgzPe0bRkrF61bn7rLG1qOYrmxiK2NbDCgxtzhY9zRD3TJJK7
cFlzIu1nUjDpzls8/kMq6I16/aavU/b5+Y1d9M1FxuneZRh7xrFsbcs5SY9hnDFTCEO6rA4zUA+Y
dp1ym5Q6dlX0r9y5A/tmaMf4MGT6TYLy3GsQp3sDwMtKT/sD1715a3qks01cm/ekyHwNHTNghpx5
T52IbvK21j/7eOtBOdo5AHNx3zVM/LOsI9qINxI/V5XvZV1oJ0CXXwacIxs8eOcyt/Kla+68eov8
MitPjm4Gz3UrKNiN0zmwOgPvjYMNyHS/A9+s95NfDFstNIB9OPXnUQ82ZNzaq5oh6a0oA/9GjnHA
cLjfSgoop56hnnAK8S0Zqt0cZXQPGITmLtW/rNNqepsGlZ09phVic6vGe8Y/uPeI1SKxNLqMKfWE
PjNOQtTVXaUX9CfrbQKSAV6c/tMKOmBOeXHwvWZ6LilPU1p4jkozOgwtxSX1fVDfDBJs9pIhx7Zs
YSca5OEc0wBLMV9uvvFN8iLrCtYD5Yx9k8sanEq9mbBArXRzAipKqYw+1Jc+BLovuG+saMbXlyAW
zzTA9U1KyDphpCTgUNli2ke7E2x58wivVR5xKUJgHPHy9nUxvuae9VNrZnalKWDkuSWSomPUms/G
DECSi7BZ0FWKXMZ01th+H5Cl3GR1o++nviL1PaezWceGtu+ItL2ZG+c1LIr2Odc9eROaxiseTJv+
/5OdWNGzVwsq1HmEEDb2kAl4en2SQ1niXlxW1baJrOl9bV7i3tVmOElkVlHkca9ruSVEsXc0pUcC
ipJuqkWeD2+iTtLNiARDEmB+6pySzr0Sr7+vJrS1j8N0Q7H5l2zdWlLTlZRdrb1L24uWAjg/ecDO
i3SdQCbE5zRC8UW9r8O1BCZfm7GFRAEvzuKO+6hit6uzaCv92Jjdj6TNqm08LwHmwyKTVSJatSaS
YgnTs99ix0LL3C8C5vfVcVmNFiU6LjyakY2FJXuRlSrZudKWqs3rwnLCaFsl9GqVyFadQJ3w/VSL
Blet1bjOZicoDhkTsHmdJukSJDW8qoOJ2qdOkCh5tXoJH06YlIizEDO+vutZ7YEP4ipoVVrWINTA
byPK2GAAa9ZuCota6ZHp3RWwJ5nuXzf9UGOgSmTXh/3q7f+w77p5fb6p5M7XM6cBxl76gwS3LR+g
ciG8f3JqW9NKPomoCU58+XUal5E8+bKWp3QISRBqrQxBhgfTYXChDThP6gFkK3lGUx5HZywJs15c
HOq8zpzz7VCrZLRiTVyOqDWxKN/1uP1+3aX2u8vD1Frjuc1+gvp7PZ3a/37OYqTwJ0v0cwrBpoTg
Csum1tRCHegiZuBp0sl1VD6Rfz4dyRaigtvb6VZp09MqI7WtpaMWmOlRfcyh+rpdP1YQxP3yo7oq
oZX8uV+cBdKegKzPUbjVgmE8VWU+ngzK8xT12Lwu1L4snJkZalTNkxZmTptmxVb9I1dV+eTUsNqT
ekQu4uYvQGWROqEXAEsI1cJE/bnomvBFm0m9c2zwr1NEuc8D/eNmzh7sGYot91lzu3pFu3kfZzC1
/N7ewSP9kUWkf+b5o5lQgh3G7UQrHw96oK3mQCA7mPYM0IyzazHFFwn5DszwVrQOX9LIuMtwDu+M
Kfnhesx3aIS/2AV/MMPuW3U4FLW8eHMn89jjwYcUHgZ7AtdvJF83uOoI9YIK9ZE1vhqVdQfxILgE
MtiBsKTYHPkXH1TEyeEFrgDGTM03anH0ymmMkshxTEqfT4YToslYNU07ke5N9X+qJNXNdouoPEPU
kkCLt80bX0qwy93NuPSGuxbXiB3f6Y5HQmPjr6nW9W1Fj7SbNlbTvcm0vqditu98AjQDsQknl0j1
t9YmbqBovWMTJN+5WpOYPfD/BBHOYRe9VjV9J/BtQRvwcdOYdSfPXQWl9WIMzldNB16exevRab+7
LX2WyXM0TPr0C/wG9+1ibob4yGSB23hEUkBowQ+OOgCrmq9vO9x1N4EffakgUTH1SAXm0fFYILaI
6dz0GXNL37+PXPqJwcRQPpf+yinJ3SBBNCUWi24OBRnXNXYDBVTZEn+EHmVm6iZapA7uU5qSS2by
zjXMxAic7Y9agM+bvkK4K8OU/rknPhc2jDmmWWbGEL+syaTr/Yeovc0B3W6LDIQUFs+Vy7hm08J3
Z06bYrfHgRLQCIR3L02x9xHbgHqvOjpWVCUNOFBebT5NreGtfbvt1mgjHilR3fC/N6tyAiqCmCre
ORHvXu2JVWyBeijt/JVf5x+i3bQzddK4ocHNAP8oA75cQhgHfyZBsjHD/dxHC2da/8YEouEna4h6
w3c73jA+LDbU5Vfjzm/Lt6nFklsW0beoHCYyNfQNCkl/O1sAvcxMPE6O9cO3/Q1A6hIs3bomt2vV
1aTX+3jDaKJkPswBeZCIvDA5+PFO1wDJtGE7vmBkNMCaaRNZFBiQctKvNzV0tkMcjN5ahq18HqGF
ZoNOTKgXogbIMut5zkXzQFedeEymDWpXkMBuxkb/qOeTxl3I8rZNNX82SLa/AUTuHLFOwk+WlAvm
wHBI/BudZ60LKzrovr6jr4ig0/KfR9TFR49J4qqocn6gZkTggm2RHVCQB+fzHzSyzB+knc9PIfny
RQ3STpt8Rjw6XxsPjR+6FvRKJm00KhNN/zyOU3wLIPiFG0UP0INFO57GsdGfiC6JfM4UV+YPkn89
5ljEgTiyptqvB9wK559pFHVEnw/RfWRqUDXg05e+wbUq9Q4OFD9+JhqMotA5hdK8FDRm3d7qz9Vs
0SOAdUx+0aPZms7jKKLdlM79vd4ZT1Vefw/1zOMQFLVxMvM7W7Zk9+piOLoiMblq1IhtCgFGPCNS
IfPqfSEbMMLM7Poib88Iv79SZk52MWVE6n4jOaS5HC5O/JqVMQk1+VCDEBv5FgzPCD3IxuqBmQtI
ksehZFiY6jcVCdA3ljFJsqmQK2KZiXe2Ntn8kmMyXmAAUvZ31lEQiosU8qHqIVxodjASLsH3utDe
zLEnHLp1LyO6q8M8V9EmywhAxClRbuqoXdTqREejD/85pThUNWp7i8099NvsxR7O09x4TxYMIEzl
b5mYhgtQsPIm1sSjUt1UNVVJQhlPQAEPvc2f//fKYvFPKdAuqivHtHBzCGiZH60Wc2/E4BDM8pAI
NzkMPU3vNiOUCc3gi4to8WnMgM3V87SzFnHHaLfR//ASjH9ye7jEnWIcEZbQaQSaH+Tsnh+2XYyg
/5BpyJ18ECUOONiNNgAk5kb2OTUYnyMIKHdQD8JbCb/aMzJBrCvc6aYyMYxSODwvYlO9F9kd+RXP
Lc3lI9NVHfRQuVbVqH//xi0007+aA3jVjq7jnkCHL1G9/1XxjpshNeNi5I3DWLZNwcgcg96/FeaM
7L1I5d7qXbKXenHsbWIRmTYln2fcrBLoLqR7v5He13GLUzsEPqy/FhRzKP5YPxGoWJLrF0NgqjH3
TWFFBPBG87t76i+em9/dLcY/mRt4/Z6Bi8D1bP4NJTj/i2I/xjMj7IJLXc7QXWrFJmob/gm4OQmC
6iOqjHyN5KnfzanzqbcjLg/yJiZKg6C6Qm7R9l8G9xvUwfow2+4nb6mAEHf6mV/efTyWEE9Ik1iQ
BNa+jeWtbNNurT6E/6PrPk8ljNyvjPLyTdS0dfS9/eDmWkCz/94CdvNzjL4Xf/O0XyYwoZtgcqVt
gdXXbRuv158mMKFD0LVMh4RKV0rHsDn0ywRmOsuTdOnwLAfTjnFl65riv2iWC9s1hefoEHvd/8QE
5nreX39hJKXoUuA3kxbfTs+SH8xOVSzTeUBjeGnozwSV7RfIk8moT9LxEruLaVLNCkKGPjopkw2c
KIerggarH718ta1C67vMQqJ6rUsxUCdrQhvu3LKg/jsymHIlkLrpSyYwUZolFUQvrzBpqtXc9Xqx
VaudT/KHWlOLxAGpoyXA7dXMjUZ3ccI1dV9l3bBTEzO1ePeuqtXSc/JjlP1QMyY1R1IL5VK9bnaZ
SVFXEA+gJuKzBYVCzcYLZQBXq+0MXo6RGrWDxTWuzKpXP6vaVAc8wunCBcijpkbKt6qsrNeF1ZFj
0UnrrDzFajKlFmqePGiWRlWJrOJl9o4PbASs5UZ0JycqEQSNsLSVI7kviscUpe3u3Wksudz+Mh3T
P0FOOj5aZU1z2lxMx2qarRZqM6Z1vhWR9kfNHGg4B7gFVxRecNBgmB3PDtfPNKQdbvn+Zi77H202
4WWhBW/PzLAazHi03e5qhio75Oh7l6rCytGSnJFY1O7TsV+yOPYC6dBBuNlzFxJcWIb17SASi+lq
tUUnHdyHa3vRMsx58kvVACKqQAghvvpEFzimFjE4hP1pJom20hIu78UwpxhvqTQ1ZDcvzmP12cR2
9ZLObeXPDCfkq/r8ghkjfdJIt27vZcEUWEDPo3rSkXDlS8q0jPd+tkXebGlhdifM1/S8ljXKSL/W
rvtM9OFMQ/48oh5z3bw+T+1jkIycjpSNbT115eH6uP/hNB8Pq9MGRkj8qlp9P0662Iyv9/o3LfXi
rtvXv/ef76tLkg6TfCY+Ynkv1CKr6TRcN6/7esLD9prl7Qpnp/Ze35b3t+C6/eGw2hzzGDlH17Qb
tRkOolya/ad0wWRHS5VLLfI/NxPFi7puq8N1HjNbVM9RR94fdH0mYtf91CLBDA20v3932g/7rn8e
X81S5fmbV3J9zPXVABWACGqMlAWWZ6gDf/e46/mYT3q7OvEu113Xp173Xf+3676kMe5q2574hoe8
RvAVLzClKRUs+g9kDlw6mgJ6ZCe4RNaGRiLox1XDpcCpTcFd3AliMu2q0be6AM1vawEzkOUc17N9
2FTnIsKDmos64vFjY4a+/PHJj6GJ+1TPlj/9d89T+96frB6jXsj7Ga7b12d/2Fdko3EkFgzz2hD2
XCG/EAmVUdUkn6U8RV46wkFetqPUHuf1x1WLaj/fsOUy+vFQ2R0yM9orPtA7nGiiCr6OIuJPrwSj
Wt0SfntQoKhbV13K9aGUKLJTZ0s0M4l1G3ewf9NloUREavEuHyLeotvNU/Og9qnHqTULgy4pSX8+
RT35unk9zbAU2dRmiK2b1CQsxfPy7qCq6jE1sKYWFoy7deWCuv3tQNss6bPkWHciaU9coX9f/N0+
wEqwIAM6f9wHFQtLrSkSmFpLVJ1aHQnEeChlL/Zjm3hAGGzZnSi6uDuRR7cfH/z+PLVXU1/rdnZ3
MeZAwuUYOqhF1zM2zsoA3vIiSyIP5NeC8DguisumOiASjdjPsnjT67E/6lrYnNTCIPCe3ujCbbC8
4NO4vFVmM4ORbUwNPUgFgMFFq0/gAMRzXHwbq+PyN0huCteF2hcW1jfovWKruqXj0jdVzdPc4v/N
+4ayGOCNZInBUGuA/Fa9LMrj1LnWaVgWwAenvd3ZJ6bkA0lQvVHvAjk/1n4hV9NSm1Ofufp8p+VD
Tv2ZW7raSZuMVQy/2YmQ0TSIeL5p1Fy9bcCU7VADe1/eIvXG+ESgkYzl7P0Zbq7XedSrl7XQomit
1ia7A9LRFcx5mBDNa3PpfxizXJIzSes66SNoHyMsEIVIHX4//MqDMTYoi+U8PPFGFSfLRClVlwSD
W1ZtkoFbxwFuDCQ2SUgTaSSzh7S6yDthn9QIutaI8YX8DOtiXrmjNmzrpagvVSk+Wcruaru97lTb
6oha5CqhoTRSYyFO+qCbl8SG6/HfHqROorbTVLN3htHevP+dmZEhVP0YIa9mPrmCMsuotfMMDJPL
ibm0S9RijCrKEgPTyOxgi8A6GstxtTCXkZdaa0yqMyu1rZ50fUyrMDEfHn59TG2TJGTMOr3npbmh
FrPiIalVvmW0dpQc8G+PT3ZAwDiivc2Hx6hH/y/2qYe8/xX1FOhdPwIvqLfXP6fWrv9qPw7k/UyZ
t1b/lHq3rv/uh031jwJXtOYH1EkFYKJ/LMRyE7puBssdxF9uPaL1d2Y92nxhl1tLoe5m1weqtREM
+gxn8x/PuR5+P20EUpBgi7/8LadZ0FMf/qx6zL/ch1q7WCND29mAMVZGzTddLVosmYBalu3fVtV2
rolfD/p4uLGWLt2/Pv7bmT4+9Lft99Xfzj0aI786DdiiOvU/HVcPnaOiODbix29/4+9X//4vXV90
MonnySvj3W+vQK1eH/LbKdSRj9tq529Pfz/+28sxoW83cN9iLTF+W6R/bmYFOeOVhnp52XXdf32C
I3Xiyuf0y3WXL1vjZFgpYatqVR3pUkS6aq1A2XPKInIL/9FLRvhUn1QbOYkl+Fy1qnaqx5CZxmxY
rV53hmkoNlOK2Su+Hra7ZbKsHvnb6Yycxpqh+tdqVR1//0tqO67n57kkdRv7kSe216ertd/Oef3r
6uzqMB/3oybyFsEUJqO+Nl7Vb+X6i1CbEmE9ucnqd2H3MVzW66P0jBAWP2IUwu0UOJOiKIZqBISb
PTtdF26OIdzLO33tjAjG1kSGwqAq2l8LrZ9BCartbE4sEE3LIe9n3VnRCdU4d5l0+c3IZXg2LsO3
62Y27uL4ZLkLjHNhNUGp/8JghwrCZJKE3HQ/p07+oN6/TnHJj0kRgJZ+CjLyUIuu/+TQBDtHDcrl
VkiydaS3VXPrhNMU3tlrzWx7xVGpOfx1hj9HdbiVAbcVrcvjMxV08pQDBrhhgirc5GZuL9HYVYyN
VScJQ9ovdMPh0Y7nRrbkHTD04gskCMEh9I1oQQ0fc53cXeeuqhShZrHZaA3byiaV0xtI1vq/gt3/
jtlkL5Cjf1OwU3FY6691kUb5178W7dRT/0Fusv5LWsyjyLIlFMuwF/bL8LNp////01xJ+U1Qx9OF
tKUrTSpz/yjaEaNFjd3k+6ibBk/jWb/ITab5XzyUrodBv1kXSGb/k6KdKYwFivM70AeFsGGanmPZ
hkuJ0TH/Whd3krHK6rSJD5Fuyb09li+WS9NWj/ttXhrdQ2w64UMQD6jyRbrXWxq5Zqmbj/CiCGfJ
5u5kYY9Ihtx+pCIHxKYx8l00a/llmBAIDbO07nsfi1LZ39tdgFo/j5/wIGLkj4bs0iyiT7MmDSlZ
E0I1f/G7PF9CHfGbtXl5TqjzrIK4weIbCeeh8mai1C20/U7SbZLADtYkiJiPLsiOXWsI40wQhHem
dd3tBCXIjRFWSA5HBP7F1IzfW0+7IeFK45Xb6VkSkXOYRz9bfDTDJ72uibaKxs+Riw+qgg1Q1rSv
mEEUb9NkjOTikdhhpsu1JuheRgZQq1Cj/dO1c/tC/mK3Kha9aOmW9srWRfiCXm4D7B2CwIwwcyxu
p/lhAqF77N3qq+d4OfGrCYTyMd1lkeVeYnsO93Wn4ebclkUrbk0zevOw+W0dO9xUc9ZfPLw+bjKd
G5/+Im/Wq94S7VPa5jH25meSFsytZvX1hgryTw18RVHw5/RmxrMAVxuE1DisKnDbqK0P+Tw84pD1
to7xNDgGjTOZ7XJdNDsN8v9eKy5x03mv+jl+0D2i94Ju/OQP2bDLRspUE1EI66nuioO3TwjO3DUD
vjWP28JIG+Vejv2jAqpkXUxMVJaGe49/wbAvGkmQZF1X27ag/4tmLwPX4BrESSO06mQdvxJhuaEE
AwrHBf0vK1EwH/zB76giUyaTB+IcEAB7hDz7hfncJJpfb52GOVjY3LlGZhAw7pf0ZXu6vJYx7kuj
JbeSD2fXeiGS+2lJutXrYzpWGixCCoV5RuKLFtNObxNMalpphWeB/rRo9G+lhiVhCirzQWey1/vm
UdFgrA4y4shJ16kf0QHV7eBkGoj0XcQFG1rB2k7zY2/f2nBXYlKe75HsuxhNsoY5V/qlNvXkUi4L
3BVngrCjQ5jj/9Xh4p7xpULNME+Zj3zK8R5nZAY3bjQaN1DYsk2T4p6KZPyUROUu4pt1cv3JBeU5
EXzvx0vzlzKpaz+M5kRPPczZXMrydUZQOC8DhY4e+dugaoZVqYwAAUbyTHMIZex1Pn7MhFoROQSh
Qndqi+k1nwyks7zl6OHmah/7y2cK2yj2KecZGWEU5mT3O6crCfOMu9XzMObdmUSab6bfpse6QtNh
2e06d+N0U+hYUd1K288OaN9pfhyi9lxhwLt39IyZulj+/cnA/GeiSx+1Cmy4dMkXXr6spU9Ps4As
sGlECcGyT1xUmsmbjizz3isMSBPJKfJRyBiB+xpqfnFGYLUhjRfpoR0Un7JC7J26wSXPFfiG386b
1QZ4Uxvh7EQ6PwBfn466Y/HlJv8OW1K4IyqISKe8wD7XIf3pyInaxHEISlbvMWpMqbvx04QfmuQy
URcl7DGIS7dmFFU3MeKJuM6/SFlVm8ItYlgE62Z8IaNl28qouymMWKymGucNGXdbTTdbJF4RIhpv
fs3HvLxzCA93BOiCZhgxk87eJzJ2IlrmToaMI/ssKLgXtvTJR9OKzxFm/0l3dl1lljdB1ua3tjeO
jwits3XqlOHFmWZ7VbmISzHsOGs7t4gS1rLurnVq40EmZE2AKbtzyfGdZyT6eFGQCQR2f1vRRIGv
4XwjKX1bFRZ86vg1GIIZhVTpbvMNwUfxETGQtdSFomPvLAbYzEHDXkcAqsJFJGhoxHuU2jfS/Yan
2DfuitTayRBdka2T0hKndbHlPlRcbMzc+dS96RNXfvFTd0LjruTbvw31SL9tFj1WvlQCgpE4scCb
CWUnSwBruvxvvs5jOW6kjbJPhAiYBJDYFlCe3pMbhCRKCe8S/unngB0x/2ZiFs0QWyRFsqoyP3Pv
uaAktB2K1v+l0jh4c8gEuhOdRfgi24i5iYFXZMjXp6ycb7zSsA8LE7CDh5wAis/8sCay/srcSdyz
TngFYXQtO294rf29tmPh7Cxf4tfMxgO+pH9ZGgw43u2BoKga2X6FkAqHdHoqc7FcSaz7KFIKS8Bm
V0m2CEVr/tItf5oxvh8SW75mhvFR+sO1afwsWjetVm5PkL2TAcQ+jBBI6ZjROLy7OzsBmroAEoQ4
8rViv1w8PnJEwXAYujZgF0zoiFLE3mF+TWGjr3nUx0GHmevsCOdb1Unw1qrWJR1RoXIqGrLZZPKc
LTlg+CV9ms28PVYd/+Hpui0TMthmJ46sJhivQhMMgnz6I07cNpxAAqPfScaQJMcSaICRHce4waWM
KPfoJfZJE+T3QuizE1a6nI8/FCbpjCfT8v2D35FT446uSXo5ZgxwOPIoV2/a+zimzqoySURLhEXM
faUAVKHpRbD6ZVtmBGzSfp2segajaj2gpFZhx9L0SfAcUtN08GoLXV9MrNjg2u6Rm7qJbBy1EYKh
f/ay/MJBa70t1tUcq+BtIcGNwugXiW3E+GH+2otcv6oxwBjfs2W4WVtj3+TyVyKW6VIb00ejL4bl
YG9umzrUP1AyYV3/u0j8JTsnEh7WkvkM+FoWWZ3mTgTDY1MDYIvJO6LXEqFL0EpFBy7ll92a7mOO
kOZcmK1zY0OyPmQtN3UiCF4XupKnrh9MhOVJ/UK8DAMyybU+2J2zK2uMVoWj62tnO2B4SmURPL5c
zLiQJ17uhGFNf7ziifkf7Dm8K8fe2rKnyCt8ygtFrt0YXJ2W7dnUBRftAnf2SR4fhPmE3WzWjboK
K710CxOABiPVbiCWapwJsbYST+9c3ehHHcSoUuP4po6dIUxyoCQaj84NS8eL12JuyxqEan5R/G3X
lqoAJz7MoMe25JkNLWt+Uubw3GvDfelIPSp6APOwS8yD7NXRgGt5U2ZfhQNCU/bLd2e6NQq6GGEi
CvQNOXI7r+mw6zVcQBIjFM2eWQ+7UZLJwuO8G3NVftFfIa80iWiclAy93Dbv0oLnft10FaC42Tzw
SDt4oD5loLAXtfWg905vqPO0Zla4ys1LKYf70cNEJTM0PwuGqHgiYUV3xEYK2cpdN9rJjefWfwew
T4d6tg5e0mPyFQL29SS7BwxH71OdbEvL59436mdWnTZQOeTOHhiTJ+Sk1sFs2zya8qH6IIWFpEk1
G+uD5eZ//IyyQ9g6Yh3r30rqwgjgT3dMVnSEfvBZuU9w5qZ7vHq/XJEMx3I9YbTRoWll+hHiG6q+
3r/Koji0jmfdmGrXE+d8JeL9n0Ms3Q15MUjX1Mql4KdOGMB7w/lR5tceZdSQxoRdWU1CtZb1DyWl
1iwm1LTZ8EDNWt6U/BZxwOBJEkIVp4Tla8jkfNmNjrIOhe+9lbbW2zrWPJW1uzL/y90d3oX+mqOZ
Hh2YDaKoFUnmy6vQQ3p07PjFN7r0hJg9PbrZdA8ik4KgW8EeDKhNe17zCI5DzzZeMjRvsew+/Lbh
K0TNmLX3jaj2jpoeAzttkbliyc7qk5mLOAqsxby4NpGEVNhtRqoQhQxRaR2Oytgb56dSNG+JCHb5
4DZnOZbcnc36lFvVzkyT5bZOu92s5vmhhugxOKl11rNwziTV7+GSjpFDBDY76FrvR00mXFJU31XF
lRsbTnqTVwsbjaWpd0nvi7tejgO3nbce6brKnTQcIh4TA1aAXGviurhRNGipEtjO+acY4vtlQTHL
/dg3zzodmq0LICVKMb6f1uDGz1HNDUWTHju7efbnmJR3K4UknhSP2DCyW/7+Unik/HpEZKCLsMsw
dQE7WdPo7CqxYPHfirLJn5BtJMwuY89ud02fBVdzKr8YwWBtMqrihvyiFkkyGBDfSPMbl+DKip5o
H/hLw9iiXfYBTNzTMENl8kZYNy0ZkelcuM+dA6PLqxHzm9yWe7Zrezu06unJCYD1dj7d0/aX6SgT
vq1mt5bNglze2MN3KBG1Grx2OY4Tz+zPtQqAuo4Noa0U24dhSzNL7bagqgzOhkPhO6TU1EbnhDIt
6xP2ZNg7WBCPuERObOFuiRNlpRC4OrLMEbkx0Jaa0GCbCsulD9h5rrnPxPzPl42MNLLaqOjzP8I2
eUE6zYg+GLhalidGWAlPbymLazStUHCDQJL7WuRsz7CAFwFpj2rJQgRE9h3oyIz40zYhXciweQok
wEUKlX1kuVToICXy5O0Y4KHb6+Itgzlxr1fbRaYrOyLAcnKfVUYHNU0nr7NEZNvqLoCo+GI11UfQ
UQHXY3BSFIyRjX0oipc5uYp5fgaBMh7r3pTHzXNNc8VNN9OwmMVGqhlSWJ3khoLsqA+u72HVCyBd
+c+NB8LTbthxNPlQcoF7HdV03B19wxiPRba8B1lr3eE3xLuv44n1CE/LDgy0tbHFyjy/bZbmPU0C
j6cfHltZOSnGq+VTlyThjBs8M6tj7yA1BphpjXlA0/xjCEg+hkaaRvlA8s4ovVsXO+LFJS+XRxwN
QeFl6iLm/IqIoz1brfttyW4knrqKw1oRU1ilhUFua4zYpyUAaBlr6Gw6+mm4U7kQkdKXz8tCvigD
tH8odG08TElGlMT4Z3EbHu4CkEkrsNvSfIaJBpcZlK08DZvGDkYWhW1pEmu2GOrQtT7ZKTnRXzlY
jKhOSucAYFaHSSdPWjfVSVhBEqU+PIy8IVI3t7zbHDT8LYlJF8+nWhEpCmMLJhqIfvdP6hAKZbb1
HtgeUXVx3508TP5I9pOc677n3D7EAjSJu/zR67mn7zyteg5umzHHcV9VwW0bG+dmzvWpmzMn+sG2
oXr3eAwXFK1AMSNmHQW7TFYM9hrfzvH4RefKBxRjfFll/y790Ts3tts/dPUDUKojt3h/H3MfHQWj
nKjFG8qANzgODkygIrhZJ4BzPapnhpp9cTC73IpMNNqo59a/MlutaG5nCHwNTVi2yJvCNqwXD3TL
Dbl3BRyxpoUXS3ansirygruz49r9PZoGsm97lRw9ScyuLPW5q+6wVosbzAHFOa1i3YZ+hfjf8qFG
6GXVe3JtPDZBzOfLGIeWIQp4grrEOuBW1p3ZNwcAw1FfJvEbzovjYDY5cYpgJiyHagepDxy29YbI
iiNezvyOjqA/wpREO18QnkwOB6HlsCJDj/h6LH5cgXNnm+iCs1cyHuebBgrAuOSndekelrJfcJ1O
IdZU/QLrsdROH/pJ4N7SdxyzvpIP/Ww+YRLf5jlvmCBJ1/SkB7I0JsscRdUeRGKBozVv3+sYfjSp
d1yX67GN3WFf64nzpbPHk0+bWcIuOxurfLRKbT0QET8SJjSYU/3QWHAyNMhp0FNuZHAdnOHwhd0g
rmKtjNOCjT0sbW8+5A1DKl8Q5GxN6XmxbrHiJrdpPn0UvaHfkAUwMKh+94aRPosi/Yizzb0bJ18/
N1ZWAETSoEMtrLWHejVeRwYxq+V1z0nO+eJ0zm3OBnOXDP145JCzzxwrlOyPjuqLt8Rxkmjx4XgD
b4TsTLCoKo8kzdv3kymmsNaxOpI9z7JiMok58Gp9ghAPbhjnEI2IeQoMntTc1Xf29tPOhoPXvBIg
X7MJ5jqL7nO6HMm51Xs1WctpilHyC0U512Y2syZL/fNWf3nA1XEygUw/zZSA9vJUukPzmSHBlX3G
7MjJ1UHOxZZ3XF/dKvuXic68dRN375aYsQHE2+fMQhASzBixe20md94ej4c8t1vYvJeF2G+O8DCM
s07X/JrOTgVAMiDVfW79WzAJxqmVw3ONQPq4djli37I7ubZTHcckiBkiZnUkliQlv9e1j822TFDL
vITBLMTvYcSHKs6NO+kPSweIFJhq7jjJ77HYJKciiynxtQ9zzAhuzfpbzv1xntsl7HQPr9IMPhNC
Y4+S+UxIsUe6Irfbgy4xT6x5ih+IbobKZnpov6RY68PkdG1EDt9FxHF9U5aG+5QkSZRp8z0Ze+dL
GR9xbAzX1HFxrXnxmcQqdc1kceGHme49LfCW2N1RZJIQ6pRznlvciAzDYBhTmo8EzaMLhO2CMHCz
TE9McwFQPFdDewzAf3BqNjP8cJ6z9TasdSb95KYdw0zJ1i1DKb9fyXIMa1FxWJjVm84fZ2hVjFK8
P7aTgFQzwH0IgbN7mF7gDPj3YjpDBXZvAu5l25riEyqbMtTeQmsTCLJfPQPaZTln+1LK+MjgfFPL
+PwjWYFfJka0AHZxDhFJGacUMuWuGhZ1qPKYfOFxind2r9XBbUaLZGYmFiNeWGwsfnk0CLbeMdDv
96MyykPbdTmRTXVwJLAtXKHBMgRKHmpjeaoduvHCE3fDPIxvbCBXzEyoJ4X8M6Lhec4zK3huBBOC
mdmEFA8T3gl429CmGDlnB116ZwMqXmjIuH1OoNIbFHe3k8rfoVfrC8dlGpbMGR6Zj4T1XOf7aZ3L
80ytx1hfoSVYHPicU2SwILgsFqBCAzfFLm1LzOD2p83UHGGStx+KPn33/OYk8+6tdf+M4zptEw4Z
ESPxzwMCxMiS8YdUVM7JHJx9Lye/pGnvsPRS2OqqeMzm+tnDqXOk+prPxSLuKHXUWZl5cgoSrD8J
7CZAQwZqmNpm4traHgZB3FHDYF3AIHbMgjuxi0f08AYIOelX1EfcFZnNLgJKzO+xSbGWNAZ3zmI9
zCUZEtKofkkDL/Gaq2OKSZYbB8u+wZH8o2TqZ+jHRUcqbMF95JHb2yp/OmbKv/O3JKaxC+fBJE04
Y2ycF08GjhwnD+aLtb0xvzfBiC7z5fSjiuhT99lkhHKA6flltKxjRc0xOVj1juKeWJiOiavBBxlV
Zl4kyY5LKc2waycInKN5TwXiHH70R74WbSgxmofoZOqTCw3L67m+fOIgN1m2DS44oPL3BvDXVNVz
Qlh5FiyMjdL97NTTZVBqusyYOSW/Nma3Xb7zIeDRVuDAcg3ciuLOVPAdTCgoevCwsa7tI0GENLyE
L2GqV/X+5/vMR2/l53XpsYu+CE2H339Qv/pDfZsJlIRz60XFKOcTJTWHa82K1iLjOFImOOE/P+qk
H8VWtmAcLBcyFbZ4q5832ASJc/TN89IyHJymXO9LbH0NshB3zN/rrvhu6jrlLFI35SaxqlJaR8ct
/vn1sAIwHDRtsYSY0VV9lMCkA9riH6e5/QO4iVuU0C4jBzMSfK7xx395i6svTjUWNtfwNRBF3qhN
F6eSxY5+JCymIWEhwTuNxCZK/XnDyBeEC/uXyAiW8QJTPj/Gw3iTb3q0ZbanfZ1Mv/skQNll589Q
DiyChi1Nlta2lwDqI0xijKtyomkY6Qgx7BymKn+qFhykXlq5kU7N3SYSYzpYH1BDIUgoy5stWwFF
fuhs4LNq2ec0WbvZzqc99NX6YFTBbzxp37VYj33jv6xZ8ZfstYNZEyjWYpsNuSXhwgfnZRPHWQ6h
T3ZivsVodzDn4mldxuXLhe6ygx9JFVgc9Ww86Fla56WZdqvEqxkmpXFZTDIHYzVrxm48EG31ajqr
iAbT1P8J/uT8gHyOK7B2b3/UfT+Rr0LH13oiPsPKmvXIfIInj1Jvoxjt13rtrY2Ue3I5BM5+CzNR
Acc7rM3yGhSOE/3sSFZEQVen2v6tuxsrXcg/kEP+Kesegj3Vh+tr6BCW+5IYs4330HcumATf7Gn2
9mbaG+SOu7hwSd3LDdII3UGJj8UDJGHh+rJIznI2KzwTq8UMG9Yn9DKexJtIwrhGgri33BloT62c
XcucfpPn/SfU0wTP0Wo+/fe8RBHMCeoE+GC9V5GOt93iv5TBt9u/dWnyZCxJvFuH9hcEqInJRQCz
qPLuZWlucZ75v9kEPB2ALPAMg1M4wPFrC7kxEY3N5eshzYixfNbCOTWVb18MPjmxye8WegsJqHp/
u4xDB1f3aeJJWcBaX+ODN9C3/6FMCTyHIF5tRakhbqZCPDFx/E91aOCTknbzZaYjL97qOuYUwN7z
rB9WBTs8sDgKfFC1jBs+jKp5139kclda3rA34htTw8wgOpim2obcpp+F712MibHMMj41cogwnmOD
BStBQjzP7iEyLdzYYOhecyQXsSFfcVHAMiUwb3Ky/ORuesQZCd5pWo2wnGF+tc4WwjJcSqTdl8Wr
kOjrgY3QQMW7MiFrSUqumGizZA69PtU7bFM97WBrLXB1lvpR5rMV2mySysi1yyCiYTV3ZY7hWilm
d0BK61Q95XbLNKKyoI/o/E6gV1y5wpf0WTF+onyBNxNw7ShnWqPEGVkdr4G5jTTMiw/yrFm8cq+H
+Tvb+AnVqUn6SIJN4PyBao4FPGoWpzx3qzglnRscFQ0RXoXp5CyIqBPEJrjR0cNsIAczE5ehJbvA
hZdx8g0nVACDoWNVp3HaSJxtS5vkBN+YbyDF/QSflTaaRp/RF/OB0PAymsoguE09/4OCGNQUEEfJ
gXEhnww52+xaJ9UpALiWo5Gbwsry+Hwrw4PiLorXRmxmsGAGtdckU1ApTehJm7ZEwGzejDFQIepJ
ZniwoJRTX9aNdV+2lNUzaPGdN8+YLQM8HXJ5a7ZPi5Xmwmt5dLTxSIUwMGGO703On//JbZvtbBeb
ZyVz5UNrJtfZTvj54lrvOtG0F9JjnltEpwcVOxTEcHCiEQo8Z11Lr2LTFxbjpWZDvX23uOvmMFEr
L+2qBFpIg4rvstzVg7ozTb5EoC6NGO6bHia9l/NCz+vll5yavUrZo/VVR9O83dLbd/7zp6n4NaYE
9fp6tsO5Nj5YYBKzWJVv8yMpgIg6UW82BKEsFL4N5QzjWUnoZAX6hgxxBNK7DLcu9xUa2L59CupM
wKUCOuSaA0sAi+jFtfRvA9LKwzEb322//DUobw7TZQKcgdSMHs8WdMjO72CrTggRdTienYqlmoTW
YVCeXnLsTJfYJ8CuQ9cu4JQeB2t6c13uDI7zerfG4NCSAMZrB09pVzat2BdSZqFbZCoqAoJh8wIy
PoBuRLyW/a8VEA9d5pgziMOfe5sB1nA29C/HNF6wet0n2zNFOvFVKe/UWuJJo8M5+tqPw6bPV6Zl
bBH8cSFws5ghRx1m02M52XhH4bRvy5gpnt7dXd7PV4eJEBi8ZL84nXhyOtCyWYMVrPTmGx7JHiHA
9KLG6Z7K9pFuTUbS7ToMzB4Qr7T651ocEPTKEe43WDBr8S55JbUD0PkYrh4k+1P/niPxOq968cMK
bHHoqRGCu/lXTy3VU03gDCddfExBXeynOH7uaAFRHOvunoloh1KOM1meYrR7u6BoZlTe87EogDqg
iisix6/VIX9pM2MIqyR55JyIGSsyxnDZbEsm243FyWgpfR46mA8a2EHW+3LH8JZMt9Ikstczjp3T
xkc318VJWakfMrHboFPGYShd82xKfaiUZlxQys+UwMyzaVHE+Mv9yErk2qWSaQKKmyGd7nuFCIDC
pOiGX3FW/TZ5iHeeJNXRtQYdod8A3jy2X5VnfxlZWDi9ezUbB3pg9ruykLDUS49aACH3eSbkG8WI
pcOKzjoE1Bsa41ONEY2Ox+KW3GWBORI24dh77scqCnL4h2DgR9CxzltApMXJGr5Nyzhpy47PDrii
ArIDkAX3IQPWFfVwQo9W6YNwbLMXn4XtSS/DKR9jCx3i37jGO50IRVq8NYadV/RhUP/r6rj4CCrG
K7o82zrJv4IjOegK/WFXnCZRCfB07t+g0d4+09rf9cuO6X18TcmJ2XnrLMMxbc6Otuo9PwDMcI8B
mXDzHcNlO2IBmoc9HsOdmAkViYX3xpMgFOsW/qEbm/4IYYCCqr5t5uOgJNSmUCe7fzJHpDsG3Gzw
5hR4QvGiCitT/QJZUm3rlD9ekAeRyTtTRl5Nqkgv6eGtjTFAidzsvAPcFF7gJfBfb2JDZOFrWybF
pOm5Q3h/RoK1gOYRpHtk44Py9aHJ7V0ZWN+M790HOfglrdRtv0KMGFVjHKeUcd2gGboXxb1Fg+2W
BNhppY4cUNlJ1o0b0kp/lMO5KczvuMNIoZyZrIAgQJNk1s0xdqtjzGCI04oqBZsAARcS718c+KQ/
kMs0z9gShE8ARNfpcBaotsBHvju2ICatAyPtSm8Ne9fvT7bj/x1v1/2cMv/rynjcLUJYYe1lLMvX
aN6bLNAOcSa+7O7F8UniGiY0CukMFJX9Fcof1B97U3sg2Rly1Q4yl7x6RFwhDz48eRbKSBhKecqF
wXWU460mEjhw1yFkK0MbDyB/7JeJfePEuqsS15ng7R8cL+nxmV+oq2fWH/4MXQch7o5T0G+B2lNT
gyJjjcvMgkPDwHax03n5O5i6BeA335jbBPD6FxKaqlicUk1kSprY35J5cGteDXeu9irJX4qmta5L
jT+lNejvRuIrWihHBtccsX4RcrBut0D8ysjtgo3cPtHlcUmbBSSSdN1bkA+LdFjOokAH1Glr7xrT
LiknKCpr+YgFI4ucdPztd+7z2ndjyJg/aprsHN9jNC4ZmrI2Yu4YFsFwNoGESnj6l1rbe28x81M/
gPiKC0LL44ntodvsCuEAHMz53SlrejI6FYQJz44mdy8sRouwjZtjJgyAJyQ7urMJYpWUpEj59rJT
2vrD6pd8wcZ3Ip2BAF7t+cEk5iWan+hwuoubriEak/Qg5Ar1ZYTjGLc9Q6/5w6tvVaA79jfidzE5
QPcn34REzOu8rMdPxD/ltqOL8Y0GVxbBxrEgIk/yKYeC+KqumgcqvRkZ0vZVJs8UhxYscCtQOfV1
4TMKgu5OxI5XkutWQCNnf+NFIl7+1WYyn5wKFIUMKgKJWEfQq0aOnXDx5rU42Cq5hxS3i+NeELRi
P5fFeKMqae0cMbY4kUTYtM0UmUbNopm9RQRwgh00YqRmKvfKUJ+d/Vj11fralEcwF3sxUVpPtm0d
CEdpQg0HhumkyazXn0zw08ENujEHVm4370vIMES3fFTFMoRIpRG6zEijM5p71yZCgayI0Cy3Z4P2
2cLjpHHJT+pgze1NM3sZPOtdsj4qRc98BZmotOqE19xrgQ7xgESDNp3nByIyRz+S05xcWVPdTggP
sb8SMBjY1lV68XsS1HE09P4Bukt69UR3yUughNsUv9cewphBkQFA/b8aoGgsNkblMhEvJZIc0s/4
0DbFfeyTxmJZPG2k6GLEfUSttGV6KTtCybpm+czu5kH8cQperktTvTZ9y5Z3DL5SYhMPSdDuwBkT
/rxa2xiyvBYrrUU19rwmUIONO1iYw0U52b5prxs5NbW5lwNWYdTz6Vvsko2wOLbauKtnz3RxyVXb
K3Gmhubsw9Tx499uzWHsiRl5lb7fn3/Sv38Co3/e/PeuT+PkLcKLfoBxxtLmDDk2O+IWQP0/m7i1
jRj+9+7Pn/7//6/EC7braTzXoBDR/4BiY2aSGTTTZ2Lysg6yk88mLWFexwtqI3idXY67Luuny8+f
kv/7p593/1//7+dD/vcZ/68PEWKmWUjdIdLCyjlpWmzbW25gAhh8r6wVJFDdo8xbYijXmvFMskJx
T7pXMYlvRY7QPUlxEzEEub8TrYSwCKyl8czqIJAjhx4fJUZkpj2B8dRKaIiai7RHBoILa9ehZ1o4
jdkNz7wjRyywoYWaZAiS+X4yWqxxhMpU7mJiq+rZVDLmcFnV7sSQXhV/T4zncEDHEg7QqI0u/vqC
9RVA6vrHmTljHueYI7vG3WNhP7oiICfE+qUyZ4iWmCjEamKKZGWcko5PCTUQ70wOIMFhZLURyxR7
UTU7X40dPyxgfI8+Lfy2xDaG6bfdeNY1TvsI+N/Z8nzmQgv4pTy574LMYWboIH4cURTZntzZW0Xp
xcbbUP4z8eU/T9Znby1/Ga4mEX6yV9VCL8ud5ejovrnUeQ5pfEZXs3a2CDt5zBsSPOOJzn6a6+91
yW6pXbgGTf2GHpq59MpRsMjijnJhL+mIgJr5+T61hqcyDuVoPKEigtBtu68TcXh06SkfYcICt9M/
mgEFgR/pfMDiUZ7sTr5URuLwUpuWyAIVQLraeA+35VMO0/NcUjiYbkrFUwK9rhvBsEWpq0wG55iu
K4lTTutexs04KWr5gkNkoOalo5vLud/GRXPkz4s8ACC8KwYw8y0o6TAevInF8Hfr8sLtW75gvVk9
6zljkPWomMC2PhSCGlAqu+odh+bQ7QsumigtiU9Z6qACJVc+Ej7znIDbY71uj1G3peYY1uyTDdDW
O7nAZ9RuJc5Qz5C/M04Fc3nMOQX57pill+VyDDqTAyWwzyRYFtclqPd9Xk4nsfV4Y93k7A/6mAAd
tBJBze/CUqV9Ff76TqO4W3v8PyqYklMTdxfA82i+Z4DI289vdfeO5zNCmc07tuXYNhePzrt89/P8
wZ2dh2xC95a8gRfLr9LE4hOzXkSH7z4NGfWOzfjp5wsFLpxffiZjYuSceMahZ2YwJp13Qrex7IqV
WWzgWwo1n4yBUNrHcg6mU5uM42lcwFC75sLSymarXl/z1OU4u8uq7FKXA//uyEwfU63yvdBw44vf
GjxxqIfRuNL958GBIu+zS+gFtxzPUk5juDSUbwWBDFl6K13rvZ/dKnSC+JdurBsn84594X+uVfEx
dyOaRjjZ/hR/OnESs8XOhufRSXbmaiaXISnpaliZCUcgeS5+UMQfVjuYBx8+ddimy2feNAsbf+ZR
I26wfZzBPZEkAjzXbvvXBBzYJXn2hBFL7szWC7OpOE5A2J+qhM3WsBZvvvQDYkao12kf9j4bKVbT
Mrsv8+xkGnFyMGqRAPLxArJ2iNsIsIcDb7ip58A4AWFk49jBfMPogMY7IarNop355dlFflOtZI0O
+6X1n2ZGOYqNY4Oo4wCN7rHYuqjJrzEnkuvTSTYP7B3BuRXTiyyYcxRD5sNrYutQN8HvDPcBaq4B
Aogslou9Pf16l1F9oPm1q2rVIevla2JjL1aYnUKTijSMqTNA1em7RHnsrZrsPWsaB6sSIRy4KVrC
6gll5d5WK6cfADrQMnDXFDpgsjMnRuFQZAM/xJ4W0NK4wH7RzLDbmT7HACaMM5CA9PMmaMjwnmzm
Bk3a3VbWOJJ/5t1JB1FQ0ZIJvmaXuLdN1gjN42i5hESz0Ph5MzQIVFzTILpMxm9zPns7fAewSdx0
2Dvj/F2atR/KAKlzOxDJdFpq8HG9k/cRoWovVUmhiHNiwqe9QUA257fY3qz1yIiwZ7P4g3yx7PRt
Bc7LHmHkVvPs4WoTSbyW3bed5nD1t89BAUBjtZ1pnmn/A+gDATgVb4LoF4LXWGi3DjvPsbuV6Js+
m4YNXoPQrCIVrts22CRDbPF++TdyqeQ8ysa8HzXqd38AM6pS4w29YrnG6QMi4z6ciX6lu8jFYdKe
5tac2QOYIOoaWQ0R47iNJf9vYV5PJyGunk4h2G988Wq1ur+y2Vdh4Y4qFJPFreJ8TAOLYtNEjOVO
Mr3PRXvD/Lw4osioqMuGW3I7z11Q1U+x7/4mvvlZiWT9NOr6GvjT/Ld0oBgCb1+TTzI5aiIc3JQN
ToM6WWa4xlX9ZkNTz1Z3OowZE/wFy8AKcwbCWJN+2EPw6Uxu973od3IqyE8zH1QvPLqlyY1E5fyL
fcSoWa1IlOpktsc6T29YIdhy8KJEVqISZt7x33wV6Kh7+N8Y/3aqXqvbxUci2llr8OxvEvCg7uQX
8Lu+0Q+96T55bTqQ0KHys4ZTIMv2lRkVi6ticwuUBBXMyy83exBzmrxUncUYPQWgwFKfVwYnm99m
v+yiU1eXCJObvneGA1V2c3YVopK8rp9rNHJNbGr0xdqknW0JT0O1HzjjfxxMyb73pUkaeAcdr6Lq
yVsGclasdd8u5EFlqRWjFUDYtbSNwgFjYYricfQSvzkryQzWXv4GJG4RwXGsCaH5Z7fJWXZIvmne
vUM68YsKBse9H2DDnTkKh6NAYfGM54s+F0/TX1edrNVoTisVbuSrdbiqxMUxM1gPHRGXD3PHWtH3
PCLCauK0pvZ23CJ+B29IjrmdMAJm3HYrPfOxRy6NfFlXt6rN2a5mDFPHDhomR5L1qW0QPWlOkrW/
rSl+3pT0hJf8fUr65rbKswZQdOrtJeTD3X/vMsg/6l4soUOtssAeeJB98pEseLyIM3A4UO2nTMZu
5AQjeqo2bfYFwclHv/s/7J3ZdtvImnRf5X8B1AISSCRwC86kJFLzcINlyzbmecbT9waruu3jc/6q
1fd9USrZEkWLxJAZX8QOl7qGsF1R56K43o0JsEg6SxIQm4dWNW8wFZObQC6veYlyYyWGdVMl2rPs
APejA+SbNvxhKHu5RU4vjIN69qgzfkgLt7RkHNwBZOTtweXYlAkm13QGeSX9ux4/gJkOxyickovz
ONgJFiJItSun6DBIuPQY1LmxVNgC69UylsTCQksqCc0UXIz3WpY7G8enBuOXnOPlz2TgryA6+TuB
kMCgJM8oiA0KRXhwqZb/BUTXhT6dhZCw97ZoCPHMjbjtWx1gROve83JtO7SpY2KZwKHQbTY2bFju
4kz+55xQCkspzOzpFKU4WuKXfmk6KpamoyiJtD32lSxbOXYGcqk0/4pCmWkoVkWtUqqVmr09RjF9
ExFr5yS1n9rUbch+dMbJTPDhF4bQERL0eYOeFO5F6b9f4eeNW8UH0ZnnkhK7258fnCxv9mnQPQVG
xVyL4s+yxwGnT8qm/aZryk2pGw+dcv1/eBmt33l+vIyOaTDvspRj8lL+xiOE+GwwY2gD2gvUt7IP
jPeujvtVYsYOBXyajcLRR2/zWzmBPJ+BF66R8c0H3I6wRtO0OHRWaj4wf23Oij5ePAsEWKyM+Ati
9yMnLmGcTj3pU6MdEpd2DSS5y5jE9prXvtkUtv1JGUFzxBwc3gtiiFguwo+0TvEUjXNGvfOYr6GY
IpxaoVph//TvlNEdHIrnT1hCL60gp2c11aFl7sz6rDFeHIv5+d8fbubvtEleIJj6LAGFTUxWqSW/
+svhlpudX4T4Avad8NcjZX+Qt5pdORT8urGYWErKmPKPqj31OlbWsN/GHAO7waRhCnn4zl8KW0Im
FGqijfAaYItlW+1lAPM1Y964+ibLLDg7m2qcp+dsjO5GPQPsnOBl1PzsnR6I/lEbrBMenr//3Xje
fw/f8svZy3/YhQ3rN2RePpFizfsZ27udpgfspcin26Ewo4+wbIhABkXFqcQbwfTK2lJJNHqlFmlf
KWTh3lWwCK7Tcm/FMt3k4NROzE/pZZg6/bl2JYWrdYbUzWEFQAUoP9JVcw5Mlf7yWSJDeh/M9m7q
6KbWRNJ+9lwibX3KX22grltqOZeRBKlc424uaI0KAl29+2V2yCymcfmov+ht/B6JPnpmddPtUhIw
ewua3EOKEdzDi4QRc6D6Zg60V1Qf+5GoROJ1cUTTOHuOVVG49GgxN9lP1BjSbcKZY5xEeKkdyviq
wHAoPG9gBjEhGCiBvCldOhbYzHJB8MlS1vHo096Xv/aN3X/vGXYBafgoumnC444VVMiHtsfHkChZ
0Y9NiRVoBOTpbISxz4aa/kGCpFmFnU91vf1WjcXZqGf5nUvrHvXTP9n2SKA28n2v7YCVxr5F2aUh
7TtidiQutGxP6JLqO0KGcbjlvl1vZ42IyrBt5rJ5J/aGcbw5cO6S3x3c9kbEpFysntvRUJdvubLB
L2FSwItlHeNQZvvWrKedbLFi9rFQOKtac5OyzAj9wnj/+6PQ/PcrkVTKkMp0ha4r4/czjAFPpMEK
Tvcugulex7psIm3eqv417cUlWuoHrKC2N4iJ4pTSHIDkRwMUFnp2/M7Q0he/FJ3o4msm0XnpYg92
SmdOrk+SSe80rWeXeIdoSAp0i6t+bh1PtU0GrRsNkj7ojVm46Pd++I6xDdMG6ujKyuZbveU7U2eQ
e8hT/3DyLfH634LvuClIvYGDVaahG79dWDRZaXMnVLifVXEGZSXOYoqClZ1q0R19H6csF7RNB/lT
Qb2JZ/V698SO5qwNHRvMuukujUXGsleC6Y8MbjU/tRex0sQmQ2a57HF/B1mPc3AxQs7jF4P0n2dq
JACDOH7mJCrXLjOxpG7ubDM8ikLukaOTbTr6zKdVJdepyOS2kruG+dd6Zpz1Dy+BYf/7Ww+RwJKu
Td4D9fF3qKzq9ZJEcBXue1H25ykNnNuuNpmXiTdbte39TDfIsQqiT2Xh3bCi8nWI/HWtgnFrKx1B
LnPL9zQ5t73xmIIru1WZMJ8yFVheRZGKw03kJKu6f3Wjdx+bwqUf+q/VqOt7UU3k3DRLfzFjmq1b
mzOticmrTMW5NX3s+4yxwyJ9yRm8nQFqvGpBG60iP4mPFP90j66irzwvnzoUoXWVAfbtuuKS0lF5
rhkh34zB9OHoTY/NNNs25YQ7XNovDe1q55bGgDPXyzc6rfW1LQwO0zZqH/APmZSZNHei6iRbw4x4
yKDddqSKoIBbchMNc3luGNWs20ncXr0lXLMPTcqWv9cpUJNTNT+U0nhwurI4dVX9YJotsGkMUQ8Z
m8HSnXEc45fcMWs9aUVJ5qTNo53TSdIUs0OTk3tq9YpRwaCDOJmce2l0yU6zW33pkAJap2FIJaYY
lBYOdFU6N0I2GqYl7C8j1rIt+sc3BchlQ5o68YiA5dCxU/+SZsYZxSHdxT0U+tLBSdzksJoitu8Q
/LKKvjeF+c7Qkm0kkvyiR90eyyn2vYh9uT8jdksjSLw5HOITnu4GoiiiuQwdf2NUhthZbcKl4IXF
Fes/OOSeFhJ8br5Ko0T5miesXHP/riuz2c0hJhSSkaz9OgKOJX1rqCfsGyjM+kEn/QXf5q2BZes8
ZIijFglTB2OOV7HtutRp525sJc3NSB3WJqKZiNF6jhdQ4baYIv2JnHlxn4ZjtBpsHhn6Nmv12XnB
KeaZin0fDlP7JusmBjylrz3//QWVeqN/v7QooSzbcCzDsl3Auv+yZgkNDWGoVxpFiQjWS4jwnCpq
RXF0C2+arW89m+iHvIz99WQ06aZUFpic0PjocxVAT0C402hSuy1cd7w0mggPYHzGVUZXvXSdaF+D
LNj2lFztTdN+bXNaNcspu5WFpOVp0rDuVX3jmWHa3rk0r7nSKdjgXej9Ci/LuO+eBSnZCkOoTZTj
+vUZztP5E++cvm09aid4XICcMqo85S5kJpQ6YX7o5dCtQU3LWwmc3wsLw2AyXHxhbI5S7RS3HYh7
3P0cj5E01J1I22pl2lGzDYc6ptqZ6HY2ta/ZINRlSKKNSdpsyelts/CYAen5pJ7iENGgjtHyIsRX
5It+rxVMywsK4VhE3ClWuNxJhmEPPAT/iU03HhfkzdDzLIGwJXMpf96bdnBp8xjLDVswRnPTAe4F
RchLDl6qk2kj66W0Se0zFBsKfQf3hRjtbTJV0Cms+3zGc8XC24R05xIHbGkaJj4PEihwzY1FDNub
wf2fk5ylOcakG3yYK0Mrl9IJIIcpzpiBaNLJzgN9i419MbUtTgjM1fhd5FNM8gbli3qH3seLGSfF
vHedpLqL8IPMYCuABxHGwyUZB3H26SYYA9xYUBjti5OgF3d9PWL/j8v9T1xu9rAsuf//mJ9zGP0r
kfvPB/wF93H0P3D/uLougEEsKB72Lj/hPqATBF+1pbMs7Vld/AX3sYw/SAoIFv1s+/mfNH/CfZw/
EDN1LhumsA1lOP8rIrfFD/qXFY5yXcMRUipIQgb2zt+2mP5ApRwilDzAf14rx5rOvjvCC5DI5Fkg
v5odUprz1emNh9KFLpG6QEXYkb9VrpNvpWWByxwCf1Nb/aEKMC3WfN0143mbOP0lLRAdjGH0jwUi
yD4n0ind+r6EUc/qx8k9qIhiNfsM603GHAHJv8Mc3xWtSFYTCGpP6u9JgjFL5Q47hKe82KXTHO6h
ewcrVIWj0XRi88u79x/EC/EfXhKh85rzqgjTtn9f9BG5qX1jcK3DrCnSkYKkc5Bqd8Rlp12haTs7
F5j7m5IFyGziZ0dCmJMPjZUVverZGhPuvG9LrlCdS8kvTTtuqRPAil1PACjYMtlC/XbtN/SD8vD3
/3aDt++3N9SB7eJwR5G2rhz7Soz6dS/shwJYSUec2Q/8t6yiFbI0mcKPNv7T1kVVm41zPrzmcGiZ
gVQuM6qKKpfaeS1ibdgZNabjka741TBg91AFpoxh2gMzIYEc0wij5FoQQPKyiuwDDDdTMNMsnIAc
JbVIjUxPZopHLYP4Yoj5PjIqGsa1+nuGrcwDy3Kq0oi7WTGepj54tcRM2BiXYjg6b6IPnlXZAtAm
Lq3PkKFIFBpJzFzfuQRhIZG/um7Lxf95viF2OJPJEIdM84kMOjOjH8LUFjlbk6weg7KVPltfa8Lv
XmiT0oSsXjnWKuNxqyGkH96oNw1rF8+wQQDZ7TcRhszgIXk7sT8dgjRoNiHL+9SyX6th5PuaCgcu
Y06bImSGn6teaJ9tl3CXU61Elev23PGnFc4AhuU+NwBkrJsKP4UHJxdfsK4ODOefcoFoXI8QsVp+
iFYEDFU665671iehuNgTQ79TMeZOgs5fkulp7DHrJaP1xQkPhsPYCXPKBRIUjsXSYtxKfyy9q6ck
c7ZBGr/PM/FqP0Xiqy3wwhbTtShrbitrNrd6aGaenMVO5fmXOZkgHeDvYBRbrbu+fitlzXs5RCWV
UuMIvEV0nuWs2zo8ZWCUV3Bi8FHFOG6w/5lntH9a4kkw+MZNMFXdfaI9OvidlnDLhlm8l82GoOJ9
PGaq/erXLQtBdE1499sQYppmZ6xXkLbWPpwN6pHm+8BBJppwXGT9c90TM0+r/KWcrA/ckF9VSlGd
1b0ph1V03+bfmji6FyFDGCOKznXC8jfq+legG++zXFEXCQ8MQWc1a/MmwBcuLf9UzkzORt16o7AP
16W4rfS5ZuUgdtHkQ5Ol3pmcBHvTEhCOjkse5cEhC24B+wkpZQwDL2nZBfXdLhTtTVjUu5a7tjMO
hyapP5W4Rxw+dm723CAYbAJ9/KIZclN1dGxiAFl2fYUz8GGevBFSNP6jihGvgh6IdqmF3UGCKGQv
H64obHh1EvWUIpVa2nwTl6HOuBjbUhgH+p4c+arL8F5GxUNsN1/IL72HKbWqQbqVnEm0vXQfrYOD
qOHplD3AwcEAaYCgwW1Lb3S8RrHkwmo/zQXbd5V+ZSrxA9/kR83sLrfML6CSy5VouaCrhvjh6F6i
Xr7FvJ90z54TPzqBJ9y1dfWM3nes+uCipPzEqUedgfXFmgaC3xg0CFk/OOjtsathXQ5iervkQ2rV
m9YCucbKOfQCH7fZnPU76CTfc848z8GwzawsfYZVsmXMRSjPxmYl9Qgm+VxQMQaWN2rwzTWqeFDk
h40EINTcpjFXDRbtZWqeAUAhcFKvlvX3k3Iu0Zjcx/Z055ravlTu2ijxZUxYqzakmLlck3Udmrsp
SkwPBpQF+1ccGr87xHXYeKn/VcjshlTzozsh79vT+FymtljPPhszf9Avfz5v0s5r3y62bR/sWSB/
SRO1Xs7vqSnAqnAqUet98Ok1NGN9Y0w4k6zgnbrKyZv78XuaBUtmHSO3ZlLbY1z80rhfvhC76i0Z
mAqM7lfR+g+Bna6boTa9yG9WpuN8ENq5CRwYYQfVuMt8on+jGVmni6kysCjhLS7SedxELrvECg12
0PTY07FDFwIxQdk14IVQVtvODp/8AbN+HHUHQZ8Gm0pGrY0REDgfzrpbH/LWeDXlxorrdJ0odWer
4jVw62Uu/9amXMKc2WJ69UVXOftuNtpzhGIEQ2GTd9hRY6QulTelV3YE99FDnpq6L9k5hqthmuPD
4DpMu7i9rQD14eY2X8yIDGpqQNDOxbBFsDmnZf3ih+PFVoTIg1y9GNil46T5RtVq5TGF+mYC1Sla
FIacT/DOLtnLvr5+aXKrh9JiSe463AMdtjOh+SHGwAOBDW6vDtahO8O9sJBzR3x+7MfICifkdOy5
/zGa3b0duasxyL7aGCOOYx2z12Bq5WJ0JZs51tvC7MutmOR5GS1CwcswK3dPo1YMHk4Fri/ceyaD
3zkxPjPED8/0URbJ4nnKlO8JU881jsQvpea/1mF3a/rYQEF75NuRAIVpUfHp67eZwhUuhNRoS51g
WEz4pN3Jui0FwbrJeYzluNYc9ZYx+PO6DKTAR1xGX6aMFBsVMl8kC5G4Dbe1JlocxlgVy6jNN0mt
7pjtsH/pOBTL1r7MAG3INgf2in0HDsFkH0ZtfbEiOq50Zksq8gfPKc2WfJDO9AnF59bGhnBioPBt
dvSnasR0yO+A84QDXmuaGlYZIR69WAPVogzRLr5H6ExeCsHMm0wieVO8CwyXCTzdB9mi9jjyCQJb
QBLkoEALYtxVF93C/+haw7c5Ip1RiWknJvEcEv6EOcA4yaA7r1PqaaAQLwmco2h7lHvPYgZqF5Ki
M9iCDtctf26/pDaAFckhcbsllHA7+N3r7FiLrpox6xcEfKzHZYOo2qR9X1661mfPtrwfsGrfgqr7
NmucxFmov8FFwaSFU4thxWtgZI8ZaEYOdEZxhfGmalFulRV5wHW+9TmduCWrbSwzhUfD+MlNtQvb
1Q9i0vNqZow8+PmznU/kM6CeeVVVvDg4IdDC70K7OnST/aCJ4RyXBH+i5Inl51HrRmpSMMlIC+ej
D+TEcL2GR1E0KZ+vvx23xxU4DS9LUb2WpzVtHKWJ+0hz+PcmHjnmR/VSqui+5ze0rWaDIWXv+Hc2
23HNrfmHg7gIIf35kC9arCE4sdz00vVf5x47Z5B0za5udqTKzI1d0mwsSQ7AJlCHdqTItB+ye3PB
cXOpNyaxqfLyeWin95lE3rFDtcB2MMLGngTa/FSQmSCPQKnScSzmitAFfDjNZuXj4iEtsX1unRn/
aplRIucOF0CIYqMVGO2rHB5SKUycTDTQAssFzteXN4mVPhlwdSgBYAfDJJIJeWychmykLZPIKMyw
Z7otWCtoUboOLecJeAsI7LnhbewY9Sb6I7GtPI/yjS/jHVk9Tn9m/axLur2bu9+joPY3OQy1FVv7
2YOoE91MYhbrpGEQzHlI+Jvk9cgg5iHPwZkYQQTxKtF2iUuktcytJQLVNSsgMF7aHMaAYY+WNmAA
ahN8KESiUTC618uYN3HQD5XSTqlFd+jUU2+bB9baTv0MtZWcdqgSZLMU10i4lKoJbdfQBw2/lDpu
e7ZxQfhhum8B+uMTnaJsXTSS1RODhyPYr/KoX2Hq//PH6xcM2uPrJWp9/eKgJcz487xaX7/45wPM
S1rPIysj/dcfcf3apM/9VvXapeos3IOD7q6nSufebu7CYF5C5sqA+BJBbAjLIl5pYHFYK3PAXD9c
mz2uP+j6x3IUl5wZ3LZqIpoj+hpZ8/ppovvsL/xyFTjO+7iApfPQ9Fe5RAVUJN0AlhiHrKafyVSq
2jHPtA4MqC2PDVxw5PbxuGTLunjynyxJNeP1xy8/5vrZ9SmYPfFs15+NHYBxkUXBIXCbygPuXIEt
xRHjGZnO+1UNN3Q1KpCH4JizoPZKiA8HzHv6yXe7wGMsNt+RsWbHZMpyB0xi70TWfOKQwaOpGeEZ
eqmx1SaluA40+WYx8q+I/MZ3oR+km3EQNcgv1+WsnB8HpM/ViJ/pge49EthxRw5XZqzmiA3Bspiw
u9hFuWagJO+lAOImMhAsgVWJFb4vTPSZYW4izAJZMWm3he9UrNsx+TdJvJj4tI3dFx+sRwgaB250
E4X1S5tpI6vEfINAu51QjJnPYOAg2L01mKNvQkxaW80o5TYxeP5GjsENBYXv6Aufcz0nh4zYBLcH
/wjgNmWqSMUWAQBLK60HbHdHd+rwDck5urEbrg95ya2izQBl4YdIP2ZuSE5sMg8q+/pEeXqJpb83
N1VQ32f00p7oI4UzMtSPFnCb22FePHzZ1GyJHBgnG6kjtOvgbIyYf0UuD+zxrUPT+/E9DXm2F3DK
sNTIv/btDeN391hY3MAaXBSn3GAlRvoFLuAU4RjVXFaXSuNCEfYpBpDgHvSdQgCIx20R9cHTMOc/
zIrr99CUK2PxvbiDDxAB01qVgEJUg5pvOUSImsE4ZjMeBJgpetaYyjkBZVCnHqVbxg8ATxBP0vwN
FYbtXulOZ8vuL9hxIe52wVdZtNOhLIgvjCo8JT6QrRHM63qxZ9y1YFLvNHPAgh8wvuyEfZzmanoi
CwaHMKemWKbiQQKpegq0Jj9ofZetChF47OrtyzgtwKyknHuE+SV6GDviplw+9Lp1mQZJng9m8+Za
3B4p+5KQO9hH3XjbTFp5cV3/boiNdO+YbXMKxuEZHsICsqXtd1YXZ53nXfxQEzq9iWCrhAGTe7Ym
D9MEJSWuJeGs0nqLABzwJib9dpCmcwjHAGanHYgN/dkNbso3n9UI8zRIXI0kk572xcaifvSurGi/
srLAOtgpcUdpXqBv6HttoR3QKEP+owH0MDwZ1DWyRrfRt8PgLARDjSAVxQ6SxDGy8nwbZv63lgjz
gzHqFN32ajeFFjMQQ/KCGfN7X4/JnvIyjZTPocuTk9nrIGA4cmEgbkG5PkOrOYahNA/425qtCvNX
fzaSB4W/jqaz5jQQJKz0DJyf4oDoZ6T4LgtOAaqMIhqHibWF4ngnKS49OPZ4z7iD6iyJ3bKyErnX
Z/bxhiwBgzXC9IQWaiffOrW9M+FILgOQqN13wifhuRuddz8zX3qXlcw413gopvq+5sgNAbMdDSo8
526GbRyS+epDcssLJpa1hECHiD6IgvcP+KA3Wpsc6ywP7plQ3Pkmhgx64HI2ICCgZtKKuXYqnWnB
J2XxxppfZvKBW5dszi6KU4D8AumlVSOCAsa6qT1ZcM5OXhHl9b2MskvEksZY+cSGdvYEzcnpzHIX
jrl+ArV9Zj0db+mscg4+8OCkc8+4DXvu1am2CRRuj2QWx2sMVc+Eu4ta176TNuYqq84nnIk+zkw7
f2aq/8bMUr+tX6tai54gpqwR/7uLH9I7O7JgJEj/oAcmDuogtTa5ZWwqyL6JYnXe1kXNIntI1pnJ
vHsJiq8BHHyDoDzt5qGrTmM6r5XElFNCA0cr3ZaBg7RmW8+Tm7X7XkJH6FDgxjR29yXZj1Xd5jd1
8lyLmLm7D1ixHfzj5K6ctjxlgE+Oc9qcBDDqezRLzyH6t0TEB5NdQeW6mKL5cP0sim7KiluyVsGw
8erl07G+uYK8yI4u+Op4P0zY6mMMBxtfR0vSauB3q1Sjtn7CSrvKGGQc07D6QS/HtGl0jSYN9GLP
0KEwMSgnLmJ0hYlja/k0KkcTRaFKyWsfnHzQ/bNIcSvNztSy/uBc69p4O4zJfLRcNvBtFmfUr6rp
CEhtHSrKsdlhAA9Y/ur6AQrry9ghdSRtMWBui8RSkST6vz5Niio66P2SQJL6cVo+XD8TEtuSRzLn
rz+3UxqtdQhUZGUX7MbSuHL9LGcfzgrfYsZjj4HJficnoMy3dFGwcG2I5AHCKo+VvXT1xDZ5ygLa
yfXv/OvS5eeXbe79m6BJPrjM2yuZuOqXx15/wPXDzwf89kfiUhkhnjoWqzpgD/rzIZViPQsId/79
BxqOzkOu3/jnpwa5PdQ3cAQ/H/3LN13/0tFsXAsN0djff4Prl3/797mOUbIFDuuFCFYew8q3vXbp
ivn5BL894j/9lJ/fYoycuVGrkyXleORCCGfCGtONX0QmQXQbnhOgSzJUy5cri0izGFx+ybh+iAJo
LnYBIeT6QS39goin0DGuf3aWr4xgwOBZpMWGuAGbNzvL+rXdd9xFJ+0xzZ0nm2TBSlw7dwb/00Xy
2chiKvQNhzhNd8uh8GeJDC3WYNZE+ui2M+z1sdotBKPplDZY7EcGC0gAVC3Flv4x5vOh7odvYVaQ
9iRaFPi3nSjpSVAQJXq4bOEkBZcMkkYcReRjWafL/tlKSJDWSfkYRepHWJRnV1brwHQvhRF8oSAb
YGKf3KHE/iCg2fTRpRpxTI4dMPbSjg5su98IF2ceo4KVkZlf7YYSegSf1tNr7Uu3xMQgNOCRpkOy
Gj+TLDPRPka4GVpnrVTg8OztdAvc7odvswB2jcd8sJ7jZHgKK8idnXBA/DFByH0649N0+MRSvQ4K
dka2KF9r67szouRKpz9ner8X2aFfPEN6PdBQH7bfLZCboUkdaJicMi3YCSP4EMvvzMi/bEzwWc5J
UUDGAjHk2YZ1y/ov7kj7dKRWqYd4JDZ7GkYX7kLmJZCQc2mdhexeyNGbIWJ6Wr0QG3mQRZN4hWXt
2kj71tBUTRQhAl0+Usg1PydFP+4NKw+92i1u2rrZl1oNhNNdJ4mfHEECBfvMnR7KhWve+wCAsIsl
FczEcGCD7EOrbWzztgrMdB3Ziw8pNS1P+aQsrZleC0zVjps+j6YDXW2Yt86pZrEFHBNasIsO4Vaz
SQ0BZYJWzPKfdNhDWz1PyTT8EGxNGaQljvkxacMWMPPB6Py7Sg57t3dv27ziMmkuy/M73YmfAEbq
ngLgRVIpnm4rCX2m7W8rR0LimdZu+9EPjYW8qX0ObnWT9PghisB6Ac1eivh19En8Bj5pKKeMT0zZ
s407wA5DRKA2A1OlY5dfCzPjn4yvpOdCsjNjU60myLbbobIl/Bw6IwZRwSaj7ZzKhVhbRl6rrmQI
AfmfhoZSkmcl4ZM4jrG1ChbywbKRsQsSnFX2rdaGcTWLHmL23kyx1IdazsghaYDYxLyA5ZCjP03s
BdmpH52ejo8HV6Obrpydb6pLz5ay2pUYfWCdVcbB6N+L2i89mATBCknxycFdvaH04Tkq1C4nhsam
7MBewvaynvfO0l2ITDSRABLw1yWWUc+v5xP5y+8Ffa9h8lik7g88MdWGSNXRxb7imTMUPd8VH41u
2nBxRuDsRNssFNWVIM4wL3DUWLeIj6Hfi9ciJXVfZIC/GwLUa9nYnaePWFK5pCSwPkEhMn8iBOHA
3qtOJG+wzwXJG16dQ4dVBaEI0i0vQZlT9zPmHyk3ua1YzrXSzti0HDEW3S3/+YTjYKxytkyluUla
7q/Eu5844LnS2CGHVt0CiadDoy6Q7KoUlaGeuTkWORWF9UiCd0FpRbG9KoDWIDHQJT4Q2mhn4CA1
INmMUQF3M6VYIQQ3eEUmGwykPmlikwbcudMhRyh+b5B7Tk2RhNvZMYmpj/W4LpLGZXwLksRJ3iAK
zBszq0mj19WjnwLEq630nDQzchPY+1ExoBo4r2yFYAfgvcBoXS0vJHR95l8yu2O3wlTLf+yt6aOR
7meNHsK7YXw4u6Amqg92wYvn8XvLHLJOkoeIgJwacmfl28HzMpBm2kVsqw0hGNrprl6QHNfwnUpg
kgyVg13UZ0lvJPNI4ieLV9MQH0yHMnvidyAb2+XXb1W0dipW6rUJttpVu7Ty2TFb7AdH0+YJJX4m
qV/gYA6b3q4+iU80O/zJwabSaU+jACrNOASFxczP+tED2MjgksheO4+LYE+2MV7lHTEleqjoELG5
+hJzcrVPEcY3SVp81oueLqhXYPpRF6dbUOXkByBvQNYAjWLv3bEtD76YPivOoBrZWTOMlx5SJ/5E
3Hfjj5FoJj2PBOWLGnQi410N6TvhoNORTnX7R4JksC1LRgcoMqs2BY4u5xz+E8HMjM3M0jJSTICH
gR1ZaLBeF8n3yGBqHCckqEW6kemMIhiXauVC3p5r5zPhGlpq8lklximbORtAO561rCcvaVhfWtCl
Hud3vSLGfzekoNlyUJIrHxxVnGQdJCqAlQAp15ztvPo2PCGWCHF1fSusJwZrYK/dOuNCNXFA+Hq9
zVztweG0BEQDI75dEv+57+5G06UMgYiB9r0GEYJuwGSnk9rITRRbWDZWL0l6TjGiruHKCa8OVqZZ
ituuq0ZvLBUtl3B+8mpTdqDQKatwdRKvVswiCcMnhYYQOq4D//9z5fyDKwcfvPG3rpxH1hrh//tP
5Vt/PfS/y7ecPyQ/Stm2rePGFrhf/9ueY/5hyquFQhGhE7hj/seeY8o/hC4N9qF45yzBd/2054g/
dMvRJZNO28A/Yln/m+4tMh6/+znwAelS597loJQbpv6b/b9bfJZ1HBX7uqDtAJSvuomq7ikjdLNS
S6Cvbx76BfRRj32PUm3Im3g69TOXvE7azu6ssN8hg/nZnarufaXBtp/dGSeLcTSLYFxboe9v/Olu
qkuyD7r7GcepAnGSxGsb9Xtlcvx6UdRUyCojhMU7J0vjRzeh07nOzecJqtvSAKJtjbkjfWG3sNoT
c9dSaUkYz2HXVjvB1qoXkc7oEawV+0RCSvFecEMlYuZuVR7IE4Yc5iWk9YVhbAz+oSxBw2LjQtw/
FOBnnZH1aa0P2AUBgOzyMtokJO+2PqwhcLMAJSl0h56dPoJBABDcm2ChkhmSal8whDRICo3M2arB
OWQRiWIRjs8uYAkvT+P6RpM7xI/ohJJs06U4NO+aOeJnwemMFRvNMo0swOUxrGJTuUd7yL/VCQO3
HHmN5gdh7BqaAJbcNmtzW2Jxj5o3rlU3qPHhy3KdjGO88MAKzB2bcAareAy7QhlHsCJf64WW4ZBP
OJDLVZEhnxCBWa5h48lFbW3zLMxugtHfd74IjoZFnNLfZAV5wblvbjKTm5ikpQPQxwZoyoOpx/l+
ToHO2HrqoBZ4Qc/NybWzBwQ/ati1xjoPk5UdmBSD+Qt9a0W1g36SnXbCSJgeCcNEd3HvwsJxy+fe
Dtut2U3VemZEfJOWqENhuEmpTL7xG+AzwzL/g4q7rXOrvp8L4zVn/XKj1+plLNgmmBIu1OTr6mH4
L/bOZDdyJN3Sr9KoPQsczDg07u2Fz6Pc5ZpjQyhCCs7zzKfvz5R1GxlRtzOBXvcmkYnIkLvcSaPZ
+c/5DoHYtMcI4FfdpA5tA5HBHgDGUHE8aovlHPmSbq+Ww6Rv7c06uIkpsjZVisuiKmkUApSi+7bP
wIquqpFU7GoK7fk4JTNBklbe146V3PhAoWbaBA2b4bEE0rZsPIqCtTScMaQQcJrLwQW/Xgy0GwTW
Jqg/2E2wgXJs5yrQTkHsvJWZUb6Tv4hPqd/n91qPpUdgF2f709svzNd2QzzJXV4SWiic9OLYKbDM
sQy47u1+wV6AehwHsmUPtlwvj2T9b25urqOufYAcMh8mDNkuedJjaTA9atB/I40gQ+VYzr1Pjq2E
hrs3cnJN9MScopEtttXSIgFpBKZx1a1bF5QrnZMAamTXHFttvq+KnhCgl1TH+SPWivngRDrcrix7
sMcWu2003ReB/5F1OEuprNb5XnOsdUGHkKmqm+IM+cqIlJo9oCIJYIpamQ87jXjE0fSPhvYN6/hj
FdUVFpBVFhM+4IsKB7aSU+yeNI99XaH8vW7XeIcExUrPBLF8zzvRXHr5IpW4VncZzTG95NvgznHs
Y4G57Mg5SaNfTtdxFpiHDlb8GjZ3v/XCcqCZjf7esey2CeD9NTi8+gJZeOm11caz8vCxNp9z5BXQ
yuMKSgz5jACreuyBzTM050r17yNLkHPFCvwzbCyS22B5l1GRUSSVTfZJB2yZ9eyVva7jfKcLextX
ULRA7QA0tau7EUbfqWg9f5uCJVuSkAN40XbaWbgQK8oK0ElEAZ87TMj1QUfFXlzRJFB6hNst85vh
CIGdKfG2eth9NCTdcZiZWy1Ikx2Mmxyxqf50uklNcZjCtLoWrofYza7M8ygvG2rtCQq3uYmIlC+Z
eLALsoH3oVDMQNw0Es7xtJ7HsF+HlvtTeP5zbYUZ08Mci4hmiy39hFoX3U0uO5m48n3e93jhoyWp
M2W3Kv/M0rZ7qjtjUcArioWHcMyxdC1w8xlJRqH2sGyDmGy2YWaAOMlnDVIfV30PzWbgIRC6LRbS
6dMvSSs0lUPJmRHOm7apXmIJLjnqa3ul8/94ef5aJ1jNXCcokKjHp5ws0ArBxsFA6J9Cg2KuQc9/
zG516AooYszSfwCvy5ZkzwDY0TvpTGG8JOO4xkGLVTU1toaOtt1ZhFkjdmO+AT+7DSZMGBE3Zahj
I4MjW1hJvwCfjuXIMqsNb303euGeBi7nxHZ1vMIUUzTWPVKdfujU+YsZbru2almvx2DIWOZHwVge
yH6jvYgoeJqaMVoD3rL2k8e0dhq+A28dl7bljlvPBg5nzdUbwMzvbpj693W9t0fR3wDMLQjD3LML
ja5BZBic0fHjCzuWq6nglyDQc8/ImiVu4tasMytYdQTG8kTgBgE0TAzAw/NEpUttGUsNQDTcRFhK
nvCa9UyR1ErXz24vZxrboFAEZa7v3Dz+Du0EAqmBaWSm51ZNiQrdHRZONR0CMCN3zMkqparMjLpQ
YTOb1DSDCEKHeSzXE3Hogz1Xa98Bq+clgo4Rq36xWhsXLO2bC0NNxOMhfwdzsxxbL95TDycXrT0j
bktaQkIusLQyWWCxKe2L8mrTzfE0ZtqO7fUag91MK5j4QBkIz3MM0iW1JItP+xNstfFIElcvsleD
FMctwz9aVPOP3EIMnxltMI2IVl8BB+xOX+0I9Kv4mnYwuvrNBQ++q9KAXo5y6FcM7eOl0zj21nPm
7MEw233ia2CFWb/JU/nES/gFrNo17klGreNci17BSMfoiDsUkWRN7hnffo61WdpB+5L04oHqxXvy
KuGrIgbkEiwRJYfykVPsE8sSWnzYvjhG8BGKvqFiKmnunAgiDFVVjGDaQt8llV2skrZLH0Q0UByQ
1u0Kdb7b0voF8SJs/Fcg9N/MieYtI8rFyotPjLrEe68HFDsCKDm2tnEH85RJSMgZuKFD+J30zatf
+u+hPg+UD2bikQZJSOxB6pzCehaPvVO/9EK1PRk0dBKiCW7SJjtdh2G2m/Fhr1HPgIk5Y3Lo5HgT
Wd+frR7UoqnC/LbyuRHurzRi/lIF/tFZu22vIABISvISD3weUiECPAULsKAGEGMXPws4ApRcnga4
AiF8AUeBBiqFHJCwBzgIBttB4QgSBSaoFaKAcRp3PtACO78lCmJQ4eTxFNbAa7mIpUIdjDAPStgH
kYIgVAqHUMJFSOEj8FHRk62QCV0LPMFWGAVLARVcyAqIyIBXFGzBgbpQKPyCVCAGO76qfVYPn8FU
oAamc5R9wG7g2UuRHTAHR2EdOmZBXdlcwVL6CvvgKgBEo1AQs4JChAoPESlQRKiQESnsCCpcPk0F
kxAKK1EqwAR2ZjioCjpB1bQGAxkQhYRIESs0RYiTjIyjfnWhVszNixiAWFjQLHyFtdAV4KJXqIsB
5kWi4BcWFAxsjM+jwmLkCpChK1RGo6AZo8Jn+Ffqdc6+gmrAwD6GCrMxNdaD5sjvjQJw5JA4Jogc
rEesIC6QjhRahz2A7TC4LBGcQXnYw6scQHtkCvJR4BCjMATwh9/yPdL9bV9cqCDoAdpa135iZAvp
O2SwGSuEiKZgIqPCioB+EkBsQY2k5oCurPAjoAgzhSNx4ZKwjwtXg0KVQOPEBw29pFQYk2ZQQBPI
JhWEk0qhTjwFPUmgn/hfGBQFRJGQUcZIPPsKleLATBkUPIV9T0uaF6CKpdAqHBM+CLUuEhvoSq7w
K7oCsUCbgkCAq4SjBy2eX7gW9Xe+/uIXSDhUWJfiC/Ay+g/loDWrWcFfOGPF6XykyeM5V3AYASXG
VbiY2AQBmOIgXwywZOwvqEwJXuYLn//1D9bnfaiX91oLjAbbZnwIo73rcMUxJbgrDMA1bMDOo0LZ
EFGKgYvBuPn6x6CQNxE2AkNBcERkoFHgsePeEOi1NcITyBxKkb0lyV2SRAG1CrlC6+hflJ1aAXd8
hd6BWQR+vIxfDNyPm66t7jQF6jEUsodaIbGMTDA+AzyfwMGmJGks5MQJ7MfSwf6YLibiQaGArEwN
6HT7e6swQRT9IvwodFDvt/gCp3jVKKyQBV8I4jSGNIUcamEPVRIIES4ld8/2BFvYrYBS5ITf7aRP
Tu1HSCaZ8wMIJNnJZRvBHfaNBthWGjD3leJEC+qkUEgJ7lU6SMEjGQqUBOsDRgboJFdBlFSHE9BC
Z+EqwFIPaakgALkYFXwpgcJEP/SyV1gmAK/xDUbstoTY5Cl0k6YgToPCOaU57r4ExXUVEV7UBi1b
oonpGxyHr7kZYalvB7FlLtQN3JJN3IQHGkbQ86z2YY5x62iB+0ZXxW5SqCkd5lQHe0ooBlVpnJwh
/E7EjPljJl60+hwiW1Wtx0G0Akdrxjy0iDRcOsxzLXyHWcf1oNBXVOdaq8D2D65a2UL4WGBy9xxM
jgncLJHepRgEfWhaWHVWQoLXwhEEiArgVq7QWx0MrkbBuHyeWVj50cM7zoCMpWJ71xF3TRXGKxh1
/CaAvXx5+iJ2WxC/eoX+Qvi7aQoG5ulgwRiA01kTPifwwmy4Ydy717xLXnyrtA9ei7cAwphQqDE2
9l8/qFAQsgoaWQWVTDRUUVulBdJAV/h9yGUBCDNfwczCGqxZpQBng0KdSXX5dQn4MyLla08B0XyF
RvNhpBVq/D5BTUPdsw+wqgGpJdqlZ/LQKsSap2BrOOaUCsvv1CgUm6GgbNEXng1OGwvPfdRZ7HEU
wi1TMLceL++4htHug5e7RCKpj8rkPl1KBYJjnKWRPAEOVytMnNZ+aPgClrUCyGUKJUep752r4HKR
wsxNCjj39ftnCkInodFxspIHmNXyELN5O3gKWif5eeUfGDtauWAbZwt6o6BKQrsjCfuW2u0FiRjI
4AAQr1BoPPYyj0ZVkFcHo7TRAypVQcT/YDeEshoEqP6h3OqKtqewex78PcrRYmh8houHJ2kH4ICQ
+mY3vdMVui+YmXTweH3WFdZPs8Nz4KQfmZsaCxdzKFrwFjkYfnSS0numXOGOoGIxgVstesrPMVo8
OQMwwQ6q4JC/QRHLHkzz0569ZwgbAW5UVzGiGRgpMKE1ufSjhhfwnRMTDOCFuKn3XdqssIEbx9hp
v5Mw3tE5pgrEnW3LiDIOjG+dsWryDph4p79RHEqaGL+3nGYHTkMX7zBkzz5YxTAmQ2wZ7x6KBEVu
qoEJBGNAJBQiXTVCw/8EY+Sd7zooY3CBdz19bVWXdVCxcPq5IHsV5NFTuMcK7mOhAJDhhAszaEG4
JRZM7DFkoKLH5kb67naMsvhkstXH1doEa50KoKhvsEIKkKt8GZPvEk0wPoYRuCQYbc4AKCNcl/bR
16jhjGK3XxeQyy949WkAKJ70siVhYkOXzeSM24TZz5BAlEwNzwEWDC3WaTITnQZXSt+ZHfgSAtiA
o6ylFk0NVSNMKbmsd3U6rss5vSY54Jax+CSGT1IlDHaR07sw4cdL+UTkaUvlCXnj+tnTBM7tML02
HtSYJvpmhvTh6DJNWDaSrcycJ9w8b6JACpnNO+7rDb6gQzZmn2XL5WBa1VH40A1lPZxDrUeW9xPc
rUAh+gmPVpm/60jtFViQCrPGkszyKvEtXYGgAZyL7n3Kx11v8ZTzLJL5PEuwYWsLx5Y4keaz40ie
CwA7aA9ZFJw/IvHhxuEHuqEXxg/4+Lt1Qo68HevXxE7eBltJxGTi+OaMCg+h022lL+/DgF+47tN3
WgDOPV2pi3yEN0WPIWbIvdP6u0DPgS1XNL5DWk5beQBrt9TjENI7O+WFqlVc9q2+F61fnjhUHfVY
u1I/ApMJ6kodP0Z9+eCGJb7l1mMAzKfQ2DfukTYo7/Oo/7RNIjONYb8E/XgH+lh5loCblDcEJvBK
2nc6zRlEpkD+gSDoLq4AwTIfwBDy9XVjUIvAoqYtiFBc65YmSg9Xk9mLkF3ry+zVP+ZBfMZz85QR
W6CMYx27w3PjMznKxx+AFaqVUU9nLbK+a2P1MA8ZpQHRR68bN4eeGp36yjnJ3/rUoHScIBn5Bnge
Xfo+Uve08IbxwwDr7psttw/fAweVO2Eim3JM2HsRoVAZGE+WLemBSfYB6QavoUi0bN8KEtEDp4CB
kHfKYp4yLm16EjoBxoVQ29J/jU8IZx+iHHEnjZGnRcMKvSJYh3XrAy7mCnWU8JkTUcjeps/SLniP
foM5Nt7CTOePXI16Tezik1t+Rwa+hnuRfRQ0sIAUP1v1wINVx3oxD3jxUzGdi7b6Difi6MtpXwwS
WWXMn0cAdBykvIayKkb0OrpnkX5OYp9rPlc4nilsEbiCxXY03I/aH95EjxExNthrFuC47DK/VHN5
1KwrprJWq6BbyMciaa+eone7y6yKViQAF9jU+WITrHfS34gADA4pCZZbkLCyiRixOQ6BAoF5q6ox
KuC0gUcstYecjMbSj8VzYj0liXvwJPpHwV+f0aChyRiIoePPUiQcoxLvqdYEoQZ3fgtdzOLSt+Y9
wSXy6KgtMEN/Nrl1B1V94vb09p3brcGbg/8Oc/1cFZ8YBNZ2Xq4jK7S2eedqO7u7QYkUex2uAhrH
EkPytBaD+ka6W6OQZalLxKP1wrOfNCGn8nSTzn6+1gj5Ed5kY4qYk0Nf20QK7mtALAFGM2zrHoun
EYJLm/3xe5CE31TLeh2FuEwigGEKc2aQwXen+qAhnh5VGw3ourLqt73uMwP3g1WcNdEWwHixFCV3
nUbBmKnHcMnw+qzdhjMmcZxiEU0dUpVfTCeN28pMaYSIsLbFqSGhZpdiLwzLXIzw7IMyA9SQx+92
GAz7UaeUNfMi6tMqbo4x0ZcuBMmFCXfkNCZbi2TjTOECgnmGwO8csshlD8QAtOvlU2DwKQ93tjTe
8/QHITHryQ2ZEACaWZiqPIVIEVXUjhz24AvzDd2ThJjSemMQ7lzg1GGPgaNbs8Q6zNlp5X1sbRoz
us1xVyCXi3ZPjCWCWNpzUg+gE/kh1hhZ7uq+7u7kZe5+6KUloFUUtB+yPguJHd3UpmI19P3jZOp0
EWm3ubRoKMNFxJnCC9ch8+gkpynZNAZ4bEWAHzAZtzwXxc4cO20FFKRZedIpl5afP0+ocHUQPAJg
kgu6El6SFrK/HMSlZ9HyjIqspu1dYfQ/GiEdjiZj+LNdh9STBanFMFfeyiau98qEu+mS/nsdBo+t
zahcNAHrToCuWpj1Wm+aB5fiA1YDz1k5dEKABzamfUud/NJFASKkwROiRKjf1ORBFq4Hh70RhBSo
nPSuIm820mC3NgWEHrgOTrU346uHS5i0OXsU0pR57GXLnLXKno183Ve4mAn6QZR+IbBVXkVgw2vg
MmzzYN2lEZCVjJoULDCk9J7Z4BKTgtByMNFEVB/PD7rVzUVhPlE3SF+1xyFMepl10YMZ30NGDVJq
FXdQdTdZWj1lPs0MlqSIQ1Jhv8iHcqVl/nsJTxYBEFt/T1YVVSrdmik/Nuk5b1f9M2o/BA8Mwc10
GK3sY2j7VWMWGJo1+03YOYyuYE1uYFvRyL2I+/k1b6h4xPzxMDq8Kf3eVcBYMI7seAf2w99MZ3jA
9SlXBGT0dSkRFAI8VNh7Kgrk4LkDUC8pOxAdHqk6sHGiTHpJj/YmFnm6M8ZmZzgdNz65GNFOBs6r
ZVM/+Eg60cjC7cQc4HSamrLBv9d856Gx/AvbAqT/GQpOHsO4AVvvcI97jUm1xRwzDEsQFJhD3KYv
YoGDlt7o6XvI/5yI4Gc2fcipPju6TxdHydjPisqbGa0NL2bzLeiUi+/KrP5WDy1XbEogjJTUOBKC
wHJB7WOp4UWQtoMV2MKNr84GFsDBKT232Ys9MjkME5s9l159Qs3hmJJxSkHusrb0xNyb4/DCdHFN
9euqhmKped3PmY+kl8pZl9YrveSnDLjTuPYi693y6SxKso+MkEng3RcTHh3DJMHhDSdTt5m++u06
6+37WpVDNwnWi2Tt2MGZdqRvDdTtumie2eWJTdS5dEM6Z+qcVkHNqXWhG+lj37WEw32Ivvamlglt
o+LIjnXbWnAgqCskETh7xIJ5tkZi2PpRfgyyS+XQMm1O10G3b17XrFp/S37y1TSdE9+kN9CHOOXb
P2x+kNgjVh9rPeXG1mSJBAzZ4U2S65RFqib5h4ZAfQH9sGR7sSaWLJVRZjzAuH2Mmvx1ROhoQROP
Tn/K7PJoDcVTKh751FbcpXSW4MdmHoKP+SKH7qK+r05D0M3iCy95p+MVLux7v22+DSWq1hxjCrE7
ztrjQP5FgOT2dz5MGeJRRPRTUud1xpNRoK2XGJeQ6at7O+1eKrfm4254Apg3xVHXWrmgEfVK19C6
tooN4+y3GPP/ooir+8a7zw1aiaZwX7vknEMwuGyLF0Mln6PO3EAnO/hdfq7qzlqUifY45qToveE+
jlGqwFMwrAnrmCKg+HnUxg+miss0a1oakIKr1SU33c1B26f9bgRETqsxCAUNR3VCVKTsxaUygw2x
oA/CqYRWqpKav+gZ7Vl5F3EHOWZrLglfX+w7X3xD2DrS0WQCmEe0xiOue8EWIPOu4JSckUhkeRTd
NbDHdcs1gjH8HAkDRz9oojh8NGM23pq1mdtpmzTljn7XjUxqPFhMXcr84FPIqvnGyndx6qaye/AR
gVt8qyy725FSywWL4sksgP1G+YO68EnevxcpqgfPtKK/G4gJ9lR0EFd4TRNy1pp3lyZy3bTuE4P2
1yEpVkRij5ywWa4q/cUYXLnQp5+58meOWXM/ccsvDDvgy+kHbYl/ky4H/1T1Ym/q9ZZuRzB3/qOJ
+lCyfyky826Mors8Lt8ZX79h8N8Zccts3MwI8PzIBc2rjD1J7+NNyukimA5uq32HfvTRZRj9Tfep
CdHdESM+8tZ+nBJ7rWnm3m6rZ+aY30BXyM7/pkv/XszNz6QKn/I82SQyuWfmvB+yeZlMDFrxV3h5
fNH7rVZUj3ZIUGHkVvbS76bOHNi2HvIgWtOY8AMZZjcTEeyS91rTb3XavGXc9VRPnbowfjXL4W1o
NRLVwlr1tCTiDL7OjGAxcIKzMOtNlfAAwihNxvcQOvGKZwyRk+DJtIwrJIsVSfQP3it215AW9Hpb
ZE86kzSb52dlZNd4fGS+9OlP7l0VmHdNmnxL4XwETrxLw+AUzeOda+M50fLzbIljbZWfETb+OumP
UuteLW4qW/m8iZatImamiX6fNtFbnpkHoBPoeRxwO4lqbjUvUpMnGeHvR2wsHSggUXkXQnSxeoYp
ejtQD1BeSMwdWjAuWmYgP/O8dIND4yenzhgeEZceap4pgJyCW4FpOpjmdVtwabN6SoOgssvtmZnX
ruT8dCNUqC3aZZAhRdpde7QLdfqiJyw96LNzkZNJolNifvHyKQSnoNq8sqsfXMn4bMLShd6NfsU6
oyGVNDU2/BzRigA7iZwJ90RJqAXXY3ARPRzGNn80hLvurQlIi6T5oKjWrV5e0pZQj/NgxcNeqqrd
EoU/MF/llFtwUJGAnOmBNDIvMZANlvVl7sU5nsyrp1XfLXi4QU2WJptPPlPUZp7vcOB+y7roVmSP
dOb6C4KSL5P7DZcv1Vzjj0IrmaQY5l3bJDd6G+bxaTCq96Hb9HVzGprmNRTTm9MZ6yzxnuF+SuAQ
NPo07Y/JjM4CFZyxyLbUC6aYxGrQqYr92JqrSAt2uEszRmNMNvDFRBglBg8tDvzvmFAEG85bP2GP
xIqxti2+pgHLO61JDiStkIYsI99g7i+haD4Y2hSsesd4Yrp19nKTLJ9z4Iyzi0T6LHpu+2EO+Onz
UUd+IFW4I9HH5YfwJMWVPe/nxJ/7hrsmYb8ZjYtdZY+4ebeBdT/O0Qskhgdbyo3HNoLpAHJ5SM0E
1S0x1fFaiEANSdY2xE/1uslk3+uWdwyr8BzCjFrQmMGcmRfMhPHgZJKCiNCDTtjdvBALuep9C6Mn
MzOBShTPzhLE+BlaQrDwRwLqTdhvU3AwWsj8Wf1PY1a9dE7AcS/6NJuwXTiZDaGyvCcA6gAvp/ej
yB9cLCUCTFiSAZRofKprLOJM88yTnFZWDnALTNwow9CgKNJ5tuZuG0tiX1qzbSJ3aQtEEa1G5Gaz
084LE4G5SbTzYOBhTSYeB+Owq53+4vn0k+li7w/NZdKc8xRY+wCnbUyOTLz2HSL29NjP0WqMpp3r
dhcRvQVKyhyKz3hwv6O27u2cGWhIV23gfK/o8bTNHQVzn75wzxQyYMclSAnI8X327ZtPpIzyV3JG
KDidteQFTJADKZZNlsgyS7ZIeMsOzknONG2FAfwCKpmy4YGPMunEeuaptXToN1w5jFWXcQsYo8c2
wAQqXwoLBWDMzDe1ZAYNDVEZ9ESmPwo/dLHd1lp6sQ6Rt9h5JssjromznMJdy37ikGuL/2//zMFo
Tn9n/7RtRSr7v0PZXqLmR5EzlvvH//j8+oH7j//8BzAv9bf+5fx07X9iqTSxcZqS0Rkggv9j/fTM
f5JBsE3PExaIB1vyR/9FZnP+qcPihi7Mn5iOY/EDm4Lb+T//Icx/gqF2dA9cqqm7Hq/1v/7jx/g/
g8/iX9ix5rf//jND3fgVQyY4TWIitXQT+iyFmbbFe/gzyMs09BBHYWgfv5C79PiMF9HepJHXO8nc
bOMWfXiHKQNeEXcS813i0DpnS8diZyuG858+vv+GiqbctX8Cxf3xdhzT1j0cpDp0gd9AcQRRzNIs
M3m0pInTixoB2Ak/+skpsXS9eyUZe3Qt+uB7Hqrs7Q9//fq/2mD/9fLMf3RqbNhDmL/ZYGFxzo0H
T/NYj/5b4fbdg8QOabcNMSAd0tJgt5ASy/bUyD7a/vVrfyFu/6Dcq8vm68W5VLhWMPXqjo6n95ev
og6HMOig9sPYGuQ75Va0t06wFyc8b3EdmY9aHBxngkjshA+wwD/sLGUFiLNj3IiWgqSIdE2oh8ts
INXwN2/uVz7vH28ORynXm6uj5P/O5x2qpJ90rRbHFCsmVZPVm0wRravKNzaoWUSFG54UgQhWmsxB
SETZNiU5uUp68yEttGkPSbQaRnfz1+/rC2D624fG3WB4prQN13bVnffn63cs0iZzmLofQ7p7t0Hl
Q0VoS32F0f6nniTBEy2OWwvpYRXPoESatJeHlNHFoajhPyPvxsLcWU2/sdNqOk7EKxgp+eC9EWwv
zHE8tgIwa+oHq8BpMzlCPR4iGB72+GGHtX3fFW921TjKpbSLZsyrYRTAK2i9Jw3qx01Lyis3WXL2
DGIrZIrubR1xOSCe13nTfRf4aJu4Wf2CYUbUuHgcY+dNs80X3cy9019/WsavCHv1Ldo6t5WtuxAf
Hczbv35asRH6Hf1v4hgVhWoKJveKzsecg49xATyYmt6xivErQsF18/pHQZfP8v/1jRjkMSyDO50b
6rcbjaIx8r7TJI7Spbat08NzpvvWbWZOU5rtA16ArQR7ysBG7Ns226Oaj49//WGo3/XXK4c5HChK
KR1d4qX/jbodtWWtsXkWx94Pf2rmTjgEwUbswsJDdotijALl3y1v/77a8pq2aajvweCR8NvVqvex
cFozFUfMErsR3YHTmvlQBO618DNtQ0PrfMxkfGe2nAOS2TnrVP7WlWE917X8m1vHVEv77x+AKs4w
4Y7zRYD4/OXWcX0Lo7xmWEdk/xNNK9bJ8tozhUvMklKPQ/30QzpatMpyh5BXNPSbuc/PWM/nfTOD
3LLC0jjzzMK2MEl5GFxcpZ6d4gsHalFM6NlVnfh7ty1OWd1Mm4SyR2n02ZLbrftji/LLc+3Pz7Hf
Agx/XNmC55iuFk9h/n5l+4R5fKr2xHEQU3HM59K/1AoyKceQBvVYh3bmuSe2ldoSIoPYp43syCPY
3ywy7TdOIIsBYPei7PDouLNjsX+tkxWb637fDdaxlyZsTiaoPs2DKzszsrXeMVJgw+9sUsfC1WZT
ECNLhP3Ya+q/WX6d/+arEsLyhKcuV+f3eEaSevaYJSXXTSIroEV0+Oo6b3fIO5wV/WsXjMXfAEpV
8OTfLg/btlxpOGxDzN/vj7F0oQs4lXWMvsjDQTBd6bO6GmWV0DJLvYqXueE2TC33+PUP11wK+yOp
8uxvHsrGr88eHvSCVCQivmCH4vz7nUrhfJFWuK4OrZ9oDBf0B5HiqUBZTGhojRjtDjGJbtclYxlo
1tkE7UIja23hoWy6LRULVEXUwQNVXPXfPLTlryuqem+UpjjkLm1uaWGpPdyfnz8l/UwKoOsdKjR4
Oh4Av8g2XiZ9JnlQkFHtu5iji+uedcdsjkZLR23muxf1XAmG1FyblUNPTG9px0FGtFeP0Q6Lm7WB
pgdHRXrbuuAyznPp7MaBgyG7MkYQ5GNHk79IMoAs3uQfR6OTJzq6g7MXV5gzI7vaTa3rrUbh33PA
WAB+8NZ5A00eFsemiV19O4a6vnADqhaSMIu2WTJuqrrI1myPiDvMkbmK42JtUJa+E0GpX8HPGfRj
/fUyzFf465Um2fo6PMO5cT2dpBO7v18/w9yl8piSQXEIAgNLsrSf9BlLdxHh/LGpuAfCOPDQ7uCe
aC0cDN77ssDQu2SHhmDk1/9V/1npDC8jlxC/XuA0RtBAetXsBWoFtT7tEG/Ydn3LSKTMhMy5dkQB
dh1qxBTb1sFz7PsR2P02TZg0CMS+FYOXZaIKnnK3ibdM7NGT6GnJgh7FUnOaQygARtUeh8N5FqR0
gS+o4qt8ImztRRSiq/8eYygUjWrZ1muLh0ypLHY+RFCkoXCvpX2/HkqrwLhEQN+Nau8wjDu/AzKe
M6rA5ZodzSHIl61ptxu2B1xCQ0LH62jRRufuWDeie7u1tG1lESmJ8pe0TBiRh/mtcOWNdY2mWrZF
ddp/o8tyTY9o8xCajC37UAehWpE8LG3bvyR44RbEKK4taygto22xYmIdrm29HPbs/7cV5uBT1rho
4zIghwg4bQEo3TuBLAAnCpiQb88cDyLvCM8SDSI7VrLtyTSaYBtyEpX56uiYXaKgS5dWP1KDWMNF
SL9RsviKAzudDYYfDM5XVA6Np0ZQokv/wEvRB8G+M+Q7UQiwvg0E8pl54KIw/GLbOOAUye8iixHH
OmyKnGG6KCOxl/0d53r73DBOmceiPzLEZAzmOQ9DMOMNt/1N5bbt1uNED5JoeorzaDiNsbUzpR4y
PLY/8xFoShN61Tp1Grrii4gCZ4PZs0MJwrXvoUfrXUSUvAm/JTlUJDffZX7U3xyT73yw2Mi33e3L
Tejj4FsEkiFzpbJvSRE+CqAC9yHK3NIN2HhkWY3dhT6vyKVSJsrTn5hWg5sGFMDXTX89yCRb92FK
hrRt2cwScj3nNKaXHsXWrDVRl4fQljLGgrPrvg5ljVsAXT8enKMfCoZpDX6wBC/u2kh7fHvTVD92
GB6JvzGn8CF8NtPNzcKtLMLxTqPz3coiuZ5L5hs2lzWEP7T01tEMKs0op5hzLEUSMSckzFvUHfsZ
g+/GAiGPPJ273ErpsKqCrvzjCq9zHZAWwJzK49+Myv/pRZCHirn4APM/I8LPxXVwiztWMnNVhrOH
9BXjtmv06eB10Oia5rvGrfHkW29xPty8JDJPM448IrKu2JahiI9D3p+1LlVB3IohXbANxOBfW7uF
WUBgaI6ZX3n2Z4QxFxNUXW8aLaRSLumLfRbgpE3hKoqY+hwbrPb9FFfvwmI4WDdeuWuC9N1vaBAA
xnLXIzJf+QUL0G21Q+LZfycRMx3brPipiX44B52hAymwXNqL7RaVtoseA8kVlkeHxogmCk0fahOc
WNB1zkd7knMf3kDsUurLyH1JW0x9afJkNcMROaR6Tr149dMbDO2cyua9odQAHEG/yLr5O56g4ZB3
EziRxCq2SVS/Rvo+TSvnhZD1N7zthK1leMGPgsLs4xibXC9BtB2gflE7JxtekBRdtmwrlkBKBXgq
dNTmihpakca3pWfwXZUndYloFZ+KSnuuOQ5v5eDgVwIZyEJQ/MjYUiwScBiZYZTX8n+zdybLcSvZ
lv2XmiMNfTOoSUQgevakJGoCk0gJfeuAo/n6Wg7eFG9ey3pf8CYwBMhgEwAc7ufsvXYeixMW82sJ
YvXGTFyF1a2edLKc92DpTzAEvycUkMOsnb0NDqriRBsE4Yn8DsM4G0rQjhXJ3qyNOohb2QhEChNb
6hvHWUSwficBCnlfRT5drF4OW9vpkPqOqLQ7GjKIcUzcHN4x7r34eTAspCVF+dLZ2XTVjDz60tr2
L+jJMyjZOWcZzV8iq8F6KBqaVKU7Bl+GIK9vrYgRKQNdtKsSHVMMjQNUauQEdgXKzaj9OjFD2xh2
3B27YZiupQyek7lNud9oakyGfaclLqEopb9rJ5KzLIKbn+PrpEtm13j9Nl6s3xI4lH+XYLpHI1MQ
XNbUJIqdhGg1eI/GPTZ/3m4PeCGFf6MtN530UViqVWLFynhv9j0fWdclkKr9tD4g5vO2o7kUzBef
Fnrr9Drt9hQwOj3k5EfV1RQape8oT+N91Xd8ZGYl92WZolrIxDNlLo/+ql+H2Mm+R6VbP5YLAuGs
z8bQHUd6/eZkYekwoEplUzhpDE6gKnhCmOLXMq8p0kj7qwhRBAQAByMXZkLg+iNrBgAt9kz2Wz5x
kZgPMV0rKOGsJQIT+TTlBofOcW+HTVU8e9pUXC2BybXTjkHdDjsIdPF8GZaG1WIz3Quf3GMbxBje
FefamNpL0BnQ5jSq7IhOncM0EPyCZJZnfudpWEoZU1wkEZNGSsakexbZyTnMaqQMZjsG31oxf5NF
2h2nkgK0GbSvWss0OyavEf136YZ6nJe7qtWjI013imNqceHbo3ifMwUswA15IUoDSeZE1ai1q9/0
2BECaI51JWz2oaewf+cLg/5030x7bJJXKfvugXn4wq8LYuw6zh76cALvB8hxbHQgKZ095hjsKQnr
F2sOHX2x9uDi4AxVFqg039JDnCzuCeUYq0uLTNhAkyRPYyGa8marTUTomT3yAdllWdhn9IrdEVl7
MtWs/m3qNwZ95Wvra2dnmppLKk2iHRc5nhmH9YolceApsmovx51b47A1Aveuq3GFSwVBzeykP82u
oV9MWdwGQ/femtb8PUV+UvQmmm/wjhN+Y4yvwy1qPwRmRh6EnQxu8TBS6FsaeHcViF2/p+RlUkvl
4W9m+55+NFA0hsUYk+IxqssplLCOkEpBokRRhIjGKqN9aaVEahYUHDZtqznh+huzNhkO4IqQ6Tmv
RWyM1ywCTk0lzyb1O3OuySJTUig682oXZ6skGABdDcaIBJlcNLj5zcQT/GC54B+mztfJudOAnLhG
OC7BL6/3ISdJuOy+TWaO+940GctdG55TlBGBHug/cy1KWZKUGEs0yIplT/8GOkmSmNjSO6sL4b9c
dUveVsSVwcXsX00tQBF70Waub8zBv2zH+E5kGneX6aJinLKDoRrokf1WN2MS2rL8NoA+Oco8ZZhG
+YR08xF34LSPfMfdtVXy3XUvqhg2JVZy8HAasUr5DTaKsCiz/Ol7w1dHYDFCd+GmU7Br6jJmEgdv
Z0xjgC3iaeKWDQWg7e3YfBd+k9PlwyU1I9aL26k/FUEc7Ts60d0MuzFCuYqXOEK2KW4005+wG+yr
wSCo/lmOpNd0k/UFDyRBPJy2sZ+/I1Ij2jWZTr6DFLtwaG/Hsv4BNhOOVHYcZuPNCaWBeCrRiyc5
j/Gu8TPsTY19LLsvWE7x5eWYHFIHsFPnvJsFQdvA8oswMxDvDKiEJ05GbYNJ9QN6pHVDIxf+zu0s
cTqNbU9gE338rdUAv6kyjdPSEuEwA2hP4upB6uQnYAoLDasPIwtwpQ/CRJ9BWCHATLo0D/G0XNsJ
YzDWBeSzY9ztqqJl9gseXiB9K3Rb7Ma0vq0zuw97wLQAqPgo+qehAX+CXVGedkFArJluAx4UhgBO
NhbkBstiLxcYUi6c4kVisXJjJ0ychsVOL46zmfOQJVdAk04eNhqK1DJW/eRG2NBrgMjDddoZqaGF
LPpqTCzMZZF7ZwHMGHe5a3PgnPnrkOvfAQD4e4wW7hbLMfJAQua87jBEer+VAQM6KzV678Lfw7ca
djBoN0Ob/mLFewRvRfyejf5AdvYXHgz3zEXp0bs1YxJP7thr6OKP487WvAcfleXBFORIdqDgEWg9
FhXKNQuwb5j7yZ4Z+mbqAdMAg2IIZZTDXoUw/tfssMSw6vzAsPkVVStGVCVEBRkV9jF4njo2n/SE
0aIsQZkTp3ex0VpuSyt/YlVBlJkAydNU/ZY/9FDFNLxhAxyDoUl3mQBhyEMr2BSDV9LyRc1L8OLk
8MywiIslr+0ArPo5RUIeopHgQZAhnoTpvnPj+KobVru3elMld8t2yxr/oWzy29QfHxsmwYwfuGZt
LXiTGkOl7CjT0/ZBUUG8tq+9TcrRJJ0na0QDpI/RC8z9d6vBN2PB5GkBue06BJO7lr5rQLS74SLB
rGtmjjWPH9GTMm8MP63qfiFsbDMGcJtyL4w1AlaWivquY9W7Ujo4yOqfhYbcHS2gOObmew6xKwxq
6WwKWPSe1obGXIlrjVZl7I1XaTpkEPTFNWYiCJsQ144HwApKMS3WYkq+qoQvcUtesdxGIyAgWu4P
psnP1CIUF/whJ8QgNfY0t9pIGSFy3qLO2ud2092WbsFq3XuoZCJ2LmJUpQLD6PrqdMgesHJORGAc
o8w0NlbmYE2VyjXt8Rlz6YJVyvJbIijKsKP3urUpVoFctQEDLTVDxc/0O7H0eJ2n6UdBTMukIUMs
fRj0/mAFG2db9YJ5vsIs6Z09oBInQKGKH20XwUKTW8MmmmnvC4jbKphhXxrOIS+8r5aBEq09yLgz
jiamdc+VPzrnW2FiuQlypif9WT3CTAzVu1jYF2GlZKykED4wLF7TbiDKW+8xmw/52R6TI5wSjHvN
byNmeB6mhkluwHIYpF6PBybmKYd+IyGwzb0nQqwhiRkzNOXpI7nAMbLh4HFMm10hKnmlBDo+xQF4
DtYWS2gqihq28C50/ArtLDbs0NCLo2UYOVY42tNRYH+n4qmfu8iSe9oF0S6RA1rI2PcoYU36ftAq
bVfM0M7a1pv3OGnMw1S3vwh/M25clzA3hmEUeUy0d4G31yWYXFOvSby2p+yWn5PdrnvFVEGPjst7
a04W8CP/Pi569OLaMoNqc+uUFZXubwyT+2J9uW5YlKDq94hQClFMZNvBBh8+CdkfZNEmtw3qCZ3Z
rJzPbTSeenVMKSrQzfTJewLT5FhPXXw7mhrGCaFDKE2gQaiN82cPXQeEixiBxhT7L9bofiPSWB4H
F+Ahn+0YnIAfXOn58NIbIds1yuuYb5vAoE/QpmbYpEXzvdjXzUB8tlbgf8IdyTJx9jeV8rOgAoyQ
TejfWRXDaTOWcR80uO1cTqERh2nZvAuc8IDZsh74unzwQfBVrH+8GoFxg5KRbFrmMAl8jFnw/NZd
78y/JNEHD04+IwUVNyhh94nss11B85CBs7R3nqu9O053XWzCRfKY+hixLacc4VuWxXdDkegHu072
/Ng7ijLxNl1YzQVGUGw2dGkJYMww0Xdyfhat9WNOhYuoN/s9LESlgNHhBlI1xoQARK1NdiWa1HxL
SZRCeud1JwGf8NE35BUgcHIPXzUn4vlmtFHapVRELeHKqxopx3m2eHIDSbaqzLpo8ehQEBFw8zC8
7+qFgFaKHv4FMEd/BWCjExpR3YklXW6buKgPPKSmQ2px80RZqj06g3G0zdHcsYgmWkWfnEtRLu8z
8rInuhc3CA6TKxId7dg1GvOCOQru3AG4o+ge9BztFt5okG+l4T1BV+52UWxIUnPy8oL8+U44Dg/r
uBiPWTmXxzwn9kIf+4m0IzJm5oZbFIzxWU+NDIcOxhANXJroITVKkaQHqC71vU6pDO1yDfw8ENco
w29ujl9xEwF1cXXnKqrqyW3bOyfN8qtCvgK6cG/GJk1AgvInV7HpH3hujge3vQcy6CGihyHgJI/g
Y1si/9L4qxTlrd8Yyc+62fdgjTapq8CdrUPMsNnLkLvlFct1cYTIAa5marXtGkxdey/Y3Bjex2m5
4XcVuYGedOI5EA9p91Rkp8K0IUsnkODwfNzZ8IeOCwGJlAJ5uoJf+B5I78timjhIO6O88K8nh6Y0
ZThN0O5H68xENT90vo0YO7DdywTe2mNxm9tBfDPO9+YC9BEMRgy/MFJ5xMQtpyQdbekIjrA7uvkR
kBtPfADHdVx/NeuSUKapcI6el2tXv63Izsn3BAG1exLcxbbvi/Jal9RPgA6H/RTEXztQBZpvpsBb
/ccZh/UVwcWLUTjGxZiwqbjU6M7Nor3AVqsfDcuCsOr7u7o17O26+DTrNj710r2hUhTfDyLGpwkp
b5tbcXsoqR/ekMem3xR2Ztwg+a4BC4KREkInk2k9uH7PWDnyxn+qFmZvtiseEhWZPo65wHZC6A8G
NlSQKII2c1X2D1KZJ3gUFsBTipo0rdp2rtjSLQAaUA+D0q6ApE90AqxhpDpSEQGDFq8BN2pnlDEW
mHl1hTWgZflzHEf3OYis4Nh25bzz6m6D1nsBxk1cm0/qFrhQLLm9SepDk7F8LiJzm4BiVNfxI3Cg
b/r0LSPABC48PFQkS1ehg2H1vARbajNpGI6jZGdVTD0ZsHTWoWFHolLK3chfyyBnws/MImZ2BImO
mYtnpU7eUwvHlDfvTLu6oZ1PfG/qEMtpB7uhQ+U1YGefZgiWbZ68WW5ihIumzQqKsx0SNzj6hJSe
cXu5Jz3+0khMuuuG++hxsbM3W/MZSf2pZdil1LKoxIlhpEa/7oGkoYbfZIDBK+oGxNbE9UVn0U/W
YIRG20MRSoWbT6XwKWkmCyZ3WWhbZmNn5LbpRUrVlGPdP+L+xEaxA0+BqUQa9IIgsdayIiG+oX7i
W8AluDd0hmY91qZ9kJAQYSX4RQPy10XHIsSc3ad5dN/IcnC2mbuOr8bz2E7OQRrNw9hBjZwYruF+
T3dpFlOTIuEuEnzMlsywIKZEpNuMX8IaWf0P2PstwRzP6uGeD79KkDgnzxYXTVm8XKbqO7d0TjBp
WTDE9W+ny7ULo/+RKlyzsQZILLl/gPcLk9a1RnxWXXH2m+ClWchvIZx74zvxr8Fu3XM98xdPjpaF
smd0ZEm20SFg3Bgo7DYNpPxtpmXMsioMzCWRBUdWsXBC8CMycm6aNALs2U42y6rihkJTHhL/w+SQ
UsRGR95pSc28jIX2NHW6qoBsPC0mjc6juO8rD+I0AmPPKVAFRfddspY8ZSmFdaNgiJJc3ORsyA0S
vGFy2s0idAw8BWEyJoazecxbRC2UwWYTfzcuEHvOlnvLOMGNFQeq/IfYtR8bWlq474c21GBMLHi1
nD4NwgEIK2UQNzmUGn0Mp4FwxJwEWimmMG+hsKlZYCpNPMtFdwOKqTwVE1kYUx0dkqY40FLwt0nZ
uKE5vVGa01itUdJzmYZSX0RraVOobN91ikRl4VHCbVXJZ1JunuaHl5vJbTI9LMlsH5dcvzcwXx9Q
zhDCVfm3aQnSqzaTaDdoZLLU40DoXEcb24B2DQAtpBgiNxWpLMlCcIB0B/43P2FWB/a1atxfrY0N
2QvyByBAAQsfUmS1GpOJ0+0RgXKh28fIiV7LQCd2xAhgV4HO2ZRAQkAjV3ILu5cwPG+HhWEBx4R+
08pN8CdN/SDzKNobzU9BMfwIE+ZYJzDCSvcxRoS8A9H23rnaLye2ilBG+J+Z+H1P0fNstIDJtV3Q
Sms91kFp4p31tgHxQZU3IRFJN30I9m70OpbussskYaJTR5VgFOgaACDbh66iT9OX3rHQgXJV1pco
jl+DTvGTLSCllevHu3lOjV0dYJyqWK0S1MozMaKZakWYA1oQbBUEcYhyNCcs89absy99QqzamHeP
WTe8LVPPpfh7BIB1bGk7mRBuLwSGe4wUez+jKAKtY9G/LV1KCT8lXLrI4eU1WDWWQKa4DtydFwM2
YAEPyQQvvSpx0JHejYCRsq4tEeTHTNPTrZvpBzrCPPEKBRgy5qtBiWKPjOwFoAaGLKEsqV2zS5lZ
KZYKXZWmTTdp6ba7vHAfFs3+PuvSZTzwzTNRCOHs2vANTAsBtBAjAnGbwQLQK33h304267uug2Hq
zrZzoDhNycO4tHaECtyaGePn9h2JGLeHL971SJi7qcfp0mdJA1vWIJ6FItDIejzwmIAvkkKG7u+B
WL9oZf0QLP4hACd+FAql3zYS5Kk9T/dSv2RqIknxq+PxkNIjpapNI27CShQbeK1Zwl9AG1lo53Ah
aPnZCjLmpC5xqShrsh3DKtmNbmufnRQJvN0ur17c9y/AE507N5F3A9yPB/TKx8AZ8+eCdCVmwVHn
XseCMSHSmuxgavSTR51JPA4deRmZ25mQxvZDeUJo2VxFeyAc5IVI2R9uUTdHf/YgRfbeXVMPBEp1
oIpTIiT0goVFabJ8MkRxB9rjUg7W9FTSMtwUVf+8xFoENKfykVEDquSuHy3ocMug5OweEyWsnxkl
J4t1sMnqqGxMrsU2rIVLOx82CQQPDKXBYLzgIZ9CQdBiBSFBk3b8RMTNr0GDScCiuboB9XjrDP54
mPHKE/lUvlWLZImRCVjZmv8DyRaS9sbSvwAai6ChkPJR5QAE4YcNORS10pruKyZc56Si8mIHX2vV
7IjM+Ls11V/LsQPK5eEnY1b6ZoJACYGtSEwecOHzZRGHPvOqsO57i9ascQ88Qj9UXjnB0mK6kjbA
P2VYJHm6rwJSJ3yMicRYBqAdq2QbpTU58pxFxbXonp24eq+94c1u9fzQRwaR5K5/tVJ5JMuhwAfV
NGDasAEntXUwjWIMLYcnND0kf0cgpcdsoomPpEnomyr3C4jIsbUddR/vBvC6A7qYn/SjCbfFX+Uz
Fh8sH3bk7EIs0UWH/rDqMxxZ821ZaAFsqYjTQ/UydWBPycl+iI3y4FosQss2P1OJ3zkpo9tgM/kh
y4LZlt2aYRy0mKxm4zCkwePQKZtWTJhQPPluiDB1K9ryBj9IfJhnklC8Ng4lNCcM3gNtSfrhRoJR
JYh56EbJ7O2t1HyNJGcuQRxRmFODziA/6YycWx+T246Cbu70xWmRXO3RJrGnjiokc2gqgjuRiWPU
asnZCuuCxzn9zGxqky8N8X29zlSkpnOzJfCTh/6SUy/w5MyjxrVOThVj39W7YSsX5FEB8IgLRIRL
7vWnijzYziORRareoK2PpDFG2W9oesDVQJZODmE5g09iRzGzQgdwQrrMfGjjtiClhMwAf8Kb4OGH
PGlarj1F7cHPnV2X4kqnHF3e4U/vttUvjwi+eGps0IpYQJGo2BtYa4fcdcxjU+8rztIduWI7w+p4
eKOe2dpJd9QGL6V7NlJsHQOodM2mFwTBJC7MojohgZMyKHkDWo++wkBr1rK8Fm50tGqfOM+cBZXG
sig2aYlr6JQA2atKDkbxfQqJros9OzQ7kHo+BeN7RFTPOqo0AmjM22K0tb3fM4PLzDY6wBwJ3W/m
VBoh9ZnyatNf16bslVW2z9M10PdR5/yGeAWZ1UcyaKRHSFExHZBUPTaADTTBeOYBeiuL/mCzLL1z
hKQ/aoir2XXdtnBjJLRDc5VudyPbCBBrPV9sWRe37YIfTSyGR+VAo2+Ilhzn7KRyLSbYW7FIeHiR
WBDJ9sWbuVV8rXhp9KHZJ9FIvVwXl0Uk5q5Gl7FzQAXeDnxy6Gn6s+3xqxuBbXwJfPJMZ5JDKvJA
0cUcY/ANVoAN2201Y0tBoqP1wNo163KsJjZOryBGdqVU8/i36aDMwDsybCHhnHm4QR2dSWck/NAf
2iuqhZ7oHCLCwHiHFquwrWk2CBs8Uq8CYZe3XWPMBznDNelMADl91rMEteAS5fJLtnUF9kSvJs12
gkWz9yYUJIkE8TC01t60KbvPE52cRtIzAWDwGCMVfCoD85J3fG6tkcE30oNtMw3wHOXXlI+PjFpn
gb/f7bI4UCETL86S/TQGTBzoBHj0Zn/frMfkf35hPaYVessTwZo2vp5rIZyBr5Ba63Mam4SDeA7m
oHV3PbhuWs8nZldABxq6CuscEs2oFd05MzOQBYvRYwVTrz8PeprenVueXQUzbXbX7xQR11nS02Qv
PY/198hosYnyjlQG9e6yWuAm8ZjMdbINqNfxNyXrn7Pu6mVVnvAe8ACpyFj5s2nxLhd/O+jNzENT
N3vTsoTwX/698+Loj904t3sbCONBM8Vh/drnN+gfITGNvxUKM7b+tUa8CGxS6l9cN4na8wZ5lW2K
sVXg9iuxhUFC4GMfuf0LgBFHb4kAzVv6U5tb5R72f30mK+MOVCOlUPVqPTT6GG5FbD/ZKlAod+Ic
YEZen1IqrD1F+KU81Ph5jzKizUog3w93cd7Xt+fqJMFX6g5G9Sxsi+oJTvMtcFtvu6rs/pfg/jw3
v/7v//nxjht3lwqiOd/6/zDjQHBH1/z/t/B8ENx3P/K6//Ff3viXiydw/2VjxlH+B8txbHwGf1w8
hm7/S2c2jIYath0NWBSg/3bxOP9Cs6r7kN1RPdLOQe79NxeP75iu51qBgRacd/3DtfM/u3i8/zTO
OOhjkZPriMpdVnQ6mt3/1FAGuqj6iOfzJdNYiDRJ1ITMPOGjmeB3Jpq7FKjovmCUBDpBevwcnaGM
fltK7Z7yvoc0T5+32dhtbOl6e1NSrkRjw7hW2Nhw4/E+Hnas0BmkiWGKOh9YiR6RoVvBk7QLCt9J
HBKdCHEqcObNQCWUJvKjcHHTMrGLgYLChqlYn1aHtvXvDWVw0+vFOVkdGWtkrCqA1KveeU9BUL+A
ILtlQHnDsU2txcbpWPI0qjA2RxNOi+pKovEAfcm7yQNKx7qZP9LX/GlltEQW3KhoPltdPCJoxDLY
pl7YDAl9faeGYlSETH2cqwGUQuDb9cuRzpRW/U6K4qDbE9aIfdXIcBHD/TCh0zOJRZWTTxm4/j0m
fHNapEwEbPtlGJmMD/kXzVMKXYv/2YnQ9Y0CNjl4nnwA6xfE5tti2OHcj0DnW/OxLfKz7zpPLGmY
GzfAn7Ih2Pmd9r135HPTVj/IT5XYjGg4ngz0PFvTIjgdNUmoTd0LdX+Yu0QVoZSkxCR5NqWM5LF7
o3lej/70i57JG4lIZqON5Y1T8u/mfAoC4AbYXHkPsrbeNiaUCqrJx5xIq6x57CFb+Qusf2PIr0vm
TFt/jArCN9IfUAMI8JgJ9lr8HAv/fR47dwATn+wh3ruqIp0PDUKXNO12IxxJk/oWvXsGwUzTSMGD
6Zw608+uzK9aolWbtijSfbA8Fulj476hi6OsXYznng9hburpcZ6A2M/kRwY//Ty9aE1H9s4QPZNf
dJ9wrk0m+ocxlScHew/Tv9Y7GXaOq5fuVmfMAJqK5GWwRv+YdP1Njj7o0njyufZtql7FcDQWJ99L
D3O+I8RecDKpZ6KHmjPja1lMdHOtFbWWX926zfZ0+xob4G4CIgSN3K1F6Q1zMm7TRFZkXjffyOyZ
N5X+xfbyrw3hOjTObLnBd/Elr6q3Wd7oQXVD5uneZx2xae3F3BiuB5d52jd9/VSP7uNS+qeaCBfK
puO5i/WdcEkcseLo3nUgjVW3FLhSyqjOIy3tadvWR2cJ8AyzFKE0tqBKRQ48jcbW6q385nMj3JT2
ScW/WPo0tkWes54vxvkbnEGxIQAh8vtfQ87kIWfquFkKWPdzW740DafIlC4l9nhrLPZrqxgufSKJ
jPWSakd++aaS1kPRS5ummgY0AfpVi6xoV82S0B+M6k4PS06vdLCnMOhHomI/9j6PaS0Ne8hmKvBu
3Qwq/WzdY5HKw5XBGNGc/+2vLwLB5OpRiXm0AP/sawuJk+XQURFev/a3H0dc58Zu9H7XmPZwnuhn
H7kwP17lHR8TfdJs3lkmVTYSneCc0WhXIV99sLXxO5/9IX1DFAOnbtDbDvEndF7U0/Bx6d6nUXBM
MmXYD2qmD43q/MbUej72Rqu5Z1UG5urPofU7ss68TafU239+PziCv9458yzZETVUUp8jg3iNH24s
in2Lh35qzU3+RyTx+n1VHDmnmKKietPnO9fg4tTLaZemNQgU3TbO67GPn/SRw7wekGn2GAeSeOuO
q9uR9ZMYwH3lVWo/j6WGLY6uQJ79QBTpFaZguPGt17F+iZbBIF4s9Q9t7bX3hvJ30wmzL6CbD0Pb
o8WV9TPdve5mMBPz6BrVravmTXBe0RVBcD9lYlvhnAZRvPyYEvlI0AIoJPT3oG32VgmaAkPaLTkj
oFZn+VzSaQ4rifAh8hYNMnThs/A126MZ1y9CEfMxpl61piG1ICMqp0jp9yQ9UkHQLZBDfGSj52j5
RocYgoP2ulgouhatWw7TlPW3REadcvrXdH7Ej1YY3lGrcOmXc/3TnhDn97SMjwkrp5eUeKjS9fIj
0GoX0Y1fnjQ/fm3n4VeVDOLR1aP63pQekmow8lo/PC/VkJ6XurofoknD59Gr4mlOBH3yWGboYTXh
soJI3Aydlf5N9nAH8rj1z3nAA1cYwy55H5qpuzWTh46raz+WAZzBuRVno4JvO1dDS6eyJ3iZet6W
kWSDNiI+2SzSDy6RCra6zzKHG4vk+rY6rq99uc0sGZym0dfL40ogXjdUM++khODJbAKFZKoTPt0j
mABPZitIjHQIdheCu9DzpHEqMgIsAwUK8a3qvAypu3MmesidORFqqDZRw7WZBepi/Hw9N7p5aIaZ
VFXQcKSq0YhZNz2sSyIvueK7s0sR8TwJUkY0rTo1agkAdq0lK/Hfe+uxz5fe0nzRKijAusfPQFTU
gOjl6U4PbQxT5gpHo6BbkWqGuV2/aqvo79S0CBylprVsXUT9TTWnp4Jo1PO6cTBqA9RWr33Hb1gU
OF9dV/rhnA7t2WFWYNoSeXwbozJSGxBonJg/L41kRBYXe5LoCFeyHiL97vyxC5uhO6+vtdGWYZY3
b/a6WnEhdGR8nlyRfAxFVBX6tpi9+TguiEPU0qaeiRcJMkl7SJ3XhWxU1mRq12lK99C6wX49y6yP
d3zCzVHOS3X+PMuDShIXarPurV8o5vwXVFFqviCC6NYaf23WC+Hz5bq3kK6yRcBKUUOddxwzf21S
9XI91pQesxcqp/GeGjOxslwLtrGkf10GBvMG9Oia+AbDEsmvpzcnPf0paF2wYo5gjMcVLMT1c1Qf
2aI2Pdkr4aBiydaX62b9vONMGAdnohyjlqmfG03nI/58ue6txxb3ta2zHo/iCP1t/UzXy23dA/3u
AlwmW2i93j43n9fg54XoocnVubEOUlOhqHHh3+VVTX1/XUKqDZ5fzosm6TCuB5HtNIxP7a9RrY0/
zt3HPbqumNfdtOoZ2nJcZH9OnBdrFH/+2zmE0s4M3hugzXLS5HrPfty5H/tO1ryRRi+Q2HF2Pk/R
etr+ccyrAkn8XQUU58/d66q8UXc9d+vdvH6FmOcobGElGgVxaB83byf4BNbXAtE8Tx/p0ehiFoKj
peU2VLfMeislpGN87H0eM2Kqq8IEXBnXHZAcSsNDtXU8MR2EMdLI7jSGA/W1j29Qx+q4J2/XGbwd
pDNx1rVEnL0/e/84pnUtJnXm7hvb9xf1bOzTvVcgdJ2SpbsEKQrsdeCQrHTWPXQdtJmD7vt6Cg01
oKxncH1Z2hFj2vq6SSsXQ7n2cQuut2QtkkQP8bUxUjq5Hw65jI+d4TOcfoyzt8HYZh+3pOV6Fi2h
jLquuiWJnmcNJookXG9OF+DPX29qLOMBrVC3X0901bqUTte7dd1EPs98TMMRF++AvghxXwV+0+bd
65n+22vhu3ARC52JZzVRpfk4w+o0N+qs6+tBYis18OZ0Kv4Mz46ytq0v1711s5769VhEknlUtcHx
c7gsogWK+zpyfuzy81+rICZdJUcGiua1BKvHVevOOexof/0XJmtS/9j6NTPulnD9jslgfnRcd9cv
MQ/7673ry9jUoYSarvZTNk2S/Iz6vDzE6l+SOJfP697n5r8dqzTScj7CdT++sVQfzX/7ERNrlbBc
kt/rjynW90WxfnEcKz3En2/7b+/9x7E8of2+CIvLUf2t61f1wvvhjc4Yrq9qrIiuqBvQuP27MarH
UWVw+9ioYD42UvB0+jw2ZupmM3Vtr1PSPExjcSm1oUSJqs7F+rZ4Ttld37K+eT34jx+zvvzbe4KZ
QnBmXSv1zyed9dVITABR6nd//LiP75UNaAZaNPoF101+WL++blz19358VdLB1UsuFM1uGCaE0mE0
hq4vPN1aJPUuueByqHEiESQLjksZLtPEZ1pQVYdF3aOG2kzrw72xVH51Xxv5eXmq1dzgsyIYJy5/
TByV3zrddgh75o4gJiXa+80Idy1W0xMTBHCZRtV11iKSddUdSHP3r8360l9H3vUgwE2D4QLAI41U
iq3rZh22192mt7iE/Ll/IG+v3xNQ8F4ieA3XOucaTbWW/9aX9vpEyKoX30PsDDG83tlq5CFsha4I
s9X1f1kPfdY548xwD7IsDn3gTLjS1GRgLWnCZclDP0B6S+O0O8dqbkF/L1BEe3Yx9ufbYarmbeKn
jH2JmqUQ2ETHTu2JvkzOAxeiGkCdQn91RuJ7htZhIFabdc9w6E6lYjj2auid1Leue51rg4yKluOg
BmfibcETEdXLk0CN2Ovr0S4oKgEGtntHr4+pmk55ajqFFspmlIy+9XIZKYCqyeKihpuPPd2Jz0r6
W1poiNb6rf+nYk32CgzrZbjJWge9rqk4ZNxA6h9fN+4AqK6K6Ks0alIBjIn/W1cTipq1PNktibYg
CY5KFOAs48ZE2ydUAA9LMcZ66Ki7cdbi+9apsVOsQ6lRVhR+K8bTQO1GvckD2Qbgh4XxtDhOedap
Z5FOqnYHFepRga1CL5NhE2UOPqpn+brHOeK58HlQR+C8GzpCl9fK8Oem9DPvsAgPDhb/3LpZS899
DEW2F/TOG5xve+xMD+tPk2pKse59bmJ1kfaG+DqUsR+uP6NYn13rLnwBPngbX5TVSYceBIuxSyTj
4ZgAO/x/7J1Hd9xKmm3/S89xVwABO+hJGqQjRSuK4gSLkkh47/Hr30bw3uItVdVb3fPWAAtAOioT
JuL7ztnHWsfgaoF7iUPNQteVkGpFy4EfWD2glZBH3a5+/WgerEeb6+UkOqltYg9YjQjE4ceVr8Zg
XIo8nBkMrAefWsTUCAUN3fCdYl+NetkQvDXq0wUM86muiulMlOt0FsJMmez/YxtG43hMK3f36QP/
8IXrNUTmD3d4jEhg71rFTxwGwxmo3HAOAxZq81/2JQ0l+BHbwHg1GEV5U9NR/tIHDTJOA+OsoFCE
ZQjgS+AvOYaEztYeBpf4lFgEjh8Ztr11vbJAEApeuVry2p+hA+4b4S63en4/CxyJpodou6ofqnZx
L6RyPC5mEBxbRLCbTtrfDX2OrqA9bptyEbd9r5dXpLpWgXvNcDu57mchsfzDpU4cTogVNqzP3T5G
nJi58tajmvvkkhFxSgf817DY7+nVrlUYWuuDcM4jHuDNlAzBsQkW3IB0J7AGd5dqpCMi6WBiwFs1
QpZPUB5x07Z23TtMP+Y2qY+2A31WGyWo9amFrtZmX4oAbQpti+JgzhzRdm33p67vj14IEzusLetL
6CxXSdxrlILnbygYaKY744yVdJT4Pom6RzGpnxAb3lDZqi9NIkFKrmt9Wr+1Mh98q26rKxmpQW4u
SZecIuK36x5h0Uqs7pthTcPSz8Uql9NIUgaDbsZfsiyn8Mls3EexhCUdsa40y2MCCPJYEIqxDA4s
uHZ8lH3s+rOR5Ui1PLJuCjEeUPnmN2DmtpHRrGWQsN1ZCU6gxpn8WYb9leEWYjtU/bCTJuoLAvNA
XK/S5qJZNa0A6iNqMyZaKUqFd1alPWaeJP/ZQT/TUUjNJbTMGJeHZ6CamqNDn4G1BJjXbog2yndy
8vZmMPwqdTJAER+60Ad3dSAfLQiu10GFD8C05q+TMAgnSQoyoNcYD4zT7j7p+5dybcr1BVSFhsr6
nIgfdksRtxh+AZ3W6T4KKvzecZniZSvt/roAJEW6wWj4jRRUgrPkvrb15kCYVucHrcQZhUrijobp
phnREy2iMHb53KIR4E6xTWFTDF1obDIPtxZFcDr2pL1YhHWbGlEQjhWCCRCz9NO8XK7COew3NkN/
X845hIHFmLf5FG5wnf0CPtkNYBrTtSCtJW+I5KNNz7CPGJJipREis3fy8lpKLaHUxAfTHNY2qHOi
L/BRZsaypEEbdOJ3XU8zA0f9W2et402JHSllgrkBIL3rU1AhjRFyN+8wOdFhR0fedccQPjDwDW8n
y8zYBbG+l3ULTIMDdFu07k0g8oun2Slmye4osipHN1n/qABKbEscYrv/6979jwB8UqxRyf+5e/f4
VhRvbfv29k+tu49X/QXg0/+wV2SOY+jgWbhzw3wb39ruv/9L88QfUrekYxO77Mg1fPkfrTtp/2G7
9FKg71EWVf25v1p30vzDc6XtebT1LBeUwf8KwGeI39BFFkI6cFBwsLCIYakAsPbPrTtnbqQWjVZx
inRH26phj8KGjKbsTp14UqOuEjAeCjlBPKZWl1BS/jEeUw9r+UxVSY3D1LYalqk1tfgcqhU9oNup
zwIKd2iU1+FNuw6ARRgyy1HbH6uubE5G5nWHwiaYg5ECaHcmaM465FFratGrKkPfJ7Ov1fJmLVed
dVUXVKtjQIo5khT2qmF2ih1v2eqkmW/KFetp13F/jkbtVJs2ZqYJ4i3SlicrK2pq8RWxK2Redctl
ZFQ75cgidIELnywdxL2TgdrFsYsLwnLQ7m0N/wJCQQKd2k+j8BV2C7L5qfra6BLJYer81G6kKb4T
wxp9mY3kbEWThhFtCY4RExBikky4o1V204nhdjQjErdm8COzHtCr0RrgGsTPrCqwaGBg2MPDFkYI
rMdksBtO8aUDHeeNhFOLInrG2HuZpzDxaRyjIV5NJ2FGN0v2d1PWHmIGwFtKHPVCR2H8mkZD5OdW
RXQXqmcxVr6Rm9+EnT22I4kQNiYIymQ4XIvJIV0ivyNeMCX7wCbWT6uQnHgPLh4VhsEGt0PdfS5o
MlVVMxGIBZJ+FoTiDrB+sPtrRzGXyT5uW/RvzAv8sYEVrNWUyYGllgLlZXQ/dsl3HFv7IobJYYKG
Y5Ct71LGy3Tu+nEHqomcyFXm7mK67B3w76H1kDtIgAUQQnoUhPb2pk9EtsbMeXWKk6BkuBTgk8i9
NttqOpqm/o65zEbwY0BPyqpbmTb1nZGerQEn35xpiOuQ44TCMdHU0JkOZ8NEXqr3eJ2WewfKlh+1
JHbMrnaIM+8C5CHYTA1jPgSU340YHkBaxjocXbdmBmD/GNd3sefrNJmeC8JNEC6CX2cm/RKTsOXr
TKnVibI8tFmZ72ZjuhUFbdPVmQTWb5SIwsyfYWfPICCclH44h02QVCfSSA0Cv5pD25OD0Bn2mZbk
ockzQtfEeO+JBvNAHbRwDdCDFeG8BwfgT1EHSix1U7pSkqGzzfxsiH2rGU8L6pyqsQH901jYBXee
kZ4sF/yEOwyAC6wHIx5+ZD16pHkp77pOEB68gGrvudFyWcNXbsyniKxHnQB1Paiw+9HLpWfV3hfN
iCZ2irfllDYbzbKAKrWciN2xQBtFM5ogzolQp7SqdZxY6SMae3zGmn4RyxFexq/Y6AlkSnPraJfi
ilGMiquINlM8wNGQ5Q+ODvjR/Rjj+QAGModltCvqOUGtvQEI4JFnhNUSQAkVu5C2xEFN8nQU+EFa
mBcdC0XfzaMPK4sGYYmyCaX9tljpxcy09q0WwjSgukQ/RiuBf9uCgHcOoLuSjPBqnp/x6zE+MaWx
n7HTbGpyBLa9DLsdua/tKTcfc91+SR1Q17ofW2I31vkL9n7SVCnTb7xgcDfSHxlaOG+95XRH27WB
Nq1sdRPn065J228Zh9nRkSSshiOROAuTGxgphCtEI9GXdK+8ax3yJEFrOJRXzLBVHBJBnEXkeS3+
Kzz8XjOipxr1X/V8CnMyoUJQDDplDMzyERGYnBoko2KJKG7s9UNKdN6wGLRDBBhjF4jrNY9tK6fG
uu2F+SuzuKaGKCXi6XYa4u4Lyo15OzRNeGq9hwDP01PrWCSNgIA6LnpxajjGRD/b/pLN1SYytJrK
bIgILnE2CwRwy0s9AlfETyNlKxfha6htm9hkUJeCblhDq3OIKEF0P4cQfYyIK+cAsqGyCIHvsn3Y
okQ2I3xJdRBv8Xk9yQnJwxQjApjCMNtOpJST/rBWiWAGaIUT+k5ButIy1rDpESPMwVozrsmbRXc8
FJCTrXG298PovoHkNP3BnrPj7HGeV6ceycBLZtMgCrhTuU3+bJnvWo5+VtfwJndZTPZUTHRo9e6W
hXFOg+GoNXp/BML2OOWYByataQ5FiuGAuYF9axHjkBTtDtp0cFp0rpv9r6omNzhY5BNFsGE3pfA7
0nYklr3wjD1H9eAbXKYqU8fNMp8cZl0uMzh4RVtX19vtSE4Vh7A2noqZgCogggNiix8E2fA+srMu
CHFJQn4ZhvpFMgPaAJpqd3WPWUqQ/UWnp/hBZuIrWN4KeSee0omsogoDlvDO6ONaphE3wtGxXxVp
dnKM4HtTivHkRj13GQxGwUp2sgywCR1smEzChtFQ/xwaetqjZQrUKkt+q9HNJFcNfsrKnMqdsj1F
yPB2UdecvenS6pySlGaDXRMldzOzyG371OD18DXGILtq6YbNKGeEQNNEXmOd49jzjlTnwHXVmENh
GhXRiBkqjR7rnHvRYoyknQt8emnBRWNM361woLA6Is/G6oo2SfTYOCHNVEdvmK+x2HKhoSdtL9k3
V5jWtgIJk5nOOn4p3gvP1rYACpt9EWEqLLiphO18A+XmsbHbzk/tZL4aULIybIDpoEvzPoQ6lmiL
daEMe+E6/SW2YeRZsn5qkJ4fZmF/0RKf8uV00FqB16qJSACql73Ed7FtIUQfbNO+1zQLvwAz56I0
/HX4QoMugA4AoFcXX5zCeuDMeRZrZmldVdOhSSOgc9nwsUgZSKRt4iICvK8stLnAwXZWNDJ8GCys
lFHZ7gCobfJ6BFS1eOJcrgsZGS/0p5OdYNo5wfzZWykX9SXN7iLa4FsyyV6g5OX7Clj4FFryQIl6
4lpn1i6+D+tRDAVUjWD+LlzMkSNGOw3yAf4TkaNAd4tXJpn9Gft/j29To0KNF+tepMngUw3YhokN
M7+yjkyEVuBCjRfjV8CMcG/pWDJiTMsEt7guBtPiOGraD675LdbM+gashYV3mkqfrZmQrUaPNiI2
tB1a35n+hUs6FlJeWp6I2OJ5xcITTpfuAKVmp27TCGuAVLpevxP4Xx9dZQBG2Lfa5h4kHup2GqfZ
Bi0CGZQURpHJUlFM5T3p53SA1m6LahoTahyeCj6zXeUqeVeSJKtx5h3sNVhItDtHUrZUDTJqt4+S
2itRifG1ysB1pDEcpjY5h3Zk+eMU3UwSV+BsGs2Wkgxi8SQjuwRbgOopUgWrSXh27wscwScZP8zR
E4l8xEf05DGpP8f2iDRP4+jkeHnsZwOaCr2GFzMFGAUaA0uSYZzJdoi3ZHcyJvSMzNe66vGjuT4z
kvb7SbumeGKd8l4lRZsb1SkKaYiQRJKnez3R32pL6/ZpbpPLZhNL5tTJzq71gKRBsgK6eIBcErfI
qQIc7ao9p7p1efBitgECPQbLlAHCHSeJkO593skGG594glHT+l0IW5BKJX4j/GbI3kErmd2RnM/9
grLB7xr7eTV4n1sKQLvIQzDVZOFyLoWw946bvwChainBoiVY64MO46iOzFRMHS/18JAn7tsYc72I
REksio5NzsjOXi2/Tkzr0zp9jGvNoCyzph23a6pnYr96MXXexYqCs0elna8hINNorBibczrpYfa0
YJHhDzeJ1vCeGQdGSKDAnBV2DLlW+OSzvuFT0/YUb4MQeuQsovduyi56X8pzJR4r15CnsJPzmW7G
TWeWFJLt1qIgVzXbvsQhwds42wKA1YbDiOSocF8IxmCiqpxdMaV3Wm3V5FgO8BpEffxoWmclpsZh
qLZV0c6n3LtvZoz/1boYw5+Z486nhYRx36iLJyl1Wghi0b1DlJKjqUmyr8MIuGBttQfJxA3ghKTX
WX1nRIEvM+dig6GoQ0lOQVUsdEAWFzti8bXmYuvbchdVWJviuH4YRlKDyt4ZLpqLkWFx9dPcI5DO
tHMbd6+MHp6yuow5rdoLvFg8OYnpI3oThBGfDcifG3QsOJaprWOrtA5xTfkYt8O0JyMOgFaeGWcN
svnJKb+hqJn2Gdfyj5PaHPM7ozYQ6q+SkmRtLFCNq88Y09IDCs15E4Sl7jvDi5PQNgoqqoO5ADQC
ZPIqmwgCSmzN47ICAo2uHGe3m5CR0PEVUbtnwDcTf9d4ISoyKKjMrK7jYIzP821uZYDAO94OUstj
OYe2jy8guvT5Yp862ggk7mHJsZMc+67zFDpS30bOwgVvrfBb9cUuKAoT3IACj8/uK3PT9ag6w4AG
bdl6T3WsM15YOy/qMJ8jsqK58KB9tL87sfESpRVhQ3N1lRj6xZay38tmuWShxUDIIudIuQcW0nob
wZDasSj2rQ0tMC2nyHzJC/AneOOhxrjvKgRYLYRYZZiBJe9I9uEYXeeuZlj+uciq/mnAtuWPpLh/
7K9tUohkNFR7tQhsp9kUGcVPIQw1SN8vNKQ/BS/U7HQSUetXS+J29GLU9KRGYd1drG6XrwX4mFiP
c7ZE6CFTuzyOlCTs3IRtmpGBm2Gp9LtvAGx1lFrCPMcrrl2tpaONFgPffcF9qADo1TYEr9G+LjQs
uMTKaLsuHPtjW5t7FB1MK836Fhd8dBB27RwXIDtO7XnnYX3sc6H2ZQktSJzYFUBUnkKEcXC2k+Se
5CzHn+YSD2F8Z5j5zCcG80+Tugp+HoqtSYnOE8Oa96XWwvAQQWAHxungDa3pKZKkhc+lcV2wZ+Xz
uPYxCaJJNmMZpVs9Fm8VVX35veqpFeSwj4pN1pB2CCH2jqnYX2qjtUcWrHdJHVcaWu1uOasFWl/k
zr2xA6WRc9koGcauSku10Ja7Wmo2AAxua5+7DSxlFufQnOMnE+ti6avHojM9hCFoyObYBHGZgiAM
jPGyOBxUCT2M/cIxegzz8rQs6XgpbAhsfl8kxb6aspqpekY6FMnfxEoGkM24BgjuLhGpmRFEWbXI
NfFD9OWD1Tk4VD39a+3JnhtnsId5u5nTJL6UDRSgweiqQ9MaSDYt89AmoJ61ermOOPK2ph4WO5nq
5pVInHZDIllKIf77VNyjlip6KNyMvsJd5Ojxqzn0Aqq91V6CJbgDC+U8VBVDA+FuCZbgVKcteBt4
MdfVKPvVNdoh8Abay1WPxtZcyp09JfPexsuxhSw7PPaRvFhOGBDdx8RgMkrSto2XReQnN/X670WL
gZoAMVwv8lsLRWBjkpe5QTdYXlJR82XBqx6TFrm2K6aTZVpvXZ89RiL3jlYvCPyRziEamZ4FEULo
JY5PS1G8Bnmu/yxqGqL2+G02ckmelg0nJCnMnREaEeB1fNtOOH2pYrzhq5EqXphalp0JOLNOsKaW
3snqDOd6EF0Jtnsm+tgdvau4+qGPmbxUN1OWm/fMQAyy8PKRDGhvZ0ZcEUsQdKcEsfgurPR8u4Q9
0ZNhaUIAKOgRIDY6MLvdNXVRH+EGNFdjMAVXoZncW+PrPEXpi2GCYBSdvU8m+QhD+9X9BoSPyDS3
CndNZ+mPkQXosiNtF1QwE+eomK86miD+onnWQdGFozLFVt92+rbJyQwPcwe74HSuKkvfDVU6Hxz5
3kTFcrKtZDwsDEeYgLhgHtvgsVxmRrGCAUbimNN13YKikJ097CJ3hIQVtzdW0X6LkIdvlRBPacN6
rGU7qpaMA9c+prY2m+c4zVeAkB/IHscCIZNb0tAE/jB7ObtNTxi3ljyqXYyF5vNtnXk9dS0W89wP
52SUGLuNRez6tW8+rPXbbl1otCg8tG+p62EuJfmADgIHYKaLkmTK8GvaE98OJHE84v30PyU8s9Hc
MqtHorl2pQ1VdK0M+2uHS9JXuiW1UCJI1659coSzbbzecerotkURfFKPy1Vs0CrxRBExVsjFVG1t
o2VwraS6SuSkFsaEjzDg8BUCIXhP+kW+saggnNWgh+7Qn2uZnmRoh/UnNdMpmdY4eaQjsNWL48SB
Yuv6L0CTMGHi/ERcJPoPu/IuRthCJBgoGHqUVcj6otwyF8mxAgIA1CSzGeV6qA4mZpR1f+CEKTbk
rXL90G4nPZXbIej0HdZnoEST/TbM5LXPpntx3USn/LeKXrAjZuV9FELC0McBVSgZBUmQPtqLTJi8
UD2ODZKvJVxKGIj1TVLzWUMN5o6f6zY0wgD+gN2SdDoG1xyttHAJG2DWY+yivZbS4nWX6AascAWD
GNNXfQndDPsMRXbKRyM+5vVSE9720rlNBhMRYxqSCGsYJydx7tMweaeoRXKUdk6BN1YRaZLZArts
roavaQJTysTiO7t9uqGtoW0afoJNo+HSiefC2LutPvtN8jWL5Vs/FwWTI0w2Yxi9Mo+/ISLgkHop
lZ4Wd2fjJVuD4iKXx8Gfam7RCOyCDb9SqssjuoRkQ3VxwBQdTLQjp/HskSNBrXRG/R/zZTtLne+c
NvVoV68NPAtUoXuVmsLe9Yvzo0g9wpWzq7yeR1oa/Pe95Zs1Ouck3dfGlN7UHgyXxtatXdUSVi1K
eI4535AGX9dKbV7dr9ewZbkA4UgPTr88TDpKUgavyT6JqV5DdoaZKKsrIkkpbWqJfkOHdJcbGgeo
G9Mqptirm1zKbWMEjspIK/Xqa5taaUZDcRLUdEevRlZOGV02+Us8etbRyIMZdzOtzW75orc0faUr
N3WnPVDof1ihSQgY9Oehpey7DmOL8VUwu8ZaiN8oX+LnkFHRfVvx327rhOp5l1NwZjgYZ+EDE4FE
Xnc0O6mKRw/tUmmQCLnjIRXZFlX+aBvhtcOYGP1GdD2tP3Q9m/WVk2ynEoyqaRs/ndpdfKd7KrwM
riqh97R+niwT6kvUm+bB6UCmOJRCPJt0e8rNEOuh4/ajlnPL0BPmc86pjXTjSM/+Oku4mxUrmqwX
iP+nb30SOydNnx9dN/PhTcIC5ZrFXa1BJ2XB7ujRWsipo5ivV36vE7+oJcExs+x7w6AhEA9eABx3
3C+6fW1TisNqS9skr5pzDrsJn3WA3AD9AgySxWj0vaBrIoJx2M029NBZqykE4LfW4FPQ6QXUGNLq
yT3p0ct907zul4Rygiij2oZamTEw/h5GtxExOqc5xKJiwC0UDA82FE4oYFkOxWObrnI7Xum5NLZ6
O+4dNBsbBtI1X5bgohKcXa15sRrzffpZ0CUE7lVcazMYrjyMvhXJT2aqEcW7Lt2jru8XWNAkfjFl
w+ER4yNYgHnR3/bJ9qweQdZvNWd5qC3hMl+SOxMEz6UHRthD/JxGO9gu9nOijyPlAel3IKc3SQoq
tM/sc5XaO1GVsz+MlATMCCZmKCTWasosTc1/JU92jfFcJuCYEoLVzc74EUuCz+sRrQw4oqcip1SO
qDrdxDrZpH1T+gB/GSpTTSxm/ZFOeN3MJP9wzlW9+RjEXnMMHMJsy/QxNXtz6yVLgbWbwU/uuaQN
ECJpxMVrqNPar6DJWlGDVoDOyVav7x0KIyOjnraTI1ENUK5iblhAvbZxdVwKEhRcR7sXIugeItP4
Vs7ed9gTE1W3yDt0XNLbyP6Co+s9TNBIQHWVGyx/6wQNhh0ZZNs8YgSVhHh3SR0gKjZj7NHO0RlZ
7K4gjFgjnYW6sYd7a28D54cUbpGyqHvhhhtbssli7UertQcrwBQJUNVPVtW1M+HIcxsMV85wYPzx
k5N9FzWCn7GAfRoJg8l1hH3fuJH5ZdA50+rkK/IMwp8aIMWloFnRhvqTkxEixZz5tLjVVUjsjRlP
awGPDFh4lFept3SHMfMZ09y0qCSbrLG3QkLiw2W/MLvji0gf6kq+Gw0QfVomHDtko4Jfg9jg9ae8
zq6jR3xuXA0vtlXQAaptvgaPtxiiqr4ONIBoWvaCF47BStx9o4lgbWtp3CQUBwlo1y41aKKNCaBt
K01GIFl3M0UQurjB51tkGI6/EJYN06YyDW3HWQ+ZBPyrU+C9KiSdwbr0h8z72QUl38xS2ddhspyG
9YRqqREFGskPXrNxajAKvVVxinCfaPHO0bHh4mKt2ooWWgDOmJY5kHD2ru3uxiLo90zLOQqLbZ85
L1Q3f9ZIPX0Tc+U0nhzQyY9x6dAOwoMp10FiKH/Gc3dJ51KcuNbslik/2WJ1IDnh3v3lYKLGh54V
WLi0ZC0ZDdTYR+C8QtxkRvJKh6324w60MNV7a2dqyUNTpvbGctL7YeYQExMNu4JTGnclsdhZBfko
LdJ+Z7fTo+mUZyjRie/W07RDKn7vROSMEYPccHZFXFQdt/TxvsYEiS70jc5hs0YDISY1Z9wHguF6
PeVHRr/PdUYgeWZACa4H/RqSvD9mxav5E7Kb/GJUw3etb+JNY5VEWKABW0YHoCbAn01UALC1wH9s
erd95xrjbGvhuNtiGi5dSHdh4ppx0Acqr9HS74nP/QEp7uIstIIx91LtIRE3APOsr6XDcjDLzD10
gxkdgnWM+7n49Pn/tu9z8wMVwHQs3NYF4R5K+Voo5atajZUelipCvaWFU4GDWt0p3Nn+VCb+7flN
YND/zsFGqJer5/xt9ePtVvki6Rs2g1NOD31VUhKsfqMv+kIX7y8Vrnrt5+bHH6FEkGrn3976c1ut
fXzePFbI9XUItVNA2oB6odJrKvXkaCWo29RH66DnjvkicCGHBnk1KL4dMhh8M+x+UhSbj30HJLsu
3fJYMLreV4n9E3H7cYD+UKOPhVW+jUALfoFPcs5q0rqXcX6JMi7TkeNcuUZvHTUDQDeTJdoua9bh
v6wWNaid2mWCg9buRQl8lepXLRLlM1KrHwJgtQp0vKbNs2qDW+EkZ1KKsoDg6XKVM7Hzb4+r93OU
blM9RGpee1ZramEbiAw/3uljp7kwtrRLRs7cgz+f9/lnfbzX5/a/e86/22dqnXty2oOSnlqrEnWk
1AgDZJYfwlSlfFYaaPXopxr6c1PtU2+g1j6f/Ntrf9tUz8v7cmTcxm/RrM2Rf4AoPlTln6LsWhnS
lNRc7ZRVw5zj8/FyfTz+fFxtq4ftmtlP757GtXUAXmjR6VezGpQOmj+1qh5SC3J7KZFpp8+X//YR
Hx8uEFb+nwrtf6RCY1gN1OE/q9C+dq/RPwnQPl7wpwBNF94fgtEewZlMZwxpQoH4U4Cm6ys7AkWY
BUXCo1UJteEvdoTxh2BGhbRArOIw3USb9ic7QhIOyz8iAglQJJsNidz/gh1hoFlDYPYZBMifZnpS
onoVNiJVz/49A7akbh+Vsztf27oWrfA5zBJKlv+3VRzrZIQPq3XrY/X3J6DjoF7i9P7YpowsyCi9
jSOLCSa+aChePZ1t4lSGEkQx2FK0n3V8KGbtlkrdSGqKe9U02ngm1MDda/ryPpVafEuM1tpFmynV
TWlCMDk8c81kDGtPIc5aRC6HxAGhtYw9wv3kO1L+ZyAUDte0MT5WJhfrdJwORt7Xfr6KlgijBOJY
2ym1fgjRbTxay1b9T7hVovRWq5peusuDWjXzJRsuLpzPHdUFbqpIVf58gTIvfHwVf3sb9aq/fUuf
Fge0hoe4XWB5JdEg9soAAofbHp7VasB01zfN6FHp+tUutVDi/E/LyG/7TJRa/FbKXqi0/Gr1w1Ki
Xqm21cs/N9W+z48p1AvV9r+s/v8/Xb3R5/tiU7JOc9xMJ2rv1Zk5eHVWa1Ta/1z7fKBNsQt+bqq1
0FptQL+95PNt1EvUJmbeiOoGgvR/92RgKwtKrvVD//aOH3vVy8ku43PUagzNdqmjjz/2t7/p8/PU
e/32UWozWg8KzTAHZCJ//X8QAWPxVNtAmenXVmDvkSVRvCjUEjY7JhCFMFCrilhAwDcO0aY8qF0f
TyzWMc7nUz7eQz3740nrw5+bf3s4bSM+TeEUPlbVs357O7X5nx9WH/G3vzLsgnATeXFJw2yVZyar
OQpp/J9/Ya3MUd6oVVR1Yat8bJer+0U9ST1dbWIuSs7jvdqrdny+02J3WGnUNrc43Or/WKgnFsoC
+fkaV4MG3OdGsmkitJ0EROBvKRAUobP/a7UPCgZbq1FOPT4VOQMUi3bkSLOGONJU7oaeHijShAEA
9V1uWdaJiUR7Dlw6z0XcXjnzoFFxYUy3wHCrlPPHXV2HH6u68gPxbaZUsajEWmpV7Y0652ImtJ/U
llqoF6rnfW7+7S3VTvWweuLn69S+wKAqUiZF5CNEonlGC+bHMAMGXoLmAoVWnkWRmRv00FAfs+7l
w6q+No9ku9rxSnVph3KEcy5vEIASgrxV1T2lZTDBmhwLKtTpXH9ZzPqxtDJAzMgx//SX2tZVk9OG
jhL+9+76/1Zrnwu1r7BltcPPDzZm/T6WBkjQNq9RtmjYBc0ETseGgGn4LLU8hBGWHlLIpnNmgxpE
y/sYf/RoV3lAMASPnm3dtTEaqmptpXVxIzfxWMc7tZlTFjE7/hfG0FNAmFIaYwYtW/T+egmJJenh
46zl19XP6jQ1eXJe73cUiU96/2TJ4VW6tP3zNqwvcdEDJmybdOt5FHpyIQO0o8tDkLlbu+rFsa4X
RsCrr9harYhqraWMcHSQ3SqSAOGN0d6yyZiZ13mOKpu3lYvFXa1+7owHcSNHQi5Vq1gtlG//c1Ot
NbOmQ8Ewv3z6vdPVZO4U+gnlEOpC1W7Uwpta4NK1G7vaadXqZZ9zpmR22LYoUKkaNP2t4Q3jx4Eo
11/u8/BTa2pfnaGgdAYzQ9oqLlpZZgcYUi1yA1rUVrPOQT631VptwEjazF4zH12Z7TRnmM5p5ay/
sKy44BURWmO1Hbk8hAiWX2U0sOoQhGzu22BtOIqCgB53BPMnFnM6f6xifPf61jhFSKSDsSEctHFr
xHWCzJMQ8E9UeISf6/Ax1kXdn0yYcGe7T1wSTluXlga85dgtGhphqxtzWiRKHkRqKVKaPawH1OXI
cof4qM93beLPDzTfZXQi6+iF3kQPzppqVrFdnhDJvZdwn+WuJnbX2HAopr/gPqa38XCowmfEixU9
MHGc++f9T0nFFexMezSinYj2w2Rs94RZ7vHdWyGlfOdYuKQsfAnFrQ6I3fzVB69Dvr41tjPpban5
ZfAHn8Zo14CwiF5zedXT4Ya1PV16l/oB5aRdgnK4fI5oJyxvhrFPSHaponM8+lZ4GqgxaRAZNmO6
JYzGH82vtolN6CTJMQ6/OW/2Wrr+ann7sgeZdGyS69J+iuQBpmYQ7V0kZvPFTK+K6LoB/S6OsK/a
DlYr8ucDgvClh6gjDy1fp6HRQFiN9Mcsvtbrbe9BQSHWdKu9TxWxdkQsjf0zaVegRXnHoLpB0ZoX
xE3AI7+akUFlh7H/lmv0k8LbqvtlDwd8gxfE1TUGneFgxedkJkWUJKVTpJEKQdxpf+5yECAUH7nF
bQPxJRzOtnskJCJwj/IVhj0t4IPoKaeeDKIH2xOBPKX4EnnbFkA63698jOUT+o38doadajBGPYhy
070TdyaemyfyzyZxlO+JDSPpQInhOkezm4G33tvRnpDe0juQkg0Y8oI9a7xZ2Uxfu2sSsd19SGBs
4JdQC9YstNMkyaQ80VOymrfOwX92Cctrd+38H0siEBcm+j+ShSE1l8keyuaV8O7Axpf2AShgtMC2
uU37SxKfh4XzQm6mDCZI+l6GT2Z7vaZ1XODf8n3TaRDhgWY8pUrtHWga5ieuYRqH6RSd0QyEcm/z
Aw6HpboQ/YUB3PoVLftoIlJo53Zn/b1s7ooUE9ZWivUL43uieYwL7czRaYAudonSBfu9lZTohw1v
1lHTvoAKiyciV/25o9mMaHhbJNfwrAsg28S/uhfwzfq0E1fVvaXtdfPRy86LOJrRDiU2oI5mN8HT
LC/Zsh8bhg5XDlLnttlVNDcwwl0twLX208v0lW5OctQ9dEF3nXHCpkuc0JXV+XPik/0BcozIeiuj
7HIaF4Q3G/0teUEICqR0M7YHwGSjcT/mV47ti0cKnab2XRSU3m7iZ8SVMJbs4azbjMC3+XdPUl++
CsJDrv8/9s6juXWtzc7/xWOjCzkMPAGYMyVRlDRBKR3knPHr/QDq/nR93F225657ipekGEAS2Nj7
fdd61iUvAbwGD9Qa7ZG0YI7aMoRQQvvBX0jqiuAgcANxsug6lvALYpSw1ZXRjuuYEsGVNY1dCyQI
fZCUGXm0saWnxjzTQijDTYK3ldTDrxyR+M2sHW2pnPC7wDUxODeD4KUeg4GU6uBr1Nm6sQ4h66Vo
f9csi7IXAVk5Ayc4MroGxYJXqYR16DsWyPSNdGJnNo7WSdkn63RDIKZQrziPA+4jEtEmwhQnC24S
toSgSYXEJOjXFFrB7++bF015KVB3xct60zzIX66yjMoNm2ZALCWSITbhpa7ZJrdam8lBViCC25bj
3fI7gjc1WCvWPt6LBKyLq0x+TGFFUypiKCZ9r+0OurjyP5rgNFqLptkK78i26bAR2COgvjq1lJNl
m5ZXcEvvyRG38Vl9Epb1+AA3d4THhzhaOU8cezjaKBc1mkjhoi3WSkw4/UFQj6W793AE5bchWxWU
44W9FV9bHAokTFyxh2BTEcjxQ9aIyfBi3WnfWZ/Zs7GP1Q3GlGX5mIIvVLfeddyjPMBz3t8tZHgD
IYgL0gjwByQcy8IifBGVnT4usX/YrbWpiLPCEILY3V9EI3FsdsHRR+j8kyY4zfikjkgBrh2L0urd
Eg819dgWfaitaPzIlKttjTChEnEdosRH1CZPA8oCEzFm7QThjuBjQ8dF/kibuBteaR/brCdh3t8T
YG5tfZS9M7II8NNYfFcK7bN4jdAUVV88iTMOer9pGVkCtIqLoHjv8oMk7CtqlJjBORWaNuD5oEc7
b8c+eTMkU0L8s2N631/mO1t59l8Cdc+rR3sWNL5CgwX1lu0/6U6x7h5gm0oyXdNlSmmbMB3W2WhD
lxgz6w/JsLO1X64ppT+JhU0Jdyc7gk0ct8Oh/qlhnL3nw0K/RMtyqxIwsBpXoOT2wwUklvLmbkhU
x5JiLNnTiJ1GgfCVMxw8e09h4IiPxqkLl2w5pTJKkHcCDLFSo33zburF/AIlfPSO3+W9EWztFMJI
BD3mOkPqCOyx3MC57GCFe0DS47gbVC52YPuOZPsr7eHT/s6XzScGmcWW7o98UU7pRr4MDApMAG4E
HXHEpPfwDm1YoqF91x5aYpQNm+glpGTuEw4m/u/HRx7agYltsTYsojVxbO7FNZatTLueEIB1jarA
dWgF07L0esdfYGHBn0rPkGbqNmaPAzxWO9lbtc7P5Cg0tiiuPRCXNhkaqBscr1wNy2CnLloH5IKs
ISZetekJ6p7hwPb+sGziTjahvGwQ7d23arPo3lzPUQ4I2jbQsquT8AnFh0TIwK7ePQ4DwE9XbZNc
xZu3i4iV55RgJzqGpxOC6uyWrUO2ah1czVeBlSEj7h1lcUFg9wdGCG9J1ypEWJ5tM4eVFsmuXHIf
OaGL4EpAsAbGma/9TmQG+xl3iDfpifDU9lF+rk7pIl21FyLtiU26RHuCqBfs7Cvc3ypfmkPCzaE6
tZdy667fSAceD+OhOCk0ZxxvQ8bzwfKXBNRRoedg42aPwPipdjln2KuRCcJARJC/zGzBZqVz0Fb+
a01aOB98WJo7d/dWvfeH5NQvtMwGabpID0iuD7hQxhVmOCdyEBctLBunmR0eAcHZPGSRHZHArWQn
vNRbHYnZU3TKn4SX4KFfNO9Ig+zwybDFP8Vzt8y3mk2iNn29V++uj7a2sNCVM8QzBCy4TNC3L6QV
Z407Ixm7Dt/w1M3Ecu+wx+KRZgzvLuNDecBhkm9JcNxoC+OgPeULg3ZxurYuqQPW6JX+oFAv/KNe
OuNr48gOLjGHEUp0IA3or4KyQZ/CyeWVZqCz9tZMSrbxnt3hOXyqD92f6GSu20PxjmE0o/L1Iv55
SU7Bw7B0//iv6VeyEfkmGGO0vbZvjhb+VVS7j+kjXnLZWTVv4i246hm51fzwFQdVYD+J3yk6D0dE
RnybeoP2k/XRvNVE+C2jfXEF//Ou3srX4cRAyACpvpevBPc43Sn0Fv1jtI/28k132ktxVW9Ewzh8
qWv5yKUDi5Y3+MjxRq7jFWRBHF+2djA2ugP17mXa6TbCnXY4wxvaCka44o2eaHOk2cadyOKu0iY9
c0rcFd/sq9kNlel23Ier6jbuPcaY+p5Fy+zI2Sn6nvf7+h6eUdXzr+coWvT7hN8rRFJt1/pOcZ0A
2KoIDsnheA6+aTPXd/7GwRTQVpT2JmsUvhoVVwdJOI5OOBHnjI/xI3wkjh0ah9vZGDslkSbiWiOf
AGfOTfggV4pIIUdb9VuMLBwtF31H7s225wcZTv1X+YqZq8LFxv6ePnVMyT+RjxD+9CycR1xv3ibj
jBRKG9zv4nOnvERrcYuPY9svp5zGgp6wshOOaFWyYGk8JN8DU7sKof4XSXOgGxOUrVZ/ie6mYQOZ
86/Dg7g2zuOhGa7RsdwzpSDRlWNFfM0ca0mI4+U7uHZ81TD26KCNi46p8i48B9fx3s8D4DxKYMNi
UCno8d+yb+Q9E7nB1j6IGOAfdt6M8YPT4Ed31BkInskPWPRbPAvme30udtYHtFv0pzguI8d851r5
6r9oh/asowKCK3DwIJ8/tLXTlA6/e/to3MVbeaYPHwHZvE7zgzfpo3hjE8MpI2VRICM7jHdOiO3H
yM+IhzGdBmMGNqYI3bFiWBqWgo3ta9gNy492wwyPteaDckJHb3uMFb4Dhv/MWMpp8m1MyDdbV7f4
zJAXn7sj32u0AUKzFPYN8ctneUdSpc0UyJHeiG9HwXSwluaWA1+lze6g9FggomO40ddYvdbiKduQ
Jak9efdylS8G6lW2zzD27G0+/EW+JPmaZIxNf9UP6FI54YV4r+yekE8GSfIUVqzG7gVnnA/ja3yt
O0f7kl61s8m5O1xZp/Se71G67/3KsR5kzEHGsgmXnNLkC9NB6jDstLd+ozA8l9vOIYt5Lz0CA10z
Q+WV1xdzoT0wp+i+zenTe7t2n60BBH23jBObZFM5hSNtwlX4GFyjq7ZPV93DCouLdCdjgKO1h/B5
azkyrxyz7jO1RX5A9VsJMA0vxefhfXjPL+VT9JCc6gOcxJPxaZ39J2L7zqS6jFsU3GtC8K7iMlyE
rx/hQnjo9y2Hs7KZ/tN72+/sgETSZ/k9vhApF+Z2F2+KihwQR3iZsjKJXGQK5QiB/WL6R8404nPl
Hsx6xbx4p++Q3q2JKsq3rBeu0IJPTDPZa+WbRdTJinE667b9E2HKW2tcpOEKEchofItDAFP7GukD
v+JYL4yn+gnWhLfT2Y8Q1z9lD9adjfjw1kzwUfusZgQc3kRmvLKhsDZifTSX3f7CMv7cV7ko9WRc
+xMt6BdVN5Pr5vt+qlGm1ICQC6+sQijjzsDB+WKuRP3enK95E2pS7hTVmUtR8/aYYrxrfEA2nSE9
Rt3Yk5LZ4fbs8q2So2+qK9jMHXPBNthXwltLMWfqrNNSWRYtSU9QJr2dyVHdARYIhG4jGXjURNE7
I+/wcSXiCJovWLroIkr22S1WTqW8+RpxS+VmVLrFzJ77YQ3O2EEKQP9BIIxqMeAsgItOj6tsm/rk
kwYmFUzz5uESXY4eyaddmj6Q1o7pjUwnAJ4h/aRBKS6lSm1wNitI0109mQ8735eqRT1EH1KtU32Z
wmgnHUjeI+DP+n6alCf4t+LjkOtMgyZ/G1UtOgJiiFpDiwIUk3Bb1v2YnWRyG5bkW5wp1BIHUsYM
nGyT4iFW1LJ73xrk0ERD4miTna02pvbIfLXpdUoawUQtmEu6c6F3ruvO14y5WdcVxT5xvWQ9W2bm
i9nHNZtnfu/LCc/elL638mA3U1KZ1MmzMHmWKM835wuSjkyn7ViBzXXQ+SIXBGJq5quI/a51A6dn
rsv+1GrlKSYU/jqXna8LRPgQwSYa0CD6qTI8/OsapsDs5775D3/dnB83Py0SchobSTq8SSZKML36
jsTqW+xNh94qA0BEui6Oe84VUraXalneWeUprvOJuEqRcjdgxd8VktKDOhhPibvt8F2QRKUwEqlU
xfOpi9NPLLv5GpLs/Zj6ERFv/SUjwhiMWkGVMSkmI5SE+qQh4XLVkiS1G2W6+wVVdWqk+rMhkwDz
c2v+A54DPO+oge1/3Dk/7+f2fLXtSSAz8r0yUnPVGPDlkiJy7ZXUj0kd9emNzdfnu+eLlF7lLp4u
fm/+/rWAHtcXbbyeH/Z7/8+rKE2Jku/3T3qXXs3GQMdeGIipyS/FeiRqx8CiC2rL1RBRZWiJn1d1
vl6OQQRh4KbVVl5aUv+axRphIpa6/f3bfM2bWG7mOBFf5ycoelGR1j29wHxRyAI/GhAp7MF5C2tn
etX5SVSva2AhcxtxenhvxDzy56V+7/25PT9hfur8oqExgYbnq7+v9/PI+c7fp/8+5+fl/354j+cQ
SVz7+NdT5jfspvyarqSm/fsyv4/7e8v+cfs/3bLfty40EsNlK6TzPH1v80v+Y+v/8el+rs7PdH+/
43+808/V+QE/H9CC7O3oMVXb323+L7+T+Z0NYhL+/cf7xzv/fs6/Psz8sv/bFvy+xfg21uqNNt1r
NbPxpsF/RuXNF3/d99fN/+whlP+pa800mt+Xkeam1e/D52u/j5lfNpvBqb+P+f3zf3bf328zv8Rf
L/vzGEMZH2r6bauZ/WfOvVgvHLJ1gU14xkc20/l2/utfN5EmgxXE3Pjv3Mkf5OT88H/QJzNqTbKp
4YGYvsC/XmK+OV/8vszPQ6YH/2zNf/m8vzbsv3yZ+XG/7zS/3u99/dQF+//ao/8r7ZEiqf8HAlb/
Xv0v4qOfZ/xHcI3yb/+UHikGL/Yf4iMRxpUiy4aIhAjqlAx36t/FR9CvVEtHkQROyfpf6Vey9m+w
zYFWqZgoDNMS/5+Ca/C0oWP6p/hIohSlQv4hcQ3cloL+iL9/vj8EqVf9j/8m/XfalkJbZEh61bBs
N3rVPhZtNdU3kFhnBiYCondt2c0fEg8prTUOh5SokGAEMDfwEDkGCuiOGVMkc6WZOP+15L2sgNII
okG020ivqX1C94ML3PKvgBUeyYE4lBkhcf6oOW7rM0EdqSQIlCkiUa4OxGq8p2IDgAEI1VAs+kA+
65QwlUDaSSHr8yaHm4hS2miq+5hGWF/8lEh4k25JoeG5rE5ayZQkSzt8FVYPpqZQLnGjkx9ajevO
jFYwyvdyU3sLD6VKKXyGlkWYSiQTCVpS/aHQRH6IvOiyAMG2xCzV2JYB9UcjkPKlyWK1oXudYHwl
m40SpJWuBSF4qiycLJ2h0nMLYaMXXW3jJpTXojcQoZKsTLd6K0xp1ZTqoTGo+fWyv9UNvg9H6Qz6
H5C0W2PAqlIk+6wT2ACZol3eevIxSQZxb4SUtaZbal/Ix/maVOoKy1PxaBqqdBrx6tB8CyxixTyF
T6FWB2RsQEMEmhRDP0oLvODCOdUy7+Iqo3fJCmGdZh31uwGVbBnjJrS0Qrx4owaxE+nlz80mc4vL
oNqRGFgrRR5ow2mEUxhtRUopHWu87K1/bDP37rmpcBYtD3eKh0nBEEz3PF+U5iCcczl7bJWPxOoN
QC5GLdtmrDMT9GhlpQlhBGrCfWLJgtzlVyZNPlQdJWG1NUYVgaJapuAhkPFW5CmzJIPd26mFyDx0
yM4P5aAhEevpsLW9cbC6rESq6VJJiFv/0pdGcAq62CGUlBJC7TeNU4pyv4679GKxvjnq0dA8VkPg
rwcvqBaNodWPaampV+ghZDT4qlTeRCHjQnzzlNF9nG/IgF/VLmsvpKvRYAn1W5tMFQoB1EhsxHtF
xMoX6VX4MuYiNQJRw4xZKS99Vg1PrlI/k0vWfoQdFah+VNVrq7vSLivSfon3ooMVJzaYoKopg0b4
LnSBHbjPT20hqeTwmtmS9Rp88bTRnmRdOVk6MRq62LFEL+XHXsiGL7NItl6Hw5lgSixmgu6/Zh2H
eGxBQAEhQYiP/uB3UfgmgRHFvJGZoCqxEoD+8ldVpxNHnrYjIRNkOxf8ztfRJU84iEztzRy9bQ6W
4aPF1uzCw7H6urtVRjZu/AnvZlZK9RKN2TJ2dfmMmY26eVcq617Q3IWF4eQ5ikyVllqGIWRiJCUR
TdxW80Q8JfzV6uS1hJDKCVXDhDLbDHejku5DJGQXAtsoxZZka5muhpaoqtqv5F2QcvchGono7c1i
Hyetdap6iFCepNM17gPzgPkqcHAQ50++3qy1kLeOK/ip2MXaJ9Mtq51OW8CS1SMgCe+dKOnCLj11
vGSSOBz9iDaAnMCJMznY9phHjF1vjpisYqt/zIipfkxledNoVux0VQoUbrqfleu4rINBWs6PMKrS
2pQtZVDQMA54fsp2ME2vmlp3xzSg3fyvu/gtI6CtwT7QdRSTfZrfxVyhwGNmwnK+OQwy9E3fZasS
HNFdG9/RVZ1dwlSukLsi2nDgOKPuTce6dgRqmz5VaXwK0so7z7d6r/MW8KO8DV5X4Am9+cQIhD4+
GbwDvlvxDn2KiCxNexr6rrmUmvWsAaQzIOQ9ZJIcX2tou2lXATbSB412YJwc1bKPj8Kkl1IaTBue
TLU9x4u9d+UnVVY6vASmscoMV3vM1anuErvFN66kBsc0qYCGvNAFeutjHKXHFHPEmd8PD0rb+piS
3XQjWtmzpwrVozDluDecLheJG+Qrg/CkTa4rZw+Y25dpSmeTKNbPHrMclXXDG+6Cmmq7xprSPKab
i6z11UXZFPK2rFTjJWavin0puquWZWHdgF6FdcJ86ayxckR2L+RPOVGBupe9NEtVMcoXyMnunigJ
qml5/acVOJ5kXTrnXdI+64ICAT6Qkm3ZutoK/BhsWzKFr6lEc8OqYIS4tWEszLZQL+VQpSz9OISL
FPlLYyUp8rjS3eiqnz8bGT9KQnTWvg/SE+mO1rkbUb/4nuHt2OTwZmgs8P14eJFdq1xJqhc8JmLW
XM2W6jcstseiUxmrXT3faKiLDnJYH6LCbC9qlEOHM8PmXmoCJq2M/APqEre+KjuHpX21zQl6vsll
QcVN5BPNf6XaaUQCM4Jk3HqeiGZHN8rxounNlcDHZv9z33QzbcNsmSfiswuf6mhOF/O1LmV7ulbz
l3UftfvekDHSTNeiuKddBVp4gQUNvZDH2bdPGZ7EstIXZhCAlJXlHBse3ePESopLjI7ZiKo/kihK
a6ttcidWFdppJMHJqh7vgtSFqQAzDb6tCijRQqwCasZhx6d5XrwqutRto8Db+LGI8ysLVoMQcmLv
tKkQYLiH3GUpSKzwSaY6UV4SkDhXgVEW6Qw5U4L+LY1MiFROCutEHAc7kqti306JZHogPnZuEDpS
6EpUzFw4GGZprbKISp1SvHpWspY8FvJ9G3UbrSs/GIRpkhWCdfYGFbta1lAmjsJjq/bvakHtvQEt
ZWicH4iYIIN6eAzauCQ3EHUA/FzeFm2Voao17cdPYwifxrBgRIV/IPj0fMr+KmkjMoSy+ANcF5UE
kcmFLtY4CaULlkxoHnL7pfQDNfC+ot0uBata0Ao7Qz+4gYYO3VklvpCuihg2NDvFWF4Zel+suiCn
O+2Hi9zKP72KwhtH67NQT2GrJLxrClBQL1lagfWsFPKnlAjH2hBPguj2TqO+mrm/7iTz2mSAzcO4
+zYaA89kQR4b3qOb11TPkaGtSfklX6eJAK8P31Fe4SKL6ajU/V1z80/yqVrHGr09Uw1D6aSFSE56
3WNM9P2rN6Jb0FZiJ7ZL9I1vmYX6Kf1qAp2duW4cq8yrtde4NPBLaV3LpNl3mDA1OBZOG3gTjo/u
c6JdcyqJRfwJjexlVCF+xS2C+rJhzpccXCneFR2SkFGT7lktPoKceYD3aa3o4KqG+KfT7a4bnt1B
WeYyklhP27iysPPa+uyO8AYI0mNvojxKoGJ76SvToVpKsIYvPLSK8D6FHIqeuK1o6YeCvhmMbBMx
Etum3D8BQgK0J+RIBUhvsP1mCm8ancwjZ66NH0A+PcnBmCyACE0c+WLB0Y+WxcQh1ZEnaFL871DZ
FLJGCyukTdElHNmKDtlGWXhqcctoHNcW53oFWEdxLiZCQOlXB+ZP0ZpRzQBnZvdSj1G4syDDddUC
OjgkbtKwRSKifcs4VxbCmVKBQJ66e7ng2jTtDkQGmMR70dANn2KrfTWSYk82+mdai/m6EoYnkeNx
UZcdjQhD2STyeOjyAp9jwYFoiWguJW2CPA2o+zqRzY9Spzbp4uX8PKXfPA5Rsk/EEFiJKaL1UOCL
utQQ2dXhW5s6Wl5PfBYz5YRVEj+fpQTLQgtfxwJRQRXzuSvTcyxizUZLxtRXtc9VoryC5qZXJmmv
FJFPSoNLfTAJURv870LlGFGE4rPNA7yiDcw2/WYk1hvOko/Q/OIMcIHcwabmgWYDTwBv/cdMhg9M
Lge5rmpHTJPS8QMyxStkhkOsoxga3lvFfB4k9bvVu+8hKA5q/l1VIASTjHjq1N9qFT+5FvufvhZc
627qpmr5u0R172D4A6cvoJMi56I2yN+IoLTgdplrU+s3me8fmTC/QGiY3KxkiOonM7eusTxcsgyP
yZD0r6LZHDOEuCqJp0yNQF+W/hcZFpik2QETdYBjllUrRMFkS+f6uYx0MuCQOmjEiOHwM+JFZlYX
N4W/1ZUpO8lIQoRC3b0TuosghZcwV980Mbh4nH91ga5ZRsUeBmBz8Cp1U7SKv6Qu5iA9Csvk0rZu
vgZ8ACIFm0yZJGdPbxiyfGqHkQ+Y1fcWBZLO3HxTI4sq8Dh+o3Ot0IoV+0o/CUm4pHdDgHobmPY4
6tFG6YJzFcv1WpfaizmQCx6Xby6m4Eww4Aq3yC1jEizTPjg2RMrD70WsqAcIz9QCLWqhLSshe4df
hjQWw7OdioJ2Yr2PRTFHaddkNNx11seSyXdgjb1/VENiMK3Kvxili/e2/BMNFTF5rULCZLxyVdX8
9B7CR7NRHnUrDZ6iTLm7Lqd2UJ/CQnC7XatVyYpZVrXVLHap1GpgjcrpWS1qcmLU+NCVMiXkYIhW
UbfsS8SHgw9ugk5qEYoPQoww06TYrOXqIlaIbG3aMys/deENjCZe2w+LwkLkMvgWdALTdYo2JAO6
RwTRABj16wB7rJmejQhZYIt+eEEiwz7iV9sLfFKoCttBab1lLsZnQejkRaGZ564zK8guyUoPLVp4
agn0gFRNrOsNJiOhf9NLo9myTtxqPnq80TSTTalFr0GYybsyYRWfVuKXVJfQt2IBb7NFqmWuYGiX
k2EVS3XxUhHWVJekxbHwfwRXMSGs9XfaP53jZYx9byDyVVCN6ripTdbNOj++XSjoKrLAuPqDi2Of
7ktRmg/kQLGYKJVnUdY5XZYx2fIlmujaPFdaeh1cBniiGo5VI7RosVwTY+e+4/SKw6kGVINsLM0H
4VaRUCK0VrAoLSSQMRG+pdYdu1T8Q8pqzKksSDd5RIa8VKgsrD1rVTWQYkqdxB0AqXSifm/PdyqW
fo/k0VjO93cJKVl6NaV5//W4+WYoBjtWY8V6fmpJX5PUe8TX/3qLn/unNxNdZoRqLx7ml5zv7wro
qwVixBGTq+MqXron9Ql4MThRR+3WlaJtuzI7hQOFpLT79hMms/UgvlDwOAbbSkDFJgv1NqvqM+6B
rUnZB982WolGf9FAK0f5+G2Ew3ehIKVvgHhWlrJVuu57jFBnZpn/xElsn/hOYdU9cKgpBEVWSZJU
5e9hQOZkot7OpWM2oP9ov8YRm32MKc1uNelQ5PpCDeCzgIdAvVLDvazMXGLkxN9ATjWK2wFM2Hxt
jF3TbrvCcOTGaDZNJxIFxx/nC9LXk9XYabciIu2Qjuo7HCt9J9bxpu1URH85TrgeyUUv16iPMquz
RZV02dne8qPcn0X88+1Z4583G1Lerxl+xXUVAv3Cb47Kk2rSYPn+LtLjdELCoLeSk3uMEw9B5sR2
hyeMICJ8G03CFVrFk/diq0CMni7kf13Tqf8xlfI4iPsk2pstVGsM13Yqh49xgqW3Uk6CoX3JOjU4
8bGWvee489AoJos6kI4wXT+B19wMCFk+8b1yf0p09JjJgSySpSzQwpbgUYXjUZG6zNZV+eAJxVIF
HSA3aB6zdh30BeuZReyz6GHfYJEyBTQTVI+JfcIVJypLfSO4zujIoVnWurGsLeGtkDzODEZKdKv1
lQ/mNqDFPk0R6Mqh93UhosfXRtL2Bm6jurj2XgMfqDgJAWwKBOOSSLwzACBqf0zxAVmCCSsa/00a
xaNS1Bwjo9dSo4OdImJmCVXxYqZWsfAf0kh2N0rTnSx497ZAz3OMV2Ol7tuVqWe+TUf0AGh6nfTQ
mJpC4rwvn2U3PEdeXzh9iEOqTLt1y4IaPkTExzTYg9MifsoaCpdZjF8poAj2NAwIzACW3SWhXbtC
yPqCwB35rBpltxLj+sM1sVOWoastaONe5HCriDVsWiX/E+UDomNhZw5mtZfrZqfpVARMghvb3spO
OQO/3TNrgU+3ldN+QL3Q5ttKS5a9maNLbg5F4t6yXBcXZPtAXTJI0cjPg5qa61J9HVz3UYh9JFSV
v8vCS6MhNqyr3HDIIdKYN0oQ7Op1kkJAB6C76rLk7jbmspcU6JuBT4XVD55ydd0kxoRzYhXAhAMn
S0UmVPk4Mt23TQv9WanDH6nU4QakknGkLaHEFq8+ZQdzXLqsmOykrD7VzNjVsHmhEIWfYZaY6PiY
sUYDOoTuSKf/rXebEscVO2fqlUu1yze17vtOkhOikLn+1zAozSlQmT0SqNJHnMZi07qHEeQSt2nQ
tLYsZaamaNqBigicsI6/O726S2jAwmj8rCEUgmeKwE3IKARkt0OI8BjLpUz+YQNSqB8cTRRIFIPg
rfpI34ZGJn5d24vBmhzGh8QQz6AO7bQerq2XC1upflGxrAj1vTECkML5smuKrRirD2E6ZI5oSKcO
qoxDQPSEI9X+lIJyFCR3SUT2OSsGmxn6MSal1h6VQaGGcoIr9V2MwasXXhSpuMNtyQHmYB8QsYet
Op0RTUO9D1b0YLWu99rk2aekR1ulEg692pxd75mQnKvSMgsxsRzkpnuVLKS9HlMRXaoe6SLfVS3E
gJA+ejJx6TGg6zjaj1DOqtIAEouUuM7eo2JAWhogy88UNMF11Lz6qgV8bFQ/3FBHZWuS75No2ZPv
R4/JmP/xGSjksfiDidCBXHONRcYcQzr0lYuOOf3ABfjhMijgm/pjWtKxbgiYNYy3IczfmtFijYlf
Rk0R/mXU/lspS1ZwHx0jGhGHBLb8Wqp9uLHG8akypUfYiZieSeIWbrC6r7FpvqFxCJxqyiboSGhg
A8ej2ZN7P9yapDZX3pDt0mmq6ubpn1qoyaFoJKBlCumqwXvjSWfVAlYAadGWhnSVjcZqCFgKhqN3
5NSHoNi7xuB8BO1T5hSW42diD35VpFPD7E0f0lM2dtu6967QJR90lUnZSKWYXDhTKxZ6F11g5qKb
CoRzjxOn0lCuWuoxkMTeDhTjsQj10CmHrYYyh4qvSXVaeu1E68EntMczA3lpMDcUPbhSXYFyzoj5
uFk88m1HIfWQgRl0vNQ9Jjxj1l+nr7hJcowjFmA6RoRI91dy7X8KrMumzHimOXwEH4IGmisyqFDn
SMCcQ+sm99Kx07mR4j8qx5LRMxm1rRYnFzP4bCttOKqBDwhXE17iIH5VAnNaWlkLc4yeSw8JQXfr
0gztUBKc5wOpjtn18z9MPm5JAKve61HKITFaFual0AvyOweLarsgy44hogxpSsEexP5OTglKGJc5
uzCyWNQbTpPReJQl1kWkCNEe47VaO1bYYzijFw7sHAxAjfjh+kQ+Rv4l6KQPcL8M8lZx8STMRDIs
qyHLOSplvsAypII9LbchDWNE9aSDnpNUJUXWiV9/C+R70pxRDhF6MhE8lbLRpJHwTG0zcO5wdEMv
Fy62sEJ/67WC6o50c30KHG33hznucxM/ajCqV8FA0lqnZ/hb+Eiu0g2gxggEqwKT7LoeHVGpDTvC
0hgUIlDunS6CpzJXUT88eDnvHzdts8obkMOdLH+QgVyQ/IjLS3OPWtPcuhiJaCUiywYRt6nB8cLl
3ssxxrNYZ6E9mRATCMKUXJmXVhSfRBPNo0TTbXSg/2VQZGVah6kXUqGTXkfpHQjQ80ALxk4iaHbW
NEIW1StI2nddwbVrdv5ST1rpYMbMQ2MzQeZdsnl9puHJIT6+dzm3tn1K3V1W4X2NUH7QtsHMJpAL
eI/eSBOtB1EoAj1pSYHbo9JGcEdewz0MAP4Zgq8D6aun0mtk7mrfhPhjSHYY+LeywYxYleWqrK37
SFCg0tWfTWGqdq+OA8ecdzZi61rJVElr5bEu+nuuWKfWo5cRF8ILFVtNTBucJlm6AQlOtrgfcJ7l
hBYEw0fgD5tgLBDERuWfUZ/k2S1rVvp82GXlwK4NTgSdFcLD0qytG3xQtjc4hMYpJcBJFfkVAQOn
7Dj46k1xqSYGP5wfRcsxd1pPMh5QYeFSgPb97KvNMqvZgNYX8dWXVJVHq1lKSeYdBIj2YDVbW8qm
7mbrFVgesRyqQOBryfpkenPzRla5Fb6a/0nYe+02zjThuldEgKGZTiVRwbLlHE8Iz9jD0CSbsRmu
fj3SbGz/a/AB68SwZUWK7K6qNyUD4mFs8v9Maf+7RMjQZz61a5ghvrQ8Gsh4a1aOOln98GKF9E9D
dzuVEV/v0U+YJ81qvDVU6mwGfU4nGUJMdeWzv2CQhCiTvDBx8r0GKqhpM6VNlHWdliXtA7ZoL2Zt
Q9sdkzACYYPl3H2KBbJdoocrP9Y31SRwZgsWDlx61oQhXgv4ltyRPh0MCoIFWT3G9GTKmsgf1rxQ
0aBJlJp+WH8KGzgpTQ59OTHE0t9Bbe7AVV6lldsriDDP0yjnbdbgUajTfOui1KykuUTKgg2vuu8K
i3CC4p2tYM5v1S9WDy7tZT7DvCz7VR+nrtRXgTaJVMHXLL/1SmlTmQTfQxcw/wfXqxhXG8Z5BSgF
EPQY8dbKbQkLDW1ESWRwBaGxThCc2iH59BzxNtGf1TCjKO8hep2TD5zBRDpuRl3n39PQPqXx+GlL
qOBzH0ROFfS73nTe29Kfd3E/oOiY2o+uYL5lZQMGhPgjRLhcszlZty5AoRubNfoQVj7HkDdGnW31
lMKI55yUoCmRHbOlU7KTc+rDjiEXhxK0CPY1aux5cKdNqc8JNt7XKMyrevDJOYLQR0KK5W1yzEY3
mDV+NUBm67FCglHQNttMAtYt3LcVnpYtr2yDCGzIdco2k9F9uHGa4dtLYWzGsNv8IFtb7fKCt3HM
2kN+6Rhg1eZVwbwZzOn34HOTW9p3wUDAXDBBXxvLDYMxbp0eendYIj+FZpCqow67/dkLcxV7AdEk
VktCDE6etW3gp6eWh7kL481sLcmmbqo+sgMPaWFmnkkFFJPua+w792IiPCXOmBIGFtaxfvWuEhQd
w8uQD9UmVeG8JzXAOjotjmh+sxX2QG375Nd4FmoWmCtMTU4sD9sMWN87xQVXMsiTs899w0VpIkw8
brVDigCbTO21M/uP9Z3R/K3TiY02dLetwp0IMvxYFgc5z9fp2I37sliKqBDeYYQRzWrYHqil79UA
2JOPcKcd0IasmA6ZJB3QLBAcFBaudwFliIfu0reX9RR28c4Y5IaE4WxbdZQIop22ASnAbDA99pke
DfnSGW+q9TEGj+W2rjddo45mgq2gmTBQcdrAikiOsK90oUl+kDBWtcJbd+7nXwQILTcFinjQM3Qr
5QPRXcu6MfybeEAFl1hcGKR7KZWjf46zR2xZKDwIhmI8y9ROnA1tyILJUrnNQSdXfTs80MduB9MM
SVUAqdWVX1xpBMhLdtXZ1Z1bASzU9NkrIygeRp2Er1CMmeGo2jW+mM5FS+/tCjRN1sw2I8LuNraJ
esJ9Ndvxep8Yr7NqanSksMPWk8Bnz9HVLzNPN6pDErOkPmus4fTRzEREJPnJJd+GLfSh9r2DJoR0
4/YDrH+h1Cr3qDdjwkrWPIphG4R5y6z27oDkAQedgFRKZEiKnFNlx4AOTHxG8MjEt35VRtIdh9q4
bWR7xKPsOZhJTIzjQt4a+dpti23NR9onKklxFvaPhigE+AHjEKgRB9nYayhHKJVNVNfDcu34GTYD
oERm392VrQTqcCaEa75md2gwdNV9ArhEx9T6S7TI9NEJKgcZRzXsiqw274MYOa1rOM9NqB502kOH
IyOFVcx5zmIULGJBPwzoeNAWLvqYF0QLM/+t2ZWkJ1XLXWGccBYjpdVmYCCNE6QCmB9Te8K5grkE
PRzknYzY28X4bNL8OXhjoH8sjJdRzAdH0e6Nieut7ZCtx/x2RoTGfVe8YBh4mQWBOAxYw5JuUsMQ
gt5wrzUxJaHkm1ycico1KL1IeEgKQKNftR0Av1XOFsftBnILUr25vtczYZppElYbWZIi5SgvYI4U
IGUXetuZVHs2Kv2yLfyTIf1jkruQoBwi1OLhPYM9tJvrAPF1GTOouDGN9J3pIJ1I3ya46K2lPaDg
64NqLSDsgXyIU6FJPBjWbBfe3i9L4kUAlw0sdDWkd5tJNtvtUQPSretO//KUQOgjGhzZ9Rtrew0+
ibdzhwov9/NsVTpmEJXhcFPuglhvxjbdxwYhY5Ok/pWD3oWFQiJKGTtktFQM5RuHTCgwSwzHbbDR
c8ZuZElWbJeErVYz+HY9vD2bOJ5PToUzZE66zlQjkZIDdnRQTfbC7/4kVs6YS/7BhDPYnG0cA+0h
gG8yVLQ+vAiyWVPxa87G29A1rmwrj+L5LI7O9HOv8sdcMLZMx5zUgfF55tPYuv+Ys8/e7euogIcS
YRG6ST0fv7+qKiI1m5zqmiQoWeYPvVMiO4H/Q1Qd9vLhpuJbo90vH6WY+lW9kKShlU9ws5JfdgrK
Y3rqKY6nPbSJ9wH4He0LC1HYdJ9Lnu6ppE1/8VFzIM30lfoDUPVy1lHggL0VTG3JvxhefGu66eYg
3sYz47pRY4VZKTKisuLTm3G+zT37SKTyV+xVVLTU/tS3wZP2dimBv1uVj3czri84n6ATy9I9xBrk
2wxx16OyUXnL7ktao6T5pAIuTL+5HxpxJGM1jMpebhvfiK8Ky37s+70GVQEoNAm9TeNXgKkW+Qr1
Z9OnDJzsfCM7jJBLNk/BRAP7ANLXAh+DifO2FKQT6z5xVuzjGIPmu7rUaNfZMd2JfrL2MM1UZfcN
FKfoPiBeJQiONXO6asZaILGcK28C2R4Bu2AtibWnOeF4alaGvBO79uj5DZMOET4aaeFCvui+oHbR
RGHlurK9ud/NDnIA4CukgzbRMhnFpmW9LKbx1SaTuOpqdWjNUD4E18GTNaXVsUsCtL25x7wzefSc
b6/IuzuVL/fJ0CDZJSxtSqfThK54OHdcncToY3QlJvrI/01MXJdS36ieKLvAIeQzCxJz1Xg9oTyd
eiULxnwjR+ahddxfypVvSWnFO5HPSOvXXBEPLgNWBPcyP0KNQra9UHCqqndvvJIFUopgzZip3Zg+
AUOJG2Cz/yo7tDrxmZhvus0v1WkkDTVeBfFw19cODhY2JaYaGPjUrdFGbY/wKnF3aQ9Fcu7qBMWH
WFVGcYpJez5Yep5vLT8noZqEsDjDNMRbzFsGB8yw82XXqk2Oc87KTIeGYHGC0LJsRALAhH7dSUlA
9NhRYI/dtcry+CstgdimpsYeNtwZXlwQWNXVG9M2oqGZxg3Dkd3kxieDcMLV6HAaBDo/zbP3aKnY
eRCFOoRjK3ZTYj1mYFH7ycQPY8bmWbmetavwvtEA+1dWEN4YZKRtSMN6tpgQukIvWxmfvVOggl/Z
TvCZE0ewnltRbEnLADxE764sTddCKqcl8EGRJf618LvkMTSzF2vp0k0c9J+YopDBw0pTefhuzy0T
sjjtdzhno4EtBJw1MlpWLgEtB3ggJkvJRwGlgsTxytiCvbfrOgMG4reZPcy86xpsq2LCj5eh+NRu
Y91aJDGM5a/YdOVLERf3WeH8cgsv6uuS9LMC69s2jmQTbod0fCg4FWDU9gj0Lt2vsYl976tv+1ej
GcIo86pt7OPMUijb3TXsy2bdfpFbRmEaEtUh+vp27G12Sn01qnqJNBEsrFN0U1X6OuYGq68Dta8M
49107ji/sqCvTiLL3mvFvlwyrib1j2iTTqKd6dTeCcSVCTPp4DTU1qOahg1mCA7l05wsHw7NMGF6
mC7hFm8qUIysf4vtNotC2b93Nur9mBEetrP999jWxU52FbYXfd9twoyhXVNRIA8jvvi+vy0Nztdl
HDpIt+SFmC1v1sadJCGBkvePxkL7x5rFxldiYTpsvppU9xufvA8zaVEIn8fEQuH1P6j+qczCHtNu
b2bm5GI/mg4YJrE46VzGV7NbEUbWpc+V7ZZrWxGVWNsYMbSLUW1NrEWhdKZNlDjzZ9uXf3o51RCl
/DvVmmLnhYu7LWruDnHlRWaUgONSvQxo0xiyDwuWTOqkzYYZr71MZAqMT6Ym/aXZoO6fC4dbSK5z
5RqI6kB2x8QHFekxLKeSq9wtry6/MU+BrPn/vu1/TL8uD57Pz/DzNDWlEJrutK+OVl41iJt5lct9
6ouo4vI3c/xgXv+8Yizrs+L9/A6yOeVflwf8z68/z//3PwTs4Jp9+Hm7/7yLv2/y7yuy33VL9L+3
JPgabvyGxLWj1zqcH+f3eHn1v2/k8mo2dqxo2P//41MbkhLictdGekv79/j9ffLLrT/PcvnN9KeW
64GT9BDqj8TDnCgozzrDcrL/KqF+dDI/epuf2/7qZH7+zi/CpZ97Xn77R9zUkTGLO7HYX27/H4HP
3wf/lxznn6dxz953i5VYa+uixsoGy6JuSG5/3shfWdbluf7nV9VxrkY/z0bKPVkjk/ssL8IVLUmx
CQYSEs8KlsuP/Cx1SS82gf/3bT93ufxW9f61L6tw+8/tl8dfbrs8yc+fC1UovQ+R95f//vzj58V+
brvcpbgocf7ruS63/fM0lz/DHlMUq3PTNRMQ7Hf4LJfb/37cy9+Xl8M5Ll/W/zzN3zv919NeHiOX
8CrshnrnKa8nCI+yzMK5k+6LP/04A0Y7//jnT3PqiWD859+jSfRzsM3D88TFJKjx8qCfH//chpcg
AuGJ4MyfV/jnZX4e+89L/df9rDDmPf08F/zC5qq9Wi43Xx4g6hEM8J8n/Z////Milz///bcRlvV+
zofoPw/Bf72v/3yayx1/3uvlPpfbUhhkKNzJTsmwFYPnC43w/5OW9UAfVum0/V3Sj9n273IxOi+G
S74hwVR2/XxZDdRZy5bmSh2EI33yEs/Th5KYAonPyEjL5jnGeRMj+MWyPntUBzvQ3/Y4Q0M6uuff
mNa1ghbbqyNtSXfHZz7ZktGZGZRPZozJXJjmOznpp2bIGDkajDT9qgJG7GD/DV6yrWN921nqxiU7
CjiRmrkr57u51l+CDASJJSmktJ7eAxyWGWBzpuvOhIfi9VXZZoznlfkVFtOTVYdymzaQIspJQS5q
3RVR6PjYlVRJibwpVZOuWvzVUc/U6bUHC+omOeMwyulAQcpTacEFAMTG24SwqKNJKQyKXuMD18f3
NYZ9kzn7BCAv5r0IPHu/IDB3PNrVyX+lNKG16aUFhZ1Cxw5IbsjIA29JljZ0SavPMd0oehU6vVth
k8gJ5mNEsYFBxnkeg6gFov/y7IjiUNX1DSxdwhY68d6MzZVSM+EmA6Z8Lns7Fcp1moBIkWieYNmn
1KarDnM6XDOVoMfIGQMaJuGrSW6tyMJm5tGLbDs2HDu3d/ZxkKZPCRjiUttkf8RBt6lpzLtgvpV6
+tP5HJhAh+9g6sCjOsT6WGL/UfA85/woq67xL7PMa1ubKaSnnL6lTV8b/SePKSBNk4pgWtxgF+OG
YtT9vreBv40WN2HhcaQF4/S6G0VEbfxCLTltu8ZU66LvvvzsrkwA7eEF8liPUfLOMeb5wTYSWC0k
Sbegbms/lh+dxg0H+L7c1wYDgnpI222wWONO9MU2gKMR2YIPnsBrJAj1fjqnhhA3ZF5PZ4V3ghQA
51G+6HrrpCQvgEES5JEEJrAB11Jv09mnxp8+LpdNO92czyA79/qbIl2+gbApkzvggUZ89IYfn5Q9
/G5Ke1rbXH5raIAa8TZUuTTFFk2YuaCf8q+BKcZNizZEdN20IT546whp7BZpwnfucXdiIAuGY/ev
cSYh83tE4lQQr+bS4g3zWh5Msk3VL3o9THrGdt2FR2dsy6SL72cL86sm+FUXlcDzLfmcsYDtg7O3
iEVdZjk3zBPSY1oh5QrTL8IUMFcl7iyypuUtbGZyQsTeMr79kKBJO3Oyg2OZJdkq5v3Sx9ixzAXB
2fpptohYMcPrIaD6VgaTV6nJ5zLkb9lgzrA0FMYMHuutEbyQ2kgod17GqKSqYSN0xSzEUNcLl/R6
7EeG4pZ1m0xMJ0rQ18H8dBtB2UPYRTS0j51sniHTF1j/hJEX1u9Wr09gaOU6cPpt0esXZcYk3Hc4
yLWxiaWR1PQb1oTnUKJi6FPAHbmf7l2BeZpuLGJ0xQuhe41AtoaeGMOdsjExucBtNrCSyLSGveVA
uCyK+ZVMr884aVpQY/WVL2+LjYuXDzvUzFKwe/s5aNJnQjiqY5X11nY8htbW9HT42U9DsGFcNc2Q
8XL8asn8sv9UBXxq03vPR/cEL/OVgJJrYXO30iK33YR/1y8ijzSUlr7urmP4IYym5p1M8X/IkPTv
519YTeq4eJLV8GENFbhQP99hyrwZBzSDHpNERBKs3QIgrMGswKoGBqztuEk4J9atGmDH5Z+ag4ST
HEQYZBaHekKChUyrWff0iKlJze6j9+nU0am3benG97BR+miM8f85Q8jeVG6camAhMJg4FMXbSGTp
xgqLMzOecUTXla+1azlrt583BaHAG4Jnl43XmgxkJhAxWPYR8S8vXm7f6+k8nH7VHqhvk0mklBAi
MvtLGfKrzOzfXUPkBAPX9WBi/TT42AKOA+VaGUtiaCDSBGSNrdI5ebNgKUwlvM5xVo9m3pyajggl
cvkwwf12OgZW9sgbTu1t2CG9M3u7jSbDY65p1ljQgbsqT2wcP6FvTaaDIhWVb6SSXo23QH52/vII
sbQOLai63/mIhwp1KiWDLcc/NI332WV1pCZxR0BouRHYsKSWj/drjNXNMMbwP4IRk1fUON45VIVd
NxqcHF47QaIbzwC7gdw3w2+opk3sGL+DBoAv1tPOyRyQgRGOEk56oN5PwloIgSrFTgl75y7jjUyr
52oyt8IqIKKn0EPmpnjPXE4zQ72FpsqvNNaPARbTzQMc4CcyYl/mBRdF0XZPRCP9VpP3ait4NYyG
SwJnvGS6WYKNLxm4Wh1UVsvzblQNjUZhvsRwzd94ojvIGIZK5u3GjBAefGWzd1D7jzApnrx6uJ48
d5WbIwTXYt+J4l1OnBN5323tgdrA0dfpAoloRudmtgy1ZG3f4SSycVquTwmd9uxpA5FP4xi8zUYP
ir2a11ybH3M/fSQdmKBfQAkNFGOCDMS3lL9HP3t2mumdmPPvHJBWJ85u0dlhEOUT+CqInKkealSl
Q2aAjkvc7zgej2KBkKKWTEcEyQ3E4yw7ESafXdAdkgFZDtPNqAowlBh7/7sTHYZY7LCroYfCUAng
JxO6hYHjWVNhthifNUJ9dS8T8q0siBERoqjdRDzce9nl5wFZcFATMD0itWRtzDh0phl7s2Efm2Kg
X44htAvf3p951E0dV6val8fe/W2WCI/M8W3gTR3M+jWrZbMy5+IlbI0jK99j1sb1ahh8Dn1ysmrK
BNfe9fm4n/Bt7fYdI+SOw8IiAVUiQ3K1GoEJP9IZYHDw61MWnNkLfReZ3extpvBaKvVYDA5sBhub
o4yrdwzi76IgJF6OpL9N7SuskGs77O+GAOvOYbyv++TDLSETDCFjqHws3v0whH+A2HPdLQy1yJqY
Vwvnxjl3D2tQyobWGqloJuKCzGsuyZ1Aln8IUSar8oQ2ALYNYiA0M1wuw6vXM5ZbimAizErdFjkD
ElQ+HE0Bn9MpyTz2iu/6LFwp+2KEej08Zwzi920KqgKhx0e1gMYA3nmV6CPULWwzh/gDGcyGJdfe
emWz9Tt947QhTmI1pr5YTxhFhuYLaN0x4BUgoS4l7NQg8bEhXVyG/A4H2ecw+j4KghKW1Waw/XDV
oWFnzgKyWj7Cp6455yAzwaFeuV2bPfQ66mOvf2KDo5K8D7/MaRiuiWBf48Tt7oO4fzLETDcXDh9w
flfzjKeTNQ4fbRduEx2AamQz/4UyVzCkaUFFCqWw2zINLh6KsAZOYJMAn4H1QUgtJeaCOjgES/Hq
U9TX7OCDruGBUxuT/oeuE9/tPLsW6LF0Mt5OYc7p0mQPFsvPphu41uJYAhM210mm/uCywXjcAi6X
znPcBScIJ7+sCVbK0naU3oiE4izYAvfeDJiVexSLCUM2HSYnSpBV3ro3diZfqLVfAs+psfez4Efb
02+mUoAtuG+fgpCtxps3xPx+JjVGjL53byQ543GvgbrdcHWMa69lduvqErTJKyTWztRgXiG2eZL9
0dtQ9EdXWe0K3N1YWdP47Koxsmx3orAy2Ft9+mBvuEOGCthryDuH2TiY6y9GYtUOmO0WsyBQzCXF
25kvvAPftoLqGQbRLzrlZu3KBtqrBeLvc9IYf+zY/syUPMQe6GCW9sdanMraJMojhUxclBSii0t8
XieDdYgoJ1/cm3YIn0pj+AbacUJxnU1xBOV9M6OUXiE1inqdnOM3BSSS5n1qsVatlofFwZBG1x+N
MGCrhpDGyK96rgWU0amOn4MRAm1jJtSdiPLhyiIAD+BymFgIQE4BXln22iP9q3I/86HEMG6cCS/0
7K1w5ifbRLyUcwWmHGEpMqyKXePbhVCyKQizokdMLQ8myPRBVia4z3Phc5WW5dhEpcVxEqM4JVN5
MyNlPjdJNuVYd9NJ99XAY0AgI4Ouqt/s7ohfvGdOwACu8SgUFqCCdoxFSiEMDNCBzi/BWbs74iss
JQub4RzJo3vXqfPL9ox5G9v60ZzjaO4t/PSTgsjYlorQDTn7lTGHEYUJmaWppKBy2Cyg9Cnp/HGA
K0hlGb4BtS/rJt5wrr2ebfM+g12/Sht/I0OweyPkLPFd+9MNgu8MfAmpoDo49rjXsx2CPFgPjRtC
nbJCSMVkH5pSuecHRFnmEjtpY9EbSIBxe15bkCJ9CzfeBD7v2gqh8EDuIFyxObRxfzQgKBK1hZNc
UT/nRXWTmt6VbgmOU9TPYx+CwRMMgTHYWfKXb1aqW06MAt5q8TVDSarLJSfGDzKZ0w33fjW++934
O8O1egHU9mzrA34n+aUOPusV2Zfx1CLrW0YAAU6eWjxq6d8PgKGrOS9vNIolA4xypfLwPXfhn8B/
eor7h0GYAKG07mSF4w9lkhwOqHRTuOJaWCCfMukjb5kQapj+bU3XoTGW2KSgAqEYn21tPJshrtBJ
Oj+gcNMbrA3uyzgECM9j4nWXtyB8CJi1QzIpfRI4z4KFPqfApsD0fHRJua028+heQRtb6XbY9X4K
fwjVc/HcoAC9Mgn45Jxct3XqRFNu0YlpCG/oDbAItz0mz1ddgujS6tD5JdkShQPa08qPxsZ8MwqM
69vB3sXTvFMT1ui6QPTSEAiU6P532pAp7DoH6gs04RQYIxaoVJV0X+OtKQ9U0u7BODNPdIYnotJY
sndeRL1PzLgTvlWNAwcvyL9mP31L+zQia7lE1zI46zy0IV3Nr0pgGRnbuwIbklWlSZfsULV4OdCe
GN5kBcIeg3ZuYty1yWJq4cKEI2pHCwmnv+du+Zl85cnnaWL3dhWE1pow0LX2+nUYdPUKEKCCJBRe
CfVVx36ykml96pN060g3Q/Q6HWtpkzUdk+udDzRt8JGb/nc2zs8SFhv5zSHmvFzxUWj49IYhl9I4
Yuo5b0laYaPKEriePVmLMgEKVbj2NnEkCl2vckR2myJmFpJlXyourk0fThMtGGbJsVuvlqzbp5Pq
VwF19qpV9teIJzNfrAV2vYP49uHDZvGXiflJWB6kU38pMCAM2YuvvEDqO+px29jpaUkgqjb8WHdn
/N5cbts03PsEUA8fXIonlMqfmR1vbVfjol+f4hCdV8YaZfltVGr/BYuw49waMDmas7m5097qVsAr
A/3zQa9kaO+Ms9dVWs/XBaTLqCCOY5tBYPQAm1d1Pb5wjcIGsWpILqPwojaZdzxuReJpsiGB8YD1
3zMaVGOTgf69CBvuyNhgSpd+hdNrEziv8Gee/HKg2sR1xYVnse7iOFtB6oCRBJcS51yHgpdrE86u
anZN622dd9Oz0X84L1M5YCyctQ+Kg7eqRufeKOS86YXzpvH9sBJCbBe4WnwzYXKNhOApWby9dea9
iSTtKIWxfYUwEtDDIlJE3zU4JXM4VI/avgvT5L7+ZuGNMWodGwfjY31fCDo1r7Xh7YxkowjzjfAP
ezXb6uQW49MET2E7p9ldToCrE8IjC8BkBTDshiaQLHYKz9l5tD6hUn/6KJc7kxNTui9+6j3aHvna
SXaThstO9khQivmqa7laMMSDNLLvHPNt6N1fRHoMaz7XAVHVFjUuw5ic/d9fMmdl2vrQDCdSrG46
FoBQZOW67a33+Ny8BkZyvbRwNSx1LW1Mjg3d/a6b6cwVeCmGBi5DCl1rxFDHNF3IIjFnC1XMUKlw
v5ioqVwQZBX3vyqh7+t0WPAHcOlphke/EEdIFt0a7zhqKqj2AYglb8zA2L/MvykALEAZu8eKV/1O
sc7OXXnVoi02JbEHQcucqm3rjSisZDtlO3uuT9KT07ptikNNTskymFitKvdTWt1Va4PEhm4W5RL9
bd47v9K4um8zN+ItHIf01scNoVvG68rA/UZ6UDcy7C9G5yHuDdQZ8Z+lMp7ss2YNxc6TIT80HAd3
wQI9MWtqLhtuZ1lvnN767ZNfYIfZI444yUFV8quPzwc7LT5mS78Sqs4S5qA07hSfORtPsxxvVJ49
IqH4pIT4NM80Z1/prVvPH0ONHWdgspEbJY645AOL9WL70JuHy6Rywh22R4E9M5o1M/sK1jrThPQj
RBJ0xlSvyyI5woJ+KINRrHzTeF+S8dpswqs0rG5slnBMUXa9UlAMRhtWTR9lY/aWFa1Y/2nc+rfr
FL/iusaq31b3pYEto1+yuHioY2LEH16Du+IYxchePSZ6hbTqo1OUj5AhV5UPh6SC/TKPSJhSK37N
c1ix7oDzC3mox2wRDjA1ZHpDJTuvqTCFX/fLlK98P8M/PsHNX1Wfnmg+oI7f6jIOoozzlCvkFbWD
HxnDhsQ3oiqCZGe3+drHCjLyjWrt5MvJiKurqtDLrnGdyB1w+mHLMyK3WAc2VxcsSr13NQzzM596
CpDYnT9U7YQPmOwRvsE8ZeVQ0XEWVzdO8YKDzCYt1F2b9m+phvt6PgWXubFXFeXRNvE4UZjln5D7
7ZiIv8V+f2Jyext3Ma7DsT2yOlmRm9dEFJSPfWq/l5MnaPRSytqx3gUhUR6iZ2OsskfYC+zDJkMZ
hsf1nm7skcjxt7rPf9P9Po1B3x989CDEMsUbHATe3Pq6reN3yoPhkKaUKDGD+msjIAkBHtUasr3E
isnet4ZgrJcTu5nbTXJdzsa18mvjRK/5OpXMdpfB37Z1hhW664309BBxENQwGReF3FftTaUMAAKe
AA8r4zd972oe9JPIyG2ZFuNU05UfklIyxAzwCs5Gmkaj3TpzZ6zrHNJ9TeL63JXWlVHAZW6WBtNS
6dOoBam5K2NrN89hc3CNADr+HAZrFGDlgzF3cGpw5thd/vx7W1zuc65L4JuNX2QSLnBts1f1Lm18
qXZFin1zNb0Fglib0hm2no+mqgnng/JLieLA//CYI1sIqFe+Mxh7Ps92sShUBxEz6bOISek8Imba
bqep0NuRPUy3DCCz/rGe1OfQYwGVeew+izEehKXDnR//8YkaW88F0FDD3HjpGg1dEhZBhzbFGGZc
9x1Ke2+0vlEDc9FQYZdx/MvJBbY52L9ucFUi65FUKBMKVuuxLAVEjo7nki01IG0Gez/2f6ehjfgF
p2oyGIGI4oOzZNemYGLVh/ZrKE8DVAQ0wjfN+eWyMwLjeFYDQfRjDIOXQOCIEVR7gf5mref8ejG9
h7K+rXNsGGDWPFYJCneETIe2Fow0/Vs0jKvWD77ayfXZDHHycov7/AwdhEbJ2HBqj4LQeFQQDldE
WM3RYPZXg4b32CQkSKgZyhpENy5r51Bp8R2aLt0b/inwxBuZMgn14mFl+XXHmeWQETIjvMNC6rbN
9Ru57JRDU46s0Sn/jNnS3fSy3yWMt02XTtlJQjZYcthDVFVRmJpv2UxySvIHFlR+NNuzFoGGsyZM
iuUxfyzHl9hBlqIDerQ0gR6rkH5PPf74k4KZEeb0zj60PDxkdnlmWq8yZLWWPSZ1khELblDuzsqO
YmD64mlxosd+8szytSsD/MtbBAbawoIiMfAKC+xddqbC5TAy+RITmnbSc5gcMqSCp8nYE+HvUoCV
IGmuib1bDO80uRJDd7ggeWcfHbCwrRl4nwuCxHJkVBlrwBWd8Kju7PHWT/RwhoPDEsl1a+l5uNwu
+skqcFs3nQZlMU4/K4eBlVt/yby5a8Nq3BfzWV1UoBmx8Xwt+wHqDsBUtzB88n35OTDkY7dRBmJT
JmaFSg9Jrs8FtP3ueuhfmVZib81w6c4s4SyNNvS2M/QUfzRMWBAuGdSu/TXCAUSDCCqTAjc9ipH7
GJsXTOYYdg6mEe70SRtnC5pyqLHPdVtqfmAPT4/BYWiY+GXLQAYCNmrb0EkkHhztBvIc5netHO6b
EhCoczu+mlEdmcvfJC6+CgNzm6mAjjwy1qSWqg+5RkJDN7VLG4HtwJCZNz2wO4pSFjGffKRsyW4q
Yd6GtXB2wiRxVM/qsDQ5Ag1ZRaktsORL2BySRHTHkXn7/2HvvJojR642/VcUuscETMJtrDZiq4Dy
LBZNk2zeIMgmCe89fv0+AGfEnhntSN+9LhoNXwAIZOY55zWxBaUhiocHI4MHKjffqJrx988mxObI
yHohcqFJTlqduBX9ePCFFVrVmayhOVtm4akxqZ+WFUn7QhukY8VbjAYYYoENcE8CiCfbztxMn8ef
eaMfp26vx7SkSZg/ZMak4VqXRzRh+XgQ9VwTqmRp1SopvC0zrhjXJvoqb0mriYDXQuqFeqTemDZ8
aIRZhv6QJtDGTAV3H0usMxWVCL0v4M3yidYFPgWGd50M/ARugnwQSYUzkBAaKLryBL/2sTF4tp7S
GKjsxWBo+OyddHioDO4YKW5rrcYQzAYft/iakoxhdY86RrpAwdOTRVISJ60bmRQKbxSFbv4qbhCj
Ga8hieB6/LZSjButpAlV5lGWSa3HNSyQ4JGPSj+B+0qWUslVW5FtKRbjMJ9tbGCYQYCZZ1u+yIZo
blPVc7tofESO4VR0ZodqQpSDp4RakWHeTRPdXA/hxE7Sh0glnoDuvxaa0Tqm1R58aqgkDm3VrhCw
IG1uFG9qk/CIxujSzUxdy7MekqCzdvCUOtcvi2LVgEF11LLctdmxyniTdQ/WFB8SyizFlRgx/siH
TN2bKsxOhhU675wolLfB119k9aMbprc2K2/sInJ1vbxMtSEfsE8kD+29gN3jaKHigZXceyhLOUNB
k5kw4jGkvjv31JgN+FM41Lp1IH23K9x4W6WS17R3QAqEZLrJZP0IYkFNh7LXGmQsY42JscjIiJW4
dqvmtJXpgFo03fY+0rzxYEDFWYWEPiJrGcz6+bCRCmmbFOFdIyXyprIuqpAYGMrjQzcgUFXLZIWH
6lvTURExenh3flYjA2QjrzMkE1fvXwV18x2zMzTgP9QuvFhE+wTB9IpdNzwKlXCgha+2CmyJMfuu
yvXg2s9hJeQaZQPGKn0NnjfvviMeAabbu4rbGNu+9q23SOgXESn4zpfuG5ICuZrYK1/NDJIf2jd8
gMm2Jk2K1Vv/IhG6V4E5ohwWCnzeohtJFIjQ6KjbmFOBprVN/ho1YsxuZgfYusjeZa1/bTrse3BE
3im0Pds4y9H6TF5hlONloUMukSwiY9WsbrmjiLcKXlFV6Mk20JDxnEonlrAPk9EWqjztUtZ2dMjB
JePNhj4SXMCxsI+8R9laKeHaBE3fnwuoWaICyDIgnRW0L+OYX9PDRoyCtRWkkhBN1AwcSIGjWl6f
YJaR9bej4iJPxVtUgwVpguhOlW1vHZSkXoNcR6GvJHECga69zox1mEo/yLX3z5K/o/oKjF2ajSsp
s01D9sM00Qc1BaFRVZ/LmZkTKfK09VG1uw7niU72LZVs87Csgqfyo9PJPBSxwd3W1j3CBcMuBSCO
tZ46y5vGG0uyURasutEpStphr1DuozbEXyiUH+si6B1FVU2s73aWAWdMTPajHwaIylTktPM67d3K
I5BJ+4mxEGaQebkvh/q+M4tpq0JAcjvElIZYYMyRUZ1DC6Tc8vHAIragKDUW3F+FShxDONpYA5Q9
kVecu1pVt+eusG6TjAeaTfBVC6U6N3ZTrOIQSUqOBwAvNZQ3yj66rryRJD9pRhiFr32roElqUpaP
WuVBM0oTdMdzUWbeNhggWOdIl1XmNbL/eA5MAjgxyHmvkDYdJVYlkWonR7QsgrTlGR3U8PwQVy0+
H2mJeJh3RpTsyjeIVQjLwMEW6MVK2J/kCnhouygY5AzvNLmIsZnWRdGqm7KNScMYKHGM1D8F/ZKf
NEQCcDO97hJ5sMZDXeucJkvx1kyQfysV68PU8VxJm4ehAWkmcGxYmyMIWzTkV5o2vYkBuwMNddbo
wzR4Qac0+VEOKGnIZsPYTwL1n43+sdeKb1UMmKLh5VLr+yGuj3YFwgeepgvO/JsSo2uAr/cP0VXw
5DUFaTlb1daeap5Uv8CJI+KP6Bt7G8jPoYiGb8oEhc8vJKrtOQ/AFG/oBmzbQFrDFMGww7Mip48S
TGepU6smTH5g5MDpxutOo3qgC+97cAGBQquCNc/ktmrjSF11hfAYbmtZux8777qoKRCb5CJiZQCq
Y3JOaFCPaaa/V9NwJZA3YJTqBF5whJCc4ReAUWGY1JtYwNOK59EZdZRrIwqgdMc1hM1O25V6s1dQ
TGrT4U4aJzjxYIHUQqcbCHfoUugM3rV3NdaQM0YrQsobrEOmmM6A56aWGPACeqqs4NhQSyPn9qKK
pjmB/6S1t8aN1DQ2Dlu49YiAtyW8SXJ0+Xza+rza1kLZGx3WkzECyW6iFM+JEUKtG6ArqdK7r7cv
sYhfGxSVefvVbV/ydxFhv0YTJ94YU41cLUnIKEpdSYqooGnw+dQcSRABi40MAxVbncfcgVkG+EQL
e4ia6Bt//1vztYIv6fjkC0jTkvSvbRneIWGV7r8P9XBbq+Z7kTSP1ljfUYVAhTTCLEsyG+rOsMtK
j3BAKDN6hzqqBOfaEMgbyYFtrdp0Kgn5ZarOpqcdi1J5VbwemaUMnNhczcoaH+BLYiEWlhX7bjCO
HR4S2rg1+YIy0HspDbdnSE9aG35UKkxstKyHbY5Qc+/Bnq/eM7N+tAufbDTu8qXYKB49J2065gT2
LhXd1YCgBNzZnuKJ21ohkDpZFBscbilX47+ozzQXGp83U32noGm5wWRfDUDSnEwRP5LUv4EsHBzQ
EDoM+rQQyq8KBMIYuKcnA6HAOCvTbTPqsgtsDitBEj9tZmyVfvBPdVOUG78ub+GBubKe8/nH4lAR
lPpNKUGUR3ogtcuGFh4iWfQeoLgGaaHZa5nEfSOnKAyyOAxvCcIM35XGHgpEYB/JbKyHGpNwSw8x
TzSz+6CoLlqrOQOiDlxG6PTwaB2LbPm6IudnIJi7KimXr8MRDT1Ti0+RUd74aN2u1KGgYjVQxBjS
iGRVsi0bCYGS4rqZZAXV5tm/RUJeLWZQVtS7PEPqoyUnHGYo7zRD5lrBdBWiX732gjJz5aI5+Fa0
93wZCzAQRwoCjC76NY8hwWIywHfpaoYAjY8OHIN+BCDefAp6ZYSwgu1LoSON6ovRlNdCbvDwTEa3
URjvJg3sEMbV0jpLcrS2+0vja6+FOPoareYQ9iblsA8bjEMudBQrO/vdHJsXkl+itB6ooGyHDDuc
Kj5qBKWBzzBi8NVrMxqugx5Idd+C9lD2hZ+kG4X0gJEal0GFDEd6qtoWpYy5pIa0WaU+1gN6NyUJ
Ux2fSr3porWdGeds0u48LboVtCkby2y3cTVt7UI5ePTkworWLRYnBwPJpAj3Kw0KXARFQi0HzQFG
yZLlM9gpwMXU6BnLTboPsUUeOwVz9IZRCclGO8Ovr5CSkxiqNy/q3mKMVTzMaZXyNinblo9mhAqT
P4G7fwsH/b3tctdD6VyTk2IrSwP1shEhw5Ko3QheSclSsIdARvIMg/d8ug908yEyh52santImaUj
Neop7KVZXhaMTkuHqNdwbU8fYKndUsbQu6qrdWeLjY6jcCP3r0DWL0n8KrRZ4CDek9S9gRKm8vfL
HyfPdiqkD6A6Kd/svAKNZH8PWljnVDpPEjIJK4B2LcDZ4aSn1h1cKxLcqfVNrrpT6+XX/3U9+E9c
D2xFk5cn9WP4X/577rw0L397Xw48v6Tv//i7E9ZNFf5o/pZ//A1lmDZ9DV9+9kD4PP5XCwTT+AVI
o2FboIg1Fa+DLwsE0/xFUTAxMGVNM2wFkMyXBYL1i20DJrKoMVtktAw21YS7wT/+rlm/WLKtqWw0
dFNV2fR//vfnlV7yZPTzrP7D8t+oY13yMGuwNJh//mcDBGFT3ZCFpuiq0DVDm+/8ZwOEUckge44Y
Tks2SN5ilfof+oQbnD9TlVcK41oZQ8HIQnZFedcpsdbdXYuAgzy9oXmGOIrnhhiN+Wm06/sLYlNy
eN2UTwrw5Ca8/PSYf734312s9a+uViMFpGk8HtVWMI34+WpJ7BqFBUFxh4zMQQkYzNYpMQIk6pUn
nka7ONVd7PrYv+nmTkrlWxOFlWI6j1a3K6XmVaUM1gnQ3ikqnHjpCkKvMEcORTP2o0D4tedTRtcM
MNPKvgaNXxcoGQM9DRhXTchSIypLk0nQdplPNxq4fs/r2CNGqEyU+Y95ny5GYb/A2omfy3V7hyQB
5vISp7Y2jY/ul3ZCVGBZNe8yn7IsyB9zBVbRb+ZTke060JTQX/wQnP23iypF5szXNF/gcsFlv8ll
nMHNFLNHSj+czp/5fr1BF8m+uTTrzIECVtfzfMl8TUoYEPlKTfFI9FG0tuTreZ8ARngFAy/gUDYL
atWMVekY2dVnXQSiArK1hWphPOxVQsSy418FU5ejRWjvoHo/G3WZuPM5UNF2yqA4eAyISo5FvmBF
0bTkqvrUvppPp0bHtqt3gsTSvEcc9jcle+cYnK3nn+0b+UNF+MyP27UmiNGOYjaxrXdQda48fmO5
Ln68VMzNb7c6/14NIg5vkW0DlTXrdvMmoQXL//Cc5dc6woy0bN3lBjiPAGLnSeF2fjzzvc8/Pt+D
kCK3BGY9z8+PEG7xZt5WE+7YEEvje5lLG7XsQRAdqXA4sAQRZIB94mtSsy3Rm68OK4P5Lr9E6r0H
5Ag9sDUZ5hChCkNv3Hlx3rlGFSuvLYzpsMUEBlQmKSNU3PciiNTkY+b13jQrpXhYgj2H/MZ83jru
NiE81pjTzadQmbeB9WQQaOerMlRk+X491FKbdRnBy8WyOMT3Ex4XxWae33xatxDcGWcDIgSvSWnu
qOdtUg6fr2A+rAf8an9XNMmNDW/XleOGvBnRa5e/pJGCEhMIbpKhKQJxTUEM5K9lLXBeuoHCbBvf
DpJ3zxCmQWiqeCayYCxvrOwRBeA0eegLg9BZ11Am1rEWNo81aXAAhWjatusGL1IzUK/aAePSzGoV
gLHkzagbq2Sv4wzsEfEBboS440YWqEC5/5EJH/V06NmGzwcjKQEa6Zpbd0DccIhH5ghpNcac+KK0
6NCGMZr5aeSv/9uH/id9KB2aav7Uuv+pE32kqIzLzs/95q/H/NpxKrL4hQKIYgld5lymJr68gxSF
TaZt0Q1YWAzQS/xqHST0X2RFEwYdriELYavqP/tNIdOl2qaCcZAmy8hLq/+TfnPuaD571/3bP/6u
yxa9piI0Mr4qaWNbmzuqHy+3v/kGKZMKj94u+7NWPuGIYTIqg72RDcToFBRWPz2Zf9HvafT2f/lr
8/affq30NbkYen7NuyLzAUnvIR/ItKy8Gx1BLXgZ+AIf/Sttm9+HaPA/FW747m/DvdhQ34Lnbq2D
E8HRaXDMPUYC+ZoS7YSpfe7mx7++VMWQZ8uk3z0aRiz83VRNE7bOH+9PI4qaukwilCuzlv1VAff+
kM0Tu9eGZEUStz50fkDJpAERpWX35iwHIKXj7P5Y6giYKn11WOYiH49kqMTCCVRdgaGTIc7chjgw
z5NOmSJkoeVnepThIPn9cNAAaa/TiFTksi6jF1wpSH07JRZHThwitOCRk99MFlYFzZfP2ULNzKYu
ctGEANicWDAtAWAm5I3j/LAsQ/jMD8tiIXeXzKLjjX0MTg09RFxeQQgPvHt5+JpgKkm4bkbGBs39
c9xi67hM0opScaHPdiO/raoURE1XkwmAg4dkO2RaUB6meToA5ib2adsidpsBcFc4/6Ru9uouK4u1
OXn5QUgdunbGMl1WyDDyDpPoSJAmyrjurcrbal23QQSzPIgOUR0pCn6ds+e5ZbGuTqinqSinj+gx
gMpEFjYwy8MyKec5ZcACt5dx1LUlmRyejKWlmcFw/mk5B37kJoP3WCblrilldQuRsDmkFbrCky5f
yWHjbZZVzSSBqkes30B9Mvxuyeip+038gZxC6Rrz0rJqmXwtKmX0pJMiW0llQ/F7vn99nmDOg5LS
cufLX8Wq/JNJoLhd7ne5y2XO69BtWS2zshUXAASiu687VGMJLeVl2Wx68KKy1r4VAQG6V9bVAech
XtKvm1/mFILTHZ+DO0r4ZkqyVh+WObQAofiIaW8NAAVsU39YtiWh5+/rQgPASA3ckCiJ0aeVhyBL
+GlbbSjbtIjZLYuahbzxuFXnN0HXreKwzC1vh6rL6q6fA855/bKKv7hFGo533kePg/GDOuSH0ptt
KyFDAs+qO3M9+BICsnaJ+q7exI4UlCFYjHboDz2cC0Z82YgA0AzvH+xwOIRKNRx6Ya7jPJt25vxb
y2vbzdf8OTe1N3CLKPJ+va9FZPLWLhcFVMja1F51tVxNvlzSPyd6WOQHe1YCWbZ6NUTeMJ900Li8
NB6wwcMiS/0lOk1l51f56X+1SyIKRILrERwW9JaDPJuuguhgmKBnlbk17Hyr2Ly6y9ZpnvvDYuaN
+CjYNSJ70CtQdcWvQ9M8FUmv+YSGgsB4kbRPX6df5mZe/67FWHhZYhTIVzeMFE0Ez6ufDV3HebLM
LetGUBjY/VahWMcz1XdZOQG/x8nBTtzPzT/t2cjvUiel+2hus+KZCL7MDSIqqqdldvRnldFldpmU
lv4S0GW4tS8RA31tWI4uv1Z+nW3ZR7JAliQZSePlyX8JghuiV/js1Ns2KPt9ST87rflGioOvz02U
wqBvN5cy+uXWTMRnPu93uWlV6+Kt7cvHz63CmGjvAjhGaJzOT0YNsKYOK+0xH8mYGZF2QhHJ1eeT
fO677LUsz6DpzzMvi8uGZd3n6X46JpPadDv2yVGpVHOrydJmiOaP7F+d5mud2uMBsFar5s2scxJR
doP7BK+p1etQDRLzZVmK5lXy/L7CIjXAQ7PYzzaxy9zX5I/r0oFOxdC1cAv67piiIsMTmI/LpuBj
nG/+Xx67HPa1JV+O+1pe5v74U7+/JL+FEWjzGEYVSRBKtTmtmdvNHa4WKK45FMlOyuQn4YEsBK9I
kzpP+rnXgzMxM7RIhW47FWBk6YMLn8Djo3haIfcKG8DpBcT/ZWLp8q0WYTmgzf3Q1wQJoJ8Xlw1Z
WL5Dtyvccf4duUBAP6ujgSo53VzWN4TpTa9ijeG31B7ml3+ZqHMH/bX407q518PUYqC9SubX3vRk
l0CAb62vFacF87auZ3Uz+BQbFbtgC54W8XbzzOPo9hKc4shAICsEcQXI46DLKFpKcncniHnj+PM3
Fwtyc/mCSpHHzhCDbMe+LUc4jceD5QZOC6W5w8kMDcWmhGkz95ddWvcM2ebZQKFhWiZVAxQjMHz8
HsZ8M/Sjtyu6H8uz0TUpy8knF9O+Vs+fnunzUzLm/i426+vIniIipRokaK9/tJFWHtHbWmFg9lLW
KOH2pr+z43rcAWRqFczOhf+NpGW/r+cR1jAPT2yzRamrwzMOffoSx3jWza+Dpgp4VgOkL0Lpyd73
6qlX6ELq0qypHMU3hmI/NIx1x9GPgXgd80qJD12N9JiOAF+p++pBkTQcK+fJRMnJBni+65pxJ+Lc
ohyMeo863aO8jkXcmB66vrgNFQY4OZBtR5d6BIQy8yYSVbFWmwEixiySsky+JF2+1sEs6dZxAuxs
saBfJp9vwDIbGvEMgeqx7QsaOllTOpuBqa4RbcGLJBCAlXsbCUhq8HDS9p3V+9fNoCtASmLGyyrj
VqM1rxG/H7aFrHd0qKnyUQ8yDN15qLZMFu933cYqfVnMtE7ZTihGZ7l4KwblkiVad4gtqQPbyRyE
HBA+AXggatnVIeUOEr4q/jI/LdsyjR1llHl1bAf15zYSYMcOycPt16plj89zpG3HkKw2oLXBq9PX
9dwJLf7iaPdpFH3n5VZEZDzCrnFM0TIiknsba7Bl18V7fNlpmfvyI//asOz3eQjUkLckUmt3WWeS
sd5aSOYaRYYWzTyRp2wW35hnedlBLU6zJOSECuWyzpQEm4vq1I2Kvl9WLRsDv0eCZN4NBjEiriWX
l7QAuk1kgKves/Z4Pl4GxCQ3vCl06fh3JJXXb3vDRzb6c11TvfsWWLwFmras0lNFcmRtzqTPR31t
+FrsrwtGuIJytouoYte7KEvzAkDJMreK1Z2TrR9tGo3Cjatbbv+YvaPOcYUyWE7vuK0d4z45E3bc
ogdhgxRwuvR2JIE4wN90mVG9Y2nwSaDLdVv3pyo8z1ESKVb/MHYPrfqCUOMqiLeJ5cYqoKIHEV0r
OCzU61Q65hEVGVy5+Ga2poJ4VL2C2GFnpyw6l8OpHU4TZEsbL8BjI+0tG5DmDXJu2FD54T6GYoGc
Poqm6FCjBnLITtYa1am+WDc/QFLA9voood83VKRxLn2u8pXO/d815l6PorU8Xo+AMuJHhA3QXPed
4BusofJVIbcWrTv1vg3cAAlR0kVg4XFQWzcY5cHh07amDBlzD0LODzdQt0pxbcHm/1ZFl1p+Ta7k
TbE66YfiBePQM3xsPtF1uJ4O2kFfR8/jqXaiD9BULzUqem7uSBc4aTXI52fIuGtrr74pN5mLe90T
oISH0rEc1OqnVXCt7bodIiCr8GK6BiWrC0EnqbW95aRXyq54DQksm7MC67hwY+h84caT9jXF0BOQ
gqLdKIywG2fOoDqveIFdZxCFpntwE8KNb6Sz/z6+BQ/FR34qTwOR/xquyVOGxRNh9rcmc/Szel8/
CecdytZx3z57e64q3E5b9Hxv+Ob0Q345aJDItuSnRuHKPsqvdFkOPFQNpTgUI5+aCLXX29531dJB
l8wod96GtDjUw9lzY2XDjryboH+DhXoT+Q0+D+N3H1KP7BqagzI0qWNcRvp2R45eg/aPZCXJgeEA
jiuq0VdwCwWpkuq5Op7MG5vbyvbGOrszBnScXbTZ9kqPtdKjNu1muOTo0kJOvBzfUIfwTsHOvlGd
7AoWw3Njr+s3LE+iVVrDtdv5oVMMzniXwIm3N82wa2yUB/YL3fMWonT2ohVHedp8b1Lw3DdZjFvy
GauPH4XkovHmBvSk878QCtKr+Qbrv+vXuX6MEW2Rjx5DYbR2rxWMux7KcX3U7ztpJR2VTeEgWvgW
0A9iNVbzJp28W8Aq5vcOKT1Y6s82kAl8NoDBHfFB7J7He6oG8PrkE2Ovm+RZeUdXlsyE/GoD7T50
LzJvZXlSMFTYInKDWR2mLXtk4uEwBwOGJ2RKCRlX6mO2bToH3If5YLx2N4j8P5V75EZkOBarIjvx
+Uvd3vKc/g4eGZ5y7Rvl53dsPYXiAmDycmdQNhRvhdhyhZw+6Qn618qVdtBusnE9DK6d7noEDt7l
K8BfP5KLcPM1Qdq9+uS/xffgqWFaYmJqrMCHnOPH8hFp4huyA/4mcNsjlCzjnO8SYN9PyV6cH8Zb
/U7aaZfonWo5xXAMzHRH/gBCbxyGTe6WoCbGLUi4bXej7sRRxj5mVT2ogdO9EB3H+9oZVsKVnpB8
MTfA+Vetg64vWCjMH9C05GhY/06pOBAOY5psAoib7hkzUCoSeAIZVA1W8gkQ19Z/FMohXvl3Oclt
Y527EPrR4iX67VfqSt1Yu+zG/h479sPgGs60i5/Tre5KyOpY13BMZWroaxpNxz+A1esdQ6xha534
3HBkOWs7xBr1R97DE9QgGP4uKYke0tRKjbbTGYapNWz07XDzw9v5JyLPXbab+FATdEMvzU7eY+jT
4XNsI82/SrW1bK8w77rjme6bI7YvsaPma/RRRn8HMtuHVosSH5/1xX5CFnYkrQ9pTtt4yH3z5qur
8oz/s762eA+3gDHare9S8NhG36HTVN+IvSIJZy58/Db6I0RA2DYFkP4TrIB9efI26cF4AJppbeFA
74Z4fU3xx8SLd1PsNPoUCssOuDPSkUCWI/cdJaCT/SIu8TfQV9vgNVPW+nlIkHP+6v4sTGaRuJ37
RI1mI+2AWZE8OsgY8AD7885f2myL/pqYY6O27zUA+ohIh6r1ZGDPXes7YfQqbn5F62hkwA7dHNws
c/4ckCxzva41GbZCbO4RrpTdKOmOMdov23DeJ1mim///0VpcMoqpoaXAmIgcJL7XoNvro2VinoL+
NUwBuz20/5xEldweJC3pDsvcsqGui2cJwAF5JAu6cl+JA2boG5wF1H1N5srqJSoPk6ClXGZR8ZxW
NbIbjolehgCfyoATfh+ipnDbDwFoGYxYMaGi3SUHES3LnskmU0ucMY7HnYEINAOtLCUVapEqWuaa
YA4KvpYrko54NshHkPmJUyTVuFIVNEPleWKGHmPgee5rnWJ3/TatkPpFVjxUePkBXoJhgXRNBihT
sNyOFAkRUywBZflgmQDaV0am7CPIfNt2lkNcJhDzzuUIf7ufswtfE1RH+Sv9c53aBzylTsbgiQht
mOORZa4qLJrcr5XCqGHYhQg7q3MUaKhUO9Gy2S3p4GZOCS5zxpwNRiBJ3qUBBFsDQxpZ8zb4IdHO
Yge7Hgu6Ca8tymMF2Bc2O+1x+zCUY79HY3cj6YMNiOS3BJJsIWczxujE4jfSUjUtmwm9eTIxGppe
a9UuCdexSTBQ33IGvUVLeF7EL7xbU22/wQvo3vRr+RCkuH6ugkm5Lyqr3FADGA7UAWDHKwNyt6G1
86f5L14J/TFF5RpK8AABI5rzdSLWOiTyrMKxcpR7QOD+PPla13XyuFe9E2qv6QGMLgrQos1hVIny
Xq7rM66JqNh4xg6bPFLbc4puroKs9a6j1Ztzx6Kes0ifyeOvZLKqds+6btKwSrmAnzZoh2xsjsS+
AS1r+To2swVkD9hgk9faY1fjYLVM5BQRNrlvIdlDwljSqssfeJl8LVpNHnKTBIYyY/Llz6vMob00
mgqBEZDfNQKdFsxhi/ROOSedPydzDlkvUEyFhICxMZzTlVYCmZMmhQzdkmGN1Kg6fC6jJZa6/y3G
/SfFOEppfwlo+b/JSx3/DsLyecRvlTjV/gULIAsQi6nJwrAohvXvdfOPvyum+osQskKBTlchEhjU
gn6txJnKL5qg0iZMYemaruhfCBadTdT02KpppgArJf4nlThV+V29yUSHxVI5iYJ7iYbwgvqHepNC
EzIIa5zelDz5kdZmc8pwZgeEnpJNtcdwi7cfeglxdQUIbwvTwd8HozK4QV0YkDlJT5O2eVXzsL2C
j6BvIZRLR3gGCG4iqNv3nXqaehrpf1Mo0yiH/lQn47oxoKaGaFuqYluyYf6hqKfEXjqQLDHfwgpf
EqjBL3aLJ6inKIODWXe5z0zDLYapeZj9wa1s71uJNuep9nmEpvyASgrpuKI/Sx3GVphpHmpznHFy
DYIKYIwVkjgAOi3lPiRb60IY2TVZiHJZ7R+JYx3bi8KzUac4w9bGfvAnlAMVYW17SzFBXiTKpk1n
e8RBt53RSx49aUC4vk9mPS0MFsrZjRElfNKjftidTIORcO5n6kaSpuzY5oz0wSzCnkaoMShA3GKV
joaZP2B7r1sgqAUKNYgYlYQFIxo4rbaZEx83FObTFV5IpjuQX519XyPqQnbrQG7pd0LHOz2vYBpU
wmeQW1QYe0cvpnkI6vKVXIJ+VSaK7kiSqq4Uqzc3ZdLbK+wARlftvXsEOchmifCj3cS67V1pZoGe
97jv6qjYFTU8MuHhipND5wQMuQ/TwvohawmGjdFJw8L+XMN6RWAcqz7hdxe0xzHI0wJB2OgPbq/D
FrMNPbsjNWfusGF/16taYihbqcpOMU31UtSb3ruO6Y+w0R6OwQH4va0W8Y6sOqiGToSQYIhVdDRo
xkmbLhq2KORpO5PSG0JMQMwj6SbMnjI8tPIHRCpT6FwIXtHrO37/ga0zAkW5MHaiq8nQQ7iTdeVC
PVS/N1KZQfEEzvXfvMu/r09/vsrCgs0gDCrypkqp/uf6dCuT6VCRDnkzYLnDye+yVWxK9iZOxmaj
yGG7qdquO0OD6M7Ch3hVRf4xh4rk2/jAD6K769L4ApFkvEfF++qvr+7PDYQpTBuJGLjmhmqCs/v9
1aHuMk3o1cXvfdheR5mm3FH1aXeVDtrDs5vQGdsquTT4RDIKgbClQqUYFEtB/ANVKEkLsYVC0/QZ
pjVRRGxqB8zZujuzv7dz63XEHPje72Vx/uvL1n5fR18eKma7gCI0zbKpO/8B62YoYY1+mZm8U9p2
8OTxb/ucvEISYVaTR8PGIC+5CiQPwXk0YKijDMZdmOcX7LoOmWLo+0jt6+tOxiqxHurrKturfRa7
GG8SnMkoI/pNfkuZs77SFBiGaR2S3vIpE8LXW0eKZx+qfsKY26u3eSD9wOtI/q7FKKRGTXWFEGS1
TXU7vk+7aru0Pk07PP6bR6D9uYmc8R0z2kI1ZHqY3//lprTtu3yIo3f43wR4oLyRU/Wm71Zt3WiI
ph2NQYGB6vfvo9T5oIMYhNT6kcyIWyq9fpQw/tEGuQItG8yWVMqTmTTDRbPIjXnHTmrEA2NHzWFo
pDjk3omfcY5cS1oF+j7ycYHL0BOT0RJDjNE+kpb+hlgLzLiWBPVf3yvvz59u1lDApchYrZiMdI0/
fERVn+qYq2fZe6LrstMWcn9ugsAmSdz55j401O46DZGdRXfrCiLNnWiCD6+cgM3JaKYg+e9fLZPc
jlTXQhaReIVAGO2iqG3xfxlHb19Y9fcY8cYTRWBU8lMXnb5z3NmDi6m95UhTcBZc2wVMOFHInFoU
wBWrRBKXgW7+HGffQ3NPx5YchwG3aP1lyGwk0Aprh/o8ZjjEgh5BkQZF79ibsFgiuGavOt0qA9T1
AE1nTWj06CU4I3g+gTfRmEmeGg1h0ALacbpFco5kGOk6uO7Nis+2uJbQzTk14BguPoSAdUNDgWHz
DG3RW+lBGhNYJH127RlRfsZ/vWmmcOfTIK8mhADWFTJPGz3qknWTkfOf0DcTvXmb1f17a7RHu8Qh
wqC1Dkj7GpYRXycprJiplPC3n4UpYWGWV4ZeKWC4s3MSRPYR79vw6IMQwdBT6Dsl8IbDaAHNCWGe
TLTEBwwNujtPzd5xncBiPUEKFN3PAQ3LS+2V7WlsOhoZmsKNzjAlaNqN1+G3HVmBfgU+3zopXWeu
mrw8DkiyoiSKyiamgFkSwmJQLUwKvTLYZ5lyJBKtr0T3URdpc50welg1cN9HGGnb/0fYeS03jmtr
+IlYxRxurWxJliznvmF12iTBnMPTn49Q71G395yZqi4UsQBSbgUSWOsPpl/Fr3FX4odIGSsfv7kJ
qiiFN86VnoQ0OqhkUjSBuTEaV91bc2OwJ87NvDgEfvENAPzPynT4H+bWg49Dz8VsWxKWVnfoEyU/
6VGzDwcr/Q6z8mgi/2zCczn3hVede1D9tZbCQkNZcy5EdaSeYuG8UabG46Xu2n2m6nDFNf1p1ADy
u0V87m38QtxiRGa4r2Eg9pDooNyhd5mb3daOzHoZCXJNfpF6K8GjfN+hQXEM4OujKubV5yAv1eum
4Q/E9O+gY2d+PNzwTPN92NZYwaqYP3kaflSf7sNod4x868z2p82Ob4FhHcse1ERg2kMlCVgynFwX
wGOOHGbBKgJPIM092Br58c6oN3Y0fU/h+5JLAporLC1cf9EcdKYcTXi72XHUwtJsy/Pv4A86ZgGk
l7jFBUcVamtsZ/0j3rP2nW4AGQl63C+1YHQWbtqPB7X+Qslra4gwuhjx7LmBsthRA4K+Frn2H9Pq
3XuhGpukF8bOQhwAMksTf6Q1KTmyNDxFyNjL1+rRBFgPYa1vTDOKtwmKgPve3RTxBjR1VqN50wqd
fEiH4Gjo74ZsECs1g9IUTtnPwa0B7AzQ/QK/Q3tr/gr7lDU60Y3HyLbOzYQBzD/fLXkG/PGpzJsQ
Tdes+WbksrtxJWTuN0ic63Rjmraq+RMS9H+qYUTzaLJ40TZJll6lTV8jsosxfmI/yowfpR1qxmMl
arFjFdZtckBxQ9gPj0HYQaOD1YZvrpU/VZBvHtvZ6NFNiifZBMgQYQWUYkDDk/4pKAvz2Fru2eED
pHDSAVGrY7UDrcIZFIVHamsDupaw7fkqI54M0zA4TsWdjwrB8dY4RZcfXWitaBdGCtlzStLL27A8
knPkEXcD5eAjwjhfRIYz3X+t0JNam4GCynpYau94ej5Y4LF/wgvdj1rbfowVVl9I89rUj2MMceBl
bQKriZ5MtZvuSixVVs6U8bBTc7ZH843ObPxi6+f+yy0k47K5xUq0Imqk8u5lXIns+tC3jwoWYeTY
y2LYA08b9jU24HvZZXuZbL0q/Z+4qyN9iq1Lgg/rPFs21z5PfsbkhSK331UJZQxHzreuZ2XZsMss
KIdOhWZbldf1I+7C0PpGJVykaNXslW5e7YRxl+7jMUAu5fOhH6Xp3oQztPMWhhOvqsztjzb+GUd5
xPYwHgFO1QIhi3glB5qSUkjGzXKtCiRHq7gqPyDhs3PrOmrsXuC+F/GCJ1Xx4flFsBlQIHa8dngI
h1ndYHQQv9aQk8sqlBhc0ZqvGtljpy9Qg9TtbAufitr9PA05r8c8N40LIML+t9PLoDNZpAThpnBa
y1mi/BTdcxM6X7sojpsPto/gUQoLd2OjIQof0j3Ztu7zAyk6vhGlApzSc0+Olnsna248W9uHrWbu
b/E2zPx7Rw8eZUg2aJd5J/R0yDWm/a9rYPcysfUb0nWdif7Qzk1HlfyAsRSKEgPfr08DcsotVkco
8hphna8KRwD8Nsxwg1jxm+y106yXKg8/90MlYahFw3KfJLO6YIsq021mVqVUKqxOnx12uK5sIii+
PlJyd10TNRfZYC+/qRzFeUiztrm0VMSQPohmcQ7xY3b2HdUwpVoVgYsqvOAFCSADcoOD0X0RThuW
oOneF32xd6Jg2Fi51+6RfGCpyFPdr9D+S5WHsMauSClH0vXdGJ2vDY/GQ5Zo97+F5kHFLbHGiLGA
vQ1E5ADPP/RhCH+dO09MRe2vRJaYC6HDRyib0mXF4j13/IcusjF1PufWhsh7i0X+dGALaRxTHDYv
mEu1B9VVrif5kQh2oABZgeW6efDaKTvEYKjmTiSQVb7Gr4esO8wDlBt3FaAMch1BUNo8CF0JETNg
UbQaDXIJVa2GD+4YUAkrzaOAdHckexk+NHMcoVjivgvsNhtjc3Od107+r/G0Vn8YaC6NHQ5WLNjV
Cwob48WBesfxten1AhwMj8WyjKm7zwOTw90x9sG0zqEhSFlAOvH77aQmRBHk00Vh4cyz86A7laih
8DGG2dlNmtWk6i0+afSuoRg/J9E7aHHPMxKtzs7eqFPx++/cW9was3oNzqvDdG10SEbj5wA21z/2
AsFRuXhyKWkryfRNbaBDg1mLj+4IL6m3fj0Vvv/rhLkKAqL437YkEqp9W/oAo5+JZhr5NbaL5rwX
/XP/lde2hjHcZP20AQptG97Yw2BU2kG3WM6tncSyN2XavCi6prZ3KeDLVRNNOWxQ3sUW2AQWz9YJ
5Jl60Tor36kjZJFqHpSxMKD27AxZeI/An4XSldilZjWXCYX4lkzY3oCV2iAa8jXW+YYmkJsfC0wH
ZU82fbdL7DZ9vnYKZKTCKWIn3yvPVmNRbPG8FvU/TiYZ2FMUqKqd7KqoDdd2PieG3OyUJLNW74SD
R5Go4m1KsDgPU/GDzMV7HLfaS25HxjqLYqzsWduRJLAXRS/UcyRMZ1MlRnTv1512NJEbWyE3kr1o
WVHchfUQb8YExorAMOSe3XeDdmlnXpSWBoYCjuup4+/GQczdLnlIp+Age3KaCzJyiUwJNPfaMS/X
aTvcvmMq4waUPxdHwWGWEiWJ4bxYDq53VdB984OYZb3uTecJfZ49vtf+0sVG5Zv/0Dsabq0kSZdT
UrD8gTT8L2kLXf8zb8GXxmGdbDmYw1oYmHvapy+NI/QhBSwb/OgdVVsmXRVfcOqeHmEHx0KnplOy
37ybmvJsuwjCj37drAwxYDDDDubgZIBg+0AMe6NM+AZMpr/nfqLsSUB7dz4O40uA1f7+NiCPZEzO
k91Psdu5nwb+bvItxgpTx3nd2SWRnq0KOL7HwoyVnWa5/ibuzO7MPgBuhanAPXTaJ/Iw5n8q9p1F
bQTf2zDV4GYEhnXAsRwsi1Mb932lAn2R/ZAlAsr3c/R6KKN2Y9UbPYwO1+nziTLu6T2FZso+h17Y
Ylvqar0rfHTPPEGBMY1Ro3Xz5jTiQvgTt7uN1iEblXoQFDWvVx8SHRvoXnT1ou5Suk06kR+YD4ek
PInCjoFCM0+GRt/OV1YqeMzFTsqjwfo2lLF3aAx+a1Oehqs674yVL9QYkjwNpHb8uHNWBRWAyEej
U+JH1wxTBOecEhQ0MTnPVEplm7odrI75NNmgeKPct2J8v4XMoUuPzoQ/H2/5Uq9gOzAda5oCcfIY
RCDygzZZHhrTAOLsJ6jFZPMj/jYgj2SsjlrgBn833FaxDrovVFB++u8F5VGjB2ic2bXxdUr66oDn
608zGbQHMoDWK/k1RF2C6JmcXP8UjkAVhKVcCspt7K2NYKEBc/tmOyYJDld/cyZEJ8MuSHZ9EKpP
PFy+ywl6jLi9ZdVPaHuWO3PEfaXAxeOtat0NhlXaN4/8yAIecH+yY7fAaCWb4CkyAFgCL51g0lM8
CwywEvN2MR6x4h1tHacgK9R3fa2jzG604VPpN2eYoeqxNO3wScsVD6ftDmGneVA2nVKdx0pTj7J3
m4FjB6fPZ/11DTmDkp9/vUYjAgDfeqpTCCjRonRj34VxMB+yA3UpupMt+/1wOE/9qGyc1ghX5Zy8
8btwwsWcJIoRusorTGn8Bl2eBnLUroYlAibKUxhnygXRho01z+rQu97884ZyJob9tss34WDP20lI
1WTDPft/Uo1+GA8IxifZz1j3unOuU1PphV9/K2Ikr+MKiR30yqO0Qlo96A6icfQXeBrmfSOUAwpl
E/RbMo1wbgHwyKebGyfGfY19zn2EH7e3Fk0/ridnpuogkfkvSQrjz+Qhfz7kbdciTwHBzTGszzlu
RYPWkSeO8T0wFAwHAT/fFVHcbePUBfQj+14UhliimEgAiiYHjjBPcku3OA4T9pdwbl0k/ozwPKkg
2jEo0JbyFEoMSEii9gUoHr2g0kxxFqjQuzIUW5xkTDZ24tmbOlIRLJ8HrLlxKj3YdO7kj/+WL52L
jp8+MIP/p0k1RXN5zLifsvpjAuFgsgf/h9KLY4mY6uuA4lQLxPW9Nop2l/WBu4Twbr4LlT1610Gf
m1MEz2We7ia/MN9h10TbKDfclez6bf4jQb9tTg8rj44VYKY7n11kDnmtMNzIa2P3/VirRxNvvKz/
Eg0Q24K0qPcq7whluPnw2m+cX0exVRak+Yqx3jd5q2DXnHXLHI/37gREBcgMpkCiRYbIN9td7Frk
+0A+uPsI+55rgzNGj3fR3O+Fi4J8oWt3XQr+Xj7vTT9YRU3jvptaWK8HPR9QHCqqJ+4aFGRYEFTc
z2YBXfcyTYmz8/MK4jdm9x+JBQA08uKvaKfHa3zdkJudGv0FaoyKDzISK2pn/941RyCfwlCeUscM
jkKLwqM8kk1ILv3Odd12/WkgmoL0/p9/rzIb/tvSdNZMYJdvqDxrDVSaPmfLsXYaVW8Q9g+gC5X9
YFGkCTq7Og6peqoR7r5A3KBBnglyhh5ilEVXDiRKsxLIk12nkSfGsDRIWoRNAeJo6g6MGszER6HE
/mNcoSejtulrl7v+ozn1/uOokRazAsTguiR3gMWixY1spQBpNp8hJ1KseeOJYu3lGTIO0Xm+qgxk
genKq8qePENeNdVCnLL/uko4Vij3WCUktvmF0cC7L4N6bRildQ+CJjYX18O5L49k05N/uwcEzSZO
HrZiWqq4N2/bOM7W//wpQHb9n1+hY7qm5hnY2LgGKIE/dwh6lCVxQf38R1IgdAL/Oj7hB3/xQAPd
O0UQn2QDtjs+iQgAal4g8SZjcq48qhrHWPUAmRafBoayb3ZdOL5/iuOdFD8U/dOncDy/uh6IQ5OP
4f52fTkN6VQDbr6hXF9dxq4N1KRV3SKB/Fts/strtDC3OjaJd58GMkQTjpS8fjvh9mKKhh5ypil7
eZKMR2aDL6MLXj/Nyo7NTkgjQTjX/udDOcGHYQEldJ772+Fvp4VGXpKS/XyxuY9AkbK0C8VbttXg
HG01cY/yCJygbrbD0RLtE6odT0ZQuYcyr5FK6uHBWGGDyJCeh+5BjtgkXg+yO5KRW2M+Wd5Br0e3
SAn7l1rX3iavDi7k3IYHJ3fQnVIm9QNXFHThsGQ6TIGbPReJvpdx0gdgMRu3oMoaaR+6fYGKVL3b
5OV2KNQpSznrb66qQR/+l/yxbv/v4wOZFh3hWYRPwK3Ire9v+WNcMjX4IHr6gzQPn7DtY5Detrp7
jPtq3VA42cteLnSM1EI9TVbkmBt0GJjy20gvtoOflNdQMwJmXJo6uHsNd4zlbfIwBd51Tl0gIDoi
tNiEfrsBedYi2NBiwTiARJfWQdiLnWzHwf4h8x5lKGuy+t60YoEmh+s+6nNTTHa1TgX+3jIm58WN
C8wOBdONjPXop6esQHZulVn7bC6IyqNbI2N2GGZrbtEBsuDMc/QSn6ZPc27d34atuB+RjWH7Hvnm
5+v/vy93u1RZ80jEnurvpnpN49wnvEf7SR1moe9MQeiZoyiqX7vYwmrxzzjqhL9myLlGxZrfo5DF
YozM+e38T/N6MyjQx0af8dMA5ks+WPf5qlQn26XLXwsQ96+gvKJNUnCLbcZD2Frm3o97c09STuwn
bx+gD1Cja0dcDrr4583Y4ci6zrudQb7x0ffVcXML3U6T1wzNTeQ/kc9WDxSI0YRRmv610a0PY072
x4O9xHHS/GpTcVmQNik36NF6Z0p8VPjc8gvOmth0jBiBOm3pYAjogI8xffvDIzUlEx12gpGOEqrJ
06D38dYpRbNF/X7ZJ6V/0v1pW7hO8arUdXBC7O4j9fPyVQRxcWjLbiTLTLeNQmeXxpW+uM5FYG1T
tZNYxfNoX+0U55BGebkIs7Y/G4OodqNqTxDhleipz0nig9x1fqi407jY1CM4TxFGiaaLW07urhOo
alWxMT/R2+lSmA66xqJStjJmiXo6j5F7PUGGKG+06yws22UQiOkir+QHBsK0eXiUM7oh5z9IUm8V
YNO2sD1BXnysMHO63vEGa5hhnOS9Rq0kecGdUjZy9HZnvA3EPFssnUz8LdTLi9xuqLdXusXkbBTv
f13e32o7+dwGjsxzvPGQt5PP9Wt/frhDlKKKo/nHW+j2+Nf+ZjUg590WB58udzuXtwDHF9k3tT78
l8WC8T9bLIvNlT3/010LOOGnQioCpnXlibj+blbBTrej4pAUvr5uS/FzqLxJpb5eF4frYeC9NQUg
Be6U6nesMJ9z7uKvWmjg/w0gbV97Tn1kgWsuU3xlllA+w73TIiej13Z3nAbDA+2kr0FSu++ZlmXb
DuwSWoCh996Y7dfCr+1zkgfJY+AFH6T1H/95YTQDH//cnViuBuTIQbxLA3b0OXOKkZurD7qafbcF
ireVGOyLjyPMFIf2WfaQKdE3GZmLRaKgqrRI7fyRwnFxlKNpj8RjoqcI/niOuY5LkBKxP/n7YSx9
ZDs5Koz+BGSARNTco+JpVwhJcSgbC0quPY3qfR9YPkUJ278vla7aIz2vbrq8aU5hNPDIJQvx7Ibl
bPJXmHdtlYWLsHYVXteKgkNg05BJVfbySMYmUxe71vE3t9BtmpyLlHGACtV8LkbBXCuKuodgjMoX
FmHoLLtRtp5EqbziC6EuEtOv72UXlbI3RfGsk+ypMCxm8KM3qMa5LadH1mNi+88fk/a5jMy+GbF+
m+UB5X2Mmj8nK30Yv0NRWQr2b1axaTPlCzyB7FE2vjUkFGjEmT/TI60TpeoxUiH6j3b2GFkCF5Y2
SE+xBeZPKfFFanDPOaPB0EUdcMO2/Wr1in+S19Lmq7pmSynBrB5ur2FFfKYgHA7yejKuIC0baNmy
ifXpERMVkIql7+1b39Lg/zXTOvFt/ZKINFxEGCR97Rttmya5+R8XLdkssd2veo8xcWB5wdMopga5
jczfqzFKvV1VuZT+caa8lYimkj/V0OLfS0SVffE8yzjIEtHogSpItPJvT4raBsfjiBOA4BmU/Sg9
Ke7QggbJgS8lWgIYPP79FSylPEdW3y+KMkfiPC3bYxVVD1GsNhcZ4kcxIiBmxCvZ1Tovx2YoCYZ8
WY6OfQDV8jOLi/zcG5H3OBjuU8+v6r2y62ndDjz9Mr+138uwPXadJ56GNExOVQ/huJjjHWCMlTm6
GHP7iEGivxgtydzlexOBWrvpleOtQfn+V7dqhhc/7sixP4V6Z+zJY/9qdN809klrQS3wg9rcIX2z
lDE5ZWxSYx/WobaJVXbOlcjbN/175XTGm9qU4xHLYgrXc1dRimFdGaO9BkNpvMG9xp61y4KHX+fk
QWletCC0N2EflpielCaWq27yvbaPk1qoX6I0v+ttpTtgopY/gca9TKrIvpSjNS6tSDHvnb4ZXwA/
bFNqLl8Mqi8rxYATmrdR9C6AIcj5aYiU2iQKkwUWp+NMNZ/8kUFJ35LIbf8NOqrp6ufcFb86x5JZ
K7DQLsIRf+4hgfUWVdpW+TeAJNrCKFwb9XyacoJf16SqWMtY3xYVxURkTyqX58RtXohm3t5P/EPZ
G83eJRWCKOmgbYKx9d4AB64EHhVfhQcxsVfd4GDmqMIbI4BqRa/OmWXzQMrsnRNGAIjmUGMKjB2s
GlHnv2JywJpsfsBJd8QUpzqXFR5+VZoDDFN1tkapAeyCckG/R5nQpPAMjkR2g6AQGKdUeP9eD2XU
tmsdvfh5/m/RAopRIsSA3i8DzdxcZ89ne1UFRsyPUQI2EV80Fb94Mocw2tY4bG5JAauXoLKhvE4O
PBHhjGtR5+FBNj4TD2ORlahsIyJ4i8kjdx79f2NG3Md7336+zZJTqZGNeF913jIsapUSZIuxkVKq
cCsTHGdavLJ31rxZ8eetjF00CMFoQFTm0Ogk+UlBCd+YezJUd1lyT2ECDRjdF2cdFeNn7LXhzNXj
R1klwdYMjHLdFvb4EUbhXmc59ewnsUnZzygXchofjIWCXBw99JlvXHB5u8g4aBj01kcn2Mmuzg5H
TOmHJTCtzlus0RDQElaNdOMYhs/N3HRoB4PuebpGwhT8VTIU96FdWac4S4t9aDV7fcDc3JwbxeSz
ScJe3E+aXSEqFKj3lcAXRY6GE1KzhToWO4WFw3LEz/QBmEp1Xw9JvmmyuL3oE7RCNqz+tx5HrKgx
/Z+2Xb5Rkq7e+hq3BHU+qUSNaGFjObkGpYWZnF7FbJTkoZOxZ7o2CnX4hTw0VN/fFKIa8CRCOX+p
W6ZLFQqCLvKz6qbA2uDOVdKtrO1kHRVHC5wT1nYUftQ063cAYO5dUDlvLCJAcE5egvKiOz2R0HzI
5o184GfWKm6UAYl7V9xbw+SccYPyDpqlADujVxa5c5ZHLuA9T83tBzeJqErAuoyx+wTxPt94XSQQ
to0efcj7rpX50KXlgOyn0wChucAG5K+btIwjGXjp2wGcJposPKNwqA+9vH8EI50vg0qPXhKPQm8T
p+GHmds/nFgtvg8Isnd4jwdQ/x6VeOoWbUzHRjD+QTZuaacH4dsr1enQJJQxRbH8B/Sd36PJoJgt
B5TW0x+Kstt4maciWjPRoKBzkF23SSZUFuZ+Vdv1Fu/B83XeHLqOyj4/D/V6ipzHV+wsLzXUySmq
knyphaC+J4EQiWw0UvPAvi52TgXKF2Wy7G30p+VYkIf5sdC6F9lr/ax7KivxzUpCXG0MUoCFayFm
OjdeKeqlCwxldYu1Ni65WMSvg7S2D7e4EzvzHq77ySspJ10t2YFxL09ht1qQBuegnKxmndhVInuI
nbzZAQRJ3kfDAymcUvsixXpuW/FNhkVkxpsY65617HZ80e8EN7OTnfnus9coiFNxduM6+T1VdDi2
mpu8xwj1Q/GD++dqAds+GxfJXCk8MovcCLJh9M5FlgIpQ2Llqx9Thge+EzyCfQK2YKB8Og6YSprj
TAD0Fdi7cxPrNh44t/4AhWUR9GWw7ObhVA4Homj3+Kg3ew0I865NdCSehZKdHWykFnWlRD+aaeEM
zfCdGu+ALy50A2gwNpXVlmdYnDivQzo8ypmRrr4K7KxeLG1E/j7xk3sP26w/rxW4ZkxquThjygac
OtEcDK3nQ3OIoWrLw8GMNpBtg51quhqs0e8tgFZIIna3cwK7fClTDT/GpI+2eLNUL6qPJk3PEwT6
S1q95KPLGxnW+BXOo17a89z3gZ/LUQc58F2Ny/1CdjEuVe9NVODuZBcWaHZoO9YpspvxgTmJaV+C
CcaPmXXhTw811dbva5xZfFIXeDl/ET6G4hGey09TXWNp52s+v40uv1fcMNj22gKiqJbEDlzUIlz1
Xq4/m1kDptkpxq91o+7bylC+xJg+USEInu06dM+TMa6okKFngFTIhw+l6agjafecq9BiLCRYF3lm
ZjtKsOM+t3jCjOlBNhr1vuuR7LaakyJzQ3ObomD3tNKsjFRQE4wonwN8Bd65lw154GZv4igHeN21
Ke+krrJRKrNFD64PT7LJvTTadVnz9RaSR5MCoNyMcm2rpGmzjExj/JLq3gkgTvzcOFG5l/FgjgtV
OSnx+DR0lbHvgewsqyDGCAVK1wPp1fxBHqlOlT8k+BhfR8e5K2Ny1EuAwvR+Nb2bdYimzqhaD4Y9
1MeKAtBCKWBPdZWymAo7/RhRW1rXeoplU1HqT4URfNUnVsDARbeh11QP+SiqB3mkk/1assm2F2SO
+JwUl2E54tpo7NaBVXE7JnYbkCdD0yixKRuzjRyQsesVLD16cliibUy9hhll4n04RSfwddSssVG9
dsc66K9dn8Q1MnrFoa8G/z6fqnHfFH1JfsSJz1PR9eRjVf50tsto+AzA7xtHYI2BA1MRYaiD2mxJ
hi617qo/u0pl92t/JMmVfvXdnC9xiWOyCk/wozNMAPgZiGKzSez1gCIwbCYVe5AWumHiqsUjcA1j
MZVYmZhRiOqcUyYnZOBfsyhTd8bckyH0RJNT4rRiYbeiwpaTUjhvC8NpGJcrV5vf2Ko8uoUdXrQe
A7DGRkwFSHP7EaYJcDK7fdaizjkUKiQ1PS27jwaprruhjYZjpNvTU6ObRy912w89y1PsRnXAI/Pp
4Hdw9sgEistiIwv3JCgAjM91e9k4YeZdj+RALsv6tzlIZ4fLzCpXmtKaT7op1h22Om8Jv899Ctxq
4Zth8yaMvlj3oeJeR/koEcsoe+cgR1Xo6pmRus9mU/rnrATXhznaMVd9ARQr9zH4rcUxt6nmzj0Z
kk2WfYyDbZwwsfPPk+IVuzjxzjgSRctST/MdZOL6VU8t865JK2cvu4k+fG1wmobIwGDm61tVLcVF
9lxlFThD+6SmNny+slwahW0f6rG3D3PFqruDcP6rL4NRP/h3ZVUnq9tEOfCp2zq5ATYMGbm/rien
/d3cv7tmU1IRhJIdsg5JrFOrB9HWqCLUmUmsxKuEdfMiMjE2UeO30W7tH03Hz8o0Zov3sj6VUaJ8
1J5VwXox4I/N39auV8f9mBTkofNeW2ujGm99aDbbQctSJEIoTlfcRb4EFt5AgVI8y3gExfAaz7Tk
hKmDf9G7r00ahecSDhbK8UP1rbEQthBD8Gr5NYv1jD1YDS3mtSL/ICdgpT3f/c3hFKFKcLCnFhfc
KKi/ZTjwDmDTvuB7gu+ncHPU3ZP+Yg9CXK/tCvEj0NPiaQhqY2e2TrKu+Y5/THm3kNc2KsVfDHAN
KM2ZzkNhzJIc81/VJ+Y2zBElodCHRrQACy5R4LKR+G8JFZdHt4FP8z515eQyCtEHsQeYHjPA/HaB
T9e7vQZi/iXIvKlYRjbWNBZqh9u6HJsPt1rnXRt/qW0DCGzCxyQ0N/5CkmfR+biIN4UxgWgoy5Wc
hjTjwSOJgpp4Et1nhoJOTjNW+6F3qn2kYlR063ZzDNmxlgXOfCj714l/nXKLFfnQ3+VxhQv830wO
8UWAN4nPsoZSEZLZfAtQ6X9ua/E9LKzsOGv2P1ejay3iHpm9RvENVLl5ZIWIuuMGIhNKvD3W0rJx
hbulodwh2peRHV6TTK5H5k3U0ds1g3Q74doXSrCv58mYg6mzeXx4r3TqgnoXBkaRPv06mmOKKcr/
mDiaAAnwDobtsC2ZG9m9NXkA8L3Rft4in2ahBGItpgZFnnm7WFR5fYnnLdIIlgg4X9Peyy4aeSaL
y9hben2WPduVm4G7Uj4Q0nPvSmNC1ypPtKOixeoS4/XsIynRe4t9+8c4OPhtBf1rFtjWyqywzhSp
ox5bHHbQIR0BRRapcq87KQhtX4swYraVk212v5rBNN27nl3LxtaS4CwHGqVvTir2sfOsUZg+rKMR
bwGSdvfQiBcYDCHlFajxTw09jtBL/tNF4c9Idan1KDG7gnCajiGlqftq6nHBcRHpA5oYLiYe0N+S
IWEGJ7FGOjeFZ7+rNVYRmGCOp9YGSG4M5kqLqnXoe4gGKlPzDelliXiOSizQhrSEfz6j+jRoOSOO
mo+mkqD2Y2b6N9SBT2ET+y9aE5kbSzVZv8Za9WK6/qXO7OLL4Fgvk5rCYI277KI6mECyvU02sisH
lKreIi/YPciQ4qTUsimLNQY2bC0oAK34ocX1W4WH7QtGSc3a8IIBuboYv+Z5/S4ifOPMfO9Ocfkj
7UpKtp4WPya+Uu740+uNR/n4OWwEZuPzlHq04dFp/QdUDnsZlI5/mDzdPSDC6izbbmo+YOxv5euS
EOeLyhr1UliVvaoRqn4Y7OlXkwN22qdBB53iv3HPHQTJJAHCv2TbtLhNvs0Ze8oF+aghLBVbj5Gv
io0YyvCVpR66aEOI57DsQp5dJCH/CdmdNJEthJ9M97JrxYZ619WqtyeZFr5aDdX+UkM7QY4i3vxO
Qtp54FYavbINfigGpz1fL0TZOUiD+CJP1AwbD4omfWzHYXF9bqeAzvpY0e7kQ1vG2l5QQ6zs4y0k
44DkZhP6roHwy4ZPNBezasMNcM2vWtMBH8VNrNzlyfQd4PC0bbEqOeUlP5QyNyhFjtrsFVZ7P0ZK
rjpC9KzdjPqhJZP8JcqsDOONsr34/rwRVIDa2n6f7T2SF5tCy5pHsurqQgVwukQFwl/a/giypQRr
XXiWuMjGa5OdCi7o4dqLavK0toIuQBJfJ7iKNW0MgcmHg0510GJvbsXDUTY+LpwYEsz90XvvUDGf
6sB/zeGM7nsYhAsznrzXSEcVQc+ccK3PXa/3HVRsNG8nRysj+VFkpvsgT7WS7q5VSZeR+CguRmJd
J2H0px8KI57u5Dl5YCfbLM1w0W6CWX/BAItiVoc+Hz1tPRZOuUJPRkMnDkkYdoVRfVBFDitNDuVe
rt3J+Yb8CJC9QXAgSRFUZSF00loXfSUjfZS93Aqa059xVe9Hi7Ufc/Uk6eVcI9Tr6zQwq79dQ8Zl
aIjG/kCq6iVHa1Nuhqhi6auupaLs6Gn0NkzJNZ6qg76y87zaeXP8z/ky3lV5/lwFbDlsw8d4pAVF
Ph/pKfByPYGro8Qky4dRQe1u1ry9fm/nlSc69wYqIOVehlxMfc7yK1v59w0Vvl1ZlEpFeaV/+3+X
d3JAb6yfRQ3d9Tbt01KwjXuN3LNU8HwnadIjkIfdu28Jb+XM3TDqT+RHWQghu3kMako9Mm7E6NVh
F82zTbWz5451fsV+I9CNFyVMI0huJuySVFU+Yh1tR7+zHg3PiP+Ps/NYclxnsvATMYLebOVKXqXy
1RtGW3rvQD79fIT6tu7fYxazQRDIBFRSSSSQefKcc+TVHATmcdtlI8fRvCSg5fVrvejtPZwT/p6v
HoHuP3UbjeakyzShSlcCXdlvKI++XvEtp9BD1n6UsVpvpkEXKzmWORShT3HXrJHWWgPN0B9rUVvP
ceqUK8ur0bWkAPeZoLkKrYgBg1qpmM/S5c8EAbiRozIcY0gaZS8CPoBJd6KrPveSmntikcUvsTJA
09U4+96eCNvlrfDPiCT7lBllj8KaKauKEP7VtD0gzIiIUdmexhmcJht9PngllvPhD32zk0PxfEAL
5wY5u3wJ/hFFwZoUnjL5aKQrweit8qLT9oYvTreujBWaSXmKSlvfy1496dxQXZjGyBM+sAnyn2UD
wPHdEHZFWYHnP08JDN5s3p11PXc7aFGOZql8MZPWqZcBkpnsrsZH6VtEnreMp065rWZEc9zZiS1q
SSvl2dB7/Xn6LgbVRulzRBHQNqN+L9rB2sC4Ye/M+C0HrfJL9alV8az2IwjLYOXk9g87asyVHmcc
r6OkJYlh2mdVi5trnZv1VQvhYZmH8rznPD57tKJ1ztIo3eYhF/IUajvKLSdAAGVwALnwwxRQ3UZa
9KzWKhyEY4CwuT7DHqT55llp07QShtEs/zVTOlkBBIcDmsWCsNpT3RjXzDTHj0nlqE/4CJmauUu9
wJeUm9djgx629NJaYmpuC+w84qA4N+xp+DJOPTDaP2N5kIc7MqQVZYytqSzUdFr00LLGImZbOjTR
wUcQ7iC7skE8PCetlBYQLpYzaefsiP5pGG7kZQIixV7KSzmzRV9GLbdtA4EnisvNU1CF1N+aTv8D
oBAXev8N/nzAALXRXBC5HvaBxuMJAQuAdr3yhdRE/0OP9b2faNcshcktC7IueOh6ixR6RLbfzevw
RKyODVXfQRszqMNar3PjtaeCIUst9VEyNAh6ydyTtoGKG2lTZ8/ZVtaJdrP993nSps2I4D/zTC8F
Wx0m4bJJymZpiJyM2uh3OzDXwwOPgfK5MDxUsGZwj60EC2Qx4X1s110Wmd8GUEKLscv0R2WqKTlP
qmKtgWBH0uOHVk7Gty6Y/+VITpDLjZIzoEt9KQ2agci6xompHvjR1E1o7COr5QtaOTwK57XTeLgg
dhC9hRphE33Qiq3WJsoRSA8ysIFp7eMqs/ZN2v++EnaxRZU63BpFNsNgZpe7VV7dp4VmqVJP5sdn
tusLURn2R+DoIyXziXgQXup/CHj0w9zMvvKYggZcy5K9ze35hY/p0ebGtwhCqB+rmKJ6vw6BaiWd
uvHgMXlRUGUnco6ep7T2akM9IuEII3dgW6pc+C07I3myKK99oU6eQDDUeof7So0DeruYF8Yf8g6j
PtR+0h0zzzOWQQ+3ZCm7DVRZki+rd22jhbeV/s1xvkLj+U3jmwTz8D9+8grN5SvYM0rty/qN237z
q55jDlQ2/GDL2y/6yEtfStsJgJN26LGJSD2YEfzBpSLOSe2Ia+9k41WkEL1ZAAXkkGwsUS31sOku
skcEW1xvVjkhROEUwEu7vK9Re9y+00ogMsyysolgAjt4Yf0mexm3krNWDoCE5lJg4NrOAWZL59DO
zb2bKcF7pLYRRDZzRbE0gHJX2405Vw/LvmyaxIcEHg1ZucDfq/6rH0fBU6WbLgXpVgZ9Rghxg6Oo
b6YODMNutR5GxlZ767UKPVpPWHDsa+kOWjIFvTCQSmEeFZs0D7PX0PEgIu1sbRXaefoa55W+s+Fu
XI6Dmr72VhIe7dyoUUCfuyFVSrpXvMpepYBlhd+kXU5eAoNiDEO8vLo3SuSSIpH9mFyWe/NsEF44
xG0L1WzZaXAndy++Z0FwGbTDa9TEzb4WbrKU3di20kOuw3tcqZl4LUKoGHxEhm/OjlDcYy+ggk1t
a3gdItc6wSP3PZ97OeGOcxyPb9LWVqlx8aLyUS6bBEiLj0F4kLbUjKxr5SgbaSvK0nnyA5gG5lW8
nCdem/+UJmGGyavG3SiA8WsZJ9vcycwX6ZeP3SKuiYjK13YGc0Wa3V2FXQNHQ2fnr/4w7hKLVCXY
+eJ1Ctt3tfCas7S5MaBYPRbJURr5mWfLzKtjeBmZqThRsTLZUW9lt+iJE+RCqBszRvEXbsxD7pfR
qfzPZhxXvTpoRzk8dTU0wbY5/XaLNeKwUDisuiDSYWabp6qxgs/UTtM21evr766cKO1ydtzF6sYP
TegrS/gZSntQ92wHiDnxyAbSY6XG0ehgkFFIpq9a3/D4V82DQ1X7oDClkxuBK1YngouDjnrtn2YS
gXrSYzPdg/DbaXNPGuV4MhL/pg7cqx8QAkFhajbnGlXsi7sT8fMIgslu3tAov/oSdBspX3Crgwa3
kbDTo2zCAJh0f6tWkq3btdnNlFX5UzQ6Mx/HHx95ibhzdnT4sAtnFJfEgaFVj4KZ+z5u3qKKp7vw
rIB4DN1ar56mRI0fZQ8No9Vk9OMzuxeOGsUxCdBQHOoKnWGdBHk0KcZ8xzKvYZWMmzHKglWMqFC8
ZKuTr4y+QETC5Du3zBwy7YFK3uzW12rvEmbudMxM3bzKddySB3huPE7zekUctWdr9AFg8xJyiPKj
aT8m7S85dBufUjhLQtR+5B8hx3oXpmS3D7p12GvFRvMGFGXnU1QyBc0lmKgWNX3j1M4Hrnpu5Dg6
W4tQgxNMuprVMFhQtf0eu7vJWX985XjmjrBgz+KCXRmNX3wfQgOtUD9E5LRb0XntJqa2T44Hvj19
uPXUbi216jaeCTE1G5XwaFawdrdVZT50Wd8/jU42PIXaNnRb8ypH4JBC2WpA/tmZPD9Ft1pFb9u1
mp0SOP2TCYjvUeP8f7MCCKIUJ4I5Vk4Os+RnD7B2ZXdj8tYJ2LfzTL8aXZpQWGhTxsGNQssi9zX8
KgebyO2ea0SR5IRcEK4o7PYgbTb7/YunjO/SFhCuPek6pPNdG+lPbm+9BVP9Q/eL/iWuAvu5tDeN
0qIVw3KviucrJ3O22WkDWQ8iOlvp2qO/8ABZScPNAmuG4O/xzzr62Mh14oT96hBROtxo+sWYT0bV
fFoqc+NZiwfjJHuB2hILasWwVgoOS17k1+fZXxqL2V9trL/9id8Oa2n0jak+O6MJdXQIaCn14ady
hYsmg4Vg6lCaTzykzCfoCiwYorxih7q69ZRrenAZy2grjdIt1IS5agLC8fdZ1vBcULp1lXP00uge
pmS0lvdJQqufXF+PT3KOrxQuWhG8sDm/5l8vLLtBHB+TOnq17V671FbdwJcZ+m/QpfzyamP6GRov
hWKkVF5Teay5+vTZRshGiskAfMRjZlPVqNomhT9r7nAIKkBIXiNnbJeD41pv8EltIQaF/kFAnjg3
dYBgtqeAkMmLNHtGirA565F1lD3p4VSNg1SU2aLSzASvz+JjPXrfICO0ENhzCo7MSdWB1HKGHdXA
5UJPwuTcu0LfZU5/AREhEIuRbeRD3qapn9LjNkQhYnKWfSjp1iDj1IM2D8lxe+JwkseVWKlF118K
A2WEOE2qz6kx6lWlQtzdNIb/PtQvMOeVn9Og+tuhb7u1FSUVMciUEhFEz7mFKuqy8sryqZgb029h
3Z/CcifHDE0j4MsxqHODJ8rSiiefICzojqJfSJv0KiF6oEyhOllDb1yMubFyC3Zsq403cqzRENeE
TMK4oLpy5eCi7+9DldGZ50i76g37goWcXgIV5wefLflFU2DyY7IT6ygbxfUIdclL9Gq4LMwAtnJO
R8u7UyO63+7key12oP90w6DbCTKzO9OPv3Pf+Ckg6yHuOU1HzQ8jfsFF/0zBL8Rrrup/zW0EP3RD
+WX13ga5JqiTbdtYZG1mPY9h4q0nxbGPsdFo+wg+pRlWHVyhXEA5KQCnZa0M0TifYZq5Gy22xIM2
dxWSd7AkWe+u4Tu7uNcQfUhIsheIwy/SyTe2VqoY716Qv1JwZz3qIo9fJrKrcrhJwvighLlYym5g
zFoffWb+n5MgJIdPdKpBbxGcLjWUzUNLX5Vta/BrGGEGR+2NTvnBufLTRBTnsYeD7qmq/KMcRtun
3451jVJqlFYfeWIj0iEGmwSziN7IxNxmC10njOhk3WPqZntBMuaTUAwMHuCENmk5Bp/GGD76A5g8
hdvohTA+fNzzOGw32oofxhzcDMLPatoMsVV+hNBYstGYYiRyBKrLPUIJ4C2Pqk8ApefEeOo1PVoq
c3a7HggBjb0Rn0DOJi88Xg4yzQ0h6az32FoPMjlOtddyIMvz1oJ6P4xljezJnA03qIWhCqzOLyZM
HtdxtD7kslWRZGsokIAyza/Srd3Orz6bFD4qx0bRQWbW+8n/JLM9EPtsGu6oUwXzOotOpRKtLNAB
u2b8ZvUqagiaMT7HSWhsS3KTxUOou+E2pwLoOFnkEZKu9R5UmEgpa2j79tz2lDCgwnQguAqx3++x
Ijq1QUpCDQ/LnIUdyzLZKTa0xXVZwKM1ZB6cv6Nysbz0KHuJYU4vM+fJbHL7oTsUBeyKBCioraFg
7VjU5Omjjmo+HwJVvl1F+JG53veyt5Qfvt8sSVZEIYSExcYd6vE7ZcXQvUeD9QZ3TDQDjCqguaJf
D5GonydFjFBpVVBOzN2eOt1HTw1Xo6a1hLcN0JozDeAaYQH/XOpu/xwAreJG/hSJgc6QVavEgORA
2pSwFKfQrChZxBg2CR6J9iPxxuSYUFKw4XVJasGpuyx7zhdTlZmXslO1GwhMF9WvXB0z+ANIqjls
cFcSHKb1AsFWu3jX6qbcQi0N5k0Y9mddEHJtmq/8isU6DSmu5tb6S/fDkUp2SPXhcqiNVWOM3IGR
w1A04exlQ/kGgEx5iSOXxWg7+2pu/rb/y/U+32hn4tx7X06/deuWeEGV61e3I24kyqT/6qjAQhxE
ShfJ2a3glgCoHV4iTwm/6tAwL6re9F7qivpnkDDqhfC49uBRPwoDW90clBjJErge032NeOMVyqn+
IfRgv4Ui0L/KsaHLlSXfZWPTQ6iNHFLP9zCFfwdFsuqhA/L8Mdb2VxeGpceaEobnPDMeQm4QnFaR
nEwmGyQy9z173QmCRKAYuqOvN4N7GktgDB7cjtZIAjIH+/HUApLYqqFebMHdKE/hwG+oZN/0aiSo
3WhGk5Fb8+v3qURpR7et5GTNXQX1lMotolcof4CY9s6THG5zAbdimYUrn73CO894H1C+0W+l1fWs
XxSpemdplEOy2xbDYeaXfhVimLbekLhrc+i0TyJip673rWc914KTEzYviXCdRaH28Qxy4MV1Ld50
hfAQO6ALxq7eIqWRUJpJl8IEZa/4ZMIhuIpe4a0NzlpIXF+xPvMifFet0XppGpizwYoV64YP4MXw
ZyStU4fLvlGsF5fkxNks49d0gPpUbwexUWrj2FlO99zPCM8cghoAvnFyGGeQKGxSwW5K1QT0AFbp
F7co47EBvMreMOqwI2RALt3KuwISLvfg7OzHECgA39tGfNc6lJT6PPvim3G4Zm/P9kZ31XNXWvpS
epSwyilF/L0larVsXPLx/gSqw6kdfTXBUPu16SASV6azXUVHv27yDyfWQtBiCcpehp99DLB9DjyG
XjvH7s9DGZJD4IP46FPLX7MT1R+MekSXPiA+AukXfK4aEJeiD9dpxdc80iGmcExDOccgO/ei5DHD
79960QOUXYyqLK8mdK3bzFCUkzdovxs1rZ4sODl29/EW5GVqinY35oNOBYIQn8pUXDowzr/8LFnV
tpp+zyMienYN2IkaxGTTd5wTVaEOB3vihVU9s5/aUvcRtvGDb06JRpdujb+MwN+PRGO+NHpRL9Ux
8I4WxNMLJam7hUqx8Vtk5PEeap5xKbt1aNsPYFbI0s1WPYGfIsx8awM+rX4jcVusHM1BJX622joB
I9uEYlZa2QxRxdvyn1AITrxNYF6LqkyucqWyowahaIYXYDrjy4gSjZyjG3q+9cvCvnRCfAXQ1f1C
XM1U2+YnyeBsIRKtfLUpp1k3o5mfMo3gvhVm+cNInPeqApdcjqFVfE3cekuNXvsrq6zdQKDlSxwG
9TKP6uma6BElzkrW7vMSvlZTTQroLjr91ZhTtS6lmz/tbsn+r/3FLeBHZifqWwsFPGACr+AbR4V4
Sinqg4DH4NHyQADrsbOxGj5HYPz9XslfAI1q0a5y2voAW01DTAvpZVIkZlIfZCNN966tR4CqXHjL
/jUnT6mq0CpP2fL4KM713DRgTlZaPfQrmCqLM/ElIGzSrDVu8i9LxJmOHTs+0kpVy6vHwaCFr9/l
WXxrrCJgdzS0m2pIwavOBlRkAGbkjf4JYZa/62S3jmMXFkIAq7OLaiGsSuyxJ/miRQcy4rM223w5
Btp8OeWQdPv9+Wapej869D0MwRt5+S//0L2MBFiuntlsIqIj75Nq5CdyikDK5m7UBs3WMLg5aH4f
vKudbqwImkxbaeVJXS2mohtO0kpSHeYuRX22xqp6npcUraa8ySWjboK9ee7KJQeyXyvZDdje3JaU
XbgSHiwTtUx+g+q+aYlWBZRjQVKmRov7mLwaHH/aW0ONqJns3xs5796VV/cxNizbxmtPZHhMSutf
W+iDH4XRu49d4LiPLrVcqV1Mx/u4KYS+yFIwE9KD8637mM6oxJZILBmqf6bqNR+NbvfDQvohEmOQ
lOX+nDwMYeee6vlKc+PfV3KMo9Jv619+/5MVUIJ7W69Ig5MPmysKRc6+FdQTwkREhSzc8aa5lJem
ObHrkJc3B+lLMk9fhG6PLNs8VTa1nC8v/zWJdImzLzWrXY2hk1EooNTbqAeom6V18DhlQUDNhsa2
sgamU+Ueycc/hjFxgjPF5Evpdh/3EjhmuV/MejsJTM7S3Jr6CVTxcLj7KbEe7Zto/BCW5exa31M3
TqOKvZ54Yt9bZg5V2tyf3HSctdl9c323m2WOXbrKwZv/ra+bgQ4uEBAorE+LWL3kbj59DQq7Xqtp
3iLYGw3PutZ+yHG/LhcWOryNTqE627xUD4Jr1mgKiu8wqPFlb1d1YytsO0Kj2ZJ6RF0xEJDOTlVr
H0BZ3rzlFDaX3iUpX2SH3B+zBktBvy+AfXNeUzZGCrYYCC93FRUp6N5t5uDpXCULp39uEuRJPH5Z
uYJIakJpajC++kbWXku0Qa9piUBkWY4fMAjATripwlJ9bV9rpKdeG783uEbVtH+VWOff17YB8WQW
TBfKtF1k7Ap9MxilzvkK2iQgSz9ro3OOepSKF6RJSh7YnJ6i2BcvbHWDbccOfCWtSlOkp2byvklj
WhkaW6QDuIS0W0ZTvdGM4GKMPYhGs/JOssk6ktwLyx+RlFNQ4bz173Z55VTdVjVTfQ9vvdo9tErk
r8qc6KoXl/3B6olVLHxf6Q6y78yD8uqvMTfVIb8iMslGzIBQQzfB+7hGdGx7J7h0s8irbFB5CJci
nqrNXwYKBmB9qlx1cTcQ3wsumZnHJ74vy7/G5XJ+WDyPMFfsZE/YOiKfaPvJgh5Z7TNpQ7GzzIJa
rX/KfuS4xSGNUrR7IRE+OwO/+9DtyqV66L6cHJNr/vGVQ3+trofBQbOrZmuKKUEdJoK6wvI7FIKz
uKQSoRtJ0w1FgfptMl/Sl1c5TKkLI42Oelhy93F84wyhlXk29VkEBRowrVfKsz36EBFrESIksRLn
gO6lRAr7h6FHh3biiwJWmXdXj9H7qPM1ys0+W8tu7lvFCiqTagduOH43tPinPkObpDGxnviVOK/4
+I8kGB8rTYnewTJ6e7uHzlA6BaKquV1VOugG1udnnS7BQzYH6SxC/1STjr66tk0+je+EHG4yq4aW
1o5uf5SOFKGifLlBH8r8s0rs5FFCGtijNFdGqOBJH+9IBzDof40U2mec9MkjYOHmhpf439e5vU5j
fdzXGATFYpQr77t8BFNAoDk81Ko/2ksA9EDD5obKxnaVTyn3ibzsKFdUuviYUbB6lFetHJwm9I8S
HYGvm5O0R43e/va/eckJSUZGHeIvoLl/LSLNt0mxEybHbl9wIjokXtc89J33QoBXOYSmsOqTvIyG
PKDCisGRHyQ3DYoaQPs5PRg7Ch35HkQ+0ZDYVw4R0ZFFkZ+F96N1/Xg1hxFLRCBIOspM5P+clJQm
AAHIKcyNYoQb9OfRW/MEdCEUqFb6jCatOZ/fSMlu/T/mRh2U4fynKyJ4qheSqUyDDahZpYlYDpWV
HIQWt8HDndesNcbbC8De7yHK8U/3tgJ8PgLymGygqHMartqnbVnGVTa1rXen2AyB24fcvfqwUXaR
UyMHlHfGNUcV4ppUARUjio8I958xj3vwqkkcEq/zUtJQOLW/GHUyjPcxVbU/vGRqD3IlOc59ddWA
H6eMiJmGVsSPioN+xLy2HKpdMyc92z3JObFDwW3f6ruIMxbF+6U4Gi33q973enaoFXpwEHZ0vPAQ
06q1RbJrdhj9YKWUsdgH88RSOslLPyDxqMVus77vxup5Z3fv/rU5uxvuG7b/26VJ0HUF0NVtRM/B
ZwLfEHRBffGBM8M2PDf28BiMlth3POYRaZjHqsJ5IwJr7mTPSer6ghRQdXG86odA0n53H5Ieo26g
zAmj73a0oCJO+lI5wbIaLfywH9/TiXJK0fntE0KB9jotFf/ktb22NbUm3esQOB8bdwoejKKtHxUT
IZY4i7LXaao4NPeW+5Z2oj8onQo+igSJC0yTJshEdkTrUMsj76j7AcauN38bpYeuj/ERreuFysFY
Ta34sZgTi3EUO2fXRh157slG4S6wT432R49Ee7x02mh4KL2qoWLBt1eNnZr7JqDYPEDn5cEcJxcF
3ZpDa64fWgtMISntRy86O5aVQIZIk8wqMi3UvZnrtBfZu40H3p6zoHIkATHNtXbNF9+OrL30UNM0
vbqQLy9IXVtb0wnUAGlS9Iqnpg4f7qurGUSgQ07i/D5WNKmynow0W8ll5IJd1Y0PpNV5R/MfZc2N
yJN2V4Zhsbj9CZ5qsDewtRezmcZgacNMcQrbHgka3oGc1tlG/lgQPv3PdzcI5DYbdFTurwcP++3d
3Yf+vMP7XxCbLimROEB1S75kznEDoArbh/trxo4DZ2ZOBu7+qn2k+GtK4X6/Q7lgHeW/3+Ht04pC
F6rf+d3d1tatgP0O7056y/XlO2ygEbv/kcP8DrP29v+7fSwDAjd1In6/Ozlbday9ErigouYPQs4u
svxLrNfW/r68Q9pxIWolXgHDq57BHc31rmp5Ku3OfSJV9tygnfJJ8Q2Mc7kPwFLzkR7W8mVpK9m5
0D1z7U1ICbROceHGZD3nOhG5cPK5y0QJWc/U1I+KZnyVRtlUgDEM5Ptu/nVP0XxLAHQj86FDHHZH
t0x+3P09jfghz3w2nC7qSYbCXq+aadozIZCZc7WnMCj0Jxiljq5olVM898bKGfZhzEcrjdLN9qGs
Z7cdwgqJi9+G0FGgVyeNstHbUqyz3in/NeYnzcazneZye5Uxboj5+zpiMKwhZ7VmhCqIXWZ72RXa
2JwBN996cpZooTOq7Apyzj9/b4jKbTRp7qMciiF82EImUaC598+6cIb/KtS0OUiPtI3Dk6M3t9eU
Q3C7EwcVSUi2759JxmcS9N3tIwHsXz6ocQaM3/givJPh5/m5UTQKWMcgusgrK0UbFDRRuZVdx0ph
cq90EAiR2carv7y9RBW7mmrH+wLSQza8gp+Pv1/hPmwnZUwx/j+vcDekVff7VQqKUOCPZz+k9nAk
q2G2BspMaJtNx0a3FASS2yDZsZ2HzHryxIGss0u6va7OnodUglDD9mqALliRz7FflBABm97IxYfV
DOECYdfxW1y0p9rt/V/eRK4GwSb2hD1ZZbZmwSJ1dfYnavjdMbWfLQq7H2HmufBldfmrTl3PKoNt
9ErpEkdTw1DP/Lnagx32zsFRenfn5QgKCoVvroG01SzDws5L87/z4xqPQLVKZOZkq7Hlb40+20mL
MLy54ignl7zQ+2w83kYdw1sIHgRrEBU5/4KW/3K+jJqWeL+ipZtOY3uyrPI5nY3afNKYTxX8Qw9R
U+4iJGOJmXrBRfXAg4AvVqBjRCAr0bP2NDW2+hSrzascd4PEWMVT3e65u2vUVBqrvHSUT/Cs2sbT
fZtEMtMFytV6BwXtYIY7fhraWg5zQjwMlVBf4qs1hS5lYHbaQoXqUWe5YZtIEJKMb3oYBIpiTVO2
1CjPl5MOa4VraftBQwcbNo5V5PblGmmt7NWzSZ91AnEE17HT1xLd2T0ibvZCdvuOkqu4UH/J3qS0
Lgzp3knOhPPFeoIlfQlTMM/iuXHzLciS9kV2hqR8gLm9vcq5WTy9mkGknmWPdwIvrx/GR+maDoAA
O0L1O8IHCqqFMR+r2ZbqwiybiFg9jSG0aKk6ubGeouj32JRRzwXDdQNQ2CLsJx1jof9jnh3tbiqR
hSzAG/8ZL6050NCrCTfS6S1BbQVYdZW+98qoQ//Pk192jZKYpxGbwT4ApPXOHuBNtar4kXL16a2z
VtJJy730YpQ932NWcPWYeiZbYycwT0ldi3S+4oMSmK1Ic0Er5EzuSVon8t/gkILXEXTV1TLac92m
GdLtbnSY2qgmHM+kop+KjQ3GYiMnWaWqgPKNODygsHKAvd/fBHPFpGzQH4M22IvQ4UlnyR45aIAl
JDoKFcwU1PVzTFhrTDr92iVGDfdwhIwhn/BGGhHF8i/kGW89OVR3Q7DMUbreQaxXP3uktA9aa5Hx
EiUJSGhBX5UuiDkmsBKBYA817K0CgvmXZjXfYHYA9hPNZeKmUz4mZmU92P4018wJWPoUHtleZzdz
ZbW3gNq7/No4lE9pcxpd6xCLArr03farcpFkhfpahjapFlPXCWSb3naAIWrnKdOMJymjNcyqxWuT
cjTjSzl8J762uq1U5cmuHHrza2JSqWBTGP7ctUS92jTKToZakLlLBHrzyG5eQscoVq6WZO+RrfzI
HMf6mYrrbR1Er64KUiufnTW0gK965erB+rDypwmVJpG+TrOAZYQexEvfoASVOPmTHIobc1pQtQGy
ejZWXVZtCsLpa2nl3pgce3MAIjpbS9iFX9rDfS3ycXNUK2mP0u54WbbuHL5kymfudf3L2CM8C53x
O1paGvCLyFjIrlFazsZGNQ8i67Z55ySGlFMiKJ+YnY3M35D46J81P6sRryxuw8LOwkNezOjo2Sst
+M1RPiIeRrWzDoOCvLRpKcNp5qdYqU04LE17Eic5JhugCOKUzs0Ut/YKSSdc5hkDRLYj2FUssq+r
EJbezXJMWqGDAz2V2we1Qde0GyakYu3AObWFI5ajMblfCcHtA+FPb+WEgEPhN9UDNZnRR2BOaEuk
7leFguZVrk9o7fRa/JiTvqGsV3e+5vH4riE+EZDZWIR+PoBrHKLHe+O0/qlho3OgmLFykWDzkt2k
2OFCuqSR89s5iOAgNtX8lNhUNS1sQnWLymobfv+yz+liU2V8PJGVjwgVBjDzDUB5ZHVAP6bf6wlm
JVk50NID0hPC5oTu4+hF31W7i86yOmC2tbPn/2OeXMW0xM7V6uiiTpQKKA2JeN9KvKfQGrwntwE+
4tpXOTKqBH2gyWlX0ibHbLfdCK+dLrKXWkmybQaYy0JE4PKl7TePkNaKUzwvVvi6u5nAfEe6ZT+F
aKxAep9xMDFa+0kvJveaOsBcsMmRxraUtU89+yotGlgb4yReGxSAnDRQ2W5dx8s4Tuo3rch/X8kx
yqy651GUSzAU0Rdv+GXYRf3hlHa+cyhwW8thP4gOntOZJHu5WyEdA5VBNkRf4kn9Tsl+fw2TrjiP
xugspH+TG1BFFM5w9gw1u/q6+VOOW17psw+obGhr+J15bnWU49xbW7gzs24XIzn5EZsk5+c/RxmU
FInAsn6QXf46689fNwwuyqDzXwHDzKHqnN9/Xc9Wajno/qaBSiWuhuJn5WgXIrLFxxQX1spOhHry
W686VAVkj8MQJa9TD0SBOE3xk2rwZdIK89IZerbqTMOH6jJABGS+ujdZp4wPdp8cPbv797j0NVXz
LTDd8LXvTQpvbP3DFxU8ZHkSniqtozxe9Yu1nvnOO6qKFz9ytR+xUTyBisvejYC3NdSFcoiNaTjB
TkHlqBk2n2DldwF77x+aX35Bmst8VWsl37glwXcjatXzEEzRTJrpf0mUYC1dYT5C0ckrm5eC6u9N
b3bBXqWU/QJ7lFjq2siPeDR7qLgR0d4hLuPsjNjbcsBIJFnQ+5TX7WKYxvSLVUbfyqzxvxFJOBcQ
dPys9GmtctsPF15/gvSkiBedDf0NFSMLSj82ZpHVP71QfURMrftm9NHPqQ+trWJ7w0ZFeeTZB7xX
lM/QRRTPfV1xAB19bSPH+smsLxSObfNiKG4e0BUGSy81/4u182pyG1mi9C9CBLx5pfdke/W8IKQZ
Cd57/Pr9UJSEvr0z18TuSwUqK6vAJptEVebJcwhjoDA3ZMGjn4bONQ8MUMzTFZX41aqJs2CNIHmW
rH0Yx/gEnGOpkpTm8cq50Siix/to7VKXhB55sI4syItIdzes82vK3ca7ep8i1veVTFmHfVBvYruV
FqEUS1fX7tRjPACUi7ys/NqGr+CPrW9x2bhLqLeVMx+YedahHV6W00Az/JlQh/w1NLtw7ZWcA8wB
iEouowNOUa/1bdRzKjIa/0veRe0msEN5L+WG/GiHPpJRk0ffms8aNZgvQap7O/hBbcB7ZvnSJMqT
cICSKFlA6gfkrKrKrSoFKm8B+SKgmMDrqi8WmOydFCf5pkQIxmoi/xX+e3WPQm+3tnvZ+MMcmlVg
pcObW/b6zlbRDRH2Uv5W90H83iDntm2AH20VJzD/iJPE+EOziSj0sWxti6aL34f4mxiLqHHecKzW
dki2jG+DVq2EXTE4qIZVohLz6v1XAso7cQviO9YqkIKtZsbSsjR8pM44SxzFVT51Z5sY0P3y/3Lp
dEennqLRV5/m9iDtD7C6o2gJxZ9oyhCcchHk2gdbmnTZlRcRbskUoEX02zmeBmDrt2GdNv76ZFdr
Sm59rz5/srtelp4bEP9tZA7LiqrlZdd1b6lRlQ/FVLlow+Fz/G2i6r16QJzmbiLLVhJEoipW4ljr
64OyylHUe/AyQ1vXeg/hSes4m1zT87PDSW9HVWx/lGs+T9Li7t4znfyYZH67q2D5PBsujDp1lJPB
kFDxi+BCvvlhBSeAW3pPidLCEBuyGQ1V+QIMILuWpiZvTKV1F2lquBys7++FPOzgSOBkaprpVdjE
lRs7xoHKoIvoaU6IlDdQp+JckZAKYoSQ77awRCS3T+R45Q+D/EQxuHeoxxIAq6sPBWc9fwkAunsQ
o0ZcFysrQB5UdLXI7k75kH3LykR+qvSyuUC2eIo9F9ZeNQzI6BqTTixdXVe6RZqH7n006Mat7kTu
I9lT77lWm5Xwskf2L6XOPl6mWhHgF1wzgzGSJ+zc8OSXev0a6OUyGjTomC0ihaPeNmvRberoL2rj
h5udtNFDytnTqGNAoo6urXOzqOG9ZFKCWlVGxmQnZ+i7WqZRPZY2UWA9Ds7NxEob1UZwbnn4izHR
eF1drhvVL9emqYwxQOjmphumjJAte6I0cJOraBS9iFZyYSJop2Xp3RbUY0K1kuejAmoCZ5ychU1c
UcFZ7uSGBOdscyXfXcH2oixAHubjuo17ciMTB0/iNMkhpKhpG9O/MQ86u7Zp+IFyXhxVc38E8YEH
hv09LNwfatPLr0kpjcCSKv9aZ5W9gx89gGvR1C+dQv1uruXFqxLmAfmNov0OltfQNOeHVobP4XNa
yjpPqMG8N3ViwVDXJg9FlCFp+q/2dhr8ZCO2gf5Is4gN/0dheJV6ccAzU5Ihj2sdYME5GzUFbGT4
HUmiAVaXYTiKq7mxDCXZKlFDFTXybs7U+OxDqHqcLkOtfG5VMsSz0JuwqxJ1+sJ2d/7tJ0Zn575U
inUs6+5Oohpti9jqANrIDN5URZLgDpSNfVh5wZsfJV8D06muPLiDN33KgsfVq+daPaHh5ElMGYtK
PZAy7JbCCRHnFOQX1R5EYXmmDDw2xo7KIqO3tBcz1JVVEg3VNVbUeKfIRQJ+QTNPRRjHG7/slUeL
IrFlRznJezdajwTZJyA/2y+SVguXSvbAZRvi61q5pNyxftQrniBJocgnBWLaQ2pL3m4s5PGa++mw
GhAyfe06Tsn5F35zkpNu5KQAwqpbEOCSoxXw1vjkTWVSTkMp5EL0RQMkLwTh0IxoNEa/RsQawl34
3OeIvirB2Nq170OlJw/+RH2t9F126tPiKkzhZAKBYJzDrt4Kk2g6XW2uxAoWYs5sF1fqxIl9t+Fx
d/29PtRg2/uCckKcLomqq+2n2Un4y2MgbVxjrABiac7WILB1HIuwONRZ5xCCb/yzXWnaBsRcdEPJ
yl5xcBmessGoSRhrxfTMzZEq0ryV3VB3pk9y9TC2QGKQTGwhSllHG2EMldQu7pe2B0OzSzRtOMoD
atiqwnk685rqqe1ikOC6S7A6kZOt3HQQI/a5vh+SstinU2QyhJFxMzplfMslEcpWvWddzpKlKVfF
F3SEfXhCCS22EJNSzZmyVR627nSIWgAsXLddAdWYm1lbyx4WxgT4aAspOHAAR+9t6lp+4y6ol5BO
YZy0r7/dGgt0od1TMZP52k83tzJdRMtwc1hN2MVq5uQGruWjG7sQE5zAGJ+iui63UmyT3I8G9Skw
zfLB5xfcrH2jWLoqRQEtjASH0onVJ8tM1V3mGVTyT842Ui9PKaU9k6ueJ9lSAeu2E66KXMeHRgKu
Lbq6VSN46RTqrrNICUEbJD8lPsyahmNEr7nHqacZVfNLHbIZ5uNXvkYjVBJ+rfwlpS17rhiibWIV
C5swV7jwyi3HDERXwdOsqygpHiSp0pdVQ6l5GbZwNDUJoUOSAF8pIj9nfkPcIrR3XpnZP8jPvbh9
WLzniZEvLanQHzVQcpsaHtWzGUbavhkSbYdoWnsRK0L1k0LK5cKa3fb+1zJjd8qza4od31csEtA7
04p66+TLYSIp1IFF7cUZ5+9OQZ9sZMSKg58Q2h6NnU+RYpjpfYrezJCsE/iHYOmWtDx5COo8eyma
4iXrNPUyuG36wqvMADcaRGSmwVHKoLqztfIgRq2mCuHvNNqdGCXrUcDu5JroczKXMKyxqYh191Vz
AUNTgH/X4nc7kE/GpEFiWhxPPNf5kurmRDcaNBcnrABmtorL8bymICwq2kWlWfX3ceN6Uv69jON+
oWtQYsl5905ph3NypfJnUzfVsI6zWFt8GvjUNcuK0xbFkcI+BhncIQ4SgsmoOye/JgwN+TqH1tDg
hF8E/V/syCBk7rsfMB++Iijuf3ESeIKpK+quYdwbu4q6HGpd7PyakBBeQbNtbk19cJY83njbp6ah
wOBoKjY8cr2GvLgwZqiiIiw9RGSmDZfn1xgsAt3TT11Vuc+u101fFLVGmJFu0jrlumwMJC8mZ1QC
zO2o6dBtTF2/ceBxRgz5vpSVO83Fl5oXMXXkVPwI4dHSmlzNuumWbH2CTcx5grpIb4xWeczBM9Ok
XntrEn5+qhXnht5fAEnuUX4IIB0wVnk0dN/lXHlKyTJ+dVuzWqiW6byi5zUs0dxNnuRGDtYQTx+d
xIIn0B/gbA3HbN+DxIH5RJGyZV22B7YaNnh2RhVLj7eSYcerLHLTp2RqBjILZBoehEV2vZNjjXuZ
obPvm85ZVTJjRLeb8mnZdJMVEKFOXonxciAinLXwFVeNew6Jyy8LvbcXqS8/RxbVV2bF5z6QftqY
blouBbOQIA4KpwLYOssn6XhgrfJYoYgYq6+Wzp9nR+pV9GRC6CCvn9FUrW4KnMOHMkvLlZdaxvvQ
Zn9ZiZE85E4lXaCHJultdHyP0HmYopEPZJOrb4nf/GXwnr3zcGnQvgQWEGpNsISx+YbafHfJKGJa
B7YNktixkMxUumpfepRbu/BNDmjnILcjjye+LX8oIz+Q6ICg/1a33sZ0QFjC9xb85fDBaKWk7CIl
lHYEAL8NJcTmiQ4BeQEf+s9aFhgiUzW33vRBd7dInaRbs8ibB9/Mz7E7qIhyaRz9y+RPuYbZhaCz
f7PC4qGT/HDf94F5hMQbRsipMeKrl3/NCr/2Fl5HvWgWtD86dSNr8rYPCueLn7ndutbk8mhzgLh6
vMRl2LDJ0mBw2KC6rV/LsfGWHbFIqoWKEKZox48WdRNZlH3KV01pxq/KJLEKeUq6cK085z9q2GSy
/ebDtfvNtgOYVToKznighFuzhBnFlY3uzTGBa5W63/7pGcO29AoSd4323Ka6Q5We9OCZ6a7WIVsY
LEhHhkhd1jUi013i29sITvJj1lf9zrSlgztm6VoZnOMYV+1CJuhBIKbpN22gmZvMbb74Vlqj8G4H
iyodgm/wMt1so7C+53x5oHJGAxYa9I0j1fUB6teDQ33zBYdJzJwKhUs6gEuPgIH0nh8+iAaCMuUo
RbDST6ZIkqAVS2xjTW5HOXfWoJzlLv/S2/mtMFOi8Vn5TPl4fIXYWX7JJOUVlkLrooZ5dR6M8taF
QHnyJAyPgfM9lJv0JEM64YT9sPcsGFCA92f6Sbq4DZWKvpm8d6AytmDToWaautJgXqfI1qOptt2l
MWsK1yVAbboUBqtSbvyj6jRnpW5sOOsnxOEETPQdrtgi/BXlPhipAfoCYRcNxVjg6YWL6Dt+9Qeb
/hQW7eGlR1voWsThS61k1YVAK9+ksSPD11Xtq2yn4YIii2RbBu1fNpmQB2SCtXPfW5Q26n6wZLeR
nbh6EIOQxncP6CIAVx6jb4T18egUY9g7QZQv7v1AtfrFUKkxoLq0Xee9XbwWWtisEYXMt6JraiaP
H0eBX9YbqX9z8mHZ1ZSBEmXT0uP90uLUenR1Kv2WE6jiGHn6I6lgael3iBD6ziGthlsxhMbVTkC1
dvVad7S/ONcVCzmsv3W60d7GOiHtlEHzWQbvY8n3MJTU5dCE1Y9Of+psC5afyHdOBWmmBSxU7aqP
KJ5pQqTIA6lxdwjFEXDi63xLYPK8pdMVaehbosYFRZyYxGCbUSjVdfxWiq6s6slFUspvEaieDN2v
5zKSW55B0EKJrhV443mwCZbxnHsG89k9Jk22pAzCfM4zOVkEwARInPcftdXGqRtHGk9d3/z6d9Jq
wkMMODwe9trA3X8ruFkwZQ9B/KNwc/vQF3A/2g36NlTdJLtAp8KK+kwqk0u4yThyDxst14rraJcW
xZZyQwzHuzl1ke0yturH1CYv5/P13/EMITmXQaUA4eF4hZQ5W7tBID82Y2ShMtTJz3n8UJZsQCe5
3oe2DcNdq6MIH3pOfR2CKfnixOW76qZnueCbHsU9auvAmYhyaUvT0pKb1hj6rnFHeQdWGiXzTI3X
imEVe8VkNcDd0yOjK8hMsy+lanmtyqX53c6TJ2VAJqjKZBnZGmndGWH+g1Pexee38N1reYWdH2VQ
NAXNrhzqi81XaRupdrftDXu4wW/preCAVt9kEpSqmYQ/UvNMJgvoOF/mm9nX1rvlw3NatEr1SIKp
2RRxnYF1KcFGE8Ziz1XdskpvlmllRd+KrF/6WRl/l/0SEYQ0iF9MoIGbFuqT4zhqsLQYYHl9p1PI
6Q9ntdbtZ9txFH6yN0S5iq+Bb1DeacvFwdU7Czxh913xIn4obQsovlGZAOGb8AgVcbgmcjNcEsfM
F61hfAuV3HumFHHYKRCnbiE9dV44o0MVmXp/QmMBgDBNhsch0TvKfkp5U6Zt8wYv6kF4BGY9UrVG
fE7tqmzb9NVOtrx4DyeEuVfIP5z4LCNSf7V5hXrCWQUQ+a+bnqD7oAbDKSXsu+gDx302dJ1wUNkf
JuxJp8EQXPSgBfs6PgcA9aioKet1aSBT7fFerkz0L/c8XKTXJhz9hd3apL+n0aqxUZwx9GdZnrhI
3YxNUc2DtARSoeltt28aotejraTvTmx970Ca3gon1G+Z5v+FWHtKAbSzyMFRL6njg2HBkc09IlLD
tm+j9NFTp8h11lR/mpBnJUGjfOeU872QA+ulgPpprSjRuz2U+Yq8p3NLpgbMMkyq5I52rimpEpwf
lbIaSzBLvls6N+HoOCbQ/JAk9mzLpd4k+ssPy7SKcIuJK93s+9r3xWITcZ3m2rcdwWbJ89d2lqdn
yasQIBhjiJ9aLT6BuvjDAjB5DjRjnfnVExTUwVId1dNYOUc9IY5rObZyzhF1X46Dr6yMuu53Tlyp
e3RIhms+NcEuHQi5gDIIdrnnBCvdbNQ3c4BPv+z7HxTDjX7HiR1aq5eSePuiqp1s3UGQxM9l7I0H
MghLX5cMhKJybScPgNjiwlSI1XjWzo2kdMm/PN9XJf7iOyo0MDYiMJqcD6eRYtVlopGODk2tX3VG
RIReHixK6pqmXUR18wRZULITtrmhKuyXS2Wr3bqzOm3BbuSskyp4s6uOMIylB68TG+WqTQztFjm+
s/EpznYTY0tGajxRYJTuPAPFm04tYPwJ6nNXaskTjArsq1HZA3ul93thUxKgL7DLAgeV7BtHAeu7
ohKGGic5MvvR09glozbxVZak4eDr2XgAj82745LBCCjqPzVgj9gIRl+kirRDRxHuuoWAeZcUvf0g
I+8pW2rLoQeleepeiZUGnHH8oFnGXhKcwAyn+2AkYGED81gV1qiuNN9xIXfpHj2i4Y5hksIfQ8k8
1yAUXerVHqTMyx7YS0/VzshGjCa7Jg/07ouJEABy5D6bPIi4XlD5Ioge6c/8/5hgdJYwvKc3u5l0
hZsXi2LkG5HP5N4U5KVXBQxh62HyEgNhUbmXOv9TdBA6ldckTKOVZZXjDYYpZ6EpdU+WRRtvd5ts
mFs1tnXwr7iIAU4L+tUAIjlZ8i6MlrKBgHstNeWpd6zi1DTxz6sYqgUYuqFhhPQakLLwuV/yS8T/
VSy3m5gn4bk0UPeVZCPfJorjUlVJw7+Bs29qi/h9Op6N0uQBkIQPdSFFfP35WWQHa6EIC0M3wiaU
kJSG9SBstZ0RaKygLQ1tlWNS5ZKkI6oL6m87ymm6yorh0kAHdJNhNlhqru89+LzqLaG5mGxhB2u+
N95swEQnvnRVp6zgFdR5TLv60cnVZFuH+nvrt9HZb/8iCF5e4mbIN47twhYToEBUuZBuiis4laHJ
EZdzU1uXvugHQqfIj/SmbCI0YcFXLcXvLqwofxjIWywMXapf+b1XlnXoek+FXaLUFpbu1ZT5pwgi
SHuC6Gg2aPOqjcGjZeqKpoPUgypIJ+uzhRhSe+LWabeSuli9adVjIMiZZDNGnoc3+M7dJBOO21MV
RvpipKiEU686hfoQcBMES6IpfIVtgW82G8WTtTuBU1k3iJH2KvxCE4WT8OvQtYIv2jxFGTwCeejF
q8ZS9EMdUK/vAOZ6VnyzeuQ4vZD7JHuG+XENTFJ6mDbqblMpb1rsFKcyCdx718iTZBkOXbiBwAWN
lbTtpTXipdI2Bqb7WOnZn5ROgBFLu+7Ady1YdGSqHowsAi/nxOPWcFwAV6X06qNt9dgNyVJvyurZ
G4byOUvsWw6Z8CX3pPLZ0Tpj2Q5Dwy8sXdtW3C0pinDl1u7FyPLu3OaDe0kRW4efM3zzkrDcB7Kf
U7jhRW9mRGySOGSwE6MRddRg5EmViVFXQrgqjaQn2dblR54fO2HurTY9xX4GsomDJgDJ0Ye8gQym
oVXxinoI88WIIwi8VbjDqagyX5KK2DdAM3llT11jkJVtnvF4lyLLeEmoUgISqsRrMVd1Wm8Lw3ez
vs9tQA7ztNdg+MWZHV61yUbXgyeNpaK2DyBtp/5LdFVEKtcw88sb4Zx2YNJ1aEfvo7IXpYRu/Hx7
n9v37grCH3krnDWKKValb7v30dismpVFmf1OOMtBB+ipndKw4r6jLy31uo624EZ3huW019YbrE0S
jPnJjo4ZEbpn1L5aRe6ep0qa56TsX8nPOecMZoEdDA+w62t9d23qeE9Ju3O0NAk2FmGrla/FSGXW
3dRqXXTRQSq4cq4GUJem+pHsyMHuUJsW/mkZxCvOzwHy5aibWGnHFi8gTyyHMQJ15C4Spf8zzY32
a577KjLhmnGlLj3cBfBG1aTDbo0RvTQyUmGmk6oHYurtMnR6760kdLzR4DnYiFGlQvajLmLURabR
TAfSV2XtzQts7bX5WhWJt1P9DNLyjrBdmJjlqpKKcguameeW7Y3DwUGmwliHhvXrMp4udSUp1OUH
hw+XeqLkm2iq9vKMR3fovFeTP4+i5WElQQP0qvHf9uDGCBFNPcno9GvoDY+iF45pdilA54keGCvj
pKHQswgmPvWxhOTJ7nv4zqdVEejUNhO71io0Je06uPLPRpf2lkTJ4Wxmw58fYhcw5eQ022MdzkV/
CMzlp4HMC+VF4SbDdnYWLsQjOOuYcM3/vp3bcmA0SkV5QZhgQ3338G6Pprsaa6c7DUoqn2WVcFej
AhwMOSP7A2QTwaQoJJpikhUSV7FmTDwYCMOOFopCwqb8voqzKcncIk/7aUA4i1FYexH9mFYW09D8
9eBRgMhiPQKivq9aEVsG9kRSqlmAZF5Fw5gesir42VAbmB6IfKcHcTUPzH7zwCe//8JlXh64GYT3
Yv15nujOPvOd/guXT0vNc//xVf7j3eZXMLt8Wr7ypF8v/x/vNC8zu3xaZnb5396Pf1zm399JTBPv
h9IO6Dv6waMwzS9j7v7jLf7RZR749Jb/70vNf8anpf7ulX5y+bu7fbL9f3yl/7jUv3+ltueX7A61
DNHega1dMH0NRfNv+h+GospnVkqO8D7r3m/0KPvYv0/4MO1v7yCMYqn7Kv/Jf77r/KrlDhWa9Tzy
caX/tN5/uj+HGY7enR6yO5/veF/18/vw0fr/et/7HT/+JeLu9TDejKJrN/NfO7+qT7a5+/mF/uMU
MfDhpc9LiJF4+sg/2cTAf2H7L1z+96Vsp4Q6t9S+DpIRHBupnRgSAZsd49+NGImGoTio2k2YhUVc
VWLC7Gu6ZXgUwyUJpL0TI8umdd5jpjX60qsMaqtqQ3rIghgCtbp/5hQMke3Ui3MKIFvwLdO4mDMG
unkg+/5DjAu7C0/UZixhxBI20VQ9bBmmDgishmz/BF30FVKP+FrYUrzvbAfB5446X9uM7g0MlfE5
T2Egnby0KEJJTowGlgSczZNPd5sYViP9ewuAishZA7WMWCr3e+qcc1Ve3x1dWCVXlRHY8CQb1Jdk
IxI7nOzBYSKmuvEjtFxt+G4M6ue74qoTNCBvH1LdM3WHwCquhRIXV0VptK2nF0DXxexWq4adW4Bs
+DDb6h2AyWnzDrkgK4qJlZkjS2TUD/NaYmm/0yqCmt7xvl6QFM0pTGNoeX/dUrilfdefVTYWdzd9
5IhmqTtHLnuKmNEL8iaF+rtYPfTIlKh/EK5vZOqvxqHbGnxuR0C53smvJi1712CSMIrp83ABTsSR
HP2QdA2oCjsvKDpNYfrIrH1eWP694yiBAxpmsufAcSG4Inh1nyGM8zTJGqMlSY96/WHO3bMaynUX
J+nx88RRGfx9E0oPn9YSXSMzz0S6jb1SGWjVxwitjXLnXYIm8S7iCrCXh25r6W1dILPktRmdB4Rf
54zReaSydHKdZ94X0tpH245i4qaBfhDNSOjsgDKyfhBXCKYN+0RKFmIw+e0muq6ueykFJ8zIKI5G
bFZatI4MvAy1MR/isaZQL60kKRdhbRGTW4Op1ZZi4D46uYurbpQJeaveSfjOHmSczI2UQ+kBXuOn
7zwaKf4TIkMqAdt/GdTGTN/pqv11tpvgCVX4tNKMLI8rb8XIfDMHDUNQdR0UJtOr/v267t2UUj1K
De21eBGG5am8I2UCw5btHkRjZBmK9fd2tnaRiTWjJoRo4eSbgGxB+HpA+W6MO+nDAnqREzCIu1i6
L3if9GHBsofrVYKhYaXCjH7UpyYM8+YouuJqbj7ZqNODNpaD2HIe+J8WmKfd76H2ziaD2i7l4FP2
p4QjIgrIanLzZT+9hUbK6SpEUEIMEG+L0KBGpHbSqoSX1j5QCjCmC9EHe/rTaBn+M0IL8kbYQY85
h3nG7FsKYUuxjJg7+3zq5l5PNYZT70c5epealExGbsDkpofRUwBAbW9bBA1k/sPeilbbCQ8KuBzO
3I5/syYYe5pRXZebcQmkyoLCf4KTtBOcpBkA9eRjTimcuBTGehoRV7OPmFL1G6tHvml2Fea/6wYC
ojKvFMvjxW3r4WF0jJteJ91zwYH7kOtquR7KOP3q6QYpJQBWhM4GSN6mFJQcuV8KA+BqVEC/Fta1
u5DqYS/AxgKFLJq6st2lYTjJerYJ2HJKVd06Ab+1FAN3eLLruOFWs/nX/wB69uo22sO8+O3u2FDF
XQUw5iJw5R6cwnEOnFz1dCEuRQMXuwGEoELT/m4tKfXuC9XYaLMnZKcuMpyTD3kjZGKnRky3izoA
YElYIDerHsbQFEJ1efRqZHOC6lLm8D6LK9HkQ0K1baqD6nCrnwPR76vYA+QAk7O+Fc6ypiEHHflw
otZWde3T+DV0HQvy4RjIqRQP6Ib8soWksq5iwJ+u/sme9Olr/HuNqH0mbJmfaiePznD/R+emtFaV
Q+gTUq+fJjE4Ft0InqRS8j0ktCd5tIduIXyqDgQ1eU+U4VMnoj5wWitp6yrYisu4Mb7bgZptP9jE
rcIfObzgJ3EtETLtey2B6E53DsnU9KYCI+XcF1foBKNLYla7z3apdQ5/Z+sN3z1IiD6h6T753FcV
VtEXc0TTDpSeLMVIUQzyjqxya5jKTdf9/LUm3uzLANnN2NdfiHrUZpO/el4qo6DegeuXs1cFCfmr
0ZlPYkaY2/G5zNk05jrRWrPhh0an5Prop757FFdJl/8xeLa5Eb1uKNyjVwFJ5uH+yyX8fTXbOmCm
CIy4qE9Mo/PAfbJYR6z46XY11TqrtE4mTvx/mTc7/5wbyKhQWMFG9oNsW4y69yDJJSz0hRN/IXr3
bvS68gNxbcfQSf3aXvgUW1H97rQRKZ2w9R/90OY30wilo1mb8fHTOg2kX0e/K+G74Z/4pMiVte+k
nPgTtAOLGvGcU4C8xHBuYAXctCHQS7AIZvkWRpKzjmHrWlgEykmYJtEa3rHm1EwNybqPzWwTLoqs
rKPSlvazXUyYu8JN2NJcM3dj5KDV9i9LGvn48Q7zfC0kHVEnyc01DAqhYsQdLFjJt6Iby3lycZL4
AsA2ypdNipqF56O25Ws1PF89ClyKFvQLSLU6Euf/0mTo9aL3asDtvRBDYafAYy0ucy9BBbYgrPbB
6BaZuda6EJSbUzWbQImUqeTAfxJNo0Mggdb9g+h5BQQ4s0c3uXV4BNb4y4NdE/hHBXlvpUirFWlH
71wKkqSijtm2u1m/FkaoM/3zIAiR4slJGP/ZZ54z+1QT7ZIYCEPN28lg9WAQyrUXuEIiV8lf2gol
ul+dXyOFVEiblOooimGm3z3Ny9YhVA5L8TM4/ypmA8y4/jQw2+6/o9OAPrgE0qefVdHMS80D87R5
qdk5Q7CJeG2S8rtej0/U+vcLm4z7YYzQi1ETyyPXSklRbLlNsazgKvEb9bGfBiHGsJeNAjJb+PaS
aRyDatK7zbS2IK0SHO1SDa5iNMj5RNIEGnPRtcjMX3SvPyIcJD+Vw7qlPqYCSQdkYZI7tzNt5Tam
v08RujglFixcnInyaCUuIRYfqoWdgeykDLXc1EPaV4tCk3+63sfnqeKqCyYOhoGziugSZaeaqQeE
F0nZo0218cWtNeV5IOm51CJL34OaUp790rJhu/dcFKdzqMJkvVuaU/bVQPJ1b2jFn8Uo2xxXJxuY
Rg8QWFPuxykPKxrdU/R9UNd/il4z5WyFb0Dpzt/6TmvO08WVWFfJpHIPS1d87KOuoH6d/ZTC+3DV
SwAzwtYqVGvWjutsxyKTLjl1uuuhblGb67182VeJchhFE1cAnLJJTnAhDB+GpvEMro+Dl7Q/r4TL
B28tCr6kmVzuQO+UB1WGWPK32qCQHBTdLMiOpEX8ozDVQpWwSkidmXI6UfD/0icUzqVJ5ZzUq0CP
kSz8MKNX8qNhWt7xvoAYmVcZU+iuV79fxtBWJMpHL14aQf6dVGr+RAaqeJKk+A9y/e1Jn3qKbPQ7
IJNIWU0eeaEWT1nQrKA+H2/CXylGhIh7SqTEoGSY1YNaE7qfpotJrhsrAI7Q+r7fwI6Tc5Ia1PZr
eb7sCJUszMjJjsIZFMG4VwcqhcT9UYiQ94NNWhLiaqvV3pqq1M6WBDxWdC0PUuWxpipHdAvHqhay
Hlnn1JPkt59z2lbRzlICz7hbONrbPIdNbHhTVdT+fDgtAyv+loDBuWZTQwpTufpqYqz7Sb10tomB
RM/QSYhQ+RFd0QgXXw+eetCJh9kkrqgZ7U2CM/M65A7tg5tC+fv7dndPlVpzt3fAuk4vQTS9pcOg
nvrbzpXqo8HZM4dtQK2Pal/uzM4bdrZS19DTYopVU6NqRfTFpbDe54jpZkUSEShuUa39EfxzU2d/
MyGTqfmMAmmnNBwhRBO3ngvqaupXsqTejZS7/ByeHT/ZxmlGYzbOz8liWNdidauAy/+8tBE7doK2
578sm1P6stMG+BvhBYlXEYozX5TG6XjS6oh0ml72RbFfIEW2XqE2K89ViGSg1cfpl9Qd8rXtUV7O
ERui51JeWJmsrJwJmY8UdHo0JuSmuBK2ESA6sOJpRDTZ7yvRhSaNYceIoeXppgdv1u1l9swneKmb
m+In7U1VDHfVdSjezDZTLrxzlbtbYeoouoRldqJ01Qa73wujaEKIIbYmgI6J57q5zY35FNZudgOd
aXFUNCjizKrSAXDPDYvQlM+JAZqNEtNVCL3mLidb/dpUvENVaCA5PCkxU/9LdbXb1Ed96nY1CFYq
hN2TGDVt/2s3OMNFTAUBe03+D2nn0eS2EqzZX4QIoOC39GTTtFe3NohuGXjv8evnoKgr6urdN7MY
LSpQWYYUmwSqsjLPV4nyXrY5RrFtDSt5lG2h0iyIwEmeNVdzX3rkhyG8uJbyHELKuydgs77LPSJS
51oK2uB61boJIgRaV+9lw2D61b1bOe0OkhbrkbnzraENlL2qGS2CF3STfYlj8zetT2DKra+cHRG5
Mg6C6+hrW1ARjqHo2lrxfW/j9gEcgsTPL7JQTaShpgYBXVlF0PhXQ13UoGlU1d/cOmdzK5IT/SqI
C9Bzv2eJBy2/+IFw131bIBD0u0GOMHu8dpFiA2MylI0FaXvP61j7TEM1ZuZSqrPUHrJcaAVLrOWt
fmtGuBDgpayPTVPuaoPk5SCetjnn/1Ce/O7e0wXft/lKj08RGoAXzpR/WSIv72evD38g2WFu6Iqm
IoOBYFK8xWtPScjTj1w4gQBo973b2PfjXJCViwpwhXcs0UL7PkhN+97UPHvbDLG9uNkMTdGOZDjd
SZMcKvuCsVk0mQiIUWQ22aj5fnh9mZvt9jJuR8ZxB5vmzg3sbk9iNsnpSTF9sVhyr1KjxR85Vx1o
VKTtGw9Dp9RPsWFvfVVMxJp0/l1ChOkylFXDjtdJ69c72RqWw0fkzUf1ROe8lHx7ZS/YKoDv2RAi
WsHUZa1lG7Ac4VZWp6gkilIL3JOsahURn0r2JdOD9syTKrkOQp8F8jCkhrXsVeimsqgq4vllNbMB
dgoEt42Sr61V5CgtgAPa14Wdbbnp6k8cNnAnByTwPbTAbwPE/4QROCxtpL4vf/U14ASgxULfLEHl
neXjiuRdd9Wok37XzYW8kkWIFNWdXQZeCQOdFoVwq0Wnxw3ATapxVT/qbhN96ePGjZ6LrG2+FGr7
Q2vDjWOX5UPRq+KZtHTCI6ualWIY6M8D0R4r3+y9rWwNDfb7qJboBGDQeUT5+y72CJOK584VPsR7
UsAPslGOj8pvicNuSFqCInr3KwXC9dxbKQD7T4DlVdNUVwk/tUdZkHylmsFjb3bFI8mcE74kFdjl
5MXJ0knYrmaGARj1d/+my7d6YJpnYYsfXoog2dBryaXPuVOynISOTzTipZ0L2TBkmbX3h/Slscp/
TPOALHOKU2VFy2v/1vIPUTCdWokoneHz8upWNP9hG1Pz/9XvNiyK+P7nSjOsjMSPiZX2IO6MBhnD
c86pqAMBMYhCXnUF5yQLWf+rmVjQcBeE3lHarzPIIX/1u9n+6FPA6tjwe/ihqaVgkcEL//FKtyHy
6u93kxn4hgaWdZAxeZ//6+vd5pb99EAx1yV3FUjdaAQseweqNN/auNiYM1ta1kGbhAQPE9B4s/WD
jobRH/V5YCuNcsytqBw7OhRFrzwQOGg+dXX2TcnN/ihruFzFhr2Zuer43jwhHLIL43w4Zq2joZJD
psZoRQJ900xcpE0WXWYCuXREvpbVQpmI3S27aY/Plu9/WwWvREOHZKhpLVqBebYx3LE9xXHtkqcS
+gdlJr8yKY5rAoSCqfKJQfeDi7wyBU+bXGuhI/+7AZUxvMee+UXarSmNwFDMXbTkZ91zkCTnSHMn
AA4xCG5zioWCLLmh14ll32rkwMD7liBMcpc2SX5nD9FDaJjpNvptkvbSqoJi8fflQEY7Vj7o62jZ
/ken37NJ2/8+ZeG5/8zeFP6WICdnrfVudqqTsAO0QKZBQY7JIrS64EdGmCdJRD/5y7zpsLG+TFre
rDzNSS55DkkQuJ/YjVapXSzWaCura4slqfsuhw/NdAwMwrM3VUAqkV3bw+oPo7yUhe4ToN41uke4
FjHbxHaL6XhrHkHct4vW42NCN/nj1hCCh0WJDc1LNc0fedpyOwZHKmtkShh3dT69y5os+sKYvzR9
tRb1mD9KmxoCgqkmhx83Jg/RbI5qw7VsM2YT+BOxnRS9Xd5sado4i7EjWP020RB/ehra5ddZSQc7
kCYXLeQc0pa5sGW9ZIg20sbiKFyWImx2cEYueTEi8YHM0mPnWsMJbuYpmmukyZePIxT+DdC0aSWr
ssCH/4NA+QjvJN2S2nQvHifecpA0NWRbbyEbdMsKMDR5wsNIJJmHNONQiEtCdLxRTOG5mWvSLgLL
uGPtcJA1R50MohTFWG5tJLcW0ngtalVcPIFUmN5CmpO2oFf1szFGizqtorXlKuU5LExOZ0Hz7hJb
08/8vx0Cnm3tpbM4QFE7I/g+FtoyBYZCMndnHDIjzD+CksRVByoVsCNFWcdTaR8NCCUHt1aNrY1T
5L4jH3IFgkX9YubhJydc1U872qKo4W+4z1Rbm+y5+9YV1jIvfWxW27qLnLX5sW3cg2y1lBjifTLy
FUdr1NqpxELuEyRuVrqorCNp8z9AKgQkUGhIes+mW3GzWTDad7nakm9OD2lXhrHoYFn/M4zczf+f
6f7rVaVtfofsu8TaJ1K+mo8vm7lo55NXWZBstIoI+D3eTLKHL0Zt0wqVP+jcV9rkeFklEfSReHdz
L2u3ecmSyWCBbHPSpQ4tYeWzzHL6XHYJyaL2V1D27qXmhG2ss3KXCzU8Z31D9q+pWw94g1Cecj3g
SuiQLpDFML8OZvvUx3yDlaFemj1nnOzy76581T9Qq/JydFOxrkqDVJmZrCp0k0JezYXsMs101nb2
WodT+nMSxXjhjgbmegi6T5JVDiVplV984EZb8su7XRl6ETI26qfJd2yXOTb4ndzOXwcSkLauM41r
Wa2Hplsj1JRtZdWb+milmnq0l1VXzPArhC7uRm6Vrz4kK9KNQG+Vqqqc0H8mrjkDv1aqjngZtOxX
tZr9rbLqxq4Hiqz71Sqr6X1hrEdf/dFNkwv51VJRHUoMYn2bLCY6umcHY2kolvCfWaVKp55kTRZp
kM4gC/Ej6vUsXQ/2Xlg4+nEb6KTDqPr1al6skxhT9hwCkWgmGwykHK6t/NQMUpTm3kllinUhetiz
v5vd0tSLlZzxOi2ZtYsx85R1g1TMsku6/GDGKTqByMWuJuLPP1UTCINwvypTb64nLQgPbeVkT3qs
fyLimW4L3ydOp/Xzkywcb2iOvXORlbEuy3Z1a9QVX1uaFRJLQ1v2O4CGr15WkkzoVmLhCls5N7Ng
CKcB/iVLoC2Zmv6HvSgz31j0DvDJsGnxG9BNjoJA2+2nDqVLji+i91bAqLRM56PpfR50cQEnviMv
o+2bDmZE7n6ACfrQiq56MvQxPrBU0tYgnvuPmOVxorsfBp46TmoLlVhYoT0ak/NDjmMfwOObtJOH
gYxHziNag+duaF6RZOrwZGiW9pWMUrQ7CRHZy62jLFK2QoFd8Jiad5OyCEvSPtWmRCA8sx1Iw8Vk
nwrXWslNqBPNcm2Zv9S8Rr3UcaRe8tp7r0Jf28uaLGRjFHuLnty4082uC2Ec20KfSqQq1dp9tSZ9
OlleOC46FVHBCcjc2hWDs5XVVDFfUHVeosaKJsaMrTG0KOBTE8FRXsVTkNYLeen7Tlwvbk2q07Bp
qTQiwxnyR8dfl8j+LYzGcqE5TsMxmgsfL0y2qvT+zc6tdisbUN/ykD4J8y+WkZFxWFRBzd+6J3pI
XgYzdieaRS3mB87xWswkn2v92qnlyE1D6wsg1hwzLaOia3huGtvPwEZjFC61gqsYPddJ7JpZu6cm
XJ6neqTvmlSIF7XzfrWCvosOY48yHOsEZ0Eunf852fG2igzjJ4T9fR21OPmANLB99PZWbef30pGf
iHJaqH4W3MmqrwXBulRBkzmx/VIPE/pI8fTV8pxikzQDzkfXrt5me16K8Ssps2BZ+QpzvLMsiZA6
5OoQvhlODMzYrZ/bEQpkGnY/pNlJ+2Bb6MPCTHcWe7QD5G5IzfOV8e/qqAz9LF9I8/Xy2j0g3Moo
eXDexvw1z7W3hrxAtrjN6bv2g00exLbK7P6o+HmP4D1SVmavXVq0zA3EfLHJ1lgd+qMs8ip7Vgbf
3sZ1ZHknaQMNQgyNKKqFHEGQSYh7ep61zKZ4p3H+UyD+itY3OUlF0m/i38lc/AHtaSFbzTB6z2u1
3U2NJshqmEeEQcNJUGGFZOn97iizwED6WASYfbCNjWPQlh0LmoJFSNVwiLFVqtjaFPDMoF0LTV35
fvOzKHDlK0mJTiB5L2RW/CP2zv8V2fe2/9UgBeCvtpmQ8VeDk9kkv96mkb2lSvxVOP7f8//XNDfb
VT7+94jMhKzCb5d3E87vJpzloWXv23s1A/HoG5m+0JS6XOFjyO9RGMvu7fmK+AISmKyLtMhiClCR
q3rL/qOrmzQj+6HddcjvGYZyTLmNee1ajpRTG47anUd8WdJkpF2A4oVp4EYOg2gzRabvLjSeq6fC
6dearMpxaZHkHGeqxkb1SRsnza9rjyERobd3Jl+dfF+bG/7UbW8NbtN2dzVOx+vbMNRZBExZIeRs
P6S4nVoXR6kwS+chqV3jRNzLQbapsynvbUAd+sjqaK7KhqZo+3Wlue5KRKzDl+zgvEVN+6wGbV/7
8Ee9WMB7jnIW7grtA/I1t3Zi/5o9VJeT7cQ7J2zNc2PmCc/XlCNQrVYJ0YFscI4mwzzLK8ev9L3f
NE/XfnKI3yffMy+bdin/dBzfjLD5SeyaWg8X1jyr7Hebao4LHe0iP1xfUoOVEZKVtern08a+a31S
8IpiJ6tonSMEbJKKJKtOCuqjap8QDHDu0Jewr8VfVdkgbZ0bhZtiDCLIg8T+6VGfLNC3qR7QmKse
wogzL6MQZHz1Y8XHTEGeyZ822ZmnYLNKemgdsir7ybFNxNrDwMF8HfvXfHUdNNuiJhdbQ/X8zsi7
X4Xb2nc9iwZS4CEtkUz1T8MsWV4ihACO04zqvNrALoc5AWaw1Ep/JWf441JOK3vLFg+CCD80pJEm
FfEoxDeRxCxSNOGbyD2SMo2TrTdRSy/6VF1d62ShOsdrr9H1IVhYwecfLaYclM/joZ6z/SZPkGV4
wnrFqDzlbiKrkPUVhRkXCjLMnPoB9BHaIR6K8BiS5wp9Xj9EabLx8XHuIpu0qqkozQNnttbON/pH
Re/JsoaKvNCnrtmwgRq/xngRyD8d34QPE4FvSLOpku5qz6xqutr7VPxhl/0nwkmu/Y2kVU6oKoJk
GcAn9WV5rmZ13SRme9wUY3iYZu3d3kZaQENAb1PPYrs6G5cdv6hgJVt90KxHz4p5QM1jy2y07lUl
3LVzX6QPnIPje68gTKeH2ur0RV1B7YEFt4DYrX/oWos8ht+F4MwNUlxFLRZJ5MbnLiySJxSXLiU0
8XfCrLKN5dcKgDW3eHfJZMZ/VJDsh0Y7B/6oJqYnUjSrE+hqBIRKRIB6p7qafCsAUMRJfnXSKgVf
Wkp4tuws+8gGWZVFYZPH7vko8vjBzHy5dZRXyox0zvtvt+mlWU5ys/VB+LW135MhnzaVXvvappws
khYVtmsrhEjLJffRmmXU3GRGcXkcWp27eOpGyQYHUrr4H6OIpYoOuquvrpPI+a6djLj7oil6tYv0
KDzfCisniroflzcLeKTwDMcSrYQpNJ9xSfp7abt1kVd14UxLT9OU1a1BGx2G4TX1t2aXknc4v9jV
KC/zisgO6E0rPTH+fBe6jSuuLdoPp4r7g++N3cFV7V+FtMmqbLhV/+gSlUqy+KP+expl8oylh6zW
UrbeBv+vc9nzCytNEezQbN6D9pi24WAHi2pGaDWQ/UEBOMWqUFz9Lgtc0FsStRUDjTrFnO8sRzPE
2etVo4rKJWPUnD/KOIk72QX8QAhZCQEm3y/M3ZDYNqvHSnnve21P5hw0bjUYOPya2eWzvZzKH3oM
qSOMAnEuGuNQB+2mV7pDVJv5Z5A6NU9JXXkJI6NcDbXS31uqGW5t2Bp3DtITyzYZC6TtBPD7pvlI
azt60QvFvs9JJM7Avb14nMc85/5BNskC9AMhzWqNbiC9WVc81LWxQHP3W4lW8HOsC56furKUNRMx
o2d74EfmxO1qZK29svWFpYTxkx+03VM8pNHKSb1mm6RW96TmeXTiDvgqG2Ux+N5Xh9XiUdbAcdjb
2iB3M1JxCy2ZzJknc+3g12RTnbRbHMGnsW048Jty1jAzxKeDkE3MyVyFfLK2G7EtE2hAYaj0PIT/
UeKRwjhaUgN2NokvvTWUdfGBzIsNYhkvgJIGnDIN8b2MtCLK8FI2aXwvg7DmtnquyTY/ii61mqiL
sWHVYZtNwXFhrC6I1S8e7dzIH1lLkyyRTdlWVmWDnpMnHEX2WZpqs6uOorGfr/3nQb4yy6X6bHqS
sYuSZW80n5Hrt3eyCycZzqWZrOVtgKY2S5Wb5LHWjEVsswiOi7AzQQUn3t5NlUtU+QqbJQI/z0iW
dee0rzn/VxOSVjxQnlvdJmcBjaJq63mazofo1cvSDDgimx+miYhhG0fI/sw1WcjGfO5x6/Z/t40d
KnxDTXJvrKxzy4FOyJ7aATeyHqPUuRuGoLygUVIuUWlNv/2/e6TMMfx7jlYr0STRc39XxknzVI/K
m8d7POZzrcraYDf1g7ZUFKN+0vOheYqTN2Ek8aO0mGiMoGRo9hvZFo6ufTYGOEl+3TwkkSCsuTTO
7E1R5k677rPnkR2YSvTW2K6+qV093Oexap1bbgZW73h3FY+5inRdLofJVdZOQQAkqu8OOMwJsaWp
ES8j6KVrVXSWeGk7z/6jemuVnf9rbIbvbwfzNp1Ec5SFq0I+4KGbg3L8xyav1BbiBa5gj1OQbA7w
HFNkdVXIkqursZ2jSaPW3qWWPh2mAjq2hLK3KCDxTLKfO21SdmPXEqqfifBdLfUl0M/gk8BJwsFC
50XYERKJBTE4cQfYVQ/PZq+IcwxBhuQmfibH1C/W10Yrauy95atfAlIaOOrxXvOaW4RrTe22Q8Bm
lbuT/lwGRn3H8Ue3kFUBHPw+rGNEeiqlXer6F00U7ZNsqwAsxEoZnGVNK8Zi6ZynkFv5PQwc526M
lXhJAADyIqM1nrpy0pfILQWftm5vWCmZX7qmgCoiIGRZoxK8FrMg2NxBjoxnYZJqgOgkR7K0Dj+n
0txko21+6fu+2HbxOvBBf09EDFffwxKdw7HRlFer6z8rs4ovsqaK17pt1BdC6toHDtdOSZKj/N16
nGSKxF/Kqsj6dEsosLUmTu8tJT9+X1ZWNhFlr0y7gqhrkeAaUufCDAaYU7+vhhRSBpuBfiMbZKEV
iXXtZwP8uAMatryNT2oOUZA/amsIEF6wsTNUtAanZWdcjfHZbVXBHTPRHiE198u4qB0+9Mlf1HZl
gOPSh2Xh+Pmd1Zalc71MvSK/0xwTF7RdQGRUvrU6dG4cbjlSQwNh4CNPqVzvkcVpm/5JeLNmeGpE
3xLPW+J6bH+mUXdvAKN6n0Z+MIZeFveNGxe7rrfwEWqpOOtRqa4CjQN7mN0fctDo7AsoRD9ss08X
gZpVL1mH0Hple92i8lEA53ywgyjKb64ejWrXxFb7jE9i1hojtl22Vnngc8hjfJONdu67T3wwskkW
yJ2/ot/tnmRNt2pnqTs9EWfz1KCL/3Mu2Vgqk/PvuUIETwxdc0/GPFjOFYlnP0mNlXS7dWaboG4U
Nr/8dX/Uu0FxlmkLcaie19aNgP0xwYPZwYownxMtsjdll8XrZl5rd1EF+lbhDtzNVXXQpzNea859
qSlaIZ6G+EEOlJPZZrFHwaPnmUc7AkEl2VqpeyfnUvXhv1/Jfyn8kEeP7nvXwheNSehoEIebtqvb
hWxxu/JXs6xe+6hpre2J89jfBkcFOwsfftBCG3VuoxUxbnfCQtuMMFbOAhPur7PJm7HnaqCNIbJM
XF57pyHBtYoWHSYQeaqjvZtqQJhx03qb3s/Hr/oEe+ofc1tC2pVm1f5P8796y0my2af3r97SHETR
dzeHbTyoTrdj52RuY2j0z8bof+usavwGJORRAUD0aojIJLnKVMncrNj+tNO0kD3ALG76ziWb0wsK
AtrbL3qkDUudE/gTq0nIq6rS5CdZb4kb72culNt/Y2mNbFdu/Mz84oyujPPeiwq1oxKvto0/dVvB
2TnYdascu84V6ynv62fA5j1cuXr4llf6fOMxfuIY2kIdXrSZOz13BLbAJ1GJ8Zo/NbMi3OM/7Gio
nRqjUJ99BxZsb5q/+ocIRd363+xz/27u79n0l/PLD/Tf/W+v6zPPX/3l+/l3//+YX77/an7/9piv
Bw5QnnXX/BHobf+thQI9xQn6MM6CTLoQ4L+Z7XAZiG/op38fIsM+ALntWHCa5g56ULTxHG/8Cq8N
FFulfLEFzONytiNePH6FyLM0ftszEu2u9rn/5BjdDu9Js0gRXLmrjbiqFkmqWHdlr9sIeHRiJVtk
IRtuVXlV1TpD/mrOo/bQBgO8sXlWOWzUehNPWaA+IesMlymNxXvR1S8Op6o/4e2mig1vrJ363YBG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5t0wi8lmqau6+xYF4xcNLuHPJL63IRn6C8siPmKa8wTB6q/bhHWLyAk76NT2qyDDrd+iPBecQUDN
W0y9R8oXEtewU+2AyAANsJtaFgdZG3CNXORVeam7crheKzxjV6ZI+MwGAoHI4SdrKPVJPS/JTDxV
WTHk26obWTID1FtyODmcTNK2MlhQkH707tOr8+VQjAa820JZ+2oaHmKtnx5rMwI5C1huN6imu3aa
oN44A4qxmuIPr008Ax+bLNiLqB1eRyfSFmwAM3QYaJ3KmCcKAnhGGg6olJQ8MX4XiED+qrI/ig6K
W8KjhwV0Jg2qe6ntdslahFOTSOO2Efto4sxV8uyB3nXZKhp0/ku6PdM1c2KJccGvraIWb4Uya4jX
sXvhwK26M4guQRtK6ciXDIINkzeLsiE7InMc8SALFvcXXdVAGfqwy652sAOGUtzXRG4/5AmJKaGY
wG7/M8QIyx6/YfB2M01AOneqjkP7Ng3npAjb8GS8Dq0BUy6Tqc1WmocQckUwzimehP4FFH/pq82X
3BT+2QHmuZBmNRYoaBjWmwbVkvN+Z4MEO3FTMQ7FlSLmcGU121dx5SqrNqrYI+WZsZk6Lb04sZ9d
ixSpE4ShQWBbhKKccyIrt6qODptZt+Ml9TuL7BvN/gqieVMYfv4j75u3vNKGV8NW+7UiovqIwlt/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4kmE5WuL33Xr4wvYVTP4tXE17XmOONrElR0eEP0lCRKY1RKxL/E5KD9LoYzfCSjl7ke++GPg2uFO
L0J959Se+tD4sL0Bj03fiR8CoKV8q3wnIe6mFve+jWx13dlIzhLqkOV1dOfOBGlZeOOkHon9STfj
HFpxs12vHCDTTsMX6tpizh0DjY/Y1g2M9u95+GwshFCRVyuLbDj4k41r8e9LWZeFMIzhoJJG8j87
qY2icuzs98PBjEpmIYAxIEYIVIJKkJkeat3Zr0LzoaiG7j5yPyJDR1Y9SYPs6I/eo2yz3cZ8CIpO
3VUZMak9KQXRMjYDY93llsYZ1lz3ocwuuTXnYN/o7howHgtnm5ZQ/sZCaLup4kiaZHabdbDGiU89
Ef+NgGXX3td1SNi/2p9lDeBte19YDh7mLBZraZPFzFNAq0A7I2TCVNLWeOIt1ZTmcO1hvonUP+Ch
mGCJduRu5cRaoB0zxz+Wwn7g9D66JKqLyEzgPKR6aT9kqdkc0NQOF7Lq24O4oKaIC69zpo9a6w+D
INJFceNp1yiGsWHRob4TgAj+VNnXg/KA56l7GOwyPjimcBe+5/80inhe8s0a1uaTVbI2aTg3WwwQ
lF9EHCWr2itrXj9BCIAowZNds2CxbVLW1bRy7tpArTmxzbuLN8sVgIgdn9qWKMHRUNI330e22bYB
1VkWdAHyvB8Kr44/UfHzF11qIOzRg1SLnVogBhERmmF36TO4WLSw2sh+aHH8rceB8EPSxrVNU9Zk
YxB4sLMyod91LHr3fsfH6KjzPUK1mp0x9fGJ9G9uRdYQX5Ba5LHILuBhnMVMSr+YnpA3U3GPIMg2
2I4Je2XQ3tBPiMk45EdtA7JtArv8bqjjvshmCL9nkjHcTkgcpMG4sDrNfpks5HHDtmJT7VdkSIt4
5dZ+9UYEEsoQeg58WLertyJZsBfy30bVyo+gRJKl7JXY5HzriYPsyDwI5MvKSTKwqKLuzmbtVfym
rQop1FJ5dQKXpEgX70QuuifTV5bqeAzMc5cUIZo1Q3YQSCh904vsu6ma0buqEb4YRg66sprFuWuS
TATKWqAuUr86S7keAbTftpyy0BdqX3cXZ04jk5m0MuOWWMwOHH736MzpuNLUxz50lqQTB9dJiqeJ
3MUDItPdoqzibjcQE7dBHkm9xE0Ywq/QzrJGpCyBKXMBubDZxvCJeUL6RrQu9V4slCK1HsGxiMU4
WN7Xri0vqEA4/oJHrTUDbXnVU5jFZI6UWbjJ9JwnZa/HCsFRCZquIrJJzGjsE24qfVr5JFyxTmyP
12rZeWLTmACZHI6l+TNE0caJNVU9qHGNzhaY0UUivPIki3Q+vKn45IerMc520GuMo2xUUwP6CD6y
dWki5pE4RIU0hh+dEz3dWAro+5E4MH7GuXEfda5+H+RdeSbBEKrrP6Z6vmogTHrDaN/d7EOsGEur
7oqNFsY+nGgEO3fX6bgjErszmtep5MRIjrbHuup/avUEW38I8h/pue6d5ocSm+3CcMrxyakml/+p
0R/Y2bqrvsk/WQFYqGhwhNypWcBJGCl2snpruFY5vIrdOjv9ZR+MVl1FcLVXstutyHNcGEZ2Ly2G
kxbOahi1dikMN1sP3kEVfvcoi8Dho/VEp+5lFVK5BvEXEs9Qd48K38JHMJfZ1ncc1OXnUdIGTZPs
dS1yD7Jf35D4Ek/e5jpg7paLINvUkzeu5Ki+MrrHqlJfkSTNj9I0OGjNdnV0loOI3ctRGwl2BScU
Z63HETdqKFfqVY8zFiw/d0/xrvipvzEs3T/gVtYetQm8q+wx2PUn3i31qVadal+Zdb/xGrSC1Tza
13lh6oi8CO9cNuT7t655hEoCwhUtgZVpzJAqpAlXYGCrPX5L583i4RIWtvEahFp07IlBWxae5bzp
Qc2tUK0idtm5+Wp6yJ+kTrBsciLmNc2J93Wqa0fi08JtFEX9JW+aYg1tVH3EW28tjbqOXssy1ODL
pHDprfGrgiDEt7qL9kWs6zzbnHEbepNHXglFG3BzdrNRsLvBG295gPWT8d0zE2fZTO50V8ad/RIm
1jooJuzwV7baBDfVzPThPRN4pTuwrh6eCFTIdY5A5uFjTlhYUAzFpS2m6sEL+g85vHCEtUpNsOyC
0+s4TE84m/W96xJq3hZDd9ZtO1sHqO0+m6VmksKahR+1hXq03PJU/T7seusnkIMX04rz9zDPy6Va
a+IxG0Z/I2fs2XpcZ7Thtp6VtEd8arDy53IYTEL7tfDDDLqTiAWbKGbMiKr4rnHiNX6btWd0ETjv
Vqjz9+gt/aingfEU9IRh9In93uuEsijQB/YGFOkn1U/YRQIomAo1Q9Aru0bR+ZnR3nHnaJcyio6o
1nY5Zp+eU4YIUHnOstIqsfNdqn2XAEvqe1ST8dcQQ90Y21BBIly2DjE7tICQ7KVs1UuS2m1SC9H2
M+8UVzgrmMX+ZxKsefhrn2WrNYh2perRDOvkMipGNqeqDc9zhFmRi31VW+MLe/3i4IsoWMvAsn/b
w9kuA9H+bS9YL/yXXfZXhqLiRDI1d2oS+ZvU1QIk6PXoJeh0ZdvG8A9sL4pfeqEUB0sgfilbcy1R
2HeMPJHmVtcVqKkPyWnS5kOcpv6U4R6G0iWHvgdTcIv+kDbOOzmO/x39oQxGcpA2GSAiG2qTc4Ga
4FBbB3TsotB2ciadY2QlEu+lw529FhaSJ8V7g+L1azUD9HECQjibuyY/zHjT5kQ1Sk+BMbbGWV6J
+Qqg/2VQpuQgTTd7nlnNtv89SjZwIP5rqNeYf4wSwfS9mmpjJzQturRpbK9y0n1WZgFlXdpk4ZPa
sBOFi6oVSTyXuupaFrjk/pHnZSy7Ke74H/4egjrY1i3/D2HnseQ4kq3pV2nr9YVdKIcYm54FNYMM
kqHFBpZZGQWtNZ5+PjizK7Ki26pqgYIrMJIgHO7n/KJ1Dtd+8lqeB2mymYkrv1Qqqmet7Am8Qyvq
UFl1Zl7tKoRuF4lbBxhuzp8Q8wny2vI619HzJ5hFZ69STyPuZLTunTVpMO20ofrhGh9FHg3fRZEZ
S76G9ExqWdwEGIRtdOx2z4EWCzzSanutpC47S63Lni21g51T6u1umIuZqJBejp3qRrYi5tABZQr6
46iG2bNo03c36q0TnO7s2YzYyvNU3TQBPxs14VPrSS3ewPAhbxSY0SlS3PQB5tBZ1gsnz0FoQBqe
cFR6s/tiNbpW9oztu3ko+vDncC9FYixERf1kWMl/He4Danmzpvw6HBF28+Dbrr60UwM0hhF6y9gl
2hMbI3sBp41e6vbVRdToqalq5eInJNJTJ3ppjcC5IcTT4GlTxC8Du9aNategpbgnC1ex6q0+ejjM
GVVwGhrc2Qf0oXf1iEWS4o/dqgkK8TyF1u9FgjtFmdxBTWaJPZMw4GssIis/OYY5HKXTrvTjnav4
vWPHIf5t0ftHVVXiWdinkQeEtWr3VVLeR6hTq1s4Ac0vRbxj2j1WUfdlq+anIK5gGHpuujJMEwXE
+ZCm7XuCXMp+7EqMA8cmSs8aiuPLyLbbjSzKfurckI46ScTKyK4XqIZq5RoJKLzOGB8HjyhCZNSv
OBCWZMhHsQKNNAcUENxGkzu5HXipPYsmWcQibl5Nw1JvvMFRlnKU7+vtMhXYRMtW9XVE3u+VQEt4
TBOc1OB4N6zeo3Q11l5xU4eqtSKsGWy6hDc4GgOdBY+RHZhtXk9zhLprALlH8ENESTqy/3FQp3tj
lslZsfZ2Fk1f8X5Ho2xJ9DF6cpoYZBZeqR9pDVLPs35EwBAIG9vTg5FhQzsMpn8wBXw2pCLCtWLD
uRdVjl/RRLiZbDr6iOJ7zyxMatBH2hLbhO3gFfYe7rZ1qkO3XLljor9WujjLDzLDYBfDhcQajhdp
oU5ADXIvOsszqy5/KEpgkwj8U31ZNS4G9riLp4Q+d4PChrNTRXfsrLo/yrM2i36e2b1QDmoIVJwO
n9VfuuKO3l9b227WVbEKApMxabO4DdKdi5XVNW3Wc4NuSz16lY3FDBfJw8WYOMmjTH7ZivmNpVJ2
K5vwD8hWOv4WW9nIEiS5XqsMXeUmHUgnB7HuXzCxEyuMmoA2hbDZZZ03nxF3XyuqTroYl8Jrfenp
9a4je7uQPT4HJCHSUq49lKA0/32RMOVPcUJEfuaPkfVyVNw55sqNsSOXDb9cnQ80z2GkFndsJdqn
OnNuw7EDCTKXHC19UtTQPcmSXec/vHTW5BjT7snG0R2vyWI6irlYgGdelKbTA51gpIpozVL33e6m
rafuKe6CcZnik7eXY4l4Yy0ZmdNOjh1UJuyxD8zt9W/QUBjxOlwT5FiHJNemNdRkI1v72BNAH2d/
vRILziq1sFDs+uLZs6LdpOr2u2Uq1ioB/AB5KCge4Q9ervWocqxi9vNHdciae8fUv8l6eZ1wrFHn
dJvpYmVwr7tmct6H1tSYbZvqHISxe7J0YRGG0NAQbNJhVQ/YSpZO0F9gYfYXZabnV7wmJ9UFcvZH
vdBFsCJxKVih0UM2+ELDrCJDgWWu8gtVcRF2Hc8ZZiUHWZeacbRgxhSrct9EgL81VvHr0tXHfUxi
87HPp7um6vEJaogFjnbdPVo2ZEQcAo79XLpWBaiZVGjOylIEXw0v86Q/yOLoRdnaT4Jx48VgEJ22
tTaZZO6ogdcuivkU8/iNWXXBvIShrp3ZPRq43mLVRAEgnBmHq03xNnWnm6ywlbeGKVWkrMjZWu8Q
GeXXBSLyrUndHSZq+RMvifqAQuzssEs9GkG/jbjeqNqD6LM8WI2XoCy1Q8gy+2DAk3FaIuQ6k/ZC
9EN1nymZuwvGaNgOUTI+pvrwG6F/67fIYh5BL+ElL8xk44C8uCGYHl6QwEVOxoqt35zs3lKH9nuj
Y/Fre1ZycjVAAXUN6lWxU/OANkK98Fj3MM1RlAcv7s3DHJgB7j9X/nLqylqjLdMN+WE0H+f2Rmjx
0p23mizvlxgSeEfi16az6m01XIWKYq/atLFPOHi37HkinpagKHedYdjga2jwRQ1gtBMDJEUm652s
JKPlXJtFEEA2ca1uMaDUtWo19E5Uw5ru8c4V29lYCguvsUmZjYcPzF0qbBqi6d532XAisnKSJTmA
7KG6GuatqqoUbcrCtl2WSV1dZBePd9h+yjVrYaAGfC/mg68jvuFnsbuXRaPzk1Og7mA8X6DcE9av
ngXqC/4C4vy9yp/8FvhxjF1SmD+ocFfWaorFQIEqy972pmDPbsk/JW6IHxKxl4fAL5UFD37z3pXJ
zyvq5ED+fcUa3aytO2XqGqtQfWdqMZoWVeW9IsT8UVlGdQlgEmD36D7L6tFQCa+kk7t15l6FbWyF
HmqP7LYnTN91wb2mvkMfdzWA5b7Bmap+zdKV/H+YHPvBMtjyQqez8wIudjL8WsTdUlmQhLKW6Thh
tNSb1TFSIJxuxvm0m62A5KHWShvvEPoUCKA0C1n52cdAuXcrilRdhhlhR+kMrOnjLmtIVEU8kwsB
RvNptBOdPNAED9jP/XVfNc5zY82/oPwFYzH35Pfh79cSoM1dzWpvFZht/jKWacPU6mV731PCleN5
3UYpwV3rLk5dacebyuu7LT/Z/DVD9KSdA7cmFJhVXMTYfyJEeyd8O15gbTZ9a0GS8gZLkzs9jhPS
pz5sxT+kGuWZFFy8qjJeW9hos8r1Np/9uqhPl6GVGssMb76+zfrLOB+S0iGO7hcfbYoGiCzJesMP
YZGWI2tR9Jev3dykKs+FeJW9PqubkQWO0PN099lQFgSwIhsAo7ya/Lxa7TTwrkYWfyt6f20yNZyS
esDnqh3D+wwsz1K3QKGOFQCGPsjLd01rnjG9DD8yg2yo3jLruto2a7WCLaDp3+hOjamUIj6MMTBe
3XIMiOCkw6Pex8MqK0rz0iEBs9HrqL5tdRglem/OhM6+W33i5btgaJdO4ULRI2FGhqUP6lvZXMMH
xRmm/6jZIG5LwsFI8eQxNnH53dRa+OhowLgypSD2HuuYv2E0yd0Om5sWPN4rzDzZPSLOso+7OlhW
dZ/vmKWQXawjcxXME648NE1UBNdyLKqsWhg1TPJ//uN//9///W34P/5HfiGU4ufZP7I2veRh1tT/
+qfl/PMfxbV6/+Nf/zRtjdUm+WHXUF3dFpqp0v7bt/sQ0OG//qn9j8PKuPdwtP2eaKxuhoz5SR6E
g7SirtR7P6+GW0UYZr/Scm241fLoVLtZs//sK+vVQn/ih0rs3vG4L6JUIZ4N9iOeKMmOBHKyksVW
E/qhwnyHr5xWkAne2fCioyz1tWc/QnsHb3RtNVhZInl5lg25PkCtKnN0zRyEuswuWbeNUbz6Tujs
nSlpVrKI1mC2rJw0Og5mUby2KxDV6WtskAxKJi1Zyk5q3HUrl1Do3szCp8zJTlMzVBfN9Iqd6+fd
QjNy6OOyMisd6GqBd5QlQqrVpdKUcZ3VbrxyyrS65Hb37a/vi/zev94XB5lPxzE13bFt/c/3ZSxQ
QyE023xvUM4BU5ffFWPV3fVK/iRN4Y0MTFE2CWsjLeajTn2WvdhNJGym2RH4WvZRzJwZeRCd1uLp
E38AzavuuOXUR3F780cvMUdK/qhSfctElVdtl4UfDc8JuhWTR7pAlsAGQ0YJn4Mmae+zyYHMSx9f
8epTJEyiIpe/+TKMrz9Sw9BVzXQ11TA1eHjmn7+MofLSxu9t8W3wvLUxq2Fr84H9U8vijTOBRJEH
wuDflaUzBKuKJMcvdbJ3S47/EOeKCWd8Hi3L8iwYEAdWp5QQ4mQgENW0G2IYCQsBKz5VQZJcD92Q
RaieywrIsaqKnAK9ZNmvXLDhfneQY2T9tQuJ4CdUSXx0EWpNXeQig5VgYFf619+TZX/9ntirObru
Go6ma46hzg/7Lw+zDjh06thSf5+qutloZptuTNbQe8K9yVPU52fHjNRvmZOSiGpFSNw/iM6BmygL
2VA45hMaxN4DtOzopkvdcR0PJXaEVfOASSvWnlMS3HdNlOyvxWBOscg8i0rgetsqEQY9QdLCVf2j
ReZiRnTv4x5Lt8/MjDzTFcO+/RwrR31e9JfOjJefK3t81nsDsF8kFpkXgLwcimz0DzaM/PxaDgzs
Pvm2trLVmrt89kNIMLiOcOWIz+YkSjNr2Ru6/zezra7P0+mfH2vXsDVD6PYcZHAM6893qFa1Gt13
SPCdEpabPlVdXJbQSXJciKeEY9i/YyF3iryqOxaNi5hBlzevdq2HByPpsrtQRNmdluCSmvSuuZd1
10MHQ8YPCoxb536yDhHglBhP125lsR2t7K4vdIdgc9JsRvnhnleQ/M7Lbg11xkMuBDp3bBpZsxgq
Bf1qI+a0hHlAKNmpl7GtFUc3KeAL/XLaIMy8iybv4qk1rIAo4xvvE7FjDrOO01DG26E3wnMeJfoa
eG1/FzFzrDCsjB/9jlAe0QzvWSl6qHjDpLwlQfBdUQHpK7pzRJd7eoSzdl+ZWrObAJARDm7ji05M
+CLP4BT94AIoWP5RlTeIQUZN+my60+BcBxSlD4M1BT/7Ob7poF96hCtDhVkrn4XxJisv42+EnyBw
24hR+WppL03R44esC+jR81lsT0jay9N6Ct1rpSwCyDdvmt9FTI7cX4Jpj+ewabJ2mwCotzz48c50
RmVPEjhG6VupjaXmBFglIDZwxCrAOyZK0x2IyyMUQEnWW37FXuOXU8Dfa1Trp5vPPrnL4nYly5Zu
fY9Mv956ebMP1SJ4CtS2WAlyFMd8Mp2TSx59acxJgTadjTcT8cqrON+QZTX3GJeTR/Za8rqVNV7p
DJLBMHg+VoYOlNeZ8DB2LvHoGliWbASkHJ37Cl0E4U3F0qzScTGqETZhc2ejcUlHZ+G7bdjNcXJ7
9QSq9OchyzDqISZgb9nPT/qi7lL1FGnAF5G338h+lvahjk1wtpvYuR0zLOwHzwre3R52TDwKtmVd
LS72gN6dmxvhe9XlELQ8JwFHZCoPpONOZud5T8SuuoUb3ZBLG0+KV6n+usNjk/QvcDu3LM6GAr8C
6V4sxtOpPMi6DMwrmqBacSai89QXaGxU7NT9NVthAmBgYHcjYs7+uhAsbpUM/IgcJ4fIMzeIIBwl
/Gs+rzU5COcnPCzrJEj4YiMweGtz8oKVzbZirTU6KxzU9U+wQfKD8CrrXNu6dR4jUId//eaQy4k/
zUuGZRuuIyzH1XTTkcvEX94cooxwN1as4ptiRtnSJiq0zcsCb1GATG+dQMEOXbvn3HHaA/Fk9Avm
eidCKVEtxHROJsW7+ML80RfWiE8t+xeWE/WN0Af1JSqLhawPPCPcEQ0tNrKoZViEguB4JGpnHM1g
qK6XLbWCBXmjpqdJBOkm0bUe44Uk3OiO7zCnxPZLj7xRPINiv9Sn/tIs2vzdH2Nn3WMMtE/QXXwJ
1fwKMI7QKr3W42beviTEkyXQ90v/jHoJGHZDJULH4RBWTv4w5yVXRRaaG1lUxiY/w0rdxcS7CoSX
dRjeQZfvozYvHjDIJsPS1B/jqGjrv75bzn+853mH2CTCBPdL6KQx/vwWqcracMhiBt+6oMUJWstf
Jqv27qK0tE99XvWLRrT929AG4Ad814Kt7GhPaORssMTu30Q3JFun1cOtMNNmXQcgXQzwJQdtPjhk
1g6yKM9kXSB0cjW2fRPpcXbhPY6ki8qCq8QL+YJYIHaxAw9NX6rF0dPG/lhglvHUjOIcVNF0RpQo
f3J18UG+o7mVpWAOUjZFUB9kMW3Dflm5dr+v5pGlz1bNnwx7K1tDcONrI63qje/q6U0wQ87AQLbH
buYTWbN2fLts6r4+gtoDailrZNtnr7LXkRF32C1kNUpTbdT/YDKz5vxeqlvkx4ht3jM/F7s4qgmm
JCohjFilqxF3c9e68Xe2Bzmzdkf71kbKbVoIM7dv88o8VbkY9+XcIFtlvdZY9t/ceHljf31MdWKU
QlNtQzXZrGlfF3g9UtRd7/rG+6j71Sq3ChC1Qumvh5gfPGok7nNeRdaGLUV0a5WOdZdOCO/aCCzK
Ennw5Cw6EzgoW+DZVKpb554ZLrIaXM3YI2UmD2hFZSfHZk7zG1NhkYXnuIPqFKGW4dSx1Nv/9Y/a
/LrI14Wh8nM2VJiwhmFoX5ZGsSlKx9Ai7d3WvJcaUvNtwyzzy2HoUeeD76ixQJnsRYq49C2okX5l
Zp57KVM938Rs7zFSQoNUZLl3UzqhdaMCodl1yTTdet1QbQqsmS/Qz/pFb4zNoQg1YvFmUe8AXYMS
Sqa146Xe3gS/dyPPCjXqrmfZH2f/rfWz7rMfibX4b6bq/3j4deFauqOZjiHcefP+ZTPEwmRizz5W
71GafmTZmfC8dztEkXUKZyyPxOcIPY1XKB6J1WedPItbRz9qGGxdB5Ro1CzkaTTNIGKjHDfyArKz
bEDJZo5+eIeRpPX4E+rdoTBQBmOA1orT317h3/JUHepZqmlM1j0xUHAHEEZ1AD1ww/T6bEsdk7nO
Dlvt9toF1Ne1aMxdfDRXFmjNjsjA1tmlqtNH3RHmjTQbwok4u/iqaHYCEV0IWBTlQfbN0/jaNwXv
7yxEGbQ7Xxk2faTX0H2dVlu0Q3kLUt55D9QEe3oHMB4REptNrHg1G999t3q7WcJcQF1E651LlSDG
qs8NiA0RDs6D7Ayyxj8Xk4fo5tyQjaxdGm/EDFwE+W07qHN4iIZoKl5MAJF//ZjY8jn40xxgsRt2
AbbatgMI0fgaGUCyMtHQsn23BpDjZR0S/MJdYB0pvf1cml6/EnVt7YK5qPRguFWjyW5lK69u3HuJ
Co+FEI8ZSydZPVpgp3i5fUcN1H5uNfAfTm6qS9no6tiweDwqHOZWJ78L+v4Rd6LyJEph3wo/1Jct
ysrfgbnDqDLG16kuQP3hmrLPQr94rJTqRXbolKxeWO3Y3CH3GB8Cf0rWiTco35pwITvkeuauCjcY
D16RufjEe7z650vjp/fI+tZ6ZBVj7AZDwY1MEi+d1CLs5/fcX2SOtqoW1XfjfID+87OuyszqTh6Q
Svm1Tnb+HKtEXX3t91mnRyglsab407W+Xr+0QQWxTdLJnj/YtnoK4IS8JQb2QnE5ZPu8VuzXPkI3
vrbfugYOXdKpFWpNnvVml9iBQ1lkYdqBK8FgBJEz6qFXQk2oM+vSZQOa1wnUUNct911B4g+hkITH
xPCxi4buH0Gfq8b+wMKjD57dvHlwdLAvel4/uxAEbiezcR6Asxnr3kXcLcSN+GH0qw6bO3yPIqQr
lixcQJgP7Vn2HSYcvJJK8WCt0tfXSIZV+ZQsZOv1kDdL042mu4QN0VEMmrHV/xBKkXonX+RPPkVW
MNKetlgxXz6r5IAv478Uv1yuhdG3KoVuLeRYKbPyeb0Uy7EbtcDSKLebddfnxkUUWkOCg4815rNh
rpOtauHq17O/7pejGb5xVXJs3oxxtyTcXZ76ufdktJZ5bSA2rR1diZCXrc7cW54Vgw84hX4xOaLJ
gAQxsRYDRa1Gd/KQew1iBl6YLmc0zbWuEea0t7MZLjz3a+eD2rTwW2L9/Dk0slvlpE/tso9GfY26
0ZPpuOOdrU71Uuu7eiuL8jBkWrvoOyfdd00x3ck6LQUerEB6kiVZX4zuPneK8fazqhUR+vltdMkM
0VxE9uFppIrrBEcjQq3jK7ZeH+Qb/YuraOb9oAWnZrSHV1FaBmga1JtwSPm1Vx8z00CtPI1pAS4f
xuAyGo20XCb+yUPa7N5VleGh9iN20aQMt343DQ96ORrHmX/ouF1WEp/EAwqcC0hB+na54kBG4eWk
xQ867wh0+cc7toHFgzqk7drSen0ti6Mbh3fZWC5l6dpjLLWl6evKFsYyoTOfPTLCXna1MTzTOIR6
x+qvz3bYRNo7YVp9vZcN8pD0wD43rjBmLau+WsjesqWx1dsgKcp7zUU8u2xEfxvbjnbyWgBJgEjL
7wkCZCmyji95mmbbDD3FnVDz4gnrrzvZ4T3UffsmsGslRI0OXofbmLeD4wzEVMbhDAU2PUEGWFx7
aKxkDkpsHj97yG5+keGiZjUgk03VYbFcOeyOA6zJBzHM31lSHTQfEfkgpZhYjbfPst5Yo9ZQoqxJ
oMIevPS7gYBOGVvDD4yKABZjqXnfTT7yOGlj7bxIHZl7HfvaJeGZcy37N4uksmRXXLIsHfe8j1MU
K15amF6Y9A0IANb5z4M7Fz/ritTkNs5Eyw0IN3cRkMt9xapvKZUD0spGd08FiBmVuX0OVF7LUjFg
GpN7Oy31Y9HzLU9Fj+Izqo3vkzNTljRlOKUqoSoTMxHdZJMK8ntZNFr5Dm8I9FHg5nBp2vYNaq6V
ZOX7BMh/69VTsZXFRL8pBg942DCWu2k0640cjCTkMofn9tIrCvJOXjyuZX1Qh7sm0sRTMandTdKb
YiUvo1X2SU0Ig3lZj3RAi+5kIiwTtqA3vJnYGC9KWxoUTeMdRu7vsl7zwW6D75bGBsNrPByCubve
KOrOxbBvLXsVqjibtUXKFwT0rWEVCoqd/fA2igYJgHIR47e27GNHPFlqay+Gpp5eG7+OcXsKx28i
8uGtV/oPI8p2pEl8QJjK7zncyIhAxblkxx4sSHNv+jytPmI/vVOGzrib/DCDMS2GSwZsfglhwtvE
sT5r+yqttxv1JmetNwT12ouSRYV+4tkVSuYtDA2GYMVXuokzH5X86E0PVJcdVlkpt16vKbeDjQ5Y
rJcHWfVZL8/U3uv5R7Hg/NJgBoaynviwbTVYOHRN8dlJQmR7TMV7GjMjAdHsKhc3L/w7djjOwoDC
QSaWOsvvs5PQgztSlMdINfqDMWjmWW18ccYvJJ5l2daySh5SgDbYtAztDalIIrMtSwZX1YKnPgZw
C/QlBkXShk8oddjnuCuZr2i0vHh48I2PvAzDp0LVq5UzpngeuUNzO8yHQo+Qd8iqneplza3q2Bzm
M9kou5WmUSwFJL61rPvSr0wGbC+tR0g72rHS1enQu2mJgU4dPU4DaXAf8MVHiG9GY3ofnQjChYf0
FPlWf1r7IMaugyDwlZso0RYCqPTB1hGO1WCkdQhWGt1OMZvLtYiqvHkca9RhFvbahG/31GQYGFQF
j0kk0uqphCi4xhgs2Dq+VT5lBnKWzOo2bjEU9dLESNTJEb2ci6Ft27sALemlLDptV96wwIyuRRQV
3QO8RPBHc+d0stRbvfB/JPqjF0/qN6Dgv0VANN+GuvQWfiXsx6TS61XuWMEd7L98E/WDejso5UDw
elRvkpGblFgFEiv4+SwtVW8vMGzjncp/e0sbmxOkPLHyq1Fjk9390LSg/51HQ6mS5PeIld0ixhrh
uQzHYF0VQIR/dzI9XcVWwhOgRpZ77Et9h80iD0BhWs9ZmRk3hTeOl7lUNgXflB9kT6CAk4WiGRMi
pmr6ZPsmkGhfqW5kq6tlaC6iaw8knla9G3pU7txpI4tkjaNtT0BvPY1Z+oQelblIWyU+unkdnHVd
+53JsHsJgzTfFfBs1hbClC9+7mqE/QoVVRZa3S446kGT3zcZM4jwEbaZq+3SrA6wmeWE2r006N2u
i6FWt7KVHwsq90mVgM/ikn2/qoApPZvI6J3t3vzlcyEFpms5xmiHjY49o6V29T2OYznQ5BLLrtgK
Tz5SiyunSusX5NJfYCbx+4z6JRlv97szeQC15kEC7sl2CARW4fOgwAGpZWBr/DIFyXWQ5fRLpyqc
736fIlBhR/W9P39Sqge/fhIguPolq/wXS/GVj7TsfvkkWL27SbEWzKUClOicjJcpenmo0mbzN5u8
OdaRy2T9NStPekg3VYvAGQCk/4zztJlXBIoKn8KOAgPhzzY+6FWmP6d69Db5UX1G+E9/DowYBGtd
PQ4lS59+9FayE1xsbI2BWl+HBM14E5mgimRxBkxuUaEzuHFcwhmUfoU2ibGTV0QiEpRFEZN8mlvH
MDrHWNBcNHblN0R/wlOee9kuSPBZYLWG8IeYwqPvJvkiiNhS5uEAuzQdcMZKrEfZwx9e0HzrHmR7
gO0In92cZCnUeBWlo5rcjG7w7NSuhWCKwW5ctbZeZSgzkNA5wi2FHjQXayWLdnEcReCNKLpJOSCv
6do7WTQbC2Zo0eiHwBkfmIifdcfK7u24y+5jthwgMYnQdwXPwtKPeHjDLD3IVhAj7e1f30HN+I9w
Fhk+11UFsRoLlpD4Es6KbGaTsnZ6dnjDuCVAOBlkJScmRi9FHKvBTDu6bYVqHqwq40fFvxWinUcC
1RrFxcu+66oT3RdVHt+XmFjvnVg0pMciiOUuWqIqwsTbWg2V9ZgX3ava8WJuU6M5+7WD2kox7RNF
716nrp92kwDGGSAO91oaKG9MhMBOlolDDvjw63DoIc3eqXl0+vlqRQtD1nWs8rbHnuR5BJ4th9fF
lN8UZIcx4KJbOcMpMjOtjino0xfn52e6bh0fHDczl7KXLxD005gdD/IaaCKRrBtXihMNy4FI4EVH
Ye5SYL7gM72dPqtcASbGGBBtk3Xy4GHFszFR170ORc5ZO5ql9aJionv08Vfc5UaK3tt89ln3387+
up8duT+v5/5x9uUqceiKLdBpcojqXd0p3jYKwnDJBm2ad2nTnZYGyUa0Xb76rPO1dlp1rWas5TDZ
0Jl6uTRTu9t+1tnCQTBt1MuN6Kcf4MCRx6w1wZPnq3thEMaaRI9SdR069+i/50srC9o3vROP4McC
QDjKmgoITKpTnoyyq9//+vf9H4lsw2CPACDDgoVO2Fa2/5Iwyiw2OaHeBG8I1YTxjWXvaiN7hODV
fFhOuxVjrb2rviOWgW4b5xJN/X0VTNYWsn9+zFG/X+QABxcgrPiRzwcFWf+VFYMElUW9bk5//Scb
X7Mmhu0K2yC4aRmO6ZjiS+DM0lQ/DMhKvU/jsIrcqQb6wMFMCjyfbbvZsU2OF73q/axTBxuLb/zs
Fnpqdm92Vh+g9gE316BYkUaAPJWm/ZsPXn+RilS97dEMe1DG9Gylav9WVNwgHUuZXRqsoE0Xfqbf
jk1FaHMw8dfOE17yluto2CbSIs/kQXYkA9/jWxXmfwNBMJwvExP/cMe2EFG2bBM8DQiVPyePYNGD
MMhm+wGLCVMkZX4kP+PPRt6c2vMh1f386BVwzglg77/Uy6Ls8dlX1iUiR6s1MfH6my/ypd9n8XNs
7kLcgdUUoQlr9vcG4uaHQLhvEAeIgdTmiEGD7YuNY9a0zl1ggi4HmPMXWQVaa9gzk05o09IoL9Kr
2DjVTmjukKMb7tWi7BHTuIgo55JKx2/Tr1pUW+YB8iKKVwYLYAH+QV4Ehtl4irGOk42ibuO1V/Sm
TJQcEmKELDlJz8fzQZ41tZkvkFlu118ashSt9oXsaPGoLHUNIdmqLWzk9OJpGRhh92gn1njiC7lv
0w51r/lQDm8wpuKHa7tFaJRFcn2UbYAz9CxrjnmC541VNmi5+oGGZ4OhHhOt/Hkm6+Qhnlu/dJZ1
srVuTHsvfNRp+skvDqrbEnwYkzuhFQVx8X8fZOPkIHi/yc2xOMjyZ7MaIWlM0mAgSevit6tMysaY
37zafFDBZURam56c+T0MPCS+nZrs3F9fw4DkN5i1tuTf59bZzQcJzoxMImgBeZGuTNU70W5km+wV
plO1R3V1ZKEyv8v/26dq3bgPPfPnp0bpoC6dQQBFSKcJBV0MGhMk995qkCyw0gr3DHHTOctir4/K
m94TxTcQYDh2g56d06z5hr+wcUJV3jzJM8sz2QHikmGVhck2cQJcIhsi9vnYSNTlWhY/D3JEha7r
Z5VK8mHRajEyKU2v3AJwQYxNz5xNoFrKraz7PASWHyz9IkxuiB7HBzS8cACcz+ShVrwxX8hTslbJ
Bm3Uc9QGyTHyMxSwnCJbO9yGVRUV1TpFZgNVCfSgCXINEN/a3/0yRz+j77KHuiFu3Y+6ur4W67a9
c7EN0g3Ty5ciqwi9lEWHHx2dA7dvT1k0HQn+JLc+OTxkT4Wz8BrTeBkG3Vq3op62sphjDrgwpzE+
l0HtP1esWDQ3MV+SaewgLP9plNVdUkgyLDebiLiAXn/nab4ZAa29eFZebfOe7U+eBwWKluG97IDS
27iwA8+6DKHbHUSRIyE8uMV30KDzBZxCcVYZgKADwkL6pR3NaSEbgEDdESlpnjrPL1CXQVA2zkCv
h45+IzuIEk1qhaBL5+CnWizj9P9zd2a9bSNrt/4rG31PHxZnAmd/F6JmybMdJ31DJE5CFud5+vXn
oZTujt29uz9s3xjHCAJNlu0SWax637We5RvdQ++yafVhtLFzrtazCefzsASciHgoxsDGklnf+lIz
Phg1kqP56ciJUXNb7FfSvrJWTmgO+1lcjO8L9JwSKofyRJwb1GVmA886GTOCIt6FdZHiy3Wbw5AH
Pwwb2tB9pZ9Q3JKBNl5VZUl7Cgnmp9qYVkI2yjW8hfFudKkrFWhIt3GmDXcalMXb1jienjs9Ugm7
QHUTWt7pLrWLW8MwrD2ZiuGulrq+jlWRfxyzen0aC2toOy9spvoqTUpaeKNpnocXEPMyy/Lsk9A5
qUnlUXdDOJT3JoFPp+/MRAwCrTDxJNQIcBQjcFfuMIa/4tU4fxCaD2Svd2B06mR1XKtJmXlWBRhB
6UBeZgZs07rEJ4e5tXTPN8bTDZKEzjd+f2pU/5vX/PlH8D5Z3VbzsuCPH6EEmvkPl2Xtz1dlkql0
FfGmYeuW+/qqbJpB46ZWOzwaxuRcx0l7TXxH+Um05GN2MFo2p7sZ2A6r0iiYVXQGvb6lBDn2Sz8P
lC5meOzCywDiYRJUIiTxv91SDNtllTFGm9Ot87Ol9Q+tSTAlL7et88qKtqRlE5CLhEh/vedh71CX
BRrqB6PqAW9C3VUrXWxtAxjn6dYfj7l/8djpdW5+TWroYlRSulIwY5KdpDi976aSymPi+vtOK3Zj
NkX6Rgy+vR5brjzn+6TTrOEZw0QZkk9d2yRLva7sfekCFDXr+8hWElZlVraToUyZnrkbjd1X0hfF
DVYmHdOf/Hp6FRWAdKU7JJmd7lb+g42k5alALrjuaqeyrpIhK2HNyeJJa1l/1GFD/uN8Vxb5MtD9
6iFIJ+OW84813yzQGW2Sl3KXxM2QnZ4T+8kmhOR03dPlPdr+sD7dG+PWvT7dqlpHhTJGnl5sg59e
nB5UrPQTBC1/98eLT99PlWqtzt96fu3pe5OWq/HpwW4gdVwGOi5ZXfibQKola5W+eKIEbKMEKJL9
6S+JXPeOzqVB8VZ2j12TUeHlL7LIK/DwlA8QtzLb/FSk8nMYTemznKJPRpUbLPsHnwPUQdlIOOTD
/ALJdeJRmiVTXe8itp6XS+ebpzWUNsZ8smJsa8/Q+SX+WFhVoi1874+lFIRSMhdwx22m1kjXjpzK
Hetx54E28a2uS/1zYfoxxMRAv9L1sLgKypqL0PxEG05XBSfWo6tmwc6WVbcueyacOno+PU/rOVxN
CZH0RqPO2Qx+v9JZ/l8lCeuKXrjFZ82NnnB5dWD9NHNPI1dZnh5n1L2IeOCPM0t107d2vbELV/kY
Aq85vSAhP2ql9Xq1h68ePWSSAs38hmpgVJ4zTs4l7mH9ui46WjLzE61PwxeSlXKr+bV/mNK0XFqp
6d5EPQ4XuKQf6iqvwZcVwaPJ3qAIxPjU2XZxHCsDftKYjU/YPOS6kXqGIp9nZQFYVSH66er0bIXn
yTayJyhLw1VFbAJbEl4Vy2najIECDKmV01MTtbGnEn9zOH2T7QarFnTbg1L3yo2dkSR7+sH4Xna2
G3bL0zcRupgsG9+xdiDN6ssqgs0yjRPCjnreNclIf/zjLjlRP+6WhV8dKC39fPf0rKwoOZy+t5nT
lWQZUNJN6T26Bo1/M/T3MujMHze59HVzPnXp7wU2bmX1p+dO36H45kqPLRVNyC7OfN/8WA51BbID
4BwCTEr2MQ2aTrN2ST6j6fxCJVfKjg7F6Jv38eTcnR9PXIuqGwpZpxn8W1bT306P1yxJvLQGCIBp
KblJm6JZhLPURBmJa0lDx7i2prK/Qv9JHkQEVrdrEdYA513ZWWPvzzfJq7H3p/s+zZgNsZswcrjI
AsMxLrMRjGVdEtVzfqwsrUupTsr+J3HN/Fggbkek2j6TBctXVG5dJL9UfXBnR7781vXlhqTiPFwU
6ZeUgPBoUbTX7IzNcJHHEUSLYPpWj/61VTn9F9J3vk5VLj5pkzFABQNwN1D2XkCJB7Pr2zZIwYQd
BAY2l+uQ6sPT7ByKXPPN04tOt2q9ISvKcVLv9JhSYZlZKCHvkZ7egw6C3MDv/H56+o/vc3qix8Jw
ylednw4LF8w5XtM4WClWaVyxx1Vxswqxy9yovUS3BSbODOt7JWSt7ExV9yukuGs/QK24UJZB1nVn
d5OcTU0nZ9PJxRQEqTiEE8qf2f/UjERTWHqaL7pqsBGg8R/FPuwPBZl1bhCxEMHMqvH2NxDUun0Q
1h/FnM92+s+dncRtkF4SEK8cTg+dXmqFQCF9OKfLP15rhyQPCjPcJlFlLjVtDK61tJlIr7JGkukS
47KJ1G6luXn2QC6WhvdWD77oAxKYmjX0oouLZQzW5zkf4pnAJ4xHVwI/PL1TFYgf75TPAa26pWgb
S6nMS0pbuSnDS2e+k7AMvUz7KQHs1pdyXdvKnIvAM3ZiRPgQyef0UEJSNYmaLTfS4zDfikSZHoOi
arY5CYTnW+Hvj716Ng/qfqVi5UcdoO5daqO4SuaboaWqe8Xkv9Pd03+m7mTW6vwiyIamRtAGL3Vi
S3i5KORNB3ozcfTkCcmPtneMtl5qFlZneBmQwUKqA9jV0hsn0clhnZ+Ah1Yse7d19mUQuh+qpPUS
yxjISEH6n/XduD7dRfe1I0nOfCDbJ6JdjAEsgb7dkufKULP6zmXt/0pou/TSfAaUKXq1zhKZHcHy
omUGu7spp6C7Fe40emGIe11NaD7oc4UpmGtNTS+NnZNVT388dLrllL2xlHOaoUrgj4hT50giucOm
H98cpDnT0+a7p8dO/00FK5cFnkMiIh3gfBCDbisKYJ6gHwZItwClcLo/zfeHOkDFdLrPVfy3+0Fa
PRlqBvMrUz+q6IfTSs2+s0EE2pmZ7JcQGoSxYd2hFbbWoVPIg2WnwWXrzA0npake2zyDfgHZ91v7
JUni/HumoSGtKs15VJj2EA4kzWXQV9o+t9N4k5RteceuE8RHWiZfOgI3T98luuI6GJmtEO75HlPr
5u8rf5r50nZDl9BwbU2lLOyapq5yOL2seVGjDDtHLfxnM5/xB5MeHFJqfXg7vmt1UH9J42n10WzB
XEcErHuxvBw1ovFEja1YMYW8brVhRxISkX+lr7Miy69kVNW71l3qdiE3aZGHd2F2l8TNda4Hxl5V
TH1PtYBAl7xIPNm1KGAMzAbsmoxlro5Qv4ZEZerg7XDQwvhct0/CUIxlM8Jvo27XbLBVUE7WK6wi
TUishdhbs/jGVnEFAZT+qAngWpn+MfqGcla/mfJHwuhclD4QjDX6myRHOdlRFb7YpFX7qLgTQUUB
DUy89uaWbmrqYaxUDnZ0T9EDqrfW19fmSBKX32GzkVCkD4pq03KHkLrIyGldpyhTl71PPpUTJp5v
inyNhUtd936iryfzuTW0bNdRalnZ1Mc9E5Dpmgr44NlVwdrbbHf+JJMtXly0MhO6odjMFyB6MXSS
oaZIfuU6p8cTmzCc03IxqHK674FGRwrpjWPINR97L0wRLbZX6JiUFcK7Yj3qjraIw57WfdyUSxUg
G8kPsGSUXvsc5yD7OisrV1ngZwtFKdNlGmjFXYQaEEmBdgnEWrts8DjFQrYkMoQehJthj+DYPZBg
CPi8xiBFzzC8jzFNesmgUXIk1w0RYlnt4PAt4WHSzI+a3QTHHlhDsbAGKgbR1D6naqkfkc98CUJ9
Y4esmawyj7KF343lnmp40ATpMdWND0Nk6fugUe1lbILvZdUSeJFwG7IjrZoeywO7uvSImT89lkzS
Ywj0tcWRUUV+cR8axYNpNunelLSqfeNA+foaLJb1kbl3FzqEu5M77oTZZa5b0VOlJBth9z2hVrL2
ctqRtwZiuq4yFkloo34oQgLgSNDDKRstuq5rLltrPyGDWM00zzWhvpdt4kyXYY5ARbHpimPNOhY+
KbMqjqy1PRjmviijD3nq95f+SFE2hpnhiMrftqN267AfXTAlOzuwpUChteFeRFV7dfpPsyEnDmVG
BF9YIboqVf2gjzVSOd0+FnRjr3uUKMvRCsH328TQIrb1en9aNOplUDrmB+yHCycMDyVV7L2SKsNu
dLtPKf7xS0Mb0EbrfIw6AldP0wkWZkePuBH95LKrACT4k6NtBlayy1SzPanoz2pfrjSpcXkZh+FS
zdKbBk8e6fToazHJg8cY9WYZZy1B6Gm4omDhbpLAzpdAlJfWEHy2NL37h2lNvNxuM6uZwrRN7J5U
DYiAea0EhkSW2W7lZl+RHWlP+YieiuwYu1Mw5DS2wqYL0zIMqVXhR1jrO7P4Tm6GvQm5opGTEhOf
Hsf7mC57K7sR1zDn9j/MvC8b2fyKtkE1ALmy0OhE2MYrp4pQtaRKyyL6NpAMBdKbzMFezW/LRORk
1o79VrNJUSmoA3kFe8d1IuqF3qO0OmGEiwkqRzQCFdeTtS6sek3DhW2LbNLbXM3clTqF2nqa59os
7qXnWom+MlKTDKA8fGpG9Z9G/GWV5jTiCK+FifweU8if7JvUMt08xtn2NQVotoe5aB1Q7CzJkY8I
ZUrgYRHW4i8y/K4LyrU+yecJkeaag/PQdLy/H1xXvCi3nH4bctlB5LquoNn82rs/IPLXOiaUry67
ELgnbUWAd/6tc8LZtDQ2y8lw44UVQWpxBue7rsTPbdMMx7Z3p11uOJtStdmzUDbcsjYc9r4SIjhr
pL0WYQlXfoIm2XbhRzRg6lU9hVdxbQvEHZ28TFst2bQkcZirU/mDqMonJZf+QiuiB9mW91zF3FVQ
9CmJZom5qVT9SSYEPUYG1DbDiqHGzQ2GqHVbhgsIUVta6koE3S5Na80LTbXzxkBUZHXZ2Ijmu5Vl
Jau6tw8B1i9yH9JFOpAGCajzu9vIcGPK5pOWTaAVi/wudwx3rwVi30vlHjZY9CHmrF0Ix/2S5sAC
9bFVD+hyjG0WcAHJlSTamL5WHThTqlnX3LbfzdG4Zj7ABVclq7GHH1v5cXvU1KZBU+sS2qAWh6Zs
m8skJY7ZCvLWg1ccL2LVkdSJxA3hCQr9G0lSaT1O3//+8xd/WtVwJNLCMznzDc22nVermhxSql2a
QfY1s9Xhpqvcgngt3+g9+jr3daixLSqoqmvz0VmUeXhrMhecfof/8wIgUZ+AEs85hAH6Qs2ru//z
kKf8+7/z9/z+mpff8T+X8pniRP69+dtXbb7lV5/Tb/XrF714Z376j99u+bn5/OLOKmtkM96236rx
7lvdJs1vIIz5lf/bJ//17fQuD2Px7d+/fP6aymwp66aSz80vP56aJTpCt+bq5u+ojfkn/Hh6/hP+
/cv2c/9Zyr/4lm+f6+bfvyjCNC7owUK70A0CA375F8CQ0+OWeqEZliEMGtWmreqc9FleNeG/f9G0
C8RATKemCjYdXYn7y79q4ot4SjgXLmtbR9WwT8GLYKr47W//AQE5f2h/DQURuvFiZjFch9qmAR1N
w6PuGIbD7/czSICufzIH7Wr3ahEp22RMWkKMcyIeMgHxMVaeEiLnFkWfHUTTGo8OFcIFaezjPk4L
d0OK1weMkQLiX8ZOQapiqVI92GPpXDZxCRRObXPmR1FtOrf2vaFBE1g00MNaPWWdaQZ3vaNkRz2u
HyQifrWR1JAbZT9yQdurftIvFfaCjasUqKHBgBPpq2z9Tq1XQV9vRzFYvzouDgjqppQWXfRDDiEc
WzlX+RDB0oAlEnfldvV0Mw1VtlCtvFnmIfD/2Glvy6CLvElttHWLVX/R1JFz2bTBaqqtxzILl5pb
35f5sDUsv1hNSmMyIZmroQ22FKUn8CF2vcjsBZgnMqoMQjU5lipPhcSKbgm5sm93KrvL3iBLo3+u
qwKhR2GwyCtaNhLk7fSK9aUxxycH48oViSW3mlEV112DcjlhV9WXcXqLjDdBsWOToBa5xgLDu3nX
F9HSKO3mqXb872VBz86K3XQ9sPNfqMgcVpLtTJmKZTx3zzS3HVfwCMBZk8IbdTTyTANk6OB3VL3L
JQoug+Xp8D2nsnXdt8pHRao3NaTtu9Tket3GdXBPiu26sa3BC0ujuOwoOXAFoJbGFeM7GLn+IEP1
OWpc66qyk3DpU2xe0itutuU00em2A5pTIeXK3C5vWJHIf7hEWrOm4ych3XwgW5Zjc3KoKlIKZ76E
/iRToQRvRHBJrPushPav+u3W1FtzNTf5V7DM/Z0pimbFzw3TJPpVNWe2KoUfh9LHuarWuXmxVCgI
Lq0+3/RxJ25tEtOWsPToFyDWcoMHkRd450Yn2NtFdytjtdsA1mBzO4AZEsAg+1ZcJSIudqxxADKw
SB9Gcgb60oaJNeULyFRyqZNXc+zcXnCWrVSlrq+AJG/CURlWbPukZzXJs13En+0OnWJNuYz904eO
dNq7sBCrbup/1dIsWBKEFZCVYMET0PPrSIx3teFwMW9RDNhBrz1USV4iKVAxDWEWvf9pkvsxlfzM
E9LUlys+pg4D+yaTkOMQ1mCYr1d8BY2hwFeL7N6GDLgkJNeGvDqu+i7UL/UAHoVvPmUEp14nR2pW
3SEalZuh6H5tVGrrsSyGJf6OgJJk9Wy26Cxx2mZbXSAyG2XLJk+7lEISieRocGjn/4K5OytmgV9d
9GIfDT0dSb/1lJaODtklOxDWzl4OX8Aux/uk6J7qWHG2USLp92DXV6VNnLCTfsDvtOhphz9qRS4O
jFJ2VDQdpzTWi4SoKz0ohxvTIVDYGLQNIFS5t3AJ0jjtO8+Wk1hMdoH5vT4mSZFt0nZS2IsfEc0B
/mKKX5XuQEqMU3ySau3cWL2xp4+WbtVJ/5pZ7ZE6Cb0yJrcRtOsm7URJkE6E/C7ojyDklkiM7FVD
4WWpIyWkClOsoQrAJ4/oz6Crcg/jmHptD4JehjlyBNDUOLYFAWX0q9RJLsRoUrBozE2o9btU2p4g
+4K+bsfmLHI/2mb7nKPnjEPdPxbGY1rnkv5tt4ubWvWSOgqwcMSbkFpH45AOB3yX0Mo+Yh3eBuo2
ddtNZGTLusmIe1LrahklylWH9wE82mQeCks8kod03RrE8qk0IZaY/4lcrmW/dtmgbqWsafWEdsrR
PB7UqdI8DTjdsoDMVyaxcUX2uD0b3ZTQ4UrScUpPrHMPpVQRfmr53raKpdMH7c4A2+q7lN7AZw/r
0iYJOkNnsghE0dI/MMx77OPbomvH/TgGl11nphtO9K+NFWuLSuuURau5EmtQ/JyFNUhWhON7iSeu
YYPJcYXZECe0NsXHks1GCLTz0DKZaMWUXWK0y9ajEGsfEOu6rLEcDOOtHqbGjd9KYIS+uRkkEULt
aOImgQ2E9ov/8HixSmvLPZajcub7FVuYstnCNZtLI0ExOfXOr7omgzXAHKgYBXHdjhZvWQiDdjXr
DRx3Y5H1Gmp2VXcpEQXxXq8hzGoBPOZpjqaZbC5PcXAM+9kf6BQ3jVU/t1XY/0MrWJz2nn9MvFTY
HJrAs75MYMhkfzrvpH6aeOHv+5QCbOUuSirIADgiF1pWgpKnQrVENbybXFyZcensx6FnB2W3rod7
LVRsueNkQeUau+NhkJO5mDJOrzTrPgRVXXiCy/uuC4avJB6Z9zLdY3vCqAO/GFVsggzcgWOxUarC
XKVF0ewVlM9piOS4xPw/uEa8LPE97HqTIxn9q/T6ZtSONBjlymJrjL+D5GTc9VTlNLRTso0WeV03
q1QTIDT17Jvl6y3W1dZZsMJuFnnhd4dJwy9AX34ki/dYIntYA/scyIfyef9BRitT1ZaZ74Ew/zKk
erBFgZOS38rOOx+SLcaTPUmb8G0JB1v1Sic9cy5LwMsDO9go2mrkxDpiXHS9RvWRUdDc5tqTGJsG
3OWyHfB0geqJyA5TzEM5qh+6NPy1K+QXxOzuRuvmnGqLoqeAfkgJEFUOhPiatM2wsaY1gUbOykYx
6bky6/dVPXlRQfbPxAl8sFxNWwSd3q2l3/S0KBvjss/0YuGMoGOARLEuM+PgIAM+3maI0JMPScQE
EAMT5xPVJDRqt4gvGyrnyypPMi8P+vjoBPHX3BbWphzvJNHpa5AHJJjoSn2nRWp7TErrQc8838jT
o4AoNPNIju1kBzen/7ZD1/7DhsqaD8qXB60+w9ZU1gxwFqCuvTxo+1LUSjBV/l3tD+7S7QL34FuF
S3ABbDzV0D4UVbpVlGm468znaHLxRppkklExpuJXflZ9faNkSbxS1IRVMHbfpdRybQ3pdzhSuGhQ
+twpYx3th8ZSNtCgbxWTNAQnI9PBcQFQFKmdedJV5cbAYS/LOl2ZjtZ5KLZdz3WqDtYBKWol4VcL
+EHTepIDhJuATkVq9f6GX+OLJXsB/5SKNmnIxHPql91wm/m2c4SYUyMUxu2lNAZ5EH5SsYjmQ7NI
xXCpVkz2JLZ4ZBuPlaB1NPsV0PTmBv1cSnJ8Ym9sMk5K2Srrv181GPN+4tXAG/PeRliaqtuQIF4O
fAYXrRJhYN8l1oQ3NxLDVVkwe340WqhS2eBOG9WgfURg37pvGrDn4SGvZXssQBrOeULRXZpf0SdR
VmWTjGskydayjYsPqq+ah64kGof0D/dqpmZyXdEXuSPMq6xSKZKFCTQ5I94hoklAPhYINfPa3uYa
QMHcBP4CpDx+ENjpktj5BAgw309dGHqZ5mcEyjgLmED1fRP4NcBhAgJYJe8IgPb3fz9Gwn253Z+n
VJQQM7GRmo+rGa8HqU8rWaFaNe9YI3LFjPD/SnELtL7dV2GnbviZHy0tij2rw4WmttPAdiXqPCxX
xi6F2kqACeS5uG4b1r5D74GNZ1lrlMGysItyBVFWQBMWB5gx06XqZu1Cx2zOvJ1ZO7o/3Z4Mn0u7
jJ7yVjW2eX0M0+6o2kW+rouQfFVw+1ix2nVjpe7Gre0vY0ifgVlxerBB+laD7u4KnRwQnAbEl6RL
UTjjolKjaY3BHl63A8xZONF4lRhMcrGcGcwSvBQJhaQz58a+bDLniLNQYobuW2RAI0nE8VWEsPsj
W26IY/LpxHWVrYEyKIa5RVLLsh1D40EVVBr1eELYUEO9YCHBRLIPAtl5kUzZX2no0cOOkrg2rA2F
yPOyFornFhG49tL8aPWclj17ndXQZyYCLGrPRl4H2z4lPyzKLHHId7SgoLG6lrJVWDTdCKMH1u5W
1VJpkvSyr0YPZ75c1rl1zNukvZOTulYaH7dsU1pXE9TZZSTV8Oia8mOr10wbNdmsefxFG4bmsxNr
nmzmWDDTd7Ypa0LUC/YNAoqvZEuNREMsmtFPlllqmAvRVsbmdAUywGTMupkjiY5XkuDBpBfOdVUq
1ZouTr4ytOWUJTXBZYRAq4q1n81gOXCwPWnRWG0lMYC2sifGcEfkcfBBj4H9WKMcb6GQ7SuLsp4c
1Sei6sRjP7i7OKnqZTYoI7tOhfgojcZ316EgbBQnO0SOfdPAQ9RQqJYluxxcBGugJwTb1cw8Qbo5
WafrIVtgwmoPvTFroJL+my1ae6nmVrAuZIUcj/Lngy73oVTgkBAQvS7qRCJM4K6DdsJOkfnkKfkC
A6s4Tim2vRqxEY5bcsww7AbmRlZLCX1v+GT6SI4dfN6FDbyD/KQAPT+ExcXfn8VMZq+nOlc32I4K
ErJOBZtXO1Inw19c4/+8My0WB0PqRsvCbO19TUXliovS3WQx9WMxM67tWLnXwhk0UuIYSvqh3IyI
1T2BdWhlsrsbdLM66JGB9Ny/UdKMFk6UPZjIhbRmuoVeH26lPuKZJqjy0XVqw5OORXefqKdNrhUP
sGTMjVpz3T7Ns3rVpAuZzO0iH8YvCW09cY7+V/Qcd2qiuw9BkK1zPuarLvZpMdKqIQ4FbBfXTGeF
4LbwtM4ZNqxw1SXVmRZFokjWgJnIL1Msf+vD6PWG0JqYwP0GhKG9rpTROZBb7Vz5ZR5s2xTeZIG5
5Jwjabb6gcS2mbc+m4GzoP1kY22KonjChjFDCwM1XBEmZnpZcdtlDWAqJQ8f9akstzEx7tDnh+gh
9e8trAYrNkEYifH671yjTnbtHDBW+sxuqh3cYkxVL30AD/jJsZP7Fq0Kh0x1VopPtYXTKRy1+GgR
HrbrQiNdBsDtVm5rP6d5kN0FrWpB0ZDwJ3UlWRT5NgPmcUAMi9swwvORjNDyim4oMe+Pyl0jJvKT
Oh1QHPRKCcVpJbMWDRIbukFMrOalUq6TpNtkLPYWqZ36V1qZuwsF26AXAhXeOGGVLppGya7qIaau
0SsfZJeT54hyaYNFlTnOatlmsOjIc808ZNqDqoZ0c/MO5rbfTp5PpuCqtcKl1FGKTWlPA7B1ybih
Yp1CCqg4dMqyWTlFC7PEDbJFGERPYRSQ0Qh8Zpm0hENlgUBLnrjsYWvUP5E13jIOQGji5x658X1u
zWlQdMX3ssjqaytJFrjNIq/py/QZQzVXXP8zyt5x6TeckYHok12cS52CIunbRhpfEb+6RzyePCbC
/ELBRlyW872mdA9uMN2VZaLvsc1rD0nWxKtAEG9oyQ9prQDIUGv9xg/JnSqqGB59rdJ3VVOHj9CN
7xzNHkB9s/024u9+1X85EbKiD5quBPuw7qf1gG1fz2+l8pWMdBKvKnINwwTKcWBn+mbsTGcp1Nx5
NKYk3VBFLFdKlOSbGG+kx2XgA0Iha4mRtj6SJmst/YzOecj1d6ihI2pTKh+SUSu8ZsiiXWBmj9As
2k0LuH1fqA+dXrHkoWf2yenSbVldNhO+nAlD3brJm69Cj5zDmGqz+HzE1kcMeiBCeaVS4L7tg2Zn
Kp21DgwlY3otxg+xz2HH4ihEvo32DQlOg+uCuC2ReSOzOGknGQrO7FMxpCAvLbzXWmQeO/JQb+wh
nxYK4DicytV92zjBOnFLZZ2bLoFMLTYe16c82cmBNZlSj/uAQJsMzeQKxlLntY6bbtIMEXUWdOHC
1ET4MRV26fV9Z99EZkHNofpKnUK7gmEL3UBKdN5xOK2RAWEa64zaa2CPy6BxHrYZa6O7mX+vZBNh
pEb4GPmNsioCZFRNtS1HIDrQINODVYwsA9k/LVrF8Lep4hAhXEFO0yPR3YliDQMiX6lNTS4EcS/T
Iq38mwHLHnDpLNmRUwtT2tD9PamkFQNFuoAtyHvLaqkx60AMb8r+PsiT5FJzxmGj00VNUXgsTsvm
0fzcJEW1Y/N+D4Mh9sbRRZWNq+9KymXijpuijZ4TgsPWyITUo1aqiwmH0rInT93LcxDO1ugflb6c
rvouDhZuMYv8DYPFrCqc7SR0TGk2KpX6ky0mbaum47BzBYuEuIkQ9Eu7p50Ou4JiMekEqbroHCxU
mu4yaO4NJ0u1j9S2v0owcVNr0r8nJa7/mDjqJ2PMroMq1BYG3NSDjRTkLq6stet+EKQAfnSonRMg
aaqLIWzrrcXa/Xyl/P+ms/RTE+pPraXfmy1zW+iEXn/I/7sX/dbF+es3etGres7brJk7X4HMs58b
TyTn/rRI+f2dTn2yv3uH5DPttPYrzSzdvTDpM1ozI/T0xcY4ybPgx9OK615wwOFecMX5+XNr7Kch
+k+D8Pd/35+7eH9+nxd/wX/s12lM/2wqX/TrTu/151F49R5/jIKhXjiuhQUT2sPpi6Xbz6Ng2xe0
GxwXwtd5FBA78APf0yjAEuCje+soUNKj2aiL8yiwwH0xCsaFBZYOXvt5ENzzwfeORkHM7tc3joJu
X8Dw1jXmyb8cBce8oJBk0wGxzsPw/kZBVd96QujahW1ZKGHm7tr8xRv+fCg41oVjUAJGefnjWHh3
JwRVp7ceCkwLBqUFdnX2X48Co6S6OnW6386I9zYKtu2ep6qz6uNvrhD/eW4UF0jRBFIU6lTz1+u5
kUFAg0kuAaW/dzcpWvy2b5sUtQtXn1EtM63151PANi8oaaooKH58+Ofp9x3NhrjOBVP4m/583bmA
H478BKLA6evVNcHVLgwbWyMnwXkieHfrA+HONem3DYJxcZJiog08/5GvDgUhxAWzJfReE1MDX+eD
7h0dCpy72lsPBcO4QJA3c6pfXQxsjb+evHl8oefheYcTgeq+eXWkX8CwtgTz/ekzfn1JtOd50oZ/
9dsl8zze7+gggCZvISx706lg8FdqxJzwl55H4fV84F44UMxZFfxYS7+7Y0G45luvCToCv/kP1AX6
3PmLa+zPl4Z5UtTBxVHTPQ/SuxsEHenU/3Lr+J8XBmwHOOFNnUXi+evlKDguCwMkjSYJZKev86L0
PZ0Qxkm98KYTQjcvTLp3hvVjVni9PHLZTtDeU1WWYr+NEj/wHY2CA3v/jbMCVQR6mEx+s2D99PXy
UGCtZMANMFhFnZ9+dycER+lbp0Y2jhpoYLBZP/ZMjOrPs4IQ7oWFyBfJ4o9lxGnU39GRQMf0vHz7
73cLrBeZDk3gdqyN56/Xg6Byvhg2/op3OBtwdX/jiWDo7BbQQTKQf3kikHB3wVVBiB+n3Dv68IVF
stwb/3w+ffBrXP2pj/zVp++ym3CoJ1JxPA/Pu9szgbybBW9vuiRozgUNYPZeOlPKzzOAw7rAsXUD
U9B5eN7fOSDgkr7xzzfsCypD7Ipt4/e/8udRECrzoMHwWLM54X1dCzk/59SVN3381M4oQ2qOM6+C
569Xu0VHv4CzhGNO/bE6fHdHgUCKdP6l/vsLAbtFHWGbrRk/yiOv1shCsHxkaUgh9f1tlLDovHUS
MKwL6oazee/Hp/zqQugaFwIPA7PNu/vzCSCa46fedBJQOhV89AYrgfNJ8OrjZ3PAj5nLRn+sGN/Z
VEBA71sPAtbFc99sNqn8+Hp1QbDoJXA5tDB+nb7e3YSo6ZZ486qAJR9ScRs+w3kUXk2INscCpjTC
Cc+DoL6/VQHml/Mv9YYJUaN8xjYRg99fXhZd/f8xd267beNAGH4VP4FhS45j3RRYpBfNLtpdbLtd
7CVjs7VgxQok95A+fb8hKVek3W2Q8QWNXOXwi2KGc56fBIoz5gZn4ecZZlJxXJR6oZxNGdYiWEyT
iNWcnIpccbwKQpLdUYCYI5Q4ni8EZAtWJB0qouHzalGsRkkYmW0SEaMl0+g643DFW0rCfBQGjD3E
ZTUtCEcYNwuBcnayUFD30SoECZWl0nyVRAnXS6qKczJTVXj77PxDgttC+/YL6mpVRdngJzlUkshE
yjT0oRT9UXFCl1HAXMyu5KZL3UkopmSESm57JSM2PgJUE5bCZkQgdVQUeflHBfksbbaIIGHF3EPF
nVjHtxzvAr0WTJziP+XbfVQuC23ASMBM/piOc7pvBlEf7wLmkvSpzNqFXfIRek5HYU59UXkUpOWE
iy9oMAqbkKhFIgbKqyjeImQWs/OPoOtYamVBuo/Q/bMVnC/ug4YZy8L1asrIKDLHuIn7eOc8J1kg
pvXpfYWbVE3pSVwQP4dEWRI8z+dLhIGgAguR6S5I+5TyRFBrhQqEClrwFdMyo1ScZRhfOg/cJztH
gbYZdTaVYivCXl7PF6HinJwI7iiZcl02jYtCAZGXjcQ4qDMpuIk04nFfFGrBffC8xhphNaOqVNK+
OwsaITspgJtUCI5UjlJJYYXRdiThx1smuyAqk8pKsJH5WQfh/VHuAv7SgoQM7EGhmJzIAnsDkRDl
RRphszsLiIHaLsxxhOSKn0EKErtAt3pJUyrlp3BW/IZnZB2Jewut10xWsSxKSMFmQe+nUiDtaNek
UoplfqfgarXwavr53oH4y1RQhfPY+0C4nmNd4IusyAkVuKefgicIyXH4AyrrZuPGPmrbj1jJfvkL
w1DEKUAYdhAGMpnqiH5RGMs8tD0ymL2I+nJcP8noh0N/iXtO+PPwgqePjp41vNXwzVe17Uy3hsfH
PTos0zOh/daYO3NvxhMpaCD2/MdKTojWjlbgF8D9LsGVrJMat6u/tfsY2LWH6oF3Zt+bfliiI5Jz
jWZa5BvT1B/abl9Hq/btKmps7ofqzKYdr9r3gOiR93u7PtSwTkbgrh1dC/7SNlDwdXaM7JuY1MiB
D3DSfpjcMHd6fxdvu8Qjw1PP0gg+Sbph4+3qTfT/DG0H2vVDs9h9jJccKtpa5J+THh410vOO+u3G
bCMBDMVn7YJvG9jZYW0f/l3uRPrCphoa2l2TaBFfLFQjt19isfB1Jy3sH6e6yTf7qIEB+LTePUab
7GewtNCQZNT9yTZXrgKlxX7NHTWR9ghFDT1u99iY/Wa8HaFSoIfue7Nm4NYeDpFMhyy0Gr9ew2Bg
4ulSn+HVQ2ML+vYQSXbhWyz02H1f8/XwUEeb7vORl0BvP3UptPSGqKFbLhaMdUjhe6+0yG/sXWcS
7yl0/uuhP5vYbhFsSrJPD/xl8srcP/TbOjbr4Ev71CXwf7ddbyNNRXZKZmYvAf7afq3XkRkLqa9L
gP/XdrthmS4+gA99Pnzj+W7IG+EentwYeNnqRBJ904d67e4BL7mFITn7vmaihf9zW8c77ic+1bC7
Bo8kjmpItwvNoRq6s1xhP+D4UM/1HGuB/7L7ff/YfDZJmBBm47Xwf2/bjZ3c9ie2zSe5tfBvhen6
rCCGzOFlHnAqiAJPhkgL/47dt31vI5cidIvosb/GUSW0m5JG0+L+czDbAUUEMeSltLDvbXePZYuQ
/eihGrkmsknEOxTctND/GuwOdwHER5PWRMlUqcEhf5+8P7d4XxtQ49f9uoWVJlIrYbxLjf3YQpL/
cdgEJye+9eP/kc9lmo4jT6f5p4EL5Nyfxck1+Y11Y0334jsAAAD//w==</cx:binary>
              </cx:geoCache>
            </cx:geography>
          </cx:layoutPr>
          <cx:valueColors>
            <cx:minColor>
              <a:schemeClr val="accent5">
                <a:lumMod val="75000"/>
              </a:schemeClr>
            </cx:minColor>
            <cx:midColor>
              <a:schemeClr val="bg1">
                <a:lumMod val="95000"/>
              </a:schemeClr>
            </cx:midColor>
            <cx:maxColor>
              <a:srgbClr val="FF7453"/>
            </cx:maxColor>
          </cx:valueColors>
          <cx:valueColorPositions count="3">
            <cx:midPosition>
              <cx:number val="0"/>
            </cx:midPosition>
          </cx:valueColorPositions>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trlProps/ctrlProp1.xml><?xml version="1.0" encoding="utf-8"?>
<formControlPr xmlns="http://schemas.microsoft.com/office/spreadsheetml/2009/9/main" objectType="Spin" dx="22" fmlaLink="$A$1" max="10" min="1" page="10"/>
</file>

<file path=xl/ctrlProps/ctrlProp2.xml><?xml version="1.0" encoding="utf-8"?>
<formControlPr xmlns="http://schemas.microsoft.com/office/spreadsheetml/2009/9/main" objectType="Radio" checked="Checked" firstButton="1" fmlaLink="$A$2"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Spin" dx="22" fmlaLink="$A$1" max="10" min="1" page="10" val="9"/>
</file>

<file path=xl/ctrlProps/ctrlProp5.xml><?xml version="1.0" encoding="utf-8"?>
<formControlPr xmlns="http://schemas.microsoft.com/office/spreadsheetml/2009/9/main" objectType="Radio" firstButton="1" fmlaLink="$A$2" lockText="1" noThreeD="1"/>
</file>

<file path=xl/ctrlProps/ctrlProp6.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png"/><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422910</xdr:colOff>
      <xdr:row>27</xdr:row>
      <xdr:rowOff>74295</xdr:rowOff>
    </xdr:from>
    <xdr:to>
      <xdr:col>7</xdr:col>
      <xdr:colOff>598170</xdr:colOff>
      <xdr:row>35</xdr:row>
      <xdr:rowOff>186690</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430530</xdr:colOff>
      <xdr:row>22</xdr:row>
      <xdr:rowOff>34290</xdr:rowOff>
    </xdr:from>
    <xdr:to>
      <xdr:col>8</xdr:col>
      <xdr:colOff>3810</xdr:colOff>
      <xdr:row>28</xdr:row>
      <xdr:rowOff>34290</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240030</xdr:colOff>
      <xdr:row>11</xdr:row>
      <xdr:rowOff>38100</xdr:rowOff>
    </xdr:from>
    <xdr:to>
      <xdr:col>7</xdr:col>
      <xdr:colOff>354330</xdr:colOff>
      <xdr:row>18</xdr:row>
      <xdr:rowOff>118109</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224789</xdr:colOff>
      <xdr:row>11</xdr:row>
      <xdr:rowOff>114300</xdr:rowOff>
    </xdr:from>
    <xdr:to>
      <xdr:col>2</xdr:col>
      <xdr:colOff>0</xdr:colOff>
      <xdr:row>36</xdr:row>
      <xdr:rowOff>34290</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400050</xdr:colOff>
      <xdr:row>1</xdr:row>
      <xdr:rowOff>45721</xdr:rowOff>
    </xdr:from>
    <xdr:to>
      <xdr:col>16</xdr:col>
      <xdr:colOff>270510</xdr:colOff>
      <xdr:row>4</xdr:row>
      <xdr:rowOff>125731</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400050" y="236221"/>
          <a:ext cx="12153900" cy="6515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800" b="1">
              <a:solidFill>
                <a:schemeClr val="tx1">
                  <a:lumMod val="75000"/>
                  <a:lumOff val="25000"/>
                </a:schemeClr>
              </a:solidFill>
            </a:rPr>
            <a:t>What</a:t>
          </a:r>
          <a:r>
            <a:rPr lang="en-US" sz="2800" b="1" baseline="0">
              <a:solidFill>
                <a:schemeClr val="tx1">
                  <a:lumMod val="75000"/>
                  <a:lumOff val="25000"/>
                </a:schemeClr>
              </a:solidFill>
            </a:rPr>
            <a:t> do </a:t>
          </a:r>
          <a:r>
            <a:rPr lang="en-US" sz="2800" b="1" baseline="0">
              <a:solidFill>
                <a:schemeClr val="accent1"/>
              </a:solidFill>
            </a:rPr>
            <a:t>wage</a:t>
          </a:r>
          <a:r>
            <a:rPr lang="en-US" sz="2800" b="1" baseline="0">
              <a:solidFill>
                <a:schemeClr val="tx1">
                  <a:lumMod val="75000"/>
                  <a:lumOff val="25000"/>
                </a:schemeClr>
              </a:solidFill>
            </a:rPr>
            <a:t> and </a:t>
          </a:r>
          <a:r>
            <a:rPr lang="en-US" sz="2800" b="1" baseline="0">
              <a:solidFill>
                <a:schemeClr val="accent2"/>
              </a:solidFill>
            </a:rPr>
            <a:t>employment</a:t>
          </a:r>
          <a:r>
            <a:rPr lang="en-US" sz="2800" b="1" baseline="0">
              <a:solidFill>
                <a:schemeClr val="tx1">
                  <a:lumMod val="75000"/>
                  <a:lumOff val="25000"/>
                </a:schemeClr>
              </a:solidFill>
            </a:rPr>
            <a:t> figures look like by industry?</a:t>
          </a:r>
          <a:endParaRPr lang="en-US" sz="2800" b="1">
            <a:solidFill>
              <a:schemeClr val="tx1">
                <a:lumMod val="75000"/>
                <a:lumOff val="25000"/>
              </a:schemeClr>
            </a:solidFill>
          </a:endParaRPr>
        </a:p>
      </xdr:txBody>
    </xdr:sp>
    <xdr:clientData/>
  </xdr:twoCellAnchor>
  <xdr:twoCellAnchor>
    <xdr:from>
      <xdr:col>1</xdr:col>
      <xdr:colOff>112396</xdr:colOff>
      <xdr:row>9</xdr:row>
      <xdr:rowOff>1905</xdr:rowOff>
    </xdr:from>
    <xdr:to>
      <xdr:col>1</xdr:col>
      <xdr:colOff>2859406</xdr:colOff>
      <xdr:row>11</xdr:row>
      <xdr:rowOff>1905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554356" y="1929765"/>
          <a:ext cx="274701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lumMod val="75000"/>
                  <a:lumOff val="25000"/>
                </a:schemeClr>
              </a:solidFill>
            </a:rPr>
            <a:t>Average Annual </a:t>
          </a:r>
          <a:r>
            <a:rPr lang="en-US" sz="1600" b="1">
              <a:solidFill>
                <a:schemeClr val="accent1"/>
              </a:solidFill>
            </a:rPr>
            <a:t>Wage</a:t>
          </a:r>
        </a:p>
      </xdr:txBody>
    </xdr:sp>
    <xdr:clientData/>
  </xdr:twoCellAnchor>
  <xdr:twoCellAnchor>
    <xdr:from>
      <xdr:col>9</xdr:col>
      <xdr:colOff>80010</xdr:colOff>
      <xdr:row>11</xdr:row>
      <xdr:rowOff>38100</xdr:rowOff>
    </xdr:from>
    <xdr:to>
      <xdr:col>17</xdr:col>
      <xdr:colOff>99060</xdr:colOff>
      <xdr:row>35</xdr:row>
      <xdr:rowOff>144780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728585" y="2343150"/>
              <a:ext cx="6248400" cy="4678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41911</xdr:colOff>
      <xdr:row>9</xdr:row>
      <xdr:rowOff>1905</xdr:rowOff>
    </xdr:from>
    <xdr:to>
      <xdr:col>7</xdr:col>
      <xdr:colOff>346711</xdr:colOff>
      <xdr:row>11</xdr:row>
      <xdr:rowOff>1905</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400551" y="1929765"/>
          <a:ext cx="27432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tx1">
                  <a:lumMod val="75000"/>
                  <a:lumOff val="25000"/>
                </a:schemeClr>
              </a:solidFill>
            </a:rPr>
            <a:t>Share of Total </a:t>
          </a:r>
          <a:r>
            <a:rPr lang="en-US" sz="1600" b="1">
              <a:solidFill>
                <a:schemeClr val="accent2"/>
              </a:solidFill>
            </a:rPr>
            <a:t>Employees</a:t>
          </a:r>
        </a:p>
      </xdr:txBody>
    </xdr:sp>
    <xdr:clientData/>
  </xdr:twoCellAnchor>
  <xdr:twoCellAnchor>
    <xdr:from>
      <xdr:col>3</xdr:col>
      <xdr:colOff>3811</xdr:colOff>
      <xdr:row>19</xdr:row>
      <xdr:rowOff>186690</xdr:rowOff>
    </xdr:from>
    <xdr:to>
      <xdr:col>7</xdr:col>
      <xdr:colOff>308611</xdr:colOff>
      <xdr:row>21</xdr:row>
      <xdr:rowOff>186690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362451" y="4095750"/>
          <a:ext cx="2743200"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solidFill>
            </a:rPr>
            <a:t>Wage</a:t>
          </a:r>
          <a:r>
            <a:rPr lang="en-US" sz="1600" b="1">
              <a:solidFill>
                <a:schemeClr val="tx1">
                  <a:lumMod val="75000"/>
                  <a:lumOff val="25000"/>
                </a:schemeClr>
              </a:solidFill>
            </a:rPr>
            <a:t> &amp; </a:t>
          </a:r>
          <a:r>
            <a:rPr lang="en-US" sz="1600" b="1">
              <a:solidFill>
                <a:schemeClr val="accent2"/>
              </a:solidFill>
            </a:rPr>
            <a:t>Employee</a:t>
          </a:r>
          <a:r>
            <a:rPr lang="en-US" sz="1600" b="1">
              <a:solidFill>
                <a:schemeClr val="tx1">
                  <a:lumMod val="75000"/>
                  <a:lumOff val="25000"/>
                </a:schemeClr>
              </a:solidFill>
            </a:rPr>
            <a:t> Trends</a:t>
          </a:r>
        </a:p>
      </xdr:txBody>
    </xdr:sp>
    <xdr:clientData/>
  </xdr:twoCellAnchor>
  <xdr:twoCellAnchor>
    <xdr:from>
      <xdr:col>5</xdr:col>
      <xdr:colOff>160020</xdr:colOff>
      <xdr:row>11</xdr:row>
      <xdr:rowOff>110490</xdr:rowOff>
    </xdr:from>
    <xdr:to>
      <xdr:col>8</xdr:col>
      <xdr:colOff>34290</xdr:colOff>
      <xdr:row>17</xdr:row>
      <xdr:rowOff>3810</xdr:rowOff>
    </xdr:to>
    <xdr:sp macro="" textlink="'Data Prep'!I19">
      <xdr:nvSpPr>
        <xdr:cNvPr id="18" name="TextBox 17">
          <a:extLst>
            <a:ext uri="{FF2B5EF4-FFF2-40B4-BE49-F238E27FC236}">
              <a16:creationId xmlns:a16="http://schemas.microsoft.com/office/drawing/2014/main" id="{00000000-0008-0000-0100-000012000000}"/>
            </a:ext>
          </a:extLst>
        </xdr:cNvPr>
        <xdr:cNvSpPr txBox="1"/>
      </xdr:nvSpPr>
      <xdr:spPr>
        <a:xfrm>
          <a:off x="5737860" y="2495550"/>
          <a:ext cx="1703070" cy="1036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6B599A7-5ADE-4376-8454-B46DBD6CB177}" type="TxLink">
            <a:rPr lang="en-US" sz="6000" b="1" i="0" u="none" strike="noStrike">
              <a:solidFill>
                <a:schemeClr val="accent2"/>
              </a:solidFill>
              <a:latin typeface="Calibri"/>
              <a:cs typeface="Calibri"/>
            </a:rPr>
            <a:pPr/>
            <a:t>11%</a:t>
          </a:fld>
          <a:endParaRPr lang="en-US" sz="6000" b="1">
            <a:solidFill>
              <a:schemeClr val="accent2"/>
            </a:solidFill>
          </a:endParaRPr>
        </a:p>
      </xdr:txBody>
    </xdr:sp>
    <xdr:clientData/>
  </xdr:twoCellAnchor>
  <mc:AlternateContent xmlns:mc="http://schemas.openxmlformats.org/markup-compatibility/2006">
    <mc:Choice xmlns:a14="http://schemas.microsoft.com/office/drawing/2010/main" Requires="a14">
      <xdr:twoCellAnchor>
        <xdr:from>
          <xdr:col>2</xdr:col>
          <xdr:colOff>0</xdr:colOff>
          <xdr:row>5</xdr:row>
          <xdr:rowOff>0</xdr:rowOff>
        </xdr:from>
        <xdr:to>
          <xdr:col>2</xdr:col>
          <xdr:colOff>504825</xdr:colOff>
          <xdr:row>6</xdr:row>
          <xdr:rowOff>0</xdr:rowOff>
        </xdr:to>
        <xdr:sp macro="" textlink="">
          <xdr:nvSpPr>
            <xdr:cNvPr id="1026" name="Spinner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495300</xdr:colOff>
          <xdr:row>9</xdr:row>
          <xdr:rowOff>47625</xdr:rowOff>
        </xdr:from>
        <xdr:to>
          <xdr:col>13</xdr:col>
          <xdr:colOff>1447800</xdr:colOff>
          <xdr:row>10</xdr:row>
          <xdr:rowOff>152400</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Average Wage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1485900</xdr:colOff>
          <xdr:row>9</xdr:row>
          <xdr:rowOff>0</xdr:rowOff>
        </xdr:from>
        <xdr:to>
          <xdr:col>14</xdr:col>
          <xdr:colOff>533400</xdr:colOff>
          <xdr:row>11</xdr:row>
          <xdr:rowOff>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Employees per 1,000</a:t>
              </a:r>
            </a:p>
          </xdr:txBody>
        </xdr:sp>
        <xdr:clientData/>
      </xdr:twoCellAnchor>
    </mc:Choice>
    <mc:Fallback/>
  </mc:AlternateContent>
  <xdr:twoCellAnchor>
    <xdr:from>
      <xdr:col>12</xdr:col>
      <xdr:colOff>55246</xdr:colOff>
      <xdr:row>9</xdr:row>
      <xdr:rowOff>1905</xdr:rowOff>
    </xdr:from>
    <xdr:to>
      <xdr:col>13</xdr:col>
      <xdr:colOff>1045845</xdr:colOff>
      <xdr:row>11</xdr:row>
      <xdr:rowOff>1905</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9054466" y="1929765"/>
          <a:ext cx="160019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tx1">
                  <a:lumMod val="75000"/>
                  <a:lumOff val="25000"/>
                </a:schemeClr>
              </a:solidFill>
            </a:rPr>
            <a:t>Average</a:t>
          </a:r>
          <a:r>
            <a:rPr lang="en-US" sz="1600" b="1" baseline="0">
              <a:solidFill>
                <a:schemeClr val="tx1">
                  <a:lumMod val="75000"/>
                  <a:lumOff val="25000"/>
                </a:schemeClr>
              </a:solidFill>
            </a:rPr>
            <a:t> </a:t>
          </a:r>
          <a:r>
            <a:rPr lang="en-US" sz="1600" b="1" baseline="0">
              <a:solidFill>
                <a:schemeClr val="accent1"/>
              </a:solidFill>
            </a:rPr>
            <a:t>Wages</a:t>
          </a:r>
          <a:endParaRPr lang="en-US" sz="1600" b="1">
            <a:solidFill>
              <a:schemeClr val="accent1"/>
            </a:solidFill>
          </a:endParaRPr>
        </a:p>
      </xdr:txBody>
    </xdr:sp>
    <xdr:clientData/>
  </xdr:twoCellAnchor>
  <xdr:twoCellAnchor>
    <xdr:from>
      <xdr:col>13</xdr:col>
      <xdr:colOff>1680211</xdr:colOff>
      <xdr:row>9</xdr:row>
      <xdr:rowOff>1905</xdr:rowOff>
    </xdr:from>
    <xdr:to>
      <xdr:col>15</xdr:col>
      <xdr:colOff>605790</xdr:colOff>
      <xdr:row>11</xdr:row>
      <xdr:rowOff>1905</xdr:rowOff>
    </xdr:to>
    <xdr:sp macro="" textlink="">
      <xdr:nvSpPr>
        <xdr:cNvPr id="17" name="TextBox 16">
          <a:extLst>
            <a:ext uri="{FF2B5EF4-FFF2-40B4-BE49-F238E27FC236}">
              <a16:creationId xmlns:a16="http://schemas.microsoft.com/office/drawing/2014/main" id="{00000000-0008-0000-0100-000011000000}"/>
            </a:ext>
          </a:extLst>
        </xdr:cNvPr>
        <xdr:cNvSpPr txBox="1"/>
      </xdr:nvSpPr>
      <xdr:spPr>
        <a:xfrm>
          <a:off x="11289031" y="1929765"/>
          <a:ext cx="1996439" cy="381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accent2"/>
              </a:solidFill>
            </a:rPr>
            <a:t>Employees</a:t>
          </a:r>
          <a:r>
            <a:rPr lang="en-US" sz="1600" b="1">
              <a:solidFill>
                <a:schemeClr val="tx1">
                  <a:lumMod val="75000"/>
                  <a:lumOff val="25000"/>
                </a:schemeClr>
              </a:solidFill>
            </a:rPr>
            <a:t> per 1,000</a:t>
          </a:r>
        </a:p>
      </xdr:txBody>
    </xdr:sp>
    <xdr:clientData/>
  </xdr:twoCellAnchor>
  <xdr:twoCellAnchor editAs="oneCell">
    <xdr:from>
      <xdr:col>13</xdr:col>
      <xdr:colOff>2049780</xdr:colOff>
      <xdr:row>2</xdr:row>
      <xdr:rowOff>30480</xdr:rowOff>
    </xdr:from>
    <xdr:to>
      <xdr:col>16</xdr:col>
      <xdr:colOff>346500</xdr:colOff>
      <xdr:row>5</xdr:row>
      <xdr:rowOff>224856</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658600" y="411480"/>
          <a:ext cx="1977180" cy="7658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38099</xdr:colOff>
      <xdr:row>0</xdr:row>
      <xdr:rowOff>95251</xdr:rowOff>
    </xdr:from>
    <xdr:to>
      <xdr:col>17</xdr:col>
      <xdr:colOff>85723</xdr:colOff>
      <xdr:row>3</xdr:row>
      <xdr:rowOff>180975</xdr:rowOff>
    </xdr:to>
    <xdr:sp macro="" textlink="">
      <xdr:nvSpPr>
        <xdr:cNvPr id="2" name="TextBox 1">
          <a:extLst>
            <a:ext uri="{FF2B5EF4-FFF2-40B4-BE49-F238E27FC236}">
              <a16:creationId xmlns:a16="http://schemas.microsoft.com/office/drawing/2014/main" id="{7914D025-4072-9D3D-BFB5-5AA89D2A3AE7}"/>
            </a:ext>
          </a:extLst>
        </xdr:cNvPr>
        <xdr:cNvSpPr txBox="1"/>
      </xdr:nvSpPr>
      <xdr:spPr>
        <a:xfrm>
          <a:off x="647699" y="95251"/>
          <a:ext cx="12344399" cy="6572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lumMod val="75000"/>
                  <a:lumOff val="25000"/>
                </a:schemeClr>
              </a:solidFill>
            </a:rPr>
            <a:t>What do </a:t>
          </a:r>
          <a:r>
            <a:rPr lang="en-US" sz="2800" b="1">
              <a:solidFill>
                <a:schemeClr val="accent5"/>
              </a:solidFill>
            </a:rPr>
            <a:t>wage</a:t>
          </a:r>
          <a:r>
            <a:rPr lang="en-US" sz="2800" b="1">
              <a:solidFill>
                <a:schemeClr val="tx1">
                  <a:lumMod val="75000"/>
                  <a:lumOff val="25000"/>
                </a:schemeClr>
              </a:solidFill>
            </a:rPr>
            <a:t> and </a:t>
          </a:r>
          <a:r>
            <a:rPr lang="en-US" sz="2800" b="1">
              <a:solidFill>
                <a:srgbClr val="FF7453"/>
              </a:solidFill>
            </a:rPr>
            <a:t>employment</a:t>
          </a:r>
          <a:r>
            <a:rPr lang="en-US" sz="2800" b="1">
              <a:solidFill>
                <a:schemeClr val="tx1">
                  <a:lumMod val="75000"/>
                  <a:lumOff val="25000"/>
                </a:schemeClr>
              </a:solidFill>
            </a:rPr>
            <a:t> figures look like by industry?</a:t>
          </a:r>
        </a:p>
      </xdr:txBody>
    </xdr:sp>
    <xdr:clientData/>
  </xdr:twoCellAnchor>
  <xdr:twoCellAnchor>
    <xdr:from>
      <xdr:col>0</xdr:col>
      <xdr:colOff>552450</xdr:colOff>
      <xdr:row>6</xdr:row>
      <xdr:rowOff>133351</xdr:rowOff>
    </xdr:from>
    <xdr:to>
      <xdr:col>1</xdr:col>
      <xdr:colOff>2438400</xdr:colOff>
      <xdr:row>10</xdr:row>
      <xdr:rowOff>1</xdr:rowOff>
    </xdr:to>
    <xdr:sp macro="" textlink="">
      <xdr:nvSpPr>
        <xdr:cNvPr id="3" name="TextBox 2">
          <a:extLst>
            <a:ext uri="{FF2B5EF4-FFF2-40B4-BE49-F238E27FC236}">
              <a16:creationId xmlns:a16="http://schemas.microsoft.com/office/drawing/2014/main" id="{57E2EB01-272A-C28E-AD71-B2825DD12C76}"/>
            </a:ext>
          </a:extLst>
        </xdr:cNvPr>
        <xdr:cNvSpPr txBox="1"/>
      </xdr:nvSpPr>
      <xdr:spPr>
        <a:xfrm>
          <a:off x="552450" y="1485901"/>
          <a:ext cx="2495550" cy="628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Average Annual </a:t>
          </a:r>
          <a:r>
            <a:rPr lang="en-US" sz="1600" b="1">
              <a:solidFill>
                <a:srgbClr val="0070C0"/>
              </a:solidFill>
            </a:rPr>
            <a:t>Wage</a:t>
          </a:r>
        </a:p>
      </xdr:txBody>
    </xdr:sp>
    <xdr:clientData/>
  </xdr:twoCellAnchor>
  <xdr:twoCellAnchor>
    <xdr:from>
      <xdr:col>3</xdr:col>
      <xdr:colOff>952500</xdr:colOff>
      <xdr:row>6</xdr:row>
      <xdr:rowOff>152400</xdr:rowOff>
    </xdr:from>
    <xdr:to>
      <xdr:col>3</xdr:col>
      <xdr:colOff>3467100</xdr:colOff>
      <xdr:row>9</xdr:row>
      <xdr:rowOff>47625</xdr:rowOff>
    </xdr:to>
    <xdr:sp macro="" textlink="">
      <xdr:nvSpPr>
        <xdr:cNvPr id="4" name="TextBox 3">
          <a:extLst>
            <a:ext uri="{FF2B5EF4-FFF2-40B4-BE49-F238E27FC236}">
              <a16:creationId xmlns:a16="http://schemas.microsoft.com/office/drawing/2014/main" id="{70B16149-961B-2735-E70F-1AD53DCEA330}"/>
            </a:ext>
          </a:extLst>
        </xdr:cNvPr>
        <xdr:cNvSpPr txBox="1"/>
      </xdr:nvSpPr>
      <xdr:spPr>
        <a:xfrm>
          <a:off x="5086350" y="1504950"/>
          <a:ext cx="2514600"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Share of Total </a:t>
          </a:r>
          <a:r>
            <a:rPr lang="en-US" sz="1600" b="1">
              <a:solidFill>
                <a:srgbClr val="FF7453"/>
              </a:solidFill>
            </a:rPr>
            <a:t>Employees</a:t>
          </a:r>
        </a:p>
      </xdr:txBody>
    </xdr:sp>
    <xdr:clientData/>
  </xdr:twoCellAnchor>
  <xdr:twoCellAnchor>
    <xdr:from>
      <xdr:col>3</xdr:col>
      <xdr:colOff>1362075</xdr:colOff>
      <xdr:row>20</xdr:row>
      <xdr:rowOff>152400</xdr:rowOff>
    </xdr:from>
    <xdr:to>
      <xdr:col>4</xdr:col>
      <xdr:colOff>485775</xdr:colOff>
      <xdr:row>23</xdr:row>
      <xdr:rowOff>142875</xdr:rowOff>
    </xdr:to>
    <xdr:sp macro="" textlink="">
      <xdr:nvSpPr>
        <xdr:cNvPr id="6" name="TextBox 5">
          <a:extLst>
            <a:ext uri="{FF2B5EF4-FFF2-40B4-BE49-F238E27FC236}">
              <a16:creationId xmlns:a16="http://schemas.microsoft.com/office/drawing/2014/main" id="{9B3777D9-CDC7-2452-CC8D-C346B5C64F21}"/>
            </a:ext>
          </a:extLst>
        </xdr:cNvPr>
        <xdr:cNvSpPr txBox="1"/>
      </xdr:nvSpPr>
      <xdr:spPr>
        <a:xfrm>
          <a:off x="5495925" y="4248150"/>
          <a:ext cx="2733675"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70C0"/>
              </a:solidFill>
            </a:rPr>
            <a:t>Wage</a:t>
          </a:r>
          <a:r>
            <a:rPr lang="en-US" sz="1600" b="1">
              <a:solidFill>
                <a:schemeClr val="tx1">
                  <a:lumMod val="75000"/>
                  <a:lumOff val="25000"/>
                </a:schemeClr>
              </a:solidFill>
            </a:rPr>
            <a:t> &amp;</a:t>
          </a:r>
          <a:r>
            <a:rPr lang="en-US" sz="1600" b="1" baseline="0">
              <a:solidFill>
                <a:schemeClr val="tx1">
                  <a:lumMod val="75000"/>
                  <a:lumOff val="25000"/>
                </a:schemeClr>
              </a:solidFill>
            </a:rPr>
            <a:t> </a:t>
          </a:r>
          <a:r>
            <a:rPr lang="en-US" sz="1600" b="1" baseline="0">
              <a:solidFill>
                <a:srgbClr val="FF7453"/>
              </a:solidFill>
            </a:rPr>
            <a:t>Employee</a:t>
          </a:r>
          <a:r>
            <a:rPr lang="en-US" sz="1600" b="1" baseline="0">
              <a:solidFill>
                <a:schemeClr val="tx1">
                  <a:lumMod val="75000"/>
                  <a:lumOff val="25000"/>
                </a:schemeClr>
              </a:solidFill>
            </a:rPr>
            <a:t> Trends</a:t>
          </a:r>
          <a:endParaRPr lang="en-US" sz="1600" b="1">
            <a:solidFill>
              <a:schemeClr val="tx1">
                <a:lumMod val="75000"/>
                <a:lumOff val="25000"/>
              </a:schemeClr>
            </a:solidFill>
          </a:endParaRPr>
        </a:p>
      </xdr:txBody>
    </xdr:sp>
    <xdr:clientData/>
  </xdr:twoCellAnchor>
  <xdr:twoCellAnchor editAs="absolute">
    <xdr:from>
      <xdr:col>0</xdr:col>
      <xdr:colOff>352425</xdr:colOff>
      <xdr:row>9</xdr:row>
      <xdr:rowOff>123825</xdr:rowOff>
    </xdr:from>
    <xdr:to>
      <xdr:col>2</xdr:col>
      <xdr:colOff>533400</xdr:colOff>
      <xdr:row>41</xdr:row>
      <xdr:rowOff>9525</xdr:rowOff>
    </xdr:to>
    <xdr:graphicFrame macro="">
      <xdr:nvGraphicFramePr>
        <xdr:cNvPr id="11" name="Chart 10">
          <a:extLst>
            <a:ext uri="{FF2B5EF4-FFF2-40B4-BE49-F238E27FC236}">
              <a16:creationId xmlns:a16="http://schemas.microsoft.com/office/drawing/2014/main" id="{4A673FFC-6700-4C28-89F5-20823AEBD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9</xdr:row>
      <xdr:rowOff>104775</xdr:rowOff>
    </xdr:from>
    <xdr:to>
      <xdr:col>3</xdr:col>
      <xdr:colOff>3590925</xdr:colOff>
      <xdr:row>21</xdr:row>
      <xdr:rowOff>57150</xdr:rowOff>
    </xdr:to>
    <xdr:graphicFrame macro="">
      <xdr:nvGraphicFramePr>
        <xdr:cNvPr id="12" name="Chart 11">
          <a:extLst>
            <a:ext uri="{FF2B5EF4-FFF2-40B4-BE49-F238E27FC236}">
              <a16:creationId xmlns:a16="http://schemas.microsoft.com/office/drawing/2014/main" id="{AAF79718-7D4E-4B36-8CAF-C5876288A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31</xdr:row>
      <xdr:rowOff>143742</xdr:rowOff>
    </xdr:from>
    <xdr:to>
      <xdr:col>4</xdr:col>
      <xdr:colOff>228600</xdr:colOff>
      <xdr:row>40</xdr:row>
      <xdr:rowOff>180975</xdr:rowOff>
    </xdr:to>
    <xdr:graphicFrame macro="">
      <xdr:nvGraphicFramePr>
        <xdr:cNvPr id="13" name="Chart 12">
          <a:extLst>
            <a:ext uri="{FF2B5EF4-FFF2-40B4-BE49-F238E27FC236}">
              <a16:creationId xmlns:a16="http://schemas.microsoft.com/office/drawing/2014/main" id="{F32E1C93-8BBB-47D9-B1ED-5502A1304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584489</xdr:colOff>
      <xdr:row>23</xdr:row>
      <xdr:rowOff>142876</xdr:rowOff>
    </xdr:from>
    <xdr:to>
      <xdr:col>4</xdr:col>
      <xdr:colOff>152400</xdr:colOff>
      <xdr:row>33</xdr:row>
      <xdr:rowOff>76200</xdr:rowOff>
    </xdr:to>
    <xdr:graphicFrame macro="">
      <xdr:nvGraphicFramePr>
        <xdr:cNvPr id="14" name="Chart 13">
          <a:extLst>
            <a:ext uri="{FF2B5EF4-FFF2-40B4-BE49-F238E27FC236}">
              <a16:creationId xmlns:a16="http://schemas.microsoft.com/office/drawing/2014/main" id="{2CBE7931-04E6-4DAF-87EB-0611425FB3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4</xdr:col>
      <xdr:colOff>228600</xdr:colOff>
      <xdr:row>9</xdr:row>
      <xdr:rowOff>66675</xdr:rowOff>
    </xdr:from>
    <xdr:to>
      <xdr:col>10</xdr:col>
      <xdr:colOff>419100</xdr:colOff>
      <xdr:row>40</xdr:row>
      <xdr:rowOff>161925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E87EA8A-855F-4FA0-B11A-07A4F7DEDD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972425" y="1990725"/>
              <a:ext cx="8029575" cy="600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2228850</xdr:colOff>
      <xdr:row>11</xdr:row>
      <xdr:rowOff>161925</xdr:rowOff>
    </xdr:from>
    <xdr:to>
      <xdr:col>4</xdr:col>
      <xdr:colOff>142875</xdr:colOff>
      <xdr:row>17</xdr:row>
      <xdr:rowOff>171450</xdr:rowOff>
    </xdr:to>
    <xdr:sp macro="" textlink="Pivots!I19">
      <xdr:nvSpPr>
        <xdr:cNvPr id="17" name="TextBox 16">
          <a:extLst>
            <a:ext uri="{FF2B5EF4-FFF2-40B4-BE49-F238E27FC236}">
              <a16:creationId xmlns:a16="http://schemas.microsoft.com/office/drawing/2014/main" id="{2F94C1C9-F0C8-B6C8-6781-9629221D0780}"/>
            </a:ext>
          </a:extLst>
        </xdr:cNvPr>
        <xdr:cNvSpPr txBox="1"/>
      </xdr:nvSpPr>
      <xdr:spPr>
        <a:xfrm>
          <a:off x="6362700" y="2543175"/>
          <a:ext cx="1524000" cy="1152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B5D3148-7E76-4FD5-8034-7CBE392ADA2F}" type="TxLink">
            <a:rPr lang="en-US" sz="5400" b="1" i="0" u="none" strike="noStrike">
              <a:solidFill>
                <a:srgbClr val="FF7453"/>
              </a:solidFill>
              <a:latin typeface="Calibri"/>
              <a:ea typeface="Calibri"/>
              <a:cs typeface="Calibri"/>
            </a:rPr>
            <a:pPr algn="ctr"/>
            <a:t>7%</a:t>
          </a:fld>
          <a:endParaRPr lang="en-US" sz="5400" b="1">
            <a:solidFill>
              <a:srgbClr val="FF7453"/>
            </a:solidFill>
          </a:endParaRPr>
        </a:p>
      </xdr:txBody>
    </xdr:sp>
    <xdr:clientData/>
  </xdr:twoCellAnchor>
  <mc:AlternateContent xmlns:mc="http://schemas.openxmlformats.org/markup-compatibility/2006">
    <mc:Choice xmlns:a14="http://schemas.microsoft.com/office/drawing/2010/main" Requires="a14">
      <xdr:twoCellAnchor>
        <xdr:from>
          <xdr:col>2</xdr:col>
          <xdr:colOff>19050</xdr:colOff>
          <xdr:row>4</xdr:row>
          <xdr:rowOff>0</xdr:rowOff>
        </xdr:from>
        <xdr:to>
          <xdr:col>3</xdr:col>
          <xdr:colOff>142875</xdr:colOff>
          <xdr:row>5</xdr:row>
          <xdr:rowOff>0</xdr:rowOff>
        </xdr:to>
        <xdr:sp macro="" textlink="">
          <xdr:nvSpPr>
            <xdr:cNvPr id="5124" name="Spinner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209551</xdr:colOff>
          <xdr:row>7</xdr:row>
          <xdr:rowOff>9525</xdr:rowOff>
        </xdr:from>
        <xdr:to>
          <xdr:col>8</xdr:col>
          <xdr:colOff>85726</xdr:colOff>
          <xdr:row>8</xdr:row>
          <xdr:rowOff>152400</xdr:rowOff>
        </xdr:to>
        <xdr:sp macro="" textlink="">
          <xdr:nvSpPr>
            <xdr:cNvPr id="5126" name="Option Button 6" hidden="1">
              <a:extLst>
                <a:ext uri="{63B3BB69-23CF-44E3-9099-C40C66FF867C}">
                  <a14:compatExt spid="_x0000_s5126"/>
                </a:ext>
                <a:ext uri="{FF2B5EF4-FFF2-40B4-BE49-F238E27FC236}">
                  <a16:creationId xmlns:a16="http://schemas.microsoft.com/office/drawing/2014/main" id="{00000000-0008-0000-0400-000006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Average Wages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1304925</xdr:colOff>
          <xdr:row>6</xdr:row>
          <xdr:rowOff>171450</xdr:rowOff>
        </xdr:from>
        <xdr:to>
          <xdr:col>9</xdr:col>
          <xdr:colOff>323850</xdr:colOff>
          <xdr:row>8</xdr:row>
          <xdr:rowOff>104775</xdr:rowOff>
        </xdr:to>
        <xdr:sp macro="" textlink="">
          <xdr:nvSpPr>
            <xdr:cNvPr id="5127" name="Option Button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Employee per 1000</a:t>
              </a:r>
            </a:p>
          </xdr:txBody>
        </xdr:sp>
        <xdr:clientData/>
      </xdr:twoCellAnchor>
    </mc:Choice>
    <mc:Fallback/>
  </mc:AlternateContent>
  <xdr:twoCellAnchor>
    <xdr:from>
      <xdr:col>7</xdr:col>
      <xdr:colOff>400050</xdr:colOff>
      <xdr:row>6</xdr:row>
      <xdr:rowOff>152400</xdr:rowOff>
    </xdr:from>
    <xdr:to>
      <xdr:col>8</xdr:col>
      <xdr:colOff>904875</xdr:colOff>
      <xdr:row>9</xdr:row>
      <xdr:rowOff>47625</xdr:rowOff>
    </xdr:to>
    <xdr:sp macro="" textlink="">
      <xdr:nvSpPr>
        <xdr:cNvPr id="18" name="TextBox 17">
          <a:extLst>
            <a:ext uri="{FF2B5EF4-FFF2-40B4-BE49-F238E27FC236}">
              <a16:creationId xmlns:a16="http://schemas.microsoft.com/office/drawing/2014/main" id="{359EDF47-DA01-32BF-74CC-1E0AB6DA0F9B}"/>
            </a:ext>
          </a:extLst>
        </xdr:cNvPr>
        <xdr:cNvSpPr txBox="1"/>
      </xdr:nvSpPr>
      <xdr:spPr>
        <a:xfrm>
          <a:off x="9972675" y="1504950"/>
          <a:ext cx="1733550"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lumMod val="75000"/>
                  <a:lumOff val="25000"/>
                </a:schemeClr>
              </a:solidFill>
            </a:rPr>
            <a:t>Average </a:t>
          </a:r>
          <a:r>
            <a:rPr lang="en-US" sz="1600" b="1">
              <a:solidFill>
                <a:srgbClr val="0070C0"/>
              </a:solidFill>
            </a:rPr>
            <a:t>Wages</a:t>
          </a:r>
        </a:p>
      </xdr:txBody>
    </xdr:sp>
    <xdr:clientData/>
  </xdr:twoCellAnchor>
  <xdr:twoCellAnchor>
    <xdr:from>
      <xdr:col>8</xdr:col>
      <xdr:colOff>1495424</xdr:colOff>
      <xdr:row>6</xdr:row>
      <xdr:rowOff>142875</xdr:rowOff>
    </xdr:from>
    <xdr:to>
      <xdr:col>10</xdr:col>
      <xdr:colOff>209549</xdr:colOff>
      <xdr:row>9</xdr:row>
      <xdr:rowOff>38100</xdr:rowOff>
    </xdr:to>
    <xdr:sp macro="" textlink="">
      <xdr:nvSpPr>
        <xdr:cNvPr id="19" name="TextBox 18">
          <a:extLst>
            <a:ext uri="{FF2B5EF4-FFF2-40B4-BE49-F238E27FC236}">
              <a16:creationId xmlns:a16="http://schemas.microsoft.com/office/drawing/2014/main" id="{01700D69-E363-F8C8-7872-CFE49CCF45B9}"/>
            </a:ext>
          </a:extLst>
        </xdr:cNvPr>
        <xdr:cNvSpPr txBox="1"/>
      </xdr:nvSpPr>
      <xdr:spPr>
        <a:xfrm>
          <a:off x="12296774" y="1495425"/>
          <a:ext cx="3495675" cy="4667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FF7453"/>
              </a:solidFill>
            </a:rPr>
            <a:t>Employees</a:t>
          </a:r>
          <a:r>
            <a:rPr lang="en-US" sz="1600" b="1">
              <a:solidFill>
                <a:schemeClr val="tx1">
                  <a:lumMod val="75000"/>
                  <a:lumOff val="25000"/>
                </a:schemeClr>
              </a:solidFill>
            </a:rPr>
            <a:t> per 1000</a:t>
          </a:r>
        </a:p>
      </xdr:txBody>
    </xdr:sp>
    <xdr:clientData/>
  </xdr:twoCellAnchor>
  <xdr:twoCellAnchor editAs="oneCell">
    <xdr:from>
      <xdr:col>9</xdr:col>
      <xdr:colOff>609600</xdr:colOff>
      <xdr:row>0</xdr:row>
      <xdr:rowOff>104775</xdr:rowOff>
    </xdr:from>
    <xdr:to>
      <xdr:col>10</xdr:col>
      <xdr:colOff>85986</xdr:colOff>
      <xdr:row>4</xdr:row>
      <xdr:rowOff>162039</xdr:rowOff>
    </xdr:to>
    <xdr:pic>
      <xdr:nvPicPr>
        <xdr:cNvPr id="22" name="Picture 21">
          <a:extLst>
            <a:ext uri="{FF2B5EF4-FFF2-40B4-BE49-F238E27FC236}">
              <a16:creationId xmlns:a16="http://schemas.microsoft.com/office/drawing/2014/main" id="{F3D7CBC5-2519-B68B-51A0-38ABCEE11051}"/>
            </a:ext>
          </a:extLst>
        </xdr:cNvPr>
        <xdr:cNvPicPr>
          <a:picLocks noChangeAspect="1"/>
        </xdr:cNvPicPr>
      </xdr:nvPicPr>
      <xdr:blipFill>
        <a:blip xmlns:r="http://schemas.openxmlformats.org/officeDocument/2006/relationships" r:embed="rId6"/>
        <a:stretch>
          <a:fillRect/>
        </a:stretch>
      </xdr:blipFill>
      <xdr:spPr>
        <a:xfrm>
          <a:off x="13801725" y="104775"/>
          <a:ext cx="1867161" cy="81926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kansas" TargetMode="External"/><Relationship Id="rId21" Type="http://schemas.openxmlformats.org/officeDocument/2006/relationships/hyperlink" Target="https://www.bing.com/th?id=AMMS_c11d6802fa60ce5b7e61345c76bb572e&amp;qlt=95" TargetMode="External"/><Relationship Id="rId42" Type="http://schemas.openxmlformats.org/officeDocument/2006/relationships/hyperlink" Target="https://www.bing.com/images/search?form=xlimg&amp;q=montana" TargetMode="External"/><Relationship Id="rId47" Type="http://schemas.openxmlformats.org/officeDocument/2006/relationships/hyperlink" Target="https://www.bing.com/th?id=AMMS_0c337c30eaf35ca7261c45c9f1eb6dc2&amp;qlt=95" TargetMode="External"/><Relationship Id="rId63" Type="http://schemas.openxmlformats.org/officeDocument/2006/relationships/hyperlink" Target="https://www.bing.com/th?id=AMMS_89f226fc5512d4dac58137d5d7fafd89&amp;qlt=95" TargetMode="External"/><Relationship Id="rId68" Type="http://schemas.openxmlformats.org/officeDocument/2006/relationships/hyperlink" Target="https://www.bing.com/images/search?form=xlimg&amp;q=south+dakota" TargetMode="External"/><Relationship Id="rId84" Type="http://schemas.openxmlformats.org/officeDocument/2006/relationships/hyperlink" Target="https://www.bing.com/images/search?form=xlimg&amp;q=wisconsin" TargetMode="External"/><Relationship Id="rId16" Type="http://schemas.openxmlformats.org/officeDocument/2006/relationships/hyperlink" Target="https://www.bing.com/images/search?form=xlimg&amp;q=georgia+u+s+state" TargetMode="External"/><Relationship Id="rId11" Type="http://schemas.openxmlformats.org/officeDocument/2006/relationships/hyperlink" Target="https://www.bing.com/th?id=AMMS_7fd99c280da34dce745e5f979b52a35f&amp;qlt=95" TargetMode="External"/><Relationship Id="rId32" Type="http://schemas.openxmlformats.org/officeDocument/2006/relationships/hyperlink" Target="https://www.bing.com/images/search?form=xlimg&amp;q=maine" TargetMode="External"/><Relationship Id="rId37" Type="http://schemas.openxmlformats.org/officeDocument/2006/relationships/hyperlink" Target="https://www.bing.com/th?id=AMMS_ded4210869dc148280e8480d62014182&amp;qlt=95" TargetMode="External"/><Relationship Id="rId53" Type="http://schemas.openxmlformats.org/officeDocument/2006/relationships/hyperlink" Target="https://www.bing.com/th?id=AMMS_977f841bcba94e8df181d0c8b04ee1b7&amp;qlt=95" TargetMode="External"/><Relationship Id="rId58" Type="http://schemas.openxmlformats.org/officeDocument/2006/relationships/hyperlink" Target="https://www.bing.com/images/search?form=xlimg&amp;q=oklahoma" TargetMode="External"/><Relationship Id="rId74" Type="http://schemas.openxmlformats.org/officeDocument/2006/relationships/hyperlink" Target="https://www.bing.com/images/search?form=xlimg&amp;q=utah" TargetMode="External"/><Relationship Id="rId79" Type="http://schemas.openxmlformats.org/officeDocument/2006/relationships/hyperlink" Target="https://www.bing.com/th?id=AMMS_9e67ede5ca781cc8aa46c17e1107f5b7&amp;qlt=95" TargetMode="External"/><Relationship Id="rId5" Type="http://schemas.openxmlformats.org/officeDocument/2006/relationships/hyperlink" Target="https://www.bing.com/th?id=AMMS_14f0b9ab8a5b6dd11d1937f823947617&amp;qlt=95" TargetMode="External"/><Relationship Id="rId19" Type="http://schemas.openxmlformats.org/officeDocument/2006/relationships/hyperlink" Target="https://www.bing.com/th?id=AMMS_980620dbb2b352c3141feaccfeee0d22&amp;qlt=95" TargetMode="External"/><Relationship Id="rId14" Type="http://schemas.openxmlformats.org/officeDocument/2006/relationships/hyperlink" Target="https://www.bing.com/images/search?form=xlimg&amp;q=florida" TargetMode="External"/><Relationship Id="rId22" Type="http://schemas.openxmlformats.org/officeDocument/2006/relationships/hyperlink" Target="https://www.bing.com/images/search?form=xlimg&amp;q=indiana" TargetMode="External"/><Relationship Id="rId27" Type="http://schemas.openxmlformats.org/officeDocument/2006/relationships/hyperlink" Target="https://www.bing.com/th?id=AMMS_9eac4a4fa4747d6ad35d61777374e984&amp;qlt=95" TargetMode="External"/><Relationship Id="rId30" Type="http://schemas.openxmlformats.org/officeDocument/2006/relationships/hyperlink" Target="https://www.bing.com/images/search?form=xlimg&amp;q=louisiana" TargetMode="External"/><Relationship Id="rId35" Type="http://schemas.openxmlformats.org/officeDocument/2006/relationships/hyperlink" Target="https://www.bing.com/th?id=AMMS_bcb76e9f20a9c0dcc97ed97d50c844b8&amp;qlt=95" TargetMode="External"/><Relationship Id="rId43" Type="http://schemas.openxmlformats.org/officeDocument/2006/relationships/hyperlink" Target="https://www.bing.com/th?id=AMMS_193fb45cc19e30d703bdf2fd9f8c1a54&amp;qlt=95" TargetMode="External"/><Relationship Id="rId48" Type="http://schemas.openxmlformats.org/officeDocument/2006/relationships/hyperlink" Target="https://www.bing.com/images/search?form=xlimg&amp;q=new+jersey" TargetMode="External"/><Relationship Id="rId56" Type="http://schemas.openxmlformats.org/officeDocument/2006/relationships/hyperlink" Target="https://www.bing.com/images/search?form=xlimg&amp;q=ohio" TargetMode="External"/><Relationship Id="rId64" Type="http://schemas.openxmlformats.org/officeDocument/2006/relationships/hyperlink" Target="https://www.bing.com/images/search?form=xlimg&amp;q=rhode+island" TargetMode="External"/><Relationship Id="rId69" Type="http://schemas.openxmlformats.org/officeDocument/2006/relationships/hyperlink" Target="https://www.bing.com/th?id=AMMS_b291b5f14f69debcff83cc7ed4be2bdc&amp;qlt=95" TargetMode="External"/><Relationship Id="rId77" Type="http://schemas.openxmlformats.org/officeDocument/2006/relationships/hyperlink" Target="https://www.bing.com/th?id=AMMS_6ebdb3dfdd9629e7966d2a74bce0da39&amp;qlt=95" TargetMode="External"/><Relationship Id="rId8" Type="http://schemas.openxmlformats.org/officeDocument/2006/relationships/hyperlink" Target="https://www.bing.com/images/search?form=xlimg&amp;q=california" TargetMode="External"/><Relationship Id="rId51" Type="http://schemas.openxmlformats.org/officeDocument/2006/relationships/hyperlink" Target="https://www.bing.com/th?id=AMMS_0a4ce6ccd6a06e8e1e129324dcb63061&amp;qlt=95" TargetMode="External"/><Relationship Id="rId72" Type="http://schemas.openxmlformats.org/officeDocument/2006/relationships/hyperlink" Target="https://www.bing.com/images/search?form=xlimg&amp;q=texas" TargetMode="External"/><Relationship Id="rId80" Type="http://schemas.openxmlformats.org/officeDocument/2006/relationships/hyperlink" Target="https://www.bing.com/images/search?form=xlimg&amp;q=washington+state" TargetMode="External"/><Relationship Id="rId85" Type="http://schemas.openxmlformats.org/officeDocument/2006/relationships/hyperlink" Target="https://www.bing.com/th?id=AMMS_390b307189f80478ee561d2de4de9cc1&amp;qlt=95" TargetMode="External"/><Relationship Id="rId3" Type="http://schemas.openxmlformats.org/officeDocument/2006/relationships/hyperlink" Target="https://www.bing.com/th?id=AMMS_69d328f53fbe391bfa39aa223a906959&amp;qlt=95" TargetMode="External"/><Relationship Id="rId12" Type="http://schemas.openxmlformats.org/officeDocument/2006/relationships/hyperlink" Target="https://www.bing.com/images/search?form=xlimg&amp;q=delaware" TargetMode="External"/><Relationship Id="rId17" Type="http://schemas.openxmlformats.org/officeDocument/2006/relationships/hyperlink" Target="https://www.bing.com/th?id=AMMS_9f75a2d8fe633372e202bc2dbf811ed2&amp;qlt=95" TargetMode="External"/><Relationship Id="rId25" Type="http://schemas.openxmlformats.org/officeDocument/2006/relationships/hyperlink" Target="https://www.bing.com/th?id=AMMS_7d9b93aa77cca759b8bed14225afab9f&amp;qlt=95" TargetMode="External"/><Relationship Id="rId33" Type="http://schemas.openxmlformats.org/officeDocument/2006/relationships/hyperlink" Target="https://www.bing.com/th?id=AMMS_1a7c78311bfc9e3e1b14685ed7cec376&amp;qlt=95" TargetMode="External"/><Relationship Id="rId38" Type="http://schemas.openxmlformats.org/officeDocument/2006/relationships/hyperlink" Target="https://www.bing.com/images/search?form=xlimg&amp;q=minnesota" TargetMode="External"/><Relationship Id="rId46" Type="http://schemas.openxmlformats.org/officeDocument/2006/relationships/hyperlink" Target="https://www.bing.com/images/search?form=xlimg&amp;q=new+hampshire" TargetMode="External"/><Relationship Id="rId59" Type="http://schemas.openxmlformats.org/officeDocument/2006/relationships/hyperlink" Target="https://www.bing.com/th?id=AMMS_f72fb537d1c6658fd10f1c3343a66093&amp;qlt=95" TargetMode="External"/><Relationship Id="rId67" Type="http://schemas.openxmlformats.org/officeDocument/2006/relationships/hyperlink" Target="https://www.bing.com/th?id=AMMS_3b7822796e0085f5ee038697052bd011&amp;qlt=95" TargetMode="External"/><Relationship Id="rId20" Type="http://schemas.openxmlformats.org/officeDocument/2006/relationships/hyperlink" Target="https://www.bing.com/images/search?form=xlimg&amp;q=illinois" TargetMode="External"/><Relationship Id="rId41" Type="http://schemas.openxmlformats.org/officeDocument/2006/relationships/hyperlink" Target="https://www.bing.com/th?id=AMMS_fba2d7103b403d881041d424b2d1c0b3&amp;qlt=95" TargetMode="External"/><Relationship Id="rId54" Type="http://schemas.openxmlformats.org/officeDocument/2006/relationships/hyperlink" Target="https://www.bing.com/images/search?form=xlimg&amp;q=north+dakota" TargetMode="External"/><Relationship Id="rId62" Type="http://schemas.openxmlformats.org/officeDocument/2006/relationships/hyperlink" Target="https://www.bing.com/images/search?form=xlimg&amp;q=pennsylvania" TargetMode="External"/><Relationship Id="rId70" Type="http://schemas.openxmlformats.org/officeDocument/2006/relationships/hyperlink" Target="https://www.bing.com/images/search?form=xlimg&amp;q=tennessee" TargetMode="External"/><Relationship Id="rId75" Type="http://schemas.openxmlformats.org/officeDocument/2006/relationships/hyperlink" Target="https://www.bing.com/th?id=AMMS_0389aceaeb936549974b8ef2cc268191&amp;qlt=95" TargetMode="External"/><Relationship Id="rId83" Type="http://schemas.openxmlformats.org/officeDocument/2006/relationships/hyperlink" Target="https://www.bing.com/th?id=AMMS_70bf7641098eec123e95d240d1faa012&amp;qlt=95" TargetMode="External"/><Relationship Id="rId1" Type="http://schemas.openxmlformats.org/officeDocument/2006/relationships/hyperlink" Target="https://www.bing.com/th?id=AMMS_83b50ea51dc2f3b888fc28f1214dbff5&amp;qlt=95" TargetMode="External"/><Relationship Id="rId6" Type="http://schemas.openxmlformats.org/officeDocument/2006/relationships/hyperlink" Target="https://www.bing.com/images/search?form=xlimg&amp;q=arkansas" TargetMode="External"/><Relationship Id="rId15" Type="http://schemas.openxmlformats.org/officeDocument/2006/relationships/hyperlink" Target="https://www.bing.com/th?id=AMMS_1e0de69cb4108bc512528bc1927b5650&amp;qlt=95" TargetMode="External"/><Relationship Id="rId23" Type="http://schemas.openxmlformats.org/officeDocument/2006/relationships/hyperlink" Target="https://www.bing.com/th?id=AMMS_2db3117db47b533fc70dc773c56344f7&amp;qlt=95" TargetMode="External"/><Relationship Id="rId28" Type="http://schemas.openxmlformats.org/officeDocument/2006/relationships/hyperlink" Target="https://www.bing.com/images/search?form=xlimg&amp;q=kentucky" TargetMode="External"/><Relationship Id="rId36" Type="http://schemas.openxmlformats.org/officeDocument/2006/relationships/hyperlink" Target="https://www.bing.com/images/search?form=xlimg&amp;q=massachusetts" TargetMode="External"/><Relationship Id="rId49" Type="http://schemas.openxmlformats.org/officeDocument/2006/relationships/hyperlink" Target="https://www.bing.com/th?id=AMMS_dea92f736dd3c05604e40b0c74a8605f&amp;qlt=95" TargetMode="External"/><Relationship Id="rId57" Type="http://schemas.openxmlformats.org/officeDocument/2006/relationships/hyperlink" Target="https://www.bing.com/th?id=AMMS_d24c783d70f4c88740a6e4ebddd84df5&amp;qlt=95" TargetMode="External"/><Relationship Id="rId10" Type="http://schemas.openxmlformats.org/officeDocument/2006/relationships/hyperlink" Target="https://www.bing.com/images/search?form=xlimg&amp;q=colorado" TargetMode="External"/><Relationship Id="rId31" Type="http://schemas.openxmlformats.org/officeDocument/2006/relationships/hyperlink" Target="https://www.bing.com/th?id=AMMS_1397af827b7a7d25bddf0d834074a640&amp;qlt=95" TargetMode="External"/><Relationship Id="rId44" Type="http://schemas.openxmlformats.org/officeDocument/2006/relationships/hyperlink" Target="https://www.bing.com/images/search?form=xlimg&amp;q=nebraska" TargetMode="External"/><Relationship Id="rId52" Type="http://schemas.openxmlformats.org/officeDocument/2006/relationships/hyperlink" Target="https://www.bing.com/images/search?form=xlimg&amp;q=north+carolina" TargetMode="External"/><Relationship Id="rId60" Type="http://schemas.openxmlformats.org/officeDocument/2006/relationships/hyperlink" Target="https://www.bing.com/images/search?form=xlimg&amp;q=oregon" TargetMode="External"/><Relationship Id="rId65" Type="http://schemas.openxmlformats.org/officeDocument/2006/relationships/hyperlink" Target="https://www.bing.com/th?id=AMMS_6dcea14bf514b3c0281ce3c1bae6ed37&amp;qlt=95" TargetMode="External"/><Relationship Id="rId73" Type="http://schemas.openxmlformats.org/officeDocument/2006/relationships/hyperlink" Target="https://www.bing.com/th?id=AMMS_7d3132b16a4a10c55c5d7a95eeb70511&amp;qlt=95" TargetMode="External"/><Relationship Id="rId78" Type="http://schemas.openxmlformats.org/officeDocument/2006/relationships/hyperlink" Target="https://www.bing.com/images/search?form=xlimg&amp;q=virginia" TargetMode="External"/><Relationship Id="rId81" Type="http://schemas.openxmlformats.org/officeDocument/2006/relationships/hyperlink" Target="https://www.bing.com/th?id=AMMS_ace1ab8ae465b9ff92c9e8c5d8d65aae&amp;qlt=95" TargetMode="External"/><Relationship Id="rId86" Type="http://schemas.openxmlformats.org/officeDocument/2006/relationships/hyperlink" Target="https://www.bing.com/images/search?form=xlimg&amp;q=Wyoming+state" TargetMode="External"/><Relationship Id="rId4" Type="http://schemas.openxmlformats.org/officeDocument/2006/relationships/hyperlink" Target="https://www.bing.com/images/search?form=xlimg&amp;q=arizona" TargetMode="External"/><Relationship Id="rId9" Type="http://schemas.openxmlformats.org/officeDocument/2006/relationships/hyperlink" Target="https://www.bing.com/th?id=AMMS_75d5f9b1bda058563843899cb842857b&amp;qlt=95" TargetMode="External"/><Relationship Id="rId13" Type="http://schemas.openxmlformats.org/officeDocument/2006/relationships/hyperlink" Target="https://www.bing.com/th?id=AMMS_23e05ce6cc3b5d77e1faa7c5568ef321&amp;qlt=95" TargetMode="External"/><Relationship Id="rId18" Type="http://schemas.openxmlformats.org/officeDocument/2006/relationships/hyperlink" Target="https://www.bing.com/images/search?form=xlimg&amp;q=idaho" TargetMode="External"/><Relationship Id="rId39" Type="http://schemas.openxmlformats.org/officeDocument/2006/relationships/hyperlink" Target="https://www.bing.com/th?id=AMMS_2582cc5c5ac12031e8d061c53faa15d2&amp;qlt=95" TargetMode="External"/><Relationship Id="rId34" Type="http://schemas.openxmlformats.org/officeDocument/2006/relationships/hyperlink" Target="https://www.bing.com/images/search?form=xlimg&amp;q=maryland" TargetMode="External"/><Relationship Id="rId50" Type="http://schemas.openxmlformats.org/officeDocument/2006/relationships/hyperlink" Target="https://www.bing.com/images/search?form=xlimg&amp;q=new+mexico" TargetMode="External"/><Relationship Id="rId55" Type="http://schemas.openxmlformats.org/officeDocument/2006/relationships/hyperlink" Target="https://www.bing.com/th?id=AMMS_05aa70ebb9a0b29b30d94ce16ce5c410&amp;qlt=95" TargetMode="External"/><Relationship Id="rId76" Type="http://schemas.openxmlformats.org/officeDocument/2006/relationships/hyperlink" Target="https://www.bing.com/images/search?form=xlimg&amp;q=vermont" TargetMode="External"/><Relationship Id="rId7" Type="http://schemas.openxmlformats.org/officeDocument/2006/relationships/hyperlink" Target="https://www.bing.com/th?id=AMMS_a6ef920ef1e4415934d0dec3c9026bd2&amp;qlt=95" TargetMode="External"/><Relationship Id="rId71" Type="http://schemas.openxmlformats.org/officeDocument/2006/relationships/hyperlink" Target="https://www.bing.com/th?id=AMMS_2a328f5457643ab762607dfbfd134d45&amp;qlt=95" TargetMode="External"/><Relationship Id="rId2" Type="http://schemas.openxmlformats.org/officeDocument/2006/relationships/hyperlink" Target="https://www.bing.com/images/search?form=xlimg&amp;q=alabama" TargetMode="External"/><Relationship Id="rId29" Type="http://schemas.openxmlformats.org/officeDocument/2006/relationships/hyperlink" Target="https://www.bing.com/th?id=AMMS_e305d6c55fb44545d0843c934466908f&amp;qlt=95" TargetMode="External"/><Relationship Id="rId24" Type="http://schemas.openxmlformats.org/officeDocument/2006/relationships/hyperlink" Target="https://www.bing.com/images/search?form=xlimg&amp;q=iowa" TargetMode="External"/><Relationship Id="rId40" Type="http://schemas.openxmlformats.org/officeDocument/2006/relationships/hyperlink" Target="https://www.bing.com/images/search?form=xlimg&amp;q=missouri" TargetMode="External"/><Relationship Id="rId45" Type="http://schemas.openxmlformats.org/officeDocument/2006/relationships/hyperlink" Target="https://www.bing.com/th?id=AMMS_bedad41c3052bc09d4327f75ef76197d&amp;qlt=95" TargetMode="External"/><Relationship Id="rId66" Type="http://schemas.openxmlformats.org/officeDocument/2006/relationships/hyperlink" Target="https://www.bing.com/images/search?form=xlimg&amp;q=south+carolina" TargetMode="External"/><Relationship Id="rId61" Type="http://schemas.openxmlformats.org/officeDocument/2006/relationships/hyperlink" Target="https://www.bing.com/th?id=AMMS_287df257e6a24d0e41fd1bd8467f393d&amp;qlt=95" TargetMode="External"/><Relationship Id="rId82" Type="http://schemas.openxmlformats.org/officeDocument/2006/relationships/hyperlink" Target="https://www.bing.com/images/search?form=xlimg&amp;q=west+virgi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Srd>
</file>

<file path=xl/richData/rdarray.xml><?xml version="1.0" encoding="utf-8"?>
<arrayData xmlns="http://schemas.microsoft.com/office/spreadsheetml/2017/richdata2" count="54">
  <a r="2">
    <v t="r">58</v>
    <v t="r">59</v>
  </a>
  <a r="1">
    <v t="s">Central Time Zone</v>
  </a>
  <a r="2">
    <v t="r">92</v>
    <v t="r">93</v>
  </a>
  <a r="1">
    <v t="s">Mountain Time Zone</v>
  </a>
  <a r="2">
    <v t="r">126</v>
    <v t="r">127</v>
  </a>
  <a r="2">
    <v t="r">157</v>
    <v t="r">158</v>
  </a>
  <a r="1">
    <v t="s">Pacific Time Zone</v>
  </a>
  <a r="1">
    <v t="r">190</v>
  </a>
  <a r="2">
    <v t="r">220</v>
    <v t="r">221</v>
  </a>
  <a r="1">
    <v t="s">Eastern Time Zone</v>
  </a>
  <a r="2">
    <v t="r">252</v>
    <v t="r">253</v>
  </a>
  <a r="1">
    <v t="r">281</v>
  </a>
  <a r="2">
    <v t="s">Eastern Time Zone</v>
    <v t="s">Central Time Zone</v>
  </a>
  <a r="2">
    <v t="r">308</v>
    <v t="r">309</v>
  </a>
  <a r="2">
    <v t="r">334</v>
    <v t="r">335</v>
  </a>
  <a r="2">
    <v t="s">Mountain Time Zone</v>
    <v t="s">Pacific Time Zone</v>
  </a>
  <a r="2">
    <v t="r">363</v>
    <v t="r">364</v>
  </a>
  <a r="2">
    <v t="r">390</v>
    <v t="r">391</v>
  </a>
  <a r="2">
    <v t="r">416</v>
    <v t="r">417</v>
  </a>
  <a r="2">
    <v t="r">442</v>
    <v t="s">David Toland (Lieutenant Governor)</v>
  </a>
  <a r="2">
    <v t="s">Central Time Zone</v>
    <v t="s">Mountain Time Zone</v>
  </a>
  <a r="2">
    <v t="r">467</v>
    <v t="s">Jacqueline Coleman (Lieutenant Governor)</v>
  </a>
  <a r="2">
    <v t="r">493</v>
    <v t="r">494</v>
  </a>
  <a r="1">
    <v t="r">520</v>
  </a>
  <a r="1">
    <v t="r">545</v>
  </a>
  <a r="2">
    <v t="r">569</v>
    <v t="r">570</v>
  </a>
  <a r="2">
    <v t="r">593</v>
    <v t="s">Garlin Gilchrist (Lieutenant Governor)</v>
  </a>
  <a r="1">
    <v t="r">639</v>
  </a>
  <a r="3">
    <v t="r">663</v>
    <v t="r">664</v>
    <v t="r">665</v>
  </a>
  <a r="2">
    <v t="r">685</v>
    <v t="s">Kristen Juras (Lieutenant Governor)</v>
  </a>
  <a r="2">
    <v t="r">712</v>
    <v t="r">713</v>
  </a>
  <a r="3">
    <v t="r">736</v>
    <v t="r">737</v>
    <v t="s">Lisa Cano Burkhead (Lieutenant Governor)</v>
  </a>
  <a r="1">
    <v t="r">762</v>
  </a>
  <a r="2">
    <v t="r">785</v>
    <v t="r">786</v>
  </a>
  <a r="2">
    <v t="r">809</v>
    <v t="r">810</v>
  </a>
  <a r="3">
    <v t="r">829</v>
    <v t="r">830</v>
    <v t="s">Antonio Delgado (Lieutenant Governor)</v>
  </a>
  <a r="2">
    <v t="r">851</v>
    <v t="s">Mark Robinson (Lieutenant Governor)</v>
  </a>
  <a r="2">
    <v t="r">874</v>
    <v t="r">875</v>
  </a>
  <a r="1">
    <v t="r">897</v>
  </a>
  <a r="2">
    <v t="s">Matt Pinnell (Lieutenant Governor)</v>
    <v t="r">918</v>
  </a>
  <a r="2">
    <v t="r">940</v>
    <v t="r">940</v>
  </a>
  <a r="1">
    <v t="r">961</v>
  </a>
  <a r="3">
    <v t="r">982</v>
    <v t="s">Dan McKee (Governor)</v>
    <v t="s">Sabina Matos (Lieutenant Governor)</v>
  </a>
  <a r="2">
    <v t="r">1003</v>
    <v t="s">Pamela Evette (Lieutenant Governor)</v>
  </a>
  <a r="2">
    <v t="r">1025</v>
    <v t="r">1026</v>
  </a>
  <a r="2">
    <v t="s">Bill Lee (Governor)</v>
    <v t="r">1046</v>
  </a>
  <a r="2">
    <v t="r">1066</v>
    <v t="r">1067</v>
  </a>
  <a r="3">
    <v t="r">1089</v>
    <v t="r">1090</v>
    <v t="r">1091</v>
  </a>
  <a r="2">
    <v t="r">1115</v>
    <v t="s">Molly Gray (Lieutenant Governor)</v>
  </a>
  <a r="2">
    <v t="s">Glenn Youngkin (Governor)</v>
    <v t="r">1136</v>
  </a>
  <a r="2">
    <v t="r">1157</v>
    <v t="r">1158</v>
  </a>
  <a r="1">
    <v t="r">1180</v>
  </a>
  <a r="2">
    <v t="r">1204</v>
    <v t="r">1205</v>
  </a>
  <a r="1">
    <v t="r">1225</v>
  </a>
</arrayData>
</file>

<file path=xl/richData/rdrichvalue.xml><?xml version="1.0" encoding="utf-8"?>
<rvData xmlns="http://schemas.microsoft.com/office/spreadsheetml/2017/richdata" count="1235">
  <rv s="0">
    <fb>4887871</fb>
    <v>0</v>
  </rv>
  <rv s="0">
    <fb>7171646</fb>
    <v>0</v>
  </rv>
  <rv s="0">
    <fb>3013825</fb>
    <v>0</v>
  </rv>
  <rv s="0">
    <fb>39557045</fb>
    <v>0</v>
  </rv>
  <rv s="0">
    <fb>5695564</fb>
    <v>0</v>
  </rv>
  <rv s="0">
    <fb>3572665</fb>
    <v>0</v>
  </rv>
  <rv s="0">
    <fb>967171</fb>
    <v>0</v>
  </rv>
  <rv s="0">
    <fb>21670000</fb>
    <v>0</v>
  </rv>
  <rv s="0">
    <fb>10519475</fb>
    <v>0</v>
  </rv>
  <rv s="0">
    <fb>1754208</fb>
    <v>0</v>
  </rv>
  <rv s="0">
    <fb>12741080</fb>
    <v>0</v>
  </rv>
  <rv s="0">
    <fb>6691878</fb>
    <v>0</v>
  </rv>
  <rv s="0">
    <fb>3156145</fb>
    <v>0</v>
  </rv>
  <rv s="0">
    <fb>2911505</fb>
    <v>0</v>
  </rv>
  <rv s="0">
    <fb>4468402</fb>
    <v>0</v>
  </rv>
  <rv s="0">
    <fb>4659978</fb>
    <v>0</v>
  </rv>
  <rv s="0">
    <fb>1338404</fb>
    <v>0</v>
  </rv>
  <rv s="0">
    <fb>6042718</fb>
    <v>0</v>
  </rv>
  <rv s="0">
    <fb>6902149</fb>
    <v>0</v>
  </rv>
  <rv s="0">
    <fb>9995915</fb>
    <v>0</v>
  </rv>
  <rv s="0">
    <fb>5611179</fb>
    <v>0</v>
  </rv>
  <rv s="0">
    <fb>2963914</fb>
    <v>0</v>
  </rv>
  <rv s="0">
    <fb>6126452</fb>
    <v>0</v>
  </rv>
  <rv s="0">
    <fb>1062305</fb>
    <v>0</v>
  </rv>
  <rv s="0">
    <fb>1929268</fb>
    <v>0</v>
  </rv>
  <rv s="0">
    <fb>3034392</fb>
    <v>0</v>
  </rv>
  <rv s="0">
    <fb>1356458</fb>
    <v>0</v>
  </rv>
  <rv s="0">
    <fb>8908520</fb>
    <v>0</v>
  </rv>
  <rv s="0">
    <fb>2095428</fb>
    <v>0</v>
  </rv>
  <rv s="0">
    <fb>19542209</fb>
    <v>0</v>
  </rv>
  <rv s="0">
    <fb>10383620</fb>
    <v>0</v>
  </rv>
  <rv s="0">
    <fb>760077</fb>
    <v>0</v>
  </rv>
  <rv s="0">
    <fb>11689442</fb>
    <v>0</v>
  </rv>
  <rv s="0">
    <fb>3943079</fb>
    <v>0</v>
  </rv>
  <rv s="0">
    <fb>4190713</fb>
    <v>0</v>
  </rv>
  <rv s="0">
    <fb>12807060</fb>
    <v>0</v>
  </rv>
  <rv s="0">
    <fb>1057315</fb>
    <v>0</v>
  </rv>
  <rv s="0">
    <fb>5084127</fb>
    <v>0</v>
  </rv>
  <rv s="0">
    <fb>882235</fb>
    <v>0</v>
  </rv>
  <rv s="0">
    <fb>6770010</fb>
    <v>0</v>
  </rv>
  <rv s="0">
    <fb>28701845</fb>
    <v>0</v>
  </rv>
  <rv s="0">
    <fb>3161105</fb>
    <v>0</v>
  </rv>
  <rv s="0">
    <fb>626299</fb>
    <v>0</v>
  </rv>
  <rv s="0">
    <fb>8517685</fb>
    <v>0</v>
  </rv>
  <rv s="0">
    <fb>7614893</fb>
    <v>0</v>
  </rv>
  <rv s="0">
    <fb>1805832</fb>
    <v>0</v>
  </rv>
  <rv s="0">
    <fb>5813568</fb>
    <v>0</v>
  </rv>
  <rv s="0">
    <fb>577737</fb>
    <v>0</v>
  </rv>
  <rv s="0">
    <fb>4887871</fb>
    <v>1</v>
  </rv>
  <rv s="1">
    <v>536870912</v>
    <v>Alabama</v>
    <v>376f8b06-52f6-4e72-a31d-311a3563e645</v>
    <v>en-US</v>
    <v>Map</v>
  </rv>
  <rv s="0">
    <fb>135765</fb>
    <v>1</v>
  </rv>
  <rv s="0">
    <fb>15001</fb>
    <v>1</v>
  </rv>
  <rv s="1">
    <v>536870912</v>
    <v>Montgomery</v>
    <v>94461fee-ea89-40c8-9fd7-0fb277396c57</v>
    <v>en-US</v>
    <v>Map</v>
  </rv>
  <rv s="1">
    <v>536870912</v>
    <v>United States</v>
    <v>5232ed96-85b1-2edb-12c6-63e6c597a1de</v>
    <v>en-US</v>
    <v>Map</v>
  </rv>
  <rv s="0">
    <fb>1848325</fb>
    <v>1</v>
  </rv>
  <rv s="0">
    <fb>2230185</fb>
    <v>1</v>
  </rv>
  <rv s="2">
    <v>0</v>
    <v>12</v>
    <v>14</v>
    <v>0</v>
    <v>Image of Alabama</v>
  </rv>
  <rv s="1">
    <v>536870912</v>
    <v>Huntsville</v>
    <v>137418fd-4a88-44b7-82ae-882366c96167</v>
    <v>en-US</v>
    <v>Map</v>
  </rv>
  <rv s="1">
    <v>805306368</v>
    <v>Kay Ivey (Governor)</v>
    <v>a2f77bba-b8e2-c4d5-614a-3373a005b8ad</v>
    <v>en-US</v>
    <v>Generic</v>
  </rv>
  <rv s="1">
    <v>805306368</v>
    <v>Will Ainsworth (Lieutenant Governor)</v>
    <v>94c54ae1-f876-5341-9b94-0f826d9b10a6</v>
    <v>en-US</v>
    <v>Generic</v>
  </rv>
  <rv s="3">
    <v>0</v>
  </rv>
  <rv s="4">
    <v>https://www.bing.com/search?q=alabama&amp;form=skydnc</v>
    <v>Learn more on Bing</v>
  </rv>
  <rv s="0">
    <fb>717</fb>
    <v>15</v>
  </rv>
  <rv s="0">
    <fb>43623</fb>
    <v>15</v>
  </rv>
  <rv s="0">
    <fb>125500</fb>
    <v>15</v>
  </rv>
  <rv s="0">
    <fb>2.5499999999999998</fb>
    <v>16</v>
  </rv>
  <rv s="0">
    <fb>1.7000000000000001E-2</fb>
    <v>17</v>
  </rv>
  <rv s="0">
    <fb>0.157</fb>
    <v>17</v>
  </rv>
  <rv s="0">
    <fb>6.9999999999999993E-3</fb>
    <v>18</v>
  </rv>
  <rv s="0">
    <fb>1.3999999999999999E-2</fb>
    <v>17</v>
  </rv>
  <rv s="0">
    <fb>0.23499999999999999</fb>
    <v>17</v>
  </rv>
  <rv s="0">
    <fb>0.26800000000000002</fb>
    <v>17</v>
  </rv>
  <rv s="0">
    <fb>3.5000000000000003E-2</fb>
    <v>17</v>
  </rv>
  <rv s="0">
    <fb>0.84299999999999997</fb>
    <v>17</v>
  </rv>
  <rv s="0">
    <fb>4.2000000000000003E-2</fb>
    <v>17</v>
  </rv>
  <rv s="0">
    <fb>0.57999999999999996</fb>
    <v>17</v>
  </rv>
  <rv s="0">
    <fb>1E-3</fb>
    <v>17</v>
  </rv>
  <rv s="0">
    <fb>0.11800000000000001</fb>
    <v>17</v>
  </rv>
  <rv s="0">
    <fb>1.6E-2</fb>
    <v>17</v>
  </rv>
  <rv s="0">
    <fb>0.22699999999999998</fb>
    <v>17</v>
  </rv>
  <rv s="0">
    <fb>0.06</fb>
    <v>17</v>
  </rv>
  <rv s="0">
    <fb>0.69499999999999995</fb>
    <v>17</v>
  </rv>
  <rv s="3">
    <v>1</v>
  </rv>
  <rv s="5">
    <v>#VALUE!</v>
    <v>en-US</v>
    <v>376f8b06-52f6-4e72-a31d-311a3563e645</v>
    <v>536870912</v>
    <v>1</v>
    <v>6</v>
    <v>7</v>
    <v>Alabama</v>
    <v>10</v>
    <v>11</v>
    <v>Map</v>
    <v>12</v>
    <v>13</v>
    <v>US-AL</v>
    <v>50</v>
    <v>51</v>
    <v>52</v>
    <v>53</v>
    <v>Alabama is a state in the Southeastern region of the United States,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54</v>
    <v>55</v>
    <v>56</v>
    <v>57</v>
    <v>60</v>
    <v>61</v>
    <v>62</v>
    <v>63</v>
    <v>64</v>
    <v>Alabama</v>
    <v>65</v>
    <v>48</v>
    <v>66</v>
    <v>67</v>
    <v>68</v>
    <v>69</v>
    <v>70</v>
    <v>71</v>
    <v>72</v>
    <v>73</v>
    <v>74</v>
    <v>75</v>
    <v>76</v>
    <v>77</v>
    <v>78</v>
    <v>79</v>
    <v>80</v>
    <v>81</v>
    <v>82</v>
    <v>Alabama</v>
    <v>mdp/vdpid/1003</v>
  </rv>
  <rv s="0">
    <fb>7171646</fb>
    <v>1</v>
  </rv>
  <rv s="1">
    <v>536870912</v>
    <v>Arizona</v>
    <v>bf973f46-5962-4997-a7ba-a05f1aa2a9f9</v>
    <v>en-US</v>
    <v>Map</v>
  </rv>
  <rv s="0">
    <fb>295254</fb>
    <v>1</v>
  </rv>
  <rv s="0">
    <fb>35578</fb>
    <v>1</v>
  </rv>
  <rv s="1">
    <v>536870912</v>
    <v>Phoenix</v>
    <v>b06044c3-41e1-4e2a-bba7-27a29bba8ea9</v>
    <v>en-US</v>
    <v>Map</v>
  </rv>
  <rv s="0">
    <fb>2412212</fb>
    <v>1</v>
  </rv>
  <rv s="0">
    <fb>2961003</fb>
    <v>1</v>
  </rv>
  <rv s="2">
    <v>1</v>
    <v>12</v>
    <v>23</v>
    <v>0</v>
    <v>Image of Arizona</v>
  </rv>
  <rv s="1">
    <v>805306368</v>
    <v>Mark Kelly (Minister)</v>
    <v>7378c94d-66d6-3a6c-42fd-639c9bfc1491</v>
    <v>en-US</v>
    <v>Generic</v>
  </rv>
  <rv s="1">
    <v>805306368</v>
    <v>Doug Ducey (Governor)</v>
    <v>8290af19-7394-be41-3198-8d5193c13333</v>
    <v>en-US</v>
    <v>Generic</v>
  </rv>
  <rv s="3">
    <v>2</v>
  </rv>
  <rv s="4">
    <v>https://www.bing.com/search?q=arizona&amp;form=skydnc</v>
    <v>Learn more on Bing</v>
  </rv>
  <rv s="0">
    <fb>913</fb>
    <v>15</v>
  </rv>
  <rv s="0">
    <fb>50255</fb>
    <v>15</v>
  </rv>
  <rv s="0">
    <fb>167500</fb>
    <v>15</v>
  </rv>
  <rv s="0">
    <fb>2.69</fb>
    <v>16</v>
  </rv>
  <rv s="0">
    <fb>8.4000000000000005E-2</fb>
    <v>17</v>
  </rv>
  <rv s="0">
    <fb>0.16399999999999998</fb>
    <v>17</v>
  </rv>
  <rv s="0">
    <fb>5.2999999999999999E-2</fb>
    <v>18</v>
  </rv>
  <rv s="0">
    <fb>3.4000000000000002E-2</fb>
    <v>17</v>
  </rv>
  <rv s="0">
    <fb>0.27500000000000002</fb>
    <v>17</v>
  </rv>
  <rv s="0">
    <fb>4.8000000000000001E-2</fb>
    <v>17</v>
  </rv>
  <rv s="0">
    <fb>0.13500000000000001</fb>
    <v>17</v>
  </rv>
  <rv s="0">
    <fb>0.86</fb>
    <v>17</v>
  </rv>
  <rv s="0">
    <fb>0.307</fb>
    <v>17</v>
  </rv>
  <rv s="0">
    <fb>0.59299999999999997</fb>
    <v>17</v>
  </rv>
  <rv s="0">
    <fb>3.0000000000000001E-3</fb>
    <v>17</v>
  </rv>
  <rv s="0">
    <fb>8.199999999999999E-2</fb>
    <v>17</v>
  </rv>
  <rv s="0">
    <fb>2.7000000000000003E-2</fb>
    <v>17</v>
  </rv>
  <rv s="0">
    <fb>0.23800000000000002</fb>
    <v>17</v>
  </rv>
  <rv s="0">
    <fb>6.3E-2</fb>
    <v>17</v>
  </rv>
  <rv s="0">
    <fb>0.83499999999999996</fb>
    <v>17</v>
  </rv>
  <rv s="3">
    <v>3</v>
  </rv>
  <rv s="5">
    <v>#VALUE!</v>
    <v>en-US</v>
    <v>bf973f46-5962-4997-a7ba-a05f1aa2a9f9</v>
    <v>536870912</v>
    <v>1</v>
    <v>22</v>
    <v>7</v>
    <v>Arizona</v>
    <v>10</v>
    <v>11</v>
    <v>Map</v>
    <v>12</v>
    <v>13</v>
    <v>US-AZ</v>
    <v>86</v>
    <v>87</v>
    <v>88</v>
    <v>53</v>
    <v>Arizona is a state in the Western United States, grouped in the Southwestern and occasionally Mountain subregions. It is the 6th largest and the 14th most populous of the 50 states. Its capital and largest city is Phoenix. Arizona shares the Four Corners region with Utah to the north, Colorado to the northeast, and New Mexico to the east; its other neighboring states are Nevada to the northwest and California to the west and the Mexican states of Sonora and Baja California to the south and southwest.</v>
    <v>89</v>
    <v>90</v>
    <v>91</v>
    <v>88</v>
    <v>94</v>
    <v>95</v>
    <v>96</v>
    <v>97</v>
    <v>98</v>
    <v>Arizona</v>
    <v>99</v>
    <v>84</v>
    <v>100</v>
    <v>101</v>
    <v>102</v>
    <v>103</v>
    <v>104</v>
    <v>105</v>
    <v>106</v>
    <v>107</v>
    <v>108</v>
    <v>109</v>
    <v>110</v>
    <v>111</v>
    <v>112</v>
    <v>113</v>
    <v>114</v>
    <v>115</v>
    <v>116</v>
    <v>Arizona</v>
    <v>mdp/vdpid/1945</v>
  </rv>
  <rv s="0">
    <fb>3013825</fb>
    <v>1</v>
  </rv>
  <rv s="1">
    <v>536870912</v>
    <v>Arkansas</v>
    <v>b939db72-08f2-4ea6-a16a-a53bf32e6612</v>
    <v>en-US</v>
    <v>Map</v>
  </rv>
  <rv s="0">
    <fb>137733</fb>
    <v>1</v>
  </rv>
  <rv s="0">
    <fb>9474</fb>
    <v>1</v>
  </rv>
  <rv s="1">
    <v>536870912</v>
    <v>Little Rock</v>
    <v>2039fcee-c7a5-4241-930b-d2c6d17bae74</v>
    <v>en-US</v>
    <v>Map</v>
  </rv>
  <rv s="0">
    <fb>1138025</fb>
    <v>1</v>
  </rv>
  <rv s="0">
    <fb>1354762</fb>
    <v>1</v>
  </rv>
  <rv s="2">
    <v>2</v>
    <v>12</v>
    <v>29</v>
    <v>0</v>
    <v>Image of Arkansas</v>
  </rv>
  <rv s="1">
    <v>805306368</v>
    <v>Asa Hutchinson (Governor)</v>
    <v>20979a57-ced6-0ef1-46d5-296f4afb0365</v>
    <v>en-US</v>
    <v>Generic</v>
  </rv>
  <rv s="1">
    <v>805306368</v>
    <v>Tim Griffin (Lieutenant Governor)</v>
    <v>225bec68-3137-0b85-47d5-f307cffc8329</v>
    <v>en-US</v>
    <v>Generic</v>
  </rv>
  <rv s="3">
    <v>4</v>
  </rv>
  <rv s="4">
    <v>https://www.bing.com/search?q=arkansas&amp;form=skydnc</v>
    <v>Learn more on Bing</v>
  </rv>
  <rv s="0">
    <fb>677</fb>
    <v>15</v>
  </rv>
  <rv s="0">
    <fb>41371</fb>
    <v>15</v>
  </rv>
  <rv s="0">
    <fb>111400</fb>
    <v>15</v>
  </rv>
  <rv s="0">
    <fb>2.5299999999999998</fb>
    <v>16</v>
  </rv>
  <rv s="0">
    <fb>2.5000000000000001E-2</fb>
    <v>17</v>
  </rv>
  <rv s="0">
    <fb>0.16</fb>
    <v>17</v>
  </rv>
  <rv s="0">
    <fb>0.01</fb>
    <v>18</v>
  </rv>
  <rv s="0">
    <fb>0.21100000000000002</fb>
    <v>17</v>
  </rv>
  <rv s="0">
    <fb>4.7E-2</fb>
    <v>17</v>
  </rv>
  <rv s="0">
    <fb>0.84799999999999998</fb>
    <v>17</v>
  </rv>
  <rv s="0">
    <fb>7.2000000000000008E-2</fb>
    <v>17</v>
  </rv>
  <rv s="0">
    <fb>0.58499999999999996</fb>
    <v>17</v>
  </rv>
  <rv s="0">
    <fb>0.12300000000000001</fb>
    <v>17</v>
  </rv>
  <rv s="0">
    <fb>0.02</fb>
    <v>17</v>
  </rv>
  <rv s="0">
    <fb>0.23699999999999999</fb>
    <v>17</v>
  </rv>
  <rv s="0">
    <fb>6.4000000000000001E-2</fb>
    <v>17</v>
  </rv>
  <rv s="0">
    <fb>0.79500000000000004</fb>
    <v>17</v>
  </rv>
  <rv s="5">
    <v>#VALUE!</v>
    <v>en-US</v>
    <v>b939db72-08f2-4ea6-a16a-a53bf32e6612</v>
    <v>536870912</v>
    <v>1</v>
    <v>28</v>
    <v>7</v>
    <v>Arkansas</v>
    <v>10</v>
    <v>11</v>
    <v>Map</v>
    <v>12</v>
    <v>13</v>
    <v>US-AR</v>
    <v>120</v>
    <v>121</v>
    <v>122</v>
    <v>53</v>
    <v>Arkansas is a landlocked state in the South Central United States. It is bordered by Missouri to the north, Tennessee and Mississippi to the east, Louisiana to the south, and Texas and Oklahoma to the west. Its name is from the Osage language, a Dhegiha Siouan language, and referred to their relatives, the Quapaw people. The state's diverse geography ranges from the mountainous regions of the Ozark and Ouachita Mountains, which make up the U.S. Interior Highlands, to the densely forested land in the south known as the Arkansas Timberlands, to the eastern lowlands along the Mississippi River and the Arkansas Delta.</v>
    <v>123</v>
    <v>124</v>
    <v>125</v>
    <v>122</v>
    <v>128</v>
    <v>129</v>
    <v>130</v>
    <v>131</v>
    <v>132</v>
    <v>Arkansas</v>
    <v>133</v>
    <v>118</v>
    <v>134</v>
    <v>135</v>
    <v>136</v>
    <v>78</v>
    <v>137</v>
    <v>67</v>
    <v>138</v>
    <v>139</v>
    <v>140</v>
    <v>141</v>
    <v>110</v>
    <v>142</v>
    <v>143</v>
    <v>144</v>
    <v>145</v>
    <v>146</v>
    <v>82</v>
    <v>Arkansas</v>
    <v>mdp/vdpid/1951</v>
  </rv>
  <rv s="0">
    <fb>39557045</fb>
    <v>1</v>
  </rv>
  <rv s="1">
    <v>536870912</v>
    <v>California</v>
    <v>3009d91d-d582-4c34-85ba-772ba09e5be1</v>
    <v>en-US</v>
    <v>Map</v>
  </rv>
  <rv s="0">
    <fb>423970</fb>
    <v>1</v>
  </rv>
  <rv s="0">
    <fb>102350</fb>
    <v>1</v>
  </rv>
  <rv s="1">
    <v>536870912</v>
    <v>Sacramento</v>
    <v>4a1a8070-cc3d-4060-af9c-08ccbbca73d7</v>
    <v>en-US</v>
    <v>Map</v>
  </rv>
  <rv s="0">
    <fb>12717801</fb>
    <v>1</v>
  </rv>
  <rv s="0">
    <fb>14060525</fb>
    <v>1</v>
  </rv>
  <rv s="2">
    <v>3</v>
    <v>12</v>
    <v>35</v>
    <v>0</v>
    <v>Image of California</v>
  </rv>
  <rv s="1">
    <v>536870912</v>
    <v>Los Angeles</v>
    <v>9958ca5c-ea31-4e71-8a17-bd1e7839c723</v>
    <v>en-US</v>
    <v>Map</v>
  </rv>
  <rv s="1">
    <v>805306368</v>
    <v>Gavin Newsom (Governor)</v>
    <v>ddd0ecbf-d7a9-4913-80c4-8eca3d95b4f2</v>
    <v>en-US</v>
    <v>Generic</v>
  </rv>
  <rv s="1">
    <v>805306368</v>
    <v>Eleni Kounalakis (Lieutenant Governor)</v>
    <v>c8b4c34f-e58f-d4cc-2651-1b432d67c11a</v>
    <v>en-US</v>
    <v>Generic</v>
  </rv>
  <rv s="3">
    <v>5</v>
  </rv>
  <rv s="4">
    <v>https://www.bing.com/search?q=california&amp;form=skydnc</v>
    <v>Learn more on Bing</v>
  </rv>
  <rv s="0">
    <fb>1255</fb>
    <v>15</v>
  </rv>
  <rv s="0">
    <fb>61818</fb>
    <v>15</v>
  </rv>
  <rv s="0">
    <fb>385500</fb>
    <v>15</v>
  </rv>
  <rv s="0">
    <fb>2.96</fb>
    <v>16</v>
  </rv>
  <rv s="0">
    <fb>5.4000000000000006E-2</fb>
    <v>17</v>
  </rv>
  <rv s="0">
    <fb>0.13300000000000001</fb>
    <v>17</v>
  </rv>
  <rv s="0">
    <fb>1.7000000000000001E-2</fb>
    <v>18</v>
  </rv>
  <rv s="0">
    <fb>0.14699999999999999</fb>
    <v>17</v>
  </rv>
  <rv s="0">
    <fb>0.314</fb>
    <v>17</v>
  </rv>
  <rv s="0">
    <fb>6.5000000000000002E-2</fb>
    <v>17</v>
  </rv>
  <rv s="0">
    <fb>0.27</fb>
    <v>17</v>
  </rv>
  <rv s="0">
    <fb>0.81799999999999995</fb>
    <v>17</v>
  </rv>
  <rv s="0">
    <fb>0.38799999999999996</fb>
    <v>17</v>
  </rv>
  <rv s="0">
    <fb>0.63100000000000001</fb>
    <v>17</v>
  </rv>
  <rv s="0">
    <fb>5.0000000000000001E-3</fb>
    <v>17</v>
  </rv>
  <rv s="0">
    <fb>6.8000000000000005E-2</fb>
    <v>17</v>
  </rv>
  <rv s="0">
    <fb>3.7999999999999999E-2</fb>
    <v>17</v>
  </rv>
  <rv s="0">
    <fb>0.23300000000000001</fb>
    <v>17</v>
  </rv>
  <rv s="0">
    <fb>0.72900000000000009</fb>
    <v>17</v>
  </rv>
  <rv s="3">
    <v>6</v>
  </rv>
  <rv s="5">
    <v>#VALUE!</v>
    <v>en-US</v>
    <v>3009d91d-d582-4c34-85ba-772ba09e5be1</v>
    <v>536870912</v>
    <v>1</v>
    <v>34</v>
    <v>7</v>
    <v>California</v>
    <v>10</v>
    <v>11</v>
    <v>Map</v>
    <v>12</v>
    <v>13</v>
    <v>US-CA</v>
    <v>150</v>
    <v>151</v>
    <v>152</v>
    <v>53</v>
    <v>California is a state in the Western United States. California borders Oregon to the north, Nevada and Arizona to the east, the Mexican state of Baja California to the south; and has a coastline along the Pacific Ocean to the west. With nearly 39.2 million residents across a total area of approximately 163,696 square miles, it is the most populous and the third-largest U.S. state by area. It is also the most populated subnational entity in North America and the 34th most populous in the world. The Greater Los Angeles area and the San Francisco Bay Area are the nation's second and fifth most populous urban regions respectively, with the former having more than 18.7 million residents and the latter having over 9.6 million. Sacramento is the state's capital, while Los Angeles is the most populous city in the state and the second most populous city in the country. Los Angeles County is the country's most populous, while San Bernardino County is the largest county by area in the country. San Francisco, which is both a city and a county, is the second most densely populated major city in the country and the fifth most densely populated county in the country, behind four of New York City's five boroughs.</v>
    <v>153</v>
    <v>154</v>
    <v>155</v>
    <v>156</v>
    <v>159</v>
    <v>160</v>
    <v>161</v>
    <v>162</v>
    <v>163</v>
    <v>California</v>
    <v>164</v>
    <v>148</v>
    <v>165</v>
    <v>166</v>
    <v>167</v>
    <v>168</v>
    <v>169</v>
    <v>170</v>
    <v>171</v>
    <v>172</v>
    <v>173</v>
    <v>174</v>
    <v>175</v>
    <v>176</v>
    <v>177</v>
    <v>178</v>
    <v>145</v>
    <v>179</v>
    <v>180</v>
    <v>California</v>
    <v>mdp/vdpid/5599</v>
  </rv>
  <rv s="0">
    <fb>5695564</fb>
    <v>1</v>
  </rv>
  <rv s="1">
    <v>536870912</v>
    <v>Colorado</v>
    <v>a070c5c2-b22d-41d8-b869-f20e583c4f80</v>
    <v>en-US</v>
    <v>Map</v>
  </rv>
  <rv s="0">
    <fb>269837</fb>
    <v>1</v>
  </rv>
  <rv s="0">
    <fb>38974</fb>
    <v>1</v>
  </rv>
  <rv s="1">
    <v>536870912</v>
    <v>Denver</v>
    <v>5a7229b6-72d3-4bfc-a95e-9c35e297c9ff</v>
    <v>en-US</v>
    <v>Map</v>
  </rv>
  <rv s="0">
    <fb>2024468</fb>
    <v>1</v>
  </rv>
  <rv s="0">
    <fb>2339118</fb>
    <v>1</v>
  </rv>
  <rv s="2">
    <v>4</v>
    <v>12</v>
    <v>42</v>
    <v>0</v>
    <v>Image of Colorado</v>
  </rv>
  <rv s="1">
    <v>805306368</v>
    <v>Dianne Primavera (Lieutenant Governor)</v>
    <v>f4e53c30-335f-00af-307f-4f95e90798de</v>
    <v>en-US</v>
    <v>Generic</v>
  </rv>
  <rv s="3">
    <v>7</v>
  </rv>
  <rv s="4">
    <v>https://www.bing.com/search?q=colorado&amp;form=skydnc</v>
    <v>Learn more on Bing</v>
  </rv>
  <rv s="0">
    <fb>1002</fb>
    <v>15</v>
  </rv>
  <rv s="0">
    <fb>60629</fb>
    <v>15</v>
  </rv>
  <rv s="0">
    <fb>247800</fb>
    <v>15</v>
  </rv>
  <rv s="0">
    <fb>0.10199999999999999</fb>
    <v>17</v>
  </rv>
  <rv s="0">
    <fb>0.13</fb>
    <v>17</v>
  </rv>
  <rv s="0">
    <fb>1.6E-2</fb>
    <v>18</v>
  </rv>
  <rv s="0">
    <fb>3.2000000000000001E-2</fb>
    <v>17</v>
  </rv>
  <rv s="0">
    <fb>0.38100000000000001</fb>
    <v>17</v>
  </rv>
  <rv s="0">
    <fb>4.4999999999999998E-2</fb>
    <v>17</v>
  </rv>
  <rv s="0">
    <fb>9.8000000000000004E-2</fb>
    <v>17</v>
  </rv>
  <rv s="0">
    <fb>0.90700000000000003</fb>
    <v>17</v>
  </rv>
  <rv s="0">
    <fb>0.21299999999999999</fb>
    <v>17</v>
  </rv>
  <rv s="0">
    <fb>0.67599999999999993</fb>
    <v>17</v>
  </rv>
  <rv s="0">
    <fb>2E-3</fb>
    <v>17</v>
  </rv>
  <rv s="0">
    <fb>2.8999999999999998E-2</fb>
    <v>17</v>
  </rv>
  <rv s="0">
    <fb>0.23</fb>
    <v>17</v>
  </rv>
  <rv s="0">
    <fb>6.2E-2</fb>
    <v>17</v>
  </rv>
  <rv s="0">
    <fb>0.875</fb>
    <v>17</v>
  </rv>
  <rv s="5">
    <v>#VALUE!</v>
    <v>en-US</v>
    <v>a070c5c2-b22d-41d8-b869-f20e583c4f80</v>
    <v>536870912</v>
    <v>1</v>
    <v>41</v>
    <v>7</v>
    <v>Colorado</v>
    <v>10</v>
    <v>11</v>
    <v>Map</v>
    <v>12</v>
    <v>13</v>
    <v>US-CO</v>
    <v>184</v>
    <v>185</v>
    <v>186</v>
    <v>53</v>
    <v>Colorado is a state in the Mountain West subregion of the Western United States. It encompasses most of the Southern Rocky Mountains, as well as the northeastern portion of the Colorado Plateau and the western edge of the Great Plains. Colorado is the eighth most extensive and 21st most populous U.S. state. The 2020 United States Census enumerated the population of Colorado at 5,773,714, an increase of 14.80% since the 2010 United States Census.</v>
    <v>187</v>
    <v>188</v>
    <v>189</v>
    <v>186</v>
    <v>191</v>
    <v>192</v>
    <v>193</v>
    <v>194</v>
    <v>195</v>
    <v>Colorado</v>
    <v>65</v>
    <v>182</v>
    <v>196</v>
    <v>197</v>
    <v>198</v>
    <v>199</v>
    <v>200</v>
    <v>201</v>
    <v>202</v>
    <v>203</v>
    <v>204</v>
    <v>205</v>
    <v>206</v>
    <v>140</v>
    <v>207</v>
    <v>208</v>
    <v>209</v>
    <v>210</v>
    <v>116</v>
    <v>Colorado</v>
    <v>mdp/vdpid/7636</v>
  </rv>
  <rv s="0">
    <fb>3572665</fb>
    <v>1</v>
  </rv>
  <rv s="1">
    <v>536870912</v>
    <v>Connecticut</v>
    <v>b3ca6523-435e-4a3b-8f78-1ad900a52cf8</v>
    <v>en-US</v>
    <v>Map</v>
  </rv>
  <rv s="0">
    <fb>14357</fb>
    <v>1</v>
  </rv>
  <rv s="0">
    <fb>5504</fb>
    <v>1</v>
  </rv>
  <rv s="1">
    <v>536870912</v>
    <v>Hartford</v>
    <v>b8b8ebf2-e2da-483f-8643-880dd55aad13</v>
    <v>en-US</v>
    <v>Map</v>
  </rv>
  <rv s="0">
    <fb>1352583</fb>
    <v>1</v>
  </rv>
  <rv s="0">
    <fb>1499116</fb>
    <v>1</v>
  </rv>
  <rv s="1">
    <v>536870912</v>
    <v>Bridgeport</v>
    <v>a8869591-489d-40ba-b80b-b6d1e6c19391</v>
    <v>en-US</v>
    <v>Map</v>
  </rv>
  <rv s="1">
    <v>805306368</v>
    <v>Ned Lamont (Governor)</v>
    <v>3685f682-77d1-4823-3b8f-bcb46698ef70</v>
    <v>en-US</v>
    <v>Generic</v>
  </rv>
  <rv s="1">
    <v>805306368</v>
    <v>Susan Bysiewicz (Lieutenant Governor)</v>
    <v>e8219547-8f75-e4f3-3f07-7b5df6eb7c4c</v>
    <v>en-US</v>
    <v>Generic</v>
  </rv>
  <rv s="3">
    <v>8</v>
  </rv>
  <rv s="4">
    <v>https://www.bing.com/search?q=connecticut&amp;form=skydnc</v>
    <v>Learn more on Bing</v>
  </rv>
  <rv s="0">
    <fb>1075</fb>
    <v>15</v>
  </rv>
  <rv s="0">
    <fb>70331</fb>
    <v>15</v>
  </rv>
  <rv s="0">
    <fb>270500</fb>
    <v>15</v>
  </rv>
  <rv s="0">
    <fb>2.57</fb>
    <v>16</v>
  </rv>
  <rv s="0">
    <fb>0.158</fb>
    <v>17</v>
  </rv>
  <rv s="0">
    <fb>5.0000000000000001E-3</fb>
    <v>18</v>
  </rv>
  <rv s="0">
    <fb>4.5999999999999999E-2</fb>
    <v>17</v>
  </rv>
  <rv s="0">
    <fb>0.376</fb>
    <v>17</v>
  </rv>
  <rv s="0">
    <fb>0.11599999999999999</fb>
    <v>17</v>
  </rv>
  <rv s="0">
    <fb>0.13900000000000001</fb>
    <v>17</v>
  </rv>
  <rv s="0">
    <fb>0.89900000000000002</fb>
    <v>17</v>
  </rv>
  <rv s="0">
    <fb>0.154</fb>
    <v>17</v>
  </rv>
  <rv s="0">
    <fb>0.67200000000000004</fb>
    <v>17</v>
  </rv>
  <rv s="0">
    <fb>7.0999999999999994E-2</fb>
    <v>17</v>
  </rv>
  <rv s="0">
    <fb>2.2000000000000002E-2</fb>
    <v>17</v>
  </rv>
  <rv s="0">
    <fb>5.2000000000000005E-2</fb>
    <v>17</v>
  </rv>
  <rv s="0">
    <fb>0.80799999999999994</fb>
    <v>17</v>
  </rv>
  <rv s="3">
    <v>9</v>
  </rv>
  <rv s="6">
    <v>#VALUE!</v>
    <v>en-US</v>
    <v>b3ca6523-435e-4a3b-8f78-1ad900a52cf8</v>
    <v>536870912</v>
    <v>1</v>
    <v>47</v>
    <v>48</v>
    <v>Connecticut</v>
    <v>10</v>
    <v>49</v>
    <v>Map</v>
    <v>12</v>
    <v>13</v>
    <v>US-CT</v>
    <v>214</v>
    <v>215</v>
    <v>216</v>
    <v>53</v>
    <v>Connecticut is the southernmost state in the New England region of the United States. As of the 2010 census, it has the highest per-capita income, second-highest level of human development behind Massachusetts, and highest median household income in the United States. It is bordered by Rhode Island to the east, Massachusetts to the north, New York to the west, and Long Island Sound to the south. Its capital is Hartford and its most populous city is Bridgeport. Historically the state is part of New England as well as the tri-state area with New York and New Jersey, which together make up metropolitan New York City. The state is named for the Connecticut River which approximately bisects the state. The word "Connecticut" is derived from various anglicized spellings of "Quononoquett", a Mohegan-Pequot word for "long tidal river".</v>
    <v>217</v>
    <v>218</v>
    <v>219</v>
    <v>222</v>
    <v>223</v>
    <v>224</v>
    <v>225</v>
    <v>226</v>
    <v>Connecticut</v>
    <v>227</v>
    <v>212</v>
    <v>76</v>
    <v>228</v>
    <v>229</v>
    <v>230</v>
    <v>231</v>
    <v>232</v>
    <v>233</v>
    <v>234</v>
    <v>235</v>
    <v>236</v>
    <v>76</v>
    <v>237</v>
    <v>238</v>
    <v>204</v>
    <v>239</v>
    <v>240</v>
    <v>241</v>
    <v>Connecticut</v>
    <v>mdp/vdpid/7798</v>
  </rv>
  <rv s="0">
    <fb>967171</fb>
    <v>1</v>
  </rv>
  <rv s="1">
    <v>536870912</v>
    <v>Delaware</v>
    <v>8ad617cc-3d7a-4b3c-a787-098de959ccc4</v>
    <v>en-US</v>
    <v>Map</v>
  </rv>
  <rv s="0">
    <fb>6452</fb>
    <v>1</v>
  </rv>
  <rv s="0">
    <fb>5804</fb>
    <v>1</v>
  </rv>
  <rv s="1">
    <v>536870912</v>
    <v>Dover</v>
    <v>e2074a3a-aa84-0f74-453a-3167a0a32abc</v>
    <v>en-US</v>
    <v>Map</v>
  </rv>
  <rv s="0">
    <fb>344022</fb>
    <v>1</v>
  </rv>
  <rv s="0">
    <fb>426149</fb>
    <v>1</v>
  </rv>
  <rv s="2">
    <v>5</v>
    <v>12</v>
    <v>55</v>
    <v>0</v>
    <v>Image of Delaware</v>
  </rv>
  <rv s="1">
    <v>536870912</v>
    <v>Wilmington</v>
    <v>77a8f223-fe51-4aa2-8e3d-6c81e5bc270e</v>
    <v>en-US</v>
    <v>Map</v>
  </rv>
  <rv s="1">
    <v>805306368</v>
    <v>John Carney (Governor)</v>
    <v>27d50603-eaaa-4817-8ca0-edafa395697d</v>
    <v>en-US</v>
    <v>Generic</v>
  </rv>
  <rv s="1">
    <v>805306368</v>
    <v>Bethany Hall-Long (Lieutenant Governor)</v>
    <v>ee026ac0-4056-4f6d-e38a-e7f7b78c42f4</v>
    <v>en-US</v>
    <v>Generic</v>
  </rv>
  <rv s="3">
    <v>10</v>
  </rv>
  <rv s="4">
    <v>https://www.bing.com/search?q=delaware&amp;form=skydnc</v>
    <v>Learn more on Bing</v>
  </rv>
  <rv s="0">
    <fb>1018</fb>
    <v>15</v>
  </rv>
  <rv s="0">
    <fb>60509</fb>
    <v>15</v>
  </rv>
  <rv s="0">
    <fb>231500</fb>
    <v>15</v>
  </rv>
  <rv s="0">
    <fb>2.62</fb>
    <v>16</v>
  </rv>
  <rv s="0">
    <fb>0.17</fb>
    <v>17</v>
  </rv>
  <rv s="0">
    <fb>3.9E-2</fb>
    <v>17</v>
  </rv>
  <rv s="0">
    <fb>0.3</fb>
    <v>17</v>
  </rv>
  <rv s="0">
    <fb>0.22399999999999998</fb>
    <v>17</v>
  </rv>
  <rv s="0">
    <fb>8.6999999999999994E-2</fb>
    <v>17</v>
  </rv>
  <rv s="0">
    <fb>0.88400000000000001</fb>
    <v>17</v>
  </rv>
  <rv s="0">
    <fb>0.09</fb>
    <v>17</v>
  </rv>
  <rv s="0">
    <fb>8.5000000000000006E-2</fb>
    <v>17</v>
  </rv>
  <rv s="0">
    <fb>0.21600000000000003</fb>
    <v>17</v>
  </rv>
  <rv s="0">
    <fb>5.9000000000000004E-2</fb>
    <v>17</v>
  </rv>
  <rv s="0">
    <fb>0.70400000000000007</fb>
    <v>17</v>
  </rv>
  <rv s="5">
    <v>#VALUE!</v>
    <v>en-US</v>
    <v>8ad617cc-3d7a-4b3c-a787-098de959ccc4</v>
    <v>536870912</v>
    <v>1</v>
    <v>54</v>
    <v>7</v>
    <v>Delaware</v>
    <v>10</v>
    <v>11</v>
    <v>Map</v>
    <v>12</v>
    <v>13</v>
    <v>US-DE</v>
    <v>245</v>
    <v>246</v>
    <v>247</v>
    <v>53</v>
    <v>Delaware is a state in the Mid-Atlantic region of the United States, bordering Maryland to its south and west; Pennsylvania to its north; and New Jersey and the Atlantic Ocean to its east. The state takes its name from the nearby Delaware River, in turn named after Thomas West, 3rd Baron De La Warr, an English nobleman and Virginia's first colonial governor.</v>
    <v>248</v>
    <v>249</v>
    <v>250</v>
    <v>251</v>
    <v>254</v>
    <v>255</v>
    <v>256</v>
    <v>257</v>
    <v>258</v>
    <v>Delaware</v>
    <v>259</v>
    <v>243</v>
    <v>80</v>
    <v>260</v>
    <v>68</v>
    <v>261</v>
    <v>262</v>
    <v>263</v>
    <v>264</v>
    <v>265</v>
    <v>266</v>
    <v>174</v>
    <v>76</v>
    <v>267</v>
    <v>134</v>
    <v>268</v>
    <v>269</v>
    <v>270</v>
    <v>241</v>
    <v>Delaware</v>
    <v>mdp/vdpid/8831</v>
  </rv>
  <rv s="0">
    <fb>21670000</fb>
    <v>1</v>
  </rv>
  <rv s="1">
    <v>536870912</v>
    <v>Florida</v>
    <v>5fece3f4-e8e8-4159-843e-f725a930ad50</v>
    <v>en-US</v>
    <v>Map</v>
  </rv>
  <rv s="0">
    <fb>170304</fb>
    <v>1</v>
  </rv>
  <rv s="0">
    <fb>116240</fb>
    <v>1</v>
  </rv>
  <rv s="1">
    <v>536870912</v>
    <v>Tallahassee</v>
    <v>fe8036d9-2764-4483-9405-f07a59b69915</v>
    <v>en-US</v>
    <v>Map</v>
  </rv>
  <rv s="0">
    <fb>7300494</fb>
    <v>1</v>
  </rv>
  <rv s="0">
    <fb>9301642</fb>
    <v>1</v>
  </rv>
  <rv s="2">
    <v>6</v>
    <v>12</v>
    <v>63</v>
    <v>0</v>
    <v>Image of Florida</v>
  </rv>
  <rv s="1">
    <v>536870912</v>
    <v>Jacksonville</v>
    <v>8bd6021b-ea7f-4470-a29b-042b1c82e07f</v>
    <v>en-US</v>
    <v>Map</v>
  </rv>
  <rv s="1">
    <v>805306368</v>
    <v>Ron DeSantis (Governor)</v>
    <v>1ed346c3-9ad7-8e78-ae55-5ed54b15749a</v>
    <v>en-US</v>
    <v>Generic</v>
  </rv>
  <rv s="3">
    <v>11</v>
  </rv>
  <rv s="4">
    <v>https://www.bing.com/search?q=florida&amp;form=skydnc</v>
    <v>Learn more on Bing</v>
  </rv>
  <rv s="0">
    <fb>47507</fb>
    <v>15</v>
  </rv>
  <rv s="0">
    <fb>159000</fb>
    <v>15</v>
  </rv>
  <rv s="0">
    <fb>2.63</fb>
    <v>16</v>
  </rv>
  <rv s="0">
    <fb>9.6000000000000002E-2</fb>
    <v>17</v>
  </rv>
  <rv s="0">
    <fb>0.19399999999999998</fb>
    <v>17</v>
  </rv>
  <rv s="0">
    <fb>2.7999999999999997E-2</fb>
    <v>17</v>
  </rv>
  <rv s="0">
    <fb>0.27300000000000002</fb>
    <v>17</v>
  </rv>
  <rv s="0">
    <fb>0.16800000000000001</fb>
    <v>17</v>
  </rv>
  <rv s="0">
    <fb>0.19699999999999998</fb>
    <v>17</v>
  </rv>
  <rv s="0">
    <fb>0.86900000000000011</fb>
    <v>17</v>
  </rv>
  <rv s="0">
    <fb>0.245</fb>
    <v>17</v>
  </rv>
  <rv s="0">
    <fb>0.58799999999999997</fb>
    <v>17</v>
  </rv>
  <rv s="0">
    <fb>0.20300000000000001</fb>
    <v>17</v>
  </rv>
  <rv s="0">
    <fb>0.77700000000000002</fb>
    <v>17</v>
  </rv>
  <rv s="3">
    <v>12</v>
  </rv>
  <rv s="5">
    <v>#VALUE!</v>
    <v>en-US</v>
    <v>5fece3f4-e8e8-4159-843e-f725a930ad50</v>
    <v>536870912</v>
    <v>1</v>
    <v>61</v>
    <v>7</v>
    <v>Florida</v>
    <v>10</v>
    <v>11</v>
    <v>Map</v>
    <v>12</v>
    <v>62</v>
    <v>US-FL</v>
    <v>274</v>
    <v>275</v>
    <v>276</v>
    <v>53</v>
    <v>Florida is a state located in the Southeastern region of the United States. Florida is bordered to the west by the Gulf of Mexico, to the northwest by Alabama, to the north by Georgia, to the east by the Bahamas and Atlantic Ocean, and to the south by the Straits of Florida and Cuba; it is the only state that borders both the Gulf of Mexico and the Atlantic Ocean. Spanning 65,758 square miles, Florida ranks 22nd in area among the 50 states, and with a population of over 21 million, is the third-most populous. The state capital is Tallahassee and the most populous city is Jacksonville. The Miami metropolitan area, with a population of almost 6.2 million, is the most populous urban area in Florida and the seventh-most populous in the United States; other urban conurbations with over one million people are Tampa Bay, Orlando, and Jacksonville.</v>
    <v>277</v>
    <v>278</v>
    <v>279</v>
    <v>280</v>
    <v>282</v>
    <v>283</v>
    <v>193</v>
    <v>284</v>
    <v>285</v>
    <v>Florida</v>
    <v>286</v>
    <v>272</v>
    <v>287</v>
    <v>288</v>
    <v>229</v>
    <v>289</v>
    <v>290</v>
    <v>291</v>
    <v>292</v>
    <v>293</v>
    <v>294</v>
    <v>295</v>
    <v>76</v>
    <v>267</v>
    <v>143</v>
    <v>296</v>
    <v>165</v>
    <v>297</v>
    <v>298</v>
    <v>Florida</v>
    <v>mdp/vdpid/11032</v>
  </rv>
  <rv s="0">
    <fb>10519475</fb>
    <v>1</v>
  </rv>
  <rv s="1">
    <v>536870912</v>
    <v>Georgia</v>
    <v>84604bc7-2c47-4f8d-8ea5-b6ac8c018a20</v>
    <v>en-US</v>
    <v>Map</v>
  </rv>
  <rv s="0">
    <fb>153909</fb>
    <v>1</v>
  </rv>
  <rv s="0">
    <fb>51675</fb>
    <v>1</v>
  </rv>
  <rv s="1">
    <v>536870912</v>
    <v>Atlanta</v>
    <v>1a92f3fa-61f9-4e89-b606-40c945cf18d1</v>
    <v>en-US</v>
    <v>Map</v>
  </rv>
  <rv s="0">
    <fb>3574362</fb>
    <v>1</v>
  </rv>
  <rv s="0">
    <fb>4218776</fb>
    <v>1</v>
  </rv>
  <rv s="2">
    <v>7</v>
    <v>12</v>
    <v>69</v>
    <v>0</v>
    <v>Image of Georgia</v>
  </rv>
  <rv s="1">
    <v>805306368</v>
    <v>Brian Kemp (Governor)</v>
    <v>6dd4f848-98dc-60f8-90b2-87c7458743fa</v>
    <v>en-US</v>
    <v>Generic</v>
  </rv>
  <rv s="1">
    <v>805306368</v>
    <v>Geoff Duncan (Lieutenant Governor)</v>
    <v>bb55de63-3f27-e285-22cb-7c20f5dcf879</v>
    <v>en-US</v>
    <v>Generic</v>
  </rv>
  <rv s="3">
    <v>13</v>
  </rv>
  <rv s="4">
    <v>https://www.bing.com/search?q=georgia+u+s+state&amp;form=skydnc</v>
    <v>Learn more on Bing</v>
  </rv>
  <rv s="0">
    <fb>879</fb>
    <v>15</v>
  </rv>
  <rv s="0">
    <fb>49620</fb>
    <v>15</v>
  </rv>
  <rv s="0">
    <fb>148100</fb>
    <v>15</v>
  </rv>
  <rv s="0">
    <fb>2.73</fb>
    <v>16</v>
  </rv>
  <rv s="0">
    <fb>0.128</fb>
    <v>17</v>
  </rv>
  <rv s="0">
    <fb>0.04</fb>
    <v>17</v>
  </rv>
  <rv s="0">
    <fb>0.28800000000000003</fb>
    <v>17</v>
  </rv>
  <rv s="0">
    <fb>0.317</fb>
    <v>17</v>
  </rv>
  <rv s="0">
    <fb>0.85400000000000009</fb>
    <v>17</v>
  </rv>
  <rv s="0">
    <fb>9.4E-2</fb>
    <v>17</v>
  </rv>
  <rv s="0">
    <fb>0.623</fb>
    <v>17</v>
  </rv>
  <rv s="0">
    <fb>8.8000000000000009E-2</fb>
    <v>17</v>
  </rv>
  <rv s="0">
    <fb>0.61599999999999999</fb>
    <v>17</v>
  </rv>
  <rv s="5">
    <v>#VALUE!</v>
    <v>en-US</v>
    <v>84604bc7-2c47-4f8d-8ea5-b6ac8c018a20</v>
    <v>536870912</v>
    <v>1</v>
    <v>68</v>
    <v>7</v>
    <v>Georgia</v>
    <v>10</v>
    <v>11</v>
    <v>Map</v>
    <v>12</v>
    <v>13</v>
    <v>US-GA</v>
    <v>302</v>
    <v>303</v>
    <v>304</v>
    <v>53</v>
    <v>Georgia is a state in the Southeastern region of the United States, bordered to the north by Tennessee and North Carolina; to the northeast by South Carolina; to the southeast by the Atlantic Ocean; to the south by Florida; and to the west by Alabama. Georgia is the 24th-largest state in area and 8th most populous of the 50 United States. Its 2020 population was 10,711,908, according to the U.S. Census Bureau. Atlanta, a "beta(+)" global city, is both the state's capital and its largest city. The Atlanta metropolitan area, with a population of more than 6 million people in 2020, is the 9th most populous metropolitan area in the United States and contains about 57% of Georgia's entire population.</v>
    <v>305</v>
    <v>306</v>
    <v>307</v>
    <v>304</v>
    <v>310</v>
    <v>311</v>
    <v>312</v>
    <v>313</v>
    <v>314</v>
    <v>Georgia</v>
    <v>315</v>
    <v>300</v>
    <v>145</v>
    <v>316</v>
    <v>229</v>
    <v>317</v>
    <v>318</v>
    <v>319</v>
    <v>202</v>
    <v>320</v>
    <v>321</v>
    <v>322</v>
    <v>76</v>
    <v>323</v>
    <v>143</v>
    <v>294</v>
    <v>170</v>
    <v>324</v>
    <v>241</v>
    <v>Georgia</v>
    <v>mdp/vdpid/12004</v>
  </rv>
  <rv s="0">
    <fb>1754208</fb>
    <v>1</v>
  </rv>
  <rv s="1">
    <v>536870912</v>
    <v>Idaho</v>
    <v>ecd30387-20fa-4523-9045-e2860154b5e9</v>
    <v>en-US</v>
    <v>Map</v>
  </rv>
  <rv s="0">
    <fb>216632</fb>
    <v>1</v>
  </rv>
  <rv s="0">
    <fb>12165</fb>
    <v>1</v>
  </rv>
  <rv s="1">
    <v>536870912</v>
    <v>Boise</v>
    <v>1054a9b9-ef41-4b77-9953-f1ef16ec8015</v>
    <v>en-US</v>
    <v>Map</v>
  </rv>
  <rv s="0">
    <fb>589320</fb>
    <v>1</v>
  </rv>
  <rv s="0">
    <fb>700825</fb>
    <v>1</v>
  </rv>
  <rv s="2">
    <v>8</v>
    <v>12</v>
    <v>74</v>
    <v>0</v>
    <v>Image of Idaho</v>
  </rv>
  <rv s="1">
    <v>805306368</v>
    <v>Brad Little (Governor)</v>
    <v>135ff875-8d96-6f51-3eae-347573bc2b5e</v>
    <v>en-US</v>
    <v>Generic</v>
  </rv>
  <rv s="1">
    <v>805306368</v>
    <v>Janice McGeachin (Lieutenant Governor)</v>
    <v>638ce975-8193-aae0-be79-78028054dedf</v>
    <v>en-US</v>
    <v>Generic</v>
  </rv>
  <rv s="3">
    <v>14</v>
  </rv>
  <rv s="4">
    <v>https://www.bing.com/search?q=idaho&amp;form=skydnc</v>
    <v>Learn more on Bing</v>
  </rv>
  <rv s="0">
    <fb>743</fb>
    <v>15</v>
  </rv>
  <rv s="0">
    <fb>47583</fb>
    <v>15</v>
  </rv>
  <rv s="0">
    <fb>162900</fb>
    <v>15</v>
  </rv>
  <rv s="0">
    <fb>7.400000000000001E-2</fb>
    <v>17</v>
  </rv>
  <rv s="0">
    <fb>1.4999999999999999E-2</fb>
    <v>17</v>
  </rv>
  <rv s="0">
    <fb>0.25900000000000001</fb>
    <v>17</v>
  </rv>
  <rv s="0">
    <fb>8.0000000000000002E-3</fb>
    <v>17</v>
  </rv>
  <rv s="0">
    <fb>6.0999999999999999E-2</fb>
    <v>17</v>
  </rv>
  <rv s="0">
    <fb>0.89500000000000002</fb>
    <v>17</v>
  </rv>
  <rv s="0">
    <fb>0.122</fb>
    <v>17</v>
  </rv>
  <rv s="0">
    <fb>0.626</fb>
    <v>17</v>
  </rv>
  <rv s="0">
    <fb>2.3E-2</fb>
    <v>17</v>
  </rv>
  <rv s="0">
    <fb>0.26200000000000001</fb>
    <v>17</v>
  </rv>
  <rv s="0">
    <fb>0.93400000000000005</fb>
    <v>17</v>
  </rv>
  <rv s="3">
    <v>15</v>
  </rv>
  <rv s="5">
    <v>#VALUE!</v>
    <v>en-US</v>
    <v>ecd30387-20fa-4523-9045-e2860154b5e9</v>
    <v>536870912</v>
    <v>1</v>
    <v>73</v>
    <v>7</v>
    <v>Idaho</v>
    <v>10</v>
    <v>11</v>
    <v>Map</v>
    <v>12</v>
    <v>13</v>
    <v>US-ID</v>
    <v>328</v>
    <v>329</v>
    <v>330</v>
    <v>53</v>
    <v>Idaho is a state in the Pacific Northwest region of the Western United States. To the north, it shares a small portion of the Canadian border with the province of British Columbia. It borders the state of Montana to the northeast, Wyoming to the east, Nevada and Utah to the south, and Washington and Oregon to the west. The state's capital and largest city is Boise. With an area of 83,570 square miles, Idaho is the 11th largest state by land area, but with a population of approximately 1.8 million, it ranks as the 13th least populous and the 7th least densely populated of the 50 U.S. states.</v>
    <v>331</v>
    <v>332</v>
    <v>333</v>
    <v>330</v>
    <v>336</v>
    <v>337</v>
    <v>338</v>
    <v>339</v>
    <v>340</v>
    <v>Idaho</v>
    <v>99</v>
    <v>326</v>
    <v>341</v>
    <v>168</v>
    <v>167</v>
    <v>342</v>
    <v>343</v>
    <v>344</v>
    <v>345</v>
    <v>346</v>
    <v>347</v>
    <v>348</v>
    <v>206</v>
    <v>266</v>
    <v>349</v>
    <v>350</v>
    <v>176</v>
    <v>351</v>
    <v>352</v>
    <v>Idaho</v>
    <v>mdp/vdpid/14713</v>
  </rv>
  <rv s="0">
    <fb>12741080</fb>
    <v>1</v>
  </rv>
  <rv s="1">
    <v>536870912</v>
    <v>Illinois</v>
    <v>4131acb8-628a-4241-8920-ca79eab9dade</v>
    <v>en-US</v>
    <v>Map</v>
  </rv>
  <rv s="0">
    <fb>149998</fb>
    <v>1</v>
  </rv>
  <rv s="0">
    <fb>22603</fb>
    <v>1</v>
  </rv>
  <rv s="1">
    <v>536870912</v>
    <v>Springfield</v>
    <v>dc562bf8-bf83-4505-8a1b-0bdb5bd605f8</v>
    <v>en-US</v>
    <v>Map</v>
  </rv>
  <rv s="0">
    <fb>4786388</fb>
    <v>1</v>
  </rv>
  <rv s="0">
    <fb>5326970</fb>
    <v>1</v>
  </rv>
  <rv s="2">
    <v>9</v>
    <v>12</v>
    <v>79</v>
    <v>0</v>
    <v>Image of Illinois</v>
  </rv>
  <rv s="1">
    <v>536870912</v>
    <v>Chicago</v>
    <v>28deeb39-ca49-4bd4-913b-929b1de4b25b</v>
    <v>en-US</v>
    <v>Map</v>
  </rv>
  <rv s="1">
    <v>805306368</v>
    <v>J.B. Pritzker (Governor)</v>
    <v>b759cb46-ad88-1a31-2b59-96119b3d5661</v>
    <v>en-US</v>
    <v>Generic</v>
  </rv>
  <rv s="1">
    <v>805306368</v>
    <v>Juliana Stratton (Lieutenant Governor)</v>
    <v>b1e39d21-a189-eb04-4b28-4942fe9dcb39</v>
    <v>en-US</v>
    <v>Generic</v>
  </rv>
  <rv s="3">
    <v>16</v>
  </rv>
  <rv s="4">
    <v>https://www.bing.com/search?q=illinois&amp;form=skydnc</v>
    <v>Learn more on Bing</v>
  </rv>
  <rv s="0">
    <fb>907</fb>
    <v>15</v>
  </rv>
  <rv s="0">
    <fb>57574</fb>
    <v>15</v>
  </rv>
  <rv s="0">
    <fb>173800</fb>
    <v>15</v>
  </rv>
  <rv s="0">
    <fb>-2E-3</fb>
    <v>17</v>
  </rv>
  <rv s="0">
    <fb>0.14199999999999999</fb>
    <v>17</v>
  </rv>
  <rv s="0">
    <fb>6.0000000000000001E-3</fb>
    <v>18</v>
  </rv>
  <rv s="0">
    <fb>5.5E-2</fb>
    <v>17</v>
  </rv>
  <rv s="0">
    <fb>0.32299999999999995</fb>
    <v>17</v>
  </rv>
  <rv s="0">
    <fb>0.14000000000000001</fb>
    <v>17</v>
  </rv>
  <rv s="0">
    <fb>0.879</fb>
    <v>17</v>
  </rv>
  <rv s="0">
    <fb>0.16899999999999998</fb>
    <v>17</v>
  </rv>
  <rv s="0">
    <fb>0.65599999999999992</fb>
    <v>17</v>
  </rv>
  <rv s="0">
    <fb>1.9E-2</fb>
    <v>17</v>
  </rv>
  <rv s="0">
    <fb>0.77300000000000002</fb>
    <v>17</v>
  </rv>
  <rv s="5">
    <v>#VALUE!</v>
    <v>en-US</v>
    <v>4131acb8-628a-4241-8920-ca79eab9dade</v>
    <v>536870912</v>
    <v>1</v>
    <v>78</v>
    <v>7</v>
    <v>Illinois</v>
    <v>10</v>
    <v>11</v>
    <v>Map</v>
    <v>12</v>
    <v>13</v>
    <v>US-IL</v>
    <v>356</v>
    <v>357</v>
    <v>358</v>
    <v>53</v>
    <v>Illinois is a state in the Midwestern United States. Chicago is its largest city, and the state's capital is Springfield; other major metropolitan areas include Metro East, Peoria and Rockford. Of the fifty U.S. states, Illinois has the fifth largest gross domestic product, the sixth largest population, and the 25th largest land area.</v>
    <v>359</v>
    <v>360</v>
    <v>361</v>
    <v>362</v>
    <v>365</v>
    <v>366</v>
    <v>367</v>
    <v>368</v>
    <v>369</v>
    <v>Illinois</v>
    <v>286</v>
    <v>354</v>
    <v>370</v>
    <v>371</v>
    <v>372</v>
    <v>373</v>
    <v>374</v>
    <v>168</v>
    <v>375</v>
    <v>376</v>
    <v>377</v>
    <v>378</v>
    <v>76</v>
    <v>237</v>
    <v>379</v>
    <v>208</v>
    <v>345</v>
    <v>380</v>
    <v>82</v>
    <v>Illinois</v>
    <v>mdp/vdpid/14808</v>
  </rv>
  <rv s="0">
    <fb>6691878</fb>
    <v>1</v>
  </rv>
  <rv s="1">
    <v>536870912</v>
    <v>Indiana</v>
    <v>109f7e5a-efbb-4953-b4b8-cb812ce1ff5d</v>
    <v>en-US</v>
    <v>Map</v>
  </rv>
  <rv s="0">
    <fb>94321</fb>
    <v>1</v>
  </rv>
  <rv s="0">
    <fb>18713</fb>
    <v>1</v>
  </rv>
  <rv s="1">
    <v>536870912</v>
    <v>Indianapolis</v>
    <v>28ad13c5-50fe-aae3-acb8-c5dea28be321</v>
    <v>en-US</v>
    <v>Map</v>
  </rv>
  <rv s="0">
    <fb>2501937</fb>
    <v>1</v>
  </rv>
  <rv s="0">
    <fb>2854546</fb>
    <v>1</v>
  </rv>
  <rv s="2">
    <v>10</v>
    <v>12</v>
    <v>86</v>
    <v>0</v>
    <v>Image of Indiana</v>
  </rv>
  <rv s="1">
    <v>805306368</v>
    <v>Eric Holcomb (Governor)</v>
    <v>cf360ed0-1092-c70e-53bb-3b40013b5ef1</v>
    <v>en-US</v>
    <v>Generic</v>
  </rv>
  <rv s="1">
    <v>805306368</v>
    <v>Suzanne Crouch (Lieutenant Governor)</v>
    <v>6f209ae1-e639-c096-2125-c9b162385d56</v>
    <v>en-US</v>
    <v>Generic</v>
  </rv>
  <rv s="3">
    <v>17</v>
  </rv>
  <rv s="4">
    <v>https://www.bing.com/search?q=indiana&amp;form=skydnc</v>
    <v>Learn more on Bing</v>
  </rv>
  <rv s="0">
    <fb>745</fb>
    <v>15</v>
  </rv>
  <rv s="0">
    <fb>49255</fb>
    <v>15</v>
  </rv>
  <rv s="0">
    <fb>124200</fb>
    <v>15</v>
  </rv>
  <rv s="0">
    <fb>0.14599999999999999</fb>
    <v>17</v>
  </rv>
  <rv s="0">
    <fb>4.0000000000000001E-3</fb>
    <v>18</v>
  </rv>
  <rv s="0">
    <fb>2.1000000000000001E-2</fb>
    <v>17</v>
  </rv>
  <rv s="0">
    <fb>0.24100000000000002</fb>
    <v>17</v>
  </rv>
  <rv s="0">
    <fb>0.878</fb>
    <v>17</v>
  </rv>
  <rv s="0">
    <fb>6.7000000000000004E-2</fb>
    <v>17</v>
  </rv>
  <rv s="0">
    <fb>0.63900000000000001</fb>
    <v>17</v>
  </rv>
  <rv s="0">
    <fb>9.6999999999999989E-2</fb>
    <v>17</v>
  </rv>
  <rv s="0">
    <fb>0.23899999999999999</fb>
    <v>17</v>
  </rv>
  <rv s="0">
    <fb>0.85799999999999998</fb>
    <v>17</v>
  </rv>
  <rv s="5">
    <v>#VALUE!</v>
    <v>en-US</v>
    <v>109f7e5a-efbb-4953-b4b8-cb812ce1ff5d</v>
    <v>536870912</v>
    <v>1</v>
    <v>85</v>
    <v>7</v>
    <v>Indiana</v>
    <v>10</v>
    <v>11</v>
    <v>Map</v>
    <v>12</v>
    <v>13</v>
    <v>US-IN</v>
    <v>384</v>
    <v>385</v>
    <v>386</v>
    <v>53</v>
    <v>Indiana is a U.S. state in the Midwestern United States. It is the 38th-largest by area and the 17th-most populous of the 50 United States. Its capital and largest city is Indianapolis. Indiana was admitted to the United States as the 19th state on December 11, 1816. It is bordered by Lake Michigan to the northwest, Michigan to the north, Ohio to the east, the Ohio River and Kentucky to the south and southeast, and the Wabash River and Illinois to the west.</v>
    <v>387</v>
    <v>388</v>
    <v>389</v>
    <v>386</v>
    <v>392</v>
    <v>393</v>
    <v>394</v>
    <v>395</v>
    <v>396</v>
    <v>Indiana</v>
    <v>65</v>
    <v>382</v>
    <v>349</v>
    <v>397</v>
    <v>398</v>
    <v>399</v>
    <v>400</v>
    <v>287</v>
    <v>105</v>
    <v>401</v>
    <v>402</v>
    <v>403</v>
    <v>76</v>
    <v>404</v>
    <v>379</v>
    <v>405</v>
    <v>114</v>
    <v>406</v>
    <v>298</v>
    <v>Indiana</v>
    <v>mdp/vdpid/14882</v>
  </rv>
  <rv s="0">
    <fb>3156145</fb>
    <v>1</v>
  </rv>
  <rv s="1">
    <v>536870912</v>
    <v>Iowa</v>
    <v>77850824-b07a-487a-af58-37f9949afc27</v>
    <v>en-US</v>
    <v>Map</v>
  </rv>
  <rv s="0">
    <fb>145743</fb>
    <v>1</v>
  </rv>
  <rv s="0">
    <fb>14317</fb>
    <v>1</v>
  </rv>
  <rv s="1">
    <v>536870912</v>
    <v>Des Moines</v>
    <v>a4592975-b658-4874-8c06-906edcde2841</v>
    <v>en-US</v>
    <v>Map</v>
  </rv>
  <rv s="0">
    <fb>1236409</fb>
    <v>1</v>
  </rv>
  <rv s="0">
    <fb>1380162</fb>
    <v>1</v>
  </rv>
  <rv s="2">
    <v>11</v>
    <v>12</v>
    <v>93</v>
    <v>0</v>
    <v>Image of Iowa</v>
  </rv>
  <rv s="1">
    <v>805306368</v>
    <v>Kim Reynolds (Governor)</v>
    <v>5a53cf17-9d69-0115-9fad-e65c96b79e58</v>
    <v>en-US</v>
    <v>Generic</v>
  </rv>
  <rv s="1">
    <v>805306368</v>
    <v>Adam Gregg (Lieutenant Governor)</v>
    <v>924356c3-3ace-7a82-6cd1-f6bdf7c0b1aa</v>
    <v>en-US</v>
    <v>Generic</v>
  </rv>
  <rv s="3">
    <v>18</v>
  </rv>
  <rv s="4">
    <v>https://www.bing.com/search?q=iowa&amp;form=skydnc</v>
    <v>Learn more on Bing</v>
  </rv>
  <rv s="0">
    <fb>697</fb>
    <v>15</v>
  </rv>
  <rv s="0">
    <fb>53183</fb>
    <v>15</v>
  </rv>
  <rv s="0">
    <fb>129200</fb>
    <v>15</v>
  </rv>
  <rv s="0">
    <fb>2.42</fb>
    <v>16</v>
  </rv>
  <rv s="0">
    <fb>0.161</fb>
    <v>17</v>
  </rv>
  <rv s="0">
    <fb>2.4E-2</fb>
    <v>17</v>
  </rv>
  <rv s="0">
    <fb>0.26700000000000002</fb>
    <v>17</v>
  </rv>
  <rv s="0">
    <fb>0.91500000000000004</fb>
    <v>17</v>
  </rv>
  <rv s="0">
    <fb>5.7000000000000002E-2</fb>
    <v>17</v>
  </rv>
  <rv s="0">
    <fb>7.9000000000000001E-2</fb>
    <v>17</v>
  </rv>
  <rv s="0">
    <fb>1.8000000000000002E-2</fb>
    <v>17</v>
  </rv>
  <rv s="0">
    <fb>0.91799999999999993</fb>
    <v>17</v>
  </rv>
  <rv s="5">
    <v>#VALUE!</v>
    <v>en-US</v>
    <v>77850824-b07a-487a-af58-37f9949afc27</v>
    <v>536870912</v>
    <v>1</v>
    <v>92</v>
    <v>7</v>
    <v>Iowa</v>
    <v>10</v>
    <v>11</v>
    <v>Map</v>
    <v>12</v>
    <v>13</v>
    <v>US-IA</v>
    <v>410</v>
    <v>411</v>
    <v>412</v>
    <v>53</v>
    <v>Iowa is a state in the Midwestern region of the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413</v>
    <v>414</v>
    <v>415</v>
    <v>412</v>
    <v>418</v>
    <v>419</v>
    <v>420</v>
    <v>421</v>
    <v>422</v>
    <v>Iowa</v>
    <v>423</v>
    <v>408</v>
    <v>207</v>
    <v>424</v>
    <v>229</v>
    <v>425</v>
    <v>426</v>
    <v>72</v>
    <v>138</v>
    <v>427</v>
    <v>428</v>
    <v>205</v>
    <v>76</v>
    <v>429</v>
    <v>430</v>
    <v>178</v>
    <v>114</v>
    <v>431</v>
    <v>82</v>
    <v>Iowa</v>
    <v>mdp/vdpid/14987</v>
  </rv>
  <rv s="0">
    <fb>2911505</fb>
    <v>1</v>
  </rv>
  <rv s="1">
    <v>536870912</v>
    <v>Kansas</v>
    <v>6e527b71-bd3e-4bc1-b1c0-59d288b4fd5e</v>
    <v>en-US</v>
    <v>Map</v>
  </rv>
  <rv s="0">
    <fb>213096</fb>
    <v>1</v>
  </rv>
  <rv s="0">
    <fb>9807</fb>
    <v>1</v>
  </rv>
  <rv s="1">
    <v>536870912</v>
    <v>Topeka</v>
    <v>98f8ec52-b318-4d58-b2b4-598ff64e4cfe</v>
    <v>en-US</v>
    <v>Map</v>
  </rv>
  <rv s="0">
    <fb>1113472</fb>
    <v>1</v>
  </rv>
  <rv s="0">
    <fb>1259864</fb>
    <v>1</v>
  </rv>
  <rv s="2">
    <v>12</v>
    <v>12</v>
    <v>98</v>
    <v>0</v>
    <v>Image of Kansas</v>
  </rv>
  <rv s="1">
    <v>536870912</v>
    <v>Wichita</v>
    <v>bdf955f3-7da2-4896-9ea3-01394e083cf2</v>
    <v>en-US</v>
    <v>Map</v>
  </rv>
  <rv s="1">
    <v>805306368</v>
    <v>Laura Kelly (Governor)</v>
    <v>d58f1816-72cc-3140-0980-ec882a090f87</v>
    <v>en-US</v>
    <v>Generic</v>
  </rv>
  <rv s="3">
    <v>19</v>
  </rv>
  <rv s="4">
    <v>https://www.bing.com/search?q=kansas&amp;form=skydnc</v>
    <v>Learn more on Bing</v>
  </rv>
  <rv s="0">
    <fb>757</fb>
    <v>15</v>
  </rv>
  <rv s="0">
    <fb>52205</fb>
    <v>15</v>
  </rv>
  <rv s="0">
    <fb>132000</fb>
    <v>15</v>
  </rv>
  <rv s="0">
    <fb>1.2E-2</fb>
    <v>18</v>
  </rv>
  <rv s="0">
    <fb>0.31</fb>
    <v>17</v>
  </rv>
  <rv s="0">
    <fb>6.9000000000000006E-2</fb>
    <v>17</v>
  </rv>
  <rv s="0">
    <fb>0.90200000000000002</fb>
    <v>17</v>
  </rv>
  <rv s="0">
    <fb>0.66299999999999992</fb>
    <v>17</v>
  </rv>
  <rv s="0">
    <fb>8.5999999999999993E-2</fb>
    <v>17</v>
  </rv>
  <rv s="0">
    <fb>0.247</fb>
    <v>17</v>
  </rv>
  <rv s="0">
    <fb>0.86699999999999999</fb>
    <v>17</v>
  </rv>
  <rv s="3">
    <v>20</v>
  </rv>
  <rv s="5">
    <v>#VALUE!</v>
    <v>en-US</v>
    <v>6e527b71-bd3e-4bc1-b1c0-59d288b4fd5e</v>
    <v>536870912</v>
    <v>1</v>
    <v>97</v>
    <v>7</v>
    <v>Kansas</v>
    <v>10</v>
    <v>11</v>
    <v>Map</v>
    <v>12</v>
    <v>13</v>
    <v>US-KS</v>
    <v>435</v>
    <v>436</v>
    <v>437</v>
    <v>53</v>
    <v>Kansas is a state in the Midwestern United States. Its capital is Topeka and its largest city is Wichita. Kansas is a landlocked state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438</v>
    <v>439</v>
    <v>440</v>
    <v>441</v>
    <v>443</v>
    <v>444</v>
    <v>445</v>
    <v>446</v>
    <v>447</v>
    <v>Kansas</v>
    <v>133</v>
    <v>433</v>
    <v>379</v>
    <v>397</v>
    <v>448</v>
    <v>207</v>
    <v>449</v>
    <v>114</v>
    <v>450</v>
    <v>451</v>
    <v>232</v>
    <v>452</v>
    <v>76</v>
    <v>453</v>
    <v>207</v>
    <v>454</v>
    <v>176</v>
    <v>455</v>
    <v>456</v>
    <v>Kansas</v>
    <v>mdp/vdpid/16121</v>
  </rv>
  <rv s="0">
    <fb>4468402</fb>
    <v>1</v>
  </rv>
  <rv s="1">
    <v>536870912</v>
    <v>Kentucky</v>
    <v>108dfd18-4626-481a-8dfa-18f64e6eac84</v>
    <v>en-US</v>
    <v>Map</v>
  </rv>
  <rv s="0">
    <fb>104659</fb>
    <v>1</v>
  </rv>
  <rv s="0">
    <fb>12714</fb>
    <v>1</v>
  </rv>
  <rv s="1">
    <v>536870912</v>
    <v>Frankfort</v>
    <v>77808127-2585-ed16-992f-4dbf7cb32377</v>
    <v>en-US</v>
    <v>Map</v>
  </rv>
  <rv s="0">
    <fb>1708499</fb>
    <v>1</v>
  </rv>
  <rv s="0">
    <fb>1965556</fb>
    <v>1</v>
  </rv>
  <rv s="2">
    <v>13</v>
    <v>12</v>
    <v>103</v>
    <v>0</v>
    <v>Image of Kentucky</v>
  </rv>
  <rv s="1">
    <v>536870912</v>
    <v>Louisville</v>
    <v>1bc669d8-9310-926f-25b9-880f75cd4247</v>
    <v>en-US</v>
    <v>Map</v>
  </rv>
  <rv s="1">
    <v>805306368</v>
    <v>Andy Beshear (Governor)</v>
    <v>b3d019c3-d02d-e300-b685-dad592322a24</v>
    <v>en-US</v>
    <v>Generic</v>
  </rv>
  <rv s="3">
    <v>21</v>
  </rv>
  <rv s="4">
    <v>https://www.bing.com/search?q=kentucky&amp;form=skydnc</v>
    <v>Learn more on Bing</v>
  </rv>
  <rv s="0">
    <fb>675</fb>
    <v>15</v>
  </rv>
  <rv s="0">
    <fb>43740</fb>
    <v>15</v>
  </rv>
  <rv s="0">
    <fb>123200</fb>
    <v>15</v>
  </rv>
  <rv s="0">
    <fb>2.5</fb>
    <v>16</v>
  </rv>
  <rv s="0">
    <fb>0.152</fb>
    <v>17</v>
  </rv>
  <rv s="0">
    <fb>3.0000000000000001E-3</fb>
    <v>18</v>
  </rv>
  <rv s="0">
    <fb>0.223</fb>
    <v>17</v>
  </rv>
  <rv s="0">
    <fb>8.3000000000000004E-2</fb>
    <v>17</v>
  </rv>
  <rv s="0">
    <fb>0.84200000000000008</fb>
    <v>17</v>
  </rv>
  <rv s="0">
    <fb>0.59099999999999997</fb>
    <v>17</v>
  </rv>
  <rv s="0">
    <fb>0.129</fb>
    <v>17</v>
  </rv>
  <rv s="0">
    <fb>0.22899999999999998</fb>
    <v>17</v>
  </rv>
  <rv s="0">
    <fb>0.88099999999999989</fb>
    <v>17</v>
  </rv>
  <rv s="5">
    <v>#VALUE!</v>
    <v>en-US</v>
    <v>108dfd18-4626-481a-8dfa-18f64e6eac84</v>
    <v>536870912</v>
    <v>1</v>
    <v>102</v>
    <v>7</v>
    <v>Kentucky</v>
    <v>10</v>
    <v>11</v>
    <v>Map</v>
    <v>12</v>
    <v>13</v>
    <v>US-KY</v>
    <v>460</v>
    <v>461</v>
    <v>462</v>
    <v>53</v>
    <v>Kentucky, officially the Commonwealth of Kentucky, is a state in the Southeastern region of the United States and one of the states of the Upper South. Kentucky borders Illinois, Indiana, and Ohio to the north; West Virginia and Virginia to the east; Tennessee to the south; and Missouri to the west. The Commonwealth's northern border is defined by the Ohio River. Its capital is Frankfort, and its two largest cities are Louisville and Lexington. The state's population in 2020 was approximately 4.5 million.</v>
    <v>463</v>
    <v>464</v>
    <v>465</v>
    <v>466</v>
    <v>468</v>
    <v>469</v>
    <v>470</v>
    <v>471</v>
    <v>472</v>
    <v>Kentucky</v>
    <v>473</v>
    <v>458</v>
    <v>238</v>
    <v>474</v>
    <v>475</v>
    <v>69</v>
    <v>476</v>
    <v>477</v>
    <v>103</v>
    <v>478</v>
    <v>103</v>
    <v>479</v>
    <v>76</v>
    <v>480</v>
    <v>430</v>
    <v>481</v>
    <v>114</v>
    <v>482</v>
    <v>298</v>
    <v>Kentucky</v>
    <v>mdp/vdpid/16480</v>
  </rv>
  <rv s="0">
    <fb>4659978</fb>
    <v>1</v>
  </rv>
  <rv s="1">
    <v>536870912</v>
    <v>Louisiana</v>
    <v>0ca1e87f-e2f6-43fb-8deb-d22bd09a9cae</v>
    <v>en-US</v>
    <v>Map</v>
  </rv>
  <rv s="0">
    <fb>135382</fb>
    <v>1</v>
  </rv>
  <rv s="0">
    <fb>14503</fb>
    <v>1</v>
  </rv>
  <rv s="1">
    <v>536870912</v>
    <v>Baton Rouge</v>
    <v>dc17dbc5-08e4-4782-8f58-e5ce764122b6</v>
    <v>en-US</v>
    <v>Map</v>
  </rv>
  <rv s="0">
    <fb>1727919</fb>
    <v>1</v>
  </rv>
  <rv s="0">
    <fb>2036975</fb>
    <v>1</v>
  </rv>
  <rv s="2">
    <v>14</v>
    <v>12</v>
    <v>109</v>
    <v>0</v>
    <v>Image of Louisiana</v>
  </rv>
  <rv s="1">
    <v>536870912</v>
    <v>Lafayette</v>
    <v>d29b4ba5-3741-4b6a-9a84-ed632fa88f1b</v>
    <v>en-US</v>
    <v>Map</v>
  </rv>
  <rv s="1">
    <v>805306368</v>
    <v>John Bel Edwards (Governor)</v>
    <v>9c6fb294-df9b-7d01-52df-918fbc1580d0</v>
    <v>en-US</v>
    <v>Generic</v>
  </rv>
  <rv s="1">
    <v>805306368</v>
    <v>Billy Nungesser (Lieutenant Governor)</v>
    <v>edba98a9-8f96-5d5f-2a33-d387284d930d</v>
    <v>en-US</v>
    <v>Generic</v>
  </rv>
  <rv s="3">
    <v>22</v>
  </rv>
  <rv s="4">
    <v>https://www.bing.com/search?q=louisiana&amp;form=skydnc</v>
    <v>Learn more on Bing</v>
  </rv>
  <rv s="0">
    <fb>788</fb>
    <v>15</v>
  </rv>
  <rv s="0">
    <fb>45047</fb>
    <v>15</v>
  </rv>
  <rv s="0">
    <fb>144100</fb>
    <v>15</v>
  </rv>
  <rv s="0">
    <fb>2.6</fb>
    <v>16</v>
  </rv>
  <rv s="0">
    <fb>3.3000000000000002E-2</fb>
    <v>17</v>
  </rv>
  <rv s="0">
    <fb>8.0000000000000002E-3</fb>
    <v>18</v>
  </rv>
  <rv s="0">
    <fb>0.22500000000000001</fb>
    <v>17</v>
  </rv>
  <rv s="0">
    <fb>0.32500000000000001</fb>
    <v>17</v>
  </rv>
  <rv s="0">
    <fb>0.83400000000000007</fb>
    <v>17</v>
  </rv>
  <rv s="0">
    <fb>0.05</fb>
    <v>17</v>
  </rv>
  <rv s="0">
    <fb>0.60399999999999998</fb>
    <v>17</v>
  </rv>
  <rv s="0">
    <fb>0.11</fb>
    <v>17</v>
  </rv>
  <rv s="0">
    <fb>0.63200000000000001</fb>
    <v>17</v>
  </rv>
  <rv s="5">
    <v>#VALUE!</v>
    <v>en-US</v>
    <v>0ca1e87f-e2f6-43fb-8deb-d22bd09a9cae</v>
    <v>536870912</v>
    <v>1</v>
    <v>108</v>
    <v>7</v>
    <v>Louisiana</v>
    <v>10</v>
    <v>11</v>
    <v>Map</v>
    <v>12</v>
    <v>13</v>
    <v>US-LA</v>
    <v>486</v>
    <v>487</v>
    <v>488</v>
    <v>53</v>
    <v>Louisiana is a state in the Deep South and South Central regions of the United States. It is the 20th-smallest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making it one of only two U.S. states not subdivided into counties. The state's capital is Baton Rouge, and its largest city is New Orleans.</v>
    <v>489</v>
    <v>490</v>
    <v>491</v>
    <v>492</v>
    <v>495</v>
    <v>496</v>
    <v>497</v>
    <v>498</v>
    <v>499</v>
    <v>Louisiana</v>
    <v>500</v>
    <v>484</v>
    <v>501</v>
    <v>375</v>
    <v>502</v>
    <v>430</v>
    <v>503</v>
    <v>504</v>
    <v>317</v>
    <v>505</v>
    <v>506</v>
    <v>507</v>
    <v>76</v>
    <v>508</v>
    <v>78</v>
    <v>405</v>
    <v>402</v>
    <v>509</v>
    <v>82</v>
    <v>Louisiana</v>
    <v>mdp/vdpid/19283</v>
  </rv>
  <rv s="0">
    <fb>1338404</fb>
    <v>1</v>
  </rv>
  <rv s="1">
    <v>536870912</v>
    <v>Maine</v>
    <v>d62dd683-9cf9-4db9-a497-d810d529592b</v>
    <v>en-US</v>
    <v>Map</v>
  </rv>
  <rv s="0">
    <fb>91646</fb>
    <v>1</v>
  </rv>
  <rv s="0">
    <fb>4010</fb>
    <v>1</v>
  </rv>
  <rv s="1">
    <v>536870912</v>
    <v>Augusta</v>
    <v>a6f13dc8-92ac-2fb1-cb14-adfd42dc32be</v>
    <v>en-US</v>
    <v>Map</v>
  </rv>
  <rv s="0">
    <fb>553284</fb>
    <v>1</v>
  </rv>
  <rv s="0">
    <fb>730705</fb>
    <v>1</v>
  </rv>
  <rv s="2">
    <v>15</v>
    <v>12</v>
    <v>116</v>
    <v>0</v>
    <v>Image of Maine</v>
  </rv>
  <rv s="1">
    <v>536870912</v>
    <v>Portland</v>
    <v>faa79e83-dad6-af0a-6f59-a774a9a659a6</v>
    <v>en-US</v>
    <v>Map</v>
  </rv>
  <rv s="1">
    <v>805306368</v>
    <v>Janet Mills (Governor)</v>
    <v>a46a0212-e842-c48d-8bde-90ee5acba105</v>
    <v>en-US</v>
    <v>Generic</v>
  </rv>
  <rv s="3">
    <v>23</v>
  </rv>
  <rv s="4">
    <v>https://www.bing.com/search?q=maine&amp;form=skydnc</v>
    <v>Learn more on Bing</v>
  </rv>
  <rv s="0">
    <fb>777</fb>
    <v>15</v>
  </rv>
  <rv s="0">
    <fb>49331</fb>
    <v>15</v>
  </rv>
  <rv s="0">
    <fb>2.34</fb>
    <v>16</v>
  </rv>
  <rv s="0">
    <fb>0.188</fb>
    <v>17</v>
  </rv>
  <rv s="0">
    <fb>1.2E-2</fb>
    <v>17</v>
  </rv>
  <rv s="0">
    <fb>0.28999999999999998</fb>
    <v>17</v>
  </rv>
  <rv s="0">
    <fb>0.91599999999999993</fb>
    <v>17</v>
  </rv>
  <rv s="0">
    <fb>0.63400000000000001</fb>
    <v>17</v>
  </rv>
  <rv s="0">
    <fb>0.11900000000000001</fb>
    <v>17</v>
  </rv>
  <rv s="0">
    <fb>0.193</fb>
    <v>17</v>
  </rv>
  <rv s="0">
    <fb>4.9000000000000002E-2</fb>
    <v>17</v>
  </rv>
  <rv s="0">
    <fb>0.94900000000000007</fb>
    <v>17</v>
  </rv>
  <rv s="7">
    <v>#VALUE!</v>
    <v>en-US</v>
    <v>d62dd683-9cf9-4db9-a497-d810d529592b</v>
    <v>536870912</v>
    <v>1</v>
    <v>113</v>
    <v>114</v>
    <v>Maine</v>
    <v>10</v>
    <v>11</v>
    <v>Map</v>
    <v>12</v>
    <v>115</v>
    <v>US-ME</v>
    <v>513</v>
    <v>514</v>
    <v>515</v>
    <v>53</v>
    <v>Maine is a state in the New England region of the United States, bordered by New Hampshire to the west; the Gulf of Maine to the southeast; and the Canadian provinces of New Brunswick and Quebec to the northeast and northwest, respectively. Maine is the 12th-smallest by area, the 9th-least populous, the 13th-least densely populated, and the most rural of the 50 U.S. states. It is also the northeasternmost among the contiguous United States, the northernmost state east of the Great Lakes, the only state whose name consists of a single syllable, and the only state to border exactly one other US state. The most populous city in Maine is Portland, while its capital is Augusta.</v>
    <v>516</v>
    <v>517</v>
    <v>518</v>
    <v>519</v>
    <v>521</v>
    <v>522</v>
    <v>523</v>
    <v>524</v>
    <v>369</v>
    <v>Maine</v>
    <v>525</v>
    <v>511</v>
    <v>206</v>
    <v>526</v>
    <v>68</v>
    <v>527</v>
    <v>528</v>
    <v>69</v>
    <v>72</v>
    <v>529</v>
    <v>78</v>
    <v>530</v>
    <v>531</v>
    <v>66</v>
    <v>532</v>
    <v>533</v>
    <v>534</v>
    <v>241</v>
    <v>Maine</v>
    <v>mdp/vdpid/19840</v>
  </rv>
  <rv s="0">
    <fb>6042718</fb>
    <v>1</v>
  </rv>
  <rv s="1">
    <v>536870912</v>
    <v>Maryland</v>
    <v>4c472f4d-06a8-4d90-8bb8-da4d168c73fe</v>
    <v>en-US</v>
    <v>Map</v>
  </rv>
  <rv s="0">
    <fb>32133</fb>
    <v>1</v>
  </rv>
  <rv s="0">
    <fb>17044</fb>
    <v>1</v>
  </rv>
  <rv s="1">
    <v>536870912</v>
    <v>Annapolis</v>
    <v>5c1c2452-fad3-09a7-1bd5-bafdf1acf665</v>
    <v>en-US</v>
    <v>Map</v>
  </rv>
  <rv s="0">
    <fb>2166389</fb>
    <v>1</v>
  </rv>
  <rv s="0">
    <fb>2447127</fb>
    <v>1</v>
  </rv>
  <rv s="2">
    <v>16</v>
    <v>12</v>
    <v>123</v>
    <v>0</v>
    <v>Image of Maryland</v>
  </rv>
  <rv s="1">
    <v>536870912</v>
    <v>Baltimore</v>
    <v>ee720710-86f4-43c1-914a-9e12af6cb368</v>
    <v>en-US</v>
    <v>Map</v>
  </rv>
  <rv s="1">
    <v>805306368</v>
    <v>Larry Hogan (Governor)</v>
    <v>36ee4cb5-a20b-fb76-837c-243baa3ccab9</v>
    <v>en-US</v>
    <v>Generic</v>
  </rv>
  <rv s="3">
    <v>24</v>
  </rv>
  <rv s="4">
    <v>https://www.bing.com/search?q=maryland&amp;form=skydnc</v>
    <v>Learn more on Bing</v>
  </rv>
  <rv s="0">
    <fb>1230</fb>
    <v>15</v>
  </rv>
  <rv s="0">
    <fb>74551</fb>
    <v>15</v>
  </rv>
  <rv s="0">
    <fb>286900</fb>
    <v>15</v>
  </rv>
  <rv s="0">
    <fb>2.67</fb>
    <v>16</v>
  </rv>
  <rv s="0">
    <fb>0.14099999999999999</fb>
    <v>17</v>
  </rv>
  <rv s="0">
    <fb>0.379</fb>
    <v>17</v>
  </rv>
  <rv s="0">
    <fb>0.30499999999999999</fb>
    <v>17</v>
  </rv>
  <rv s="0">
    <fb>0.14499999999999999</fb>
    <v>17</v>
  </rv>
  <rv s="0">
    <fb>0.89400000000000002</fb>
    <v>17</v>
  </rv>
  <rv s="0">
    <fb>9.5000000000000001E-2</fb>
    <v>17</v>
  </rv>
  <rv s="0">
    <fb>0.67900000000000005</fb>
    <v>17</v>
  </rv>
  <rv s="0">
    <fb>0.59599999999999997</fb>
    <v>17</v>
  </rv>
  <rv s="5">
    <v>#VALUE!</v>
    <v>en-US</v>
    <v>4c472f4d-06a8-4d90-8bb8-da4d168c73fe</v>
    <v>536870912</v>
    <v>1</v>
    <v>122</v>
    <v>7</v>
    <v>Maryland</v>
    <v>10</v>
    <v>11</v>
    <v>Map</v>
    <v>12</v>
    <v>13</v>
    <v>US-MD</v>
    <v>538</v>
    <v>539</v>
    <v>540</v>
    <v>53</v>
    <v>Maryland is a state in the Mid-Atlantic region of the United States. It shares borders with Virginia, West Virginia, and the District of Columbia to its south and west; Pennsylvania to its north; and Delaware and the Atlantic Ocean to its east. Baltimore is the largest city in the state, and the capital is Annapolis. Among its occasional nicknames are Old Line State, the Free State, and the Chesapeake Bay State. It is named after Henrietta Maria, the French-born Queen of England, Scotland, and Ireland, who was known then in England as Mary.</v>
    <v>541</v>
    <v>542</v>
    <v>543</v>
    <v>544</v>
    <v>546</v>
    <v>547</v>
    <v>548</v>
    <v>549</v>
    <v>550</v>
    <v>Maryland</v>
    <v>551</v>
    <v>536</v>
    <v>74</v>
    <v>552</v>
    <v>372</v>
    <v>170</v>
    <v>553</v>
    <v>554</v>
    <v>555</v>
    <v>556</v>
    <v>557</v>
    <v>558</v>
    <v>76</v>
    <v>237</v>
    <v>112</v>
    <v>263</v>
    <v>345</v>
    <v>559</v>
    <v>241</v>
    <v>Maryland</v>
    <v>mdp/vdpid/20487</v>
  </rv>
  <rv s="0">
    <fb>6902149</fb>
    <v>1</v>
  </rv>
  <rv s="1">
    <v>536870912</v>
    <v>Massachusetts</v>
    <v>845219d5-3650-4199-b926-964ca27c863c</v>
    <v>en-US</v>
    <v>Map</v>
  </rv>
  <rv s="0">
    <fb>27336</fb>
    <v>1</v>
  </rv>
  <rv s="0">
    <fb>16288</fb>
    <v>1</v>
  </rv>
  <rv s="1">
    <v>536870912</v>
    <v>Boston</v>
    <v>f0f5899a-361f-4fe4-89d1-11130aa2c653</v>
    <v>en-US</v>
    <v>Map</v>
  </rv>
  <rv s="0">
    <fb>2549721</fb>
    <v>1</v>
  </rv>
  <rv s="0">
    <fb>2858026</fb>
    <v>1</v>
  </rv>
  <rv s="2">
    <v>17</v>
    <v>12</v>
    <v>129</v>
    <v>0</v>
    <v>Image of Massachusetts</v>
  </rv>
  <rv s="1">
    <v>805306368</v>
    <v>Charlie Baker (Governor)</v>
    <v>f4fd833b-f4ef-9dc7-c0ad-38a72ce351ce</v>
    <v>en-US</v>
    <v>Generic</v>
  </rv>
  <rv s="1">
    <v>805306368</v>
    <v>Karyn Polito (Lieutenant Governor)</v>
    <v>8b27c946-0945-5832-34df-881c522b403a</v>
    <v>en-US</v>
    <v>Generic</v>
  </rv>
  <rv s="3">
    <v>25</v>
  </rv>
  <rv s="4">
    <v>https://www.bing.com/search?q=massachusetts&amp;form=skydnc</v>
    <v>Learn more on Bing</v>
  </rv>
  <rv s="0">
    <fb>1102</fb>
    <v>15</v>
  </rv>
  <rv s="0">
    <fb>68563</fb>
    <v>15</v>
  </rv>
  <rv s="0">
    <fb>333100</fb>
    <v>15</v>
  </rv>
  <rv s="0">
    <fb>6.6000000000000003E-2</fb>
    <v>17</v>
  </rv>
  <rv s="0">
    <fb>0.40500000000000003</fb>
    <v>17</v>
  </rv>
  <rv s="0">
    <fb>0.155</fb>
    <v>17</v>
  </rv>
  <rv s="0">
    <fb>0.89800000000000002</fb>
    <v>17</v>
  </rv>
  <rv s="0">
    <fb>0.11199999999999999</fb>
    <v>17</v>
  </rv>
  <rv s="0">
    <fb>0.67500000000000004</fb>
    <v>17</v>
  </rv>
  <rv s="0">
    <fb>0.20399999999999999</fb>
    <v>17</v>
  </rv>
  <rv s="0">
    <fb>0.82099999999999995</fb>
    <v>17</v>
  </rv>
  <rv s="5">
    <v>#VALUE!</v>
    <v>en-US</v>
    <v>845219d5-3650-4199-b926-964ca27c863c</v>
    <v>536870912</v>
    <v>1</v>
    <v>128</v>
    <v>7</v>
    <v>Massachusetts</v>
    <v>10</v>
    <v>11</v>
    <v>Map</v>
    <v>12</v>
    <v>13</v>
    <v>US-MA</v>
    <v>563</v>
    <v>564</v>
    <v>565</v>
    <v>53</v>
    <v>Massachusetts, officially the Commonwealth of Massachusetts, is the most populous state in the New England region of the United States. It borders on the Atlantic Ocean and Gulf of Maine to the east,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566</v>
    <v>567</v>
    <v>568</v>
    <v>565</v>
    <v>571</v>
    <v>572</v>
    <v>573</v>
    <v>574</v>
    <v>575</v>
    <v>Massachusetts</v>
    <v>133</v>
    <v>561</v>
    <v>317</v>
    <v>235</v>
    <v>229</v>
    <v>576</v>
    <v>577</v>
    <v>100</v>
    <v>578</v>
    <v>579</v>
    <v>580</v>
    <v>581</v>
    <v>76</v>
    <v>429</v>
    <v>349</v>
    <v>582</v>
    <v>165</v>
    <v>583</v>
    <v>241</v>
    <v>Massachusetts</v>
    <v>mdp/vdpid/20543</v>
  </rv>
  <rv s="0">
    <fb>9995915</fb>
    <v>1</v>
  </rv>
  <rv s="1">
    <v>536870912</v>
    <v>Michigan</v>
    <v>162411c2-b757-495d-aa81-93942fae2f7e</v>
    <v>en-US</v>
    <v>Map</v>
  </rv>
  <rv s="0">
    <fb>250493</fb>
    <v>1</v>
  </rv>
  <rv s="0">
    <fb>20408</fb>
    <v>1</v>
  </rv>
  <rv s="1">
    <v>536870912</v>
    <v>Lansing</v>
    <v>f72f32c4-1da0-4657-9366-ff9fa67191cd</v>
    <v>en-US</v>
    <v>Map</v>
  </rv>
  <rv s="0">
    <fb>3841148</fb>
    <v>1</v>
  </rv>
  <rv s="0">
    <fb>4560055</fb>
    <v>1</v>
  </rv>
  <rv s="1">
    <v>536870912</v>
    <v>Detroit</v>
    <v>85910f05-3dc5-436a-85db-fe5802c27206</v>
    <v>en-US</v>
    <v>Map</v>
  </rv>
  <rv s="1">
    <v>805306368</v>
    <v>Gretchen Whitmer (Governor)</v>
    <v>f6d1e9db-75f6-c594-7272-dd636d3f4ad3</v>
    <v>en-US</v>
    <v>Generic</v>
  </rv>
  <rv s="3">
    <v>26</v>
  </rv>
  <rv s="4">
    <v>https://www.bing.com/search?q=michigan&amp;form=skydnc</v>
    <v>Learn more on Bing</v>
  </rv>
  <rv s="0">
    <fb>783</fb>
    <v>15</v>
  </rv>
  <rv s="0">
    <fb>49576</fb>
    <v>15</v>
  </rv>
  <rv s="0">
    <fb>122400</fb>
    <v>15</v>
  </rv>
  <rv s="0">
    <fb>2.52</fb>
    <v>16</v>
  </rv>
  <rv s="0">
    <fb>4.0000000000000001E-3</fb>
    <v>17</v>
  </rv>
  <rv s="0">
    <fb>0.03</fb>
    <v>17</v>
  </rv>
  <rv s="0">
    <fb>0.26899999999999996</fb>
    <v>17</v>
  </rv>
  <rv s="0">
    <fb>0.89599999999999991</fb>
    <v>17</v>
  </rv>
  <rv s="0">
    <fb>0.61199999999999999</fb>
    <v>17</v>
  </rv>
  <rv s="0">
    <fb>0.10300000000000001</fb>
    <v>17</v>
  </rv>
  <rv s="0">
    <fb>0.222</fb>
    <v>17</v>
  </rv>
  <rv s="0">
    <fb>5.7999999999999996E-2</fb>
    <v>17</v>
  </rv>
  <rv s="0">
    <fb>0.79700000000000004</fb>
    <v>17</v>
  </rv>
  <rv s="8">
    <v>#VALUE!</v>
    <v>en-US</v>
    <v>162411c2-b757-495d-aa81-93942fae2f7e</v>
    <v>536870912</v>
    <v>1</v>
    <v>135</v>
    <v>136</v>
    <v>Michigan</v>
    <v>10</v>
    <v>49</v>
    <v>Map</v>
    <v>12</v>
    <v>115</v>
    <v>US-MI</v>
    <v>587</v>
    <v>588</v>
    <v>589</v>
    <v>53</v>
    <v>Michigan is a state in the Great Lakes region of the upper Midwestern United States. Its name derives from a gallicized variant of the original Ojibwe word ᒥᓯᑲᒥ, meaning 'large water' or 'large lake'. With a population of nearly 10.12 million and a total area of nearly 97,000 sq mi, Michigan is the 10th-largest state by population, the 11th-largest by area, and the largest by area east of the Mississippi River. Its capital is Lansing, and its largest city is Detroit. Metro Detroit is among the nation's most populous and largest metropolitan economies.</v>
    <v>590</v>
    <v>591</v>
    <v>592</v>
    <v>594</v>
    <v>595</v>
    <v>596</v>
    <v>597</v>
    <v>598</v>
    <v>Michigan</v>
    <v>599</v>
    <v>585</v>
    <v>600</v>
    <v>228</v>
    <v>68</v>
    <v>601</v>
    <v>602</v>
    <v>371</v>
    <v>114</v>
    <v>603</v>
    <v>533</v>
    <v>604</v>
    <v>605</v>
    <v>349</v>
    <v>606</v>
    <v>607</v>
    <v>608</v>
    <v>298</v>
    <v>Michigan</v>
    <v>mdp/vdpid/21196</v>
  </rv>
  <rv s="0">
    <fb>5611179</fb>
    <v>1</v>
  </rv>
  <rv s="1">
    <v>536870912</v>
    <v>Minnesota</v>
    <v>77f97f6f-7e93-46e5-b486-6198effe8dea</v>
    <v>en-US</v>
    <v>Map</v>
  </rv>
  <rv s="0">
    <fb>225181</fb>
    <v>1</v>
  </rv>
  <rv s="0">
    <fb>21449</fb>
    <v>1</v>
  </rv>
  <rv s="1">
    <v>536870912</v>
    <v>Saint Paul</v>
    <v>1cc78952-7fdf-3532-7f33-51048c23af61</v>
    <v>en-US</v>
    <v>Map</v>
  </rv>
  <rv s="0">
    <fb>2124745</fb>
    <v>1</v>
  </rv>
  <rv s="0">
    <fb>2409935</fb>
    <v>1</v>
  </rv>
  <rv s="2">
    <v>18</v>
    <v>12</v>
    <v>143</v>
    <v>0</v>
    <v>Image of Minnesota</v>
  </rv>
  <rv s="1">
    <v>536870912</v>
    <v>Minneapolis</v>
    <v>def03125-42ba-47cd-8061-ee55f5c63e67</v>
    <v>en-US</v>
    <v>Map</v>
  </rv>
  <rv s="4">
    <v>https://www.bing.com/search?q=minnesota&amp;form=skydnc</v>
    <v>Learn more on Bing</v>
  </rv>
  <rv s="0">
    <fb>848</fb>
    <v>15</v>
  </rv>
  <rv s="0">
    <fb>61492</fb>
    <v>15</v>
  </rv>
  <rv s="0">
    <fb>186200</fb>
    <v>15</v>
  </rv>
  <rv s="0">
    <fb>2.4900000000000002</fb>
    <v>16</v>
  </rv>
  <rv s="0">
    <fb>4.0999999999999995E-2</fb>
    <v>17</v>
  </rv>
  <rv s="0">
    <fb>1.3000000000000001E-2</fb>
    <v>18</v>
  </rv>
  <rv s="0">
    <fb>0.33700000000000002</fb>
    <v>17</v>
  </rv>
  <rv s="0">
    <fb>7.6999999999999999E-2</fb>
    <v>17</v>
  </rv>
  <rv s="0">
    <fb>0.92400000000000004</fb>
    <v>17</v>
  </rv>
  <rv s="0">
    <fb>0.7</fb>
    <v>17</v>
  </rv>
  <rv s="0">
    <fb>0.23399999999999999</fb>
    <v>17</v>
  </rv>
  <rv s="9">
    <v>#VALUE!</v>
    <v>en-US</v>
    <v>77f97f6f-7e93-46e5-b486-6198effe8dea</v>
    <v>536870912</v>
    <v>1</v>
    <v>141</v>
    <v>142</v>
    <v>Minnesota</v>
    <v>10</v>
    <v>11</v>
    <v>Map</v>
    <v>12</v>
    <v>13</v>
    <v>US-MN</v>
    <v>612</v>
    <v>613</v>
    <v>614</v>
    <v>53</v>
    <v>Minnesota is a state in the upper midwestern region of the United States. It is the 12th largest U.S. state in area and the 22nd most populous, with over 5.75 million residents. Minnesota is home to western prairies, now given over to intensive agriculture; deciduous forests in the southeast, now partially cleared, farmed, and settled; and the less populated North Woods, used for mining, forestry, and recreation. Roughly a third of the state is covered in forests, and it is known as the "Land of 10,000 Lakes" for having over 14,000 bodies of fresh water of at least ten acres. More than 60% of Minnesotans live in the Minneapolis–Saint Paul metropolitan area, known as the "Twin Cities", the state's main political, economic, and cultural hub. With a population of about 3.7 million, the Twin Cities is the 16th largest metropolitan area in the U.S. Other minor metropolitan and micropolitan statistical areas in the state include Duluth, Mankato, Moorhead, Rochester, and St. Cloud.</v>
    <v>615</v>
    <v>616</v>
    <v>617</v>
    <v>618</v>
    <v>619</v>
    <v>620</v>
    <v>621</v>
    <v>622</v>
    <v>Minnesota</v>
    <v>623</v>
    <v>610</v>
    <v>624</v>
    <v>168</v>
    <v>625</v>
    <v>533</v>
    <v>626</v>
    <v>80</v>
    <v>627</v>
    <v>628</v>
    <v>239</v>
    <v>629</v>
    <v>76</v>
    <v>237</v>
    <v>425</v>
    <v>630</v>
    <v>145</v>
    <v>320</v>
    <v>82</v>
    <v>Minnesota</v>
    <v>mdp/vdpid/21412</v>
  </rv>
  <rv s="0">
    <fb>2963914</fb>
    <v>1</v>
  </rv>
  <rv s="1">
    <v>536870912</v>
    <v>Mississippi</v>
    <v>6af619ca-217d-49c0-9a86-153fc7fbcd78</v>
    <v>en-US</v>
    <v>Map</v>
  </rv>
  <rv s="0">
    <fb>125443</fb>
    <v>1</v>
  </rv>
  <rv s="0">
    <fb>6886</fb>
    <v>1</v>
  </rv>
  <rv s="1">
    <v>536870912</v>
    <v>Jackson</v>
    <v>ed40f72a-f28d-48a5-887c-e021839859d4</v>
    <v>en-US</v>
    <v>Map</v>
  </rv>
  <rv s="0">
    <fb>1096593</fb>
    <v>1</v>
  </rv>
  <rv s="0">
    <fb>1307441</fb>
    <v>1</v>
  </rv>
  <rv s="1">
    <v>805306368</v>
    <v>Tate Reeves (Governor)</v>
    <v>1213e585-32e8-e04c-eea2-e80c2d44dde8</v>
    <v>en-US</v>
    <v>Generic</v>
  </rv>
  <rv s="3">
    <v>27</v>
  </rv>
  <rv s="4">
    <v>https://www.bing.com/search?q=mississippi&amp;form=skydnc</v>
    <v>Learn more on Bing</v>
  </rv>
  <rv s="0">
    <fb>39665</fb>
    <v>15</v>
  </rv>
  <rv s="0">
    <fb>103100</fb>
    <v>15</v>
  </rv>
  <rv s="0">
    <fb>2.64</fb>
    <v>16</v>
  </rv>
  <rv s="0">
    <fb>6.9999999999999993E-3</fb>
    <v>17</v>
  </rv>
  <rv s="0">
    <fb>1.1000000000000001E-2</fb>
    <v>17</v>
  </rv>
  <rv s="0">
    <fb>0.20699999999999999</fb>
    <v>17</v>
  </rv>
  <rv s="0">
    <fb>0.82299999999999995</fb>
    <v>17</v>
  </rv>
  <rv s="0">
    <fb>3.1E-2</fb>
    <v>17</v>
  </rv>
  <rv s="0">
    <fb>0.57499999999999996</fb>
    <v>17</v>
  </rv>
  <rv s="0">
    <fb>0.24299999999999999</fb>
    <v>17</v>
  </rv>
  <rv s="0">
    <fb>0.59499999999999997</fb>
    <v>17</v>
  </rv>
  <rv s="6">
    <v>#VALUE!</v>
    <v>en-US</v>
    <v>6af619ca-217d-49c0-9a86-153fc7fbcd78</v>
    <v>536870912</v>
    <v>1</v>
    <v>149</v>
    <v>48</v>
    <v>Mississippi</v>
    <v>10</v>
    <v>49</v>
    <v>Map</v>
    <v>12</v>
    <v>150</v>
    <v>US-MS</v>
    <v>634</v>
    <v>635</v>
    <v>636</v>
    <v>53</v>
    <v>Mississippi is a state in the Southeastern region of the United States, bordered to the north by Tennessee; to the east by Alabama; to the south by the Gulf of Mexico; to the southwest by Louisiana; and to the northwest by Arkansas. Mississippi's western boundary is largely defined by the Mississippi River. Mississippi is the 32nd largest and 35th-most populous of the 50 U.S. states and has the lowest per-capita income in the United States. Jackson is both the state's capital and largest city. Greater Jackson is the state's most populous metropolitan area, with a population of 591,978 in 2020.</v>
    <v>637</v>
    <v>638</v>
    <v>636</v>
    <v>640</v>
    <v>641</v>
    <v>62</v>
    <v>642</v>
    <v>643</v>
    <v>Mississippi</v>
    <v>644</v>
    <v>632</v>
    <v>645</v>
    <v>168</v>
    <v>372</v>
    <v>646</v>
    <v>647</v>
    <v>231</v>
    <v>349</v>
    <v>648</v>
    <v>649</v>
    <v>650</v>
    <v>76</v>
    <v>531</v>
    <v>527</v>
    <v>651</v>
    <v>145</v>
    <v>652</v>
    <v>82</v>
    <v>Mississippi</v>
    <v>mdp/vdpid/21502</v>
  </rv>
  <rv s="0">
    <fb>6126452</fb>
    <v>1</v>
  </rv>
  <rv s="1">
    <v>536870912</v>
    <v>Missouri</v>
    <v>6185f8cb-44e1-4da6-9bf0-b75286aeb591</v>
    <v>en-US</v>
    <v>Map</v>
  </rv>
  <rv s="0">
    <fb>180533</fb>
    <v>1</v>
  </rv>
  <rv s="0">
    <fb>18997</fb>
    <v>1</v>
  </rv>
  <rv s="1">
    <v>536870912</v>
    <v>Jefferson City</v>
    <v>81535f0b-c6a8-d0ca-9542-f43e51dc1f18</v>
    <v>en-US</v>
    <v>Map</v>
  </rv>
  <rv s="0">
    <fb>2364688</fb>
    <v>1</v>
  </rv>
  <rv s="0">
    <fb>2760084</fb>
    <v>1</v>
  </rv>
  <rv s="2">
    <v>19</v>
    <v>12</v>
    <v>157</v>
    <v>0</v>
    <v>Image of Missouri</v>
  </rv>
  <rv s="1">
    <v>536870912</v>
    <v>Kansas City</v>
    <v>5b93ac88-7242-4198-8c11-93854400c8d7</v>
    <v>en-US</v>
    <v>Map</v>
  </rv>
  <rv s="1">
    <v>805306368</v>
    <v>Mike Parson (Governor)</v>
    <v>62bf026b-d9a9-58d5-78da-bc64c6183f46</v>
    <v>en-US</v>
    <v>Generic</v>
  </rv>
  <rv s="1">
    <v>805306368</v>
    <v>Tommie Pierson Sr. (Mayor)</v>
    <v>11d6b87c-8bbb-c6d4-fad1-420eb48c5158</v>
    <v>en-US</v>
    <v>Generic</v>
  </rv>
  <rv s="1">
    <v>805306368</v>
    <v>Mike Kehoe (Lieutenant Governor)</v>
    <v>b2f50b37-ce14-c873-e2df-fd5943b7c015</v>
    <v>en-US</v>
    <v>Generic</v>
  </rv>
  <rv s="3">
    <v>28</v>
  </rv>
  <rv s="4">
    <v>https://www.bing.com/search?q=missouri&amp;form=skydnc</v>
    <v>Learn more on Bing</v>
  </rv>
  <rv s="0">
    <fb>746</fb>
    <v>15</v>
  </rv>
  <rv s="0">
    <fb>48173</fb>
    <v>15</v>
  </rv>
  <rv s="0">
    <fb>138400</fb>
    <v>15</v>
  </rv>
  <rv s="0">
    <fb>2.48</fb>
    <v>16</v>
  </rv>
  <rv s="0">
    <fb>0.27100000000000002</fb>
    <v>17</v>
  </rv>
  <rv s="0">
    <fb>0.10400000000000001</fb>
    <v>17</v>
  </rv>
  <rv s="0">
    <fb>0.83299999999999996</fb>
    <v>17</v>
  </rv>
  <rv s="5">
    <v>#VALUE!</v>
    <v>en-US</v>
    <v>6185f8cb-44e1-4da6-9bf0-b75286aeb591</v>
    <v>536870912</v>
    <v>1</v>
    <v>156</v>
    <v>7</v>
    <v>Missouri</v>
    <v>10</v>
    <v>11</v>
    <v>Map</v>
    <v>12</v>
    <v>13</v>
    <v>US-MO</v>
    <v>656</v>
    <v>657</v>
    <v>658</v>
    <v>53</v>
    <v>Missouri is a state in the Midwestern region of the United States. Ranking 21st in land area, it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into the Mississippi River, which makes up the eastern border. With more than six million residents, it is the 19th-most populous state of the country. The largest urban areas are St. Louis, Kansas City, Springfield and Columbia; the capital is Jefferson City.</v>
    <v>659</v>
    <v>660</v>
    <v>661</v>
    <v>662</v>
    <v>666</v>
    <v>667</v>
    <v>668</v>
    <v>669</v>
    <v>670</v>
    <v>Missouri</v>
    <v>671</v>
    <v>654</v>
    <v>66</v>
    <v>67</v>
    <v>372</v>
    <v>143</v>
    <v>672</v>
    <v>77</v>
    <v>261</v>
    <v>265</v>
    <v>624</v>
    <v>509</v>
    <v>76</v>
    <v>673</v>
    <v>238</v>
    <v>481</v>
    <v>209</v>
    <v>674</v>
    <v>82</v>
    <v>Missouri</v>
    <v>mdp/vdpid/21512</v>
  </rv>
  <rv s="0">
    <fb>1062305</fb>
    <v>1</v>
  </rv>
  <rv s="1">
    <v>536870912</v>
    <v>Montana</v>
    <v>447d6cd5-53f6-4c8f-bf6c-9ff228415c3b</v>
    <v>en-US</v>
    <v>Map</v>
  </rv>
  <rv s="0">
    <fb>381154</fb>
    <v>1</v>
  </rv>
  <rv s="0">
    <fb>4781</fb>
    <v>1</v>
  </rv>
  <rv s="1">
    <v>536870912</v>
    <v>Helena</v>
    <v>097df9b7-6962-dbe8-2072-661fa4996ede</v>
    <v>en-US</v>
    <v>Map</v>
  </rv>
  <rv s="0">
    <fb>409394</fb>
    <v>1</v>
  </rv>
  <rv s="0">
    <fb>497756</fb>
    <v>1</v>
  </rv>
  <rv s="2">
    <v>20</v>
    <v>12</v>
    <v>164</v>
    <v>0</v>
    <v>Image of Montana</v>
  </rv>
  <rv s="1">
    <v>536870912</v>
    <v>Billings</v>
    <v>c0f552c6-eaaf-4d0b-806d-6017c2034bbb</v>
    <v>en-US</v>
    <v>Map</v>
  </rv>
  <rv s="1">
    <v>805306368</v>
    <v>Greg Gianforte (Governor)</v>
    <v>d6243525-cd8a-23f1-fe91-bca377dc4fe8</v>
    <v>en-US</v>
    <v>Generic</v>
  </rv>
  <rv s="3">
    <v>29</v>
  </rv>
  <rv s="4">
    <v>https://www.bing.com/search?q=montana&amp;form=skydnc</v>
    <v>Learn more on Bing</v>
  </rv>
  <rv s="0">
    <fb>711</fb>
    <v>15</v>
  </rv>
  <rv s="0">
    <fb>47169</fb>
    <v>15</v>
  </rv>
  <rv s="0">
    <fb>193500</fb>
    <v>15</v>
  </rv>
  <rv s="0">
    <fb>2.41</fb>
    <v>16</v>
  </rv>
  <rv s="0">
    <fb>0.17199999999999999</fb>
    <v>17</v>
  </rv>
  <rv s="0">
    <fb>6.6000000000000003E-2</fb>
    <v>18</v>
  </rv>
  <rv s="0">
    <fb>0.29499999999999998</fb>
    <v>17</v>
  </rv>
  <rv s="0">
    <fb>6.0000000000000001E-3</fb>
    <v>17</v>
  </rv>
  <rv s="0">
    <fb>0.92799999999999994</fb>
    <v>17</v>
  </rv>
  <rv s="0">
    <fb>3.6000000000000004E-2</fb>
    <v>17</v>
  </rv>
  <rv s="0">
    <fb>0.63600000000000001</fb>
    <v>17</v>
  </rv>
  <rv s="0">
    <fb>9.0999999999999998E-2</fb>
    <v>17</v>
  </rv>
  <rv s="0">
    <fb>0.21899999999999997</fb>
    <v>17</v>
  </rv>
  <rv s="0">
    <fb>0.89200000000000002</fb>
    <v>17</v>
  </rv>
  <rv s="5">
    <v>#VALUE!</v>
    <v>en-US</v>
    <v>447d6cd5-53f6-4c8f-bf6c-9ff228415c3b</v>
    <v>536870912</v>
    <v>1</v>
    <v>163</v>
    <v>7</v>
    <v>Montana</v>
    <v>10</v>
    <v>11</v>
    <v>Map</v>
    <v>12</v>
    <v>13</v>
    <v>US-MT</v>
    <v>678</v>
    <v>679</v>
    <v>680</v>
    <v>53</v>
    <v>Montana is a state in the Mountain West subregion of the Western United States. It is bordered by Idaho to the west; North Dakota and South Dakota to the east; Wyoming to the south; and by the Canadian provinces of Alberta, British Columbia, and Saskatchewan to the north. It is the fourth-largest state by area, the eighth-least populous state, and the third-least densely populated state. Its state capital is Helena. The western half of Montana contains numerous mountain ranges, while the eastern half is characterized by western prairie terrain and badlands, with smaller mountain ranges found throughout the state. In all, 77 named ranges are part of the Rocky Mountains.</v>
    <v>681</v>
    <v>682</v>
    <v>683</v>
    <v>684</v>
    <v>686</v>
    <v>687</v>
    <v>688</v>
    <v>689</v>
    <v>690</v>
    <v>Montana</v>
    <v>691</v>
    <v>676</v>
    <v>165</v>
    <v>692</v>
    <v>693</v>
    <v>344</v>
    <v>694</v>
    <v>695</v>
    <v>399</v>
    <v>696</v>
    <v>697</v>
    <v>698</v>
    <v>76</v>
    <v>699</v>
    <v>112</v>
    <v>700</v>
    <v>80</v>
    <v>701</v>
    <v>116</v>
    <v>Montana</v>
    <v>mdp/vdpid/21789</v>
  </rv>
  <rv s="0">
    <fb>1929268</fb>
    <v>1</v>
  </rv>
  <rv s="1">
    <v>536870912</v>
    <v>Nebraska</v>
    <v>3e64ff5d-6b40-4dbe-91b1-0e554e892496</v>
    <v>en-US</v>
    <v>Map</v>
  </rv>
  <rv s="0">
    <fb>200520</fb>
    <v>1</v>
  </rv>
  <rv s="0">
    <fb>8078</fb>
    <v>1</v>
  </rv>
  <rv s="1">
    <v>536870912</v>
    <v>Lincoln</v>
    <v>38974d3e-7769-4d06-b772-31a57932a126</v>
    <v>en-US</v>
    <v>Map</v>
  </rv>
  <rv s="0">
    <fb>736613</fb>
    <v>1</v>
  </rv>
  <rv s="0">
    <fb>827156</fb>
    <v>1</v>
  </rv>
  <rv s="2">
    <v>21</v>
    <v>12</v>
    <v>170</v>
    <v>0</v>
    <v>Image of Nebraska</v>
  </rv>
  <rv s="1">
    <v>536870912</v>
    <v>Omaha</v>
    <v>3e9b5a28-f96c-420a-8065-6b1bd5aba459</v>
    <v>en-US</v>
    <v>Map</v>
  </rv>
  <rv s="1">
    <v>805306368</v>
    <v>Pete Ricketts (Governor)</v>
    <v>97fb5bd9-8ab3-b066-54d6-344dc18b656e</v>
    <v>en-US</v>
    <v>Generic</v>
  </rv>
  <rv s="1">
    <v>805306368</v>
    <v>Mike Foley (Lieutenant Governor)</v>
    <v>3d6fab7c-17a9-d35a-fa7f-adbc033ec2af</v>
    <v>en-US</v>
    <v>Generic</v>
  </rv>
  <rv s="3">
    <v>30</v>
  </rv>
  <rv s="4">
    <v>https://www.bing.com/search?q=nebraska&amp;form=skydnc</v>
    <v>Learn more on Bing</v>
  </rv>
  <rv s="0">
    <fb>726</fb>
    <v>15</v>
  </rv>
  <rv s="0">
    <fb>52997</fb>
    <v>15</v>
  </rv>
  <rv s="0">
    <fb>133200</fb>
    <v>15</v>
  </rv>
  <rv s="0">
    <fb>2.4700000000000002</fb>
    <v>16</v>
  </rv>
  <rv s="0">
    <fb>4.4000000000000004E-2</fb>
    <v>17</v>
  </rv>
  <rv s="0">
    <fb>1.3999999999999999E-2</fb>
    <v>18</v>
  </rv>
  <rv s="0">
    <fb>0.29299999999999998</fb>
    <v>17</v>
  </rv>
  <rv s="0">
    <fb>0.69900000000000007</fb>
    <v>17</v>
  </rv>
  <rv s="0">
    <fb>7.2999999999999995E-2</fb>
    <v>17</v>
  </rv>
  <rv s="0">
    <fb>0.248</fb>
    <v>17</v>
  </rv>
  <rv s="0">
    <fb>0.8909999999999999</fb>
    <v>17</v>
  </rv>
  <rv s="5">
    <v>#VALUE!</v>
    <v>en-US</v>
    <v>3e64ff5d-6b40-4dbe-91b1-0e554e892496</v>
    <v>536870912</v>
    <v>1</v>
    <v>169</v>
    <v>7</v>
    <v>Nebraska</v>
    <v>10</v>
    <v>11</v>
    <v>Map</v>
    <v>12</v>
    <v>13</v>
    <v>US-NE</v>
    <v>705</v>
    <v>706</v>
    <v>707</v>
    <v>53</v>
    <v>Nebraska is a state in the Midwestern region of the United States. It is bordered by South Dakota to the north; Iowa to the east and Missouri to the southeast, both across the Missouri River; Kansas to the south; Colorado to the southwest; and Wyoming to the west. It is the only triply landlocked U.S. state.</v>
    <v>708</v>
    <v>709</v>
    <v>710</v>
    <v>711</v>
    <v>714</v>
    <v>715</v>
    <v>716</v>
    <v>717</v>
    <v>718</v>
    <v>Nebraska</v>
    <v>719</v>
    <v>703</v>
    <v>720</v>
    <v>168</v>
    <v>721</v>
    <v>349</v>
    <v>722</v>
    <v>506</v>
    <v>576</v>
    <v>203</v>
    <v>673</v>
    <v>723</v>
    <v>76</v>
    <v>724</v>
    <v>399</v>
    <v>725</v>
    <v>450</v>
    <v>726</v>
    <v>456</v>
    <v>Nebraska</v>
    <v>mdp/vdpid/22869</v>
  </rv>
  <rv s="0">
    <fb>3034392</fb>
    <v>1</v>
  </rv>
  <rv s="1">
    <v>536870912</v>
    <v>Nevada</v>
    <v>c2157d7e-617e-4517-80f8-1b08113afc14</v>
    <v>en-US</v>
    <v>Map</v>
  </rv>
  <rv s="0">
    <fb>286367</fb>
    <v>1</v>
  </rv>
  <rv s="0">
    <fb>17952</fb>
    <v>1</v>
  </rv>
  <rv s="1">
    <v>536870912</v>
    <v>Carson City</v>
    <v>f0c7f70e-d0c0-8645-b649-8550dc083057</v>
    <v>en-US</v>
    <v>Map</v>
  </rv>
  <rv s="0">
    <fb>1016709</fb>
    <v>1</v>
  </rv>
  <rv s="0">
    <fb>1221698</fb>
    <v>1</v>
  </rv>
  <rv s="1">
    <v>536870912</v>
    <v>Las Vegas</v>
    <v>26dfb75a-3573-4ff8-bbb3-b8cadaea23a8</v>
    <v>en-US</v>
    <v>Map</v>
  </rv>
  <rv s="1">
    <v>805306368</v>
    <v>Kate Marshall (Lieutenant Governor)</v>
    <v>9cff9177-2c78-fbb2-bfca-d327f612fe70</v>
    <v>en-US</v>
    <v>Generic</v>
  </rv>
  <rv s="1">
    <v>805306368</v>
    <v>Steve Sisolak (Governor)</v>
    <v>b6c5dde0-ce82-4007-b657-d6822eef5779</v>
    <v>en-US</v>
    <v>Generic</v>
  </rv>
  <rv s="3">
    <v>31</v>
  </rv>
  <rv s="4">
    <v>https://www.bing.com/search?q=nevada&amp;form=skydnc</v>
    <v>Learn more on Bing</v>
  </rv>
  <rv s="0">
    <fb>973</fb>
    <v>15</v>
  </rv>
  <rv s="0">
    <fb>51847</fb>
    <v>15</v>
  </rv>
  <rv s="0">
    <fb>173700</fb>
    <v>15</v>
  </rv>
  <rv s="0">
    <fb>2.72</fb>
    <v>16</v>
  </rv>
  <rv s="0">
    <fb>8.900000000000001E-2</fb>
    <v>17</v>
  </rv>
  <rv s="0">
    <fb>9.3000000000000013E-2</fb>
    <v>17</v>
  </rv>
  <rv s="0">
    <fb>0.192</fb>
    <v>17</v>
  </rv>
  <rv s="0">
    <fb>0.85099999999999998</fb>
    <v>17</v>
  </rv>
  <rv s="0">
    <fb>0.28100000000000003</fb>
    <v>17</v>
  </rv>
  <rv s="0">
    <fb>0.64</fb>
    <v>17</v>
  </rv>
  <rv s="0">
    <fb>0.23100000000000001</fb>
    <v>17</v>
  </rv>
  <rv s="0">
    <fb>0.75700000000000001</fb>
    <v>17</v>
  </rv>
  <rv s="6">
    <v>#VALUE!</v>
    <v>en-US</v>
    <v>c2157d7e-617e-4517-80f8-1b08113afc14</v>
    <v>536870912</v>
    <v>1</v>
    <v>176</v>
    <v>48</v>
    <v>Nevada</v>
    <v>10</v>
    <v>49</v>
    <v>Map</v>
    <v>12</v>
    <v>13</v>
    <v>US-NV</v>
    <v>730</v>
    <v>731</v>
    <v>732</v>
    <v>53</v>
    <v>Nevada is a state in the Western region of the United States. It is bordered by Oregon to the northwest, Idaho to the northeast, California to the west, Arizona to the southeast, and Utah to the east. Nevada is the 7th-most extensive, the 32nd-most populous, and the 9th-least densely populated of the U.S. states. Nearly three-quarters of Nevada's people live in Clark County, which contains the Las Vegas–Paradise metropolitan area, including three of the state's four largest incorporated cities. Nevada's capital is Carson City while the largest city is Las Vegas.</v>
    <v>733</v>
    <v>734</v>
    <v>735</v>
    <v>738</v>
    <v>739</v>
    <v>740</v>
    <v>741</v>
    <v>742</v>
    <v>Nevada</v>
    <v>743</v>
    <v>728</v>
    <v>744</v>
    <v>397</v>
    <v>198</v>
    <v>267</v>
    <v>208</v>
    <v>745</v>
    <v>746</v>
    <v>747</v>
    <v>748</v>
    <v>749</v>
    <v>344</v>
    <v>266</v>
    <v>624</v>
    <v>750</v>
    <v>345</v>
    <v>751</v>
    <v>352</v>
    <v>Nevada</v>
    <v>mdp/vdpid/23035</v>
  </rv>
  <rv s="0">
    <fb>1356458</fb>
    <v>1</v>
  </rv>
  <rv s="1">
    <v>536870912</v>
    <v>New Hampshire</v>
    <v>9ca71997-cc97-46eb-8911-fac32f80b0b1</v>
    <v>en-US</v>
    <v>Map</v>
  </rv>
  <rv s="0">
    <fb>24217</fb>
    <v>1</v>
  </rv>
  <rv s="0">
    <fb>3796</fb>
    <v>1</v>
  </rv>
  <rv s="1">
    <v>536870912</v>
    <v>Concord</v>
    <v>d65980fb-3dad-44a3-6f66-92662eca6d4f</v>
    <v>en-US</v>
    <v>Map</v>
  </rv>
  <rv s="0">
    <fb>520251</fb>
    <v>1</v>
  </rv>
  <rv s="0">
    <fb>625307</fb>
    <v>1</v>
  </rv>
  <rv s="2">
    <v>22</v>
    <v>12</v>
    <v>182</v>
    <v>0</v>
    <v>Image of New Hampshire</v>
  </rv>
  <rv s="1">
    <v>536870912</v>
    <v>Manchester</v>
    <v>f86d8a4e-96a6-418e-8b73-417f59efae56</v>
    <v>en-US</v>
    <v>Map</v>
  </rv>
  <rv s="1">
    <v>805306368</v>
    <v>Chris Sununu (Governor)</v>
    <v>acb323f4-1dc1-7ced-e197-253cb6df1495</v>
    <v>en-US</v>
    <v>Generic</v>
  </rv>
  <rv s="3">
    <v>32</v>
  </rv>
  <rv s="4">
    <v>https://www.bing.com/search?q=new+hampshire&amp;form=skydnc</v>
    <v>Learn more on Bing</v>
  </rv>
  <rv s="0">
    <fb>1000</fb>
    <v>15</v>
  </rv>
  <rv s="0">
    <fb>66779</fb>
    <v>15</v>
  </rv>
  <rv s="0">
    <fb>237300</fb>
    <v>15</v>
  </rv>
  <rv s="0">
    <fb>0.16500000000000001</fb>
    <v>17</v>
  </rv>
  <rv s="0">
    <fb>2.6000000000000002E-2</fb>
    <v>17</v>
  </rv>
  <rv s="0">
    <fb>0.34899999999999998</fb>
    <v>17</v>
  </rv>
  <rv s="0">
    <fb>0.92299999999999993</fb>
    <v>17</v>
  </rv>
  <rv s="0">
    <fb>0.68200000000000005</fb>
    <v>17</v>
  </rv>
  <rv s="0">
    <fb>0.19800000000000001</fb>
    <v>17</v>
  </rv>
  <rv s="0">
    <fb>0.93900000000000006</fb>
    <v>17</v>
  </rv>
  <rv s="7">
    <v>#VALUE!</v>
    <v>en-US</v>
    <v>9ca71997-cc97-46eb-8911-fac32f80b0b1</v>
    <v>536870912</v>
    <v>1</v>
    <v>181</v>
    <v>114</v>
    <v>New Hampshire</v>
    <v>10</v>
    <v>11</v>
    <v>Map</v>
    <v>12</v>
    <v>115</v>
    <v>US-NH</v>
    <v>755</v>
    <v>756</v>
    <v>757</v>
    <v>53</v>
    <v>New Hampshire is a state in the New England region of the United States. It is bordered by Massachusetts to the south, Vermont to the west, Maine and the Gulf of Maine to the east, and the Canadian province of Quebec to the north. Of the 50 U.S. states, New Hampshire is the fifth smallest by area and the tenth least populous, with slightly more than 1.3 million residents. Concord is the state capital, while Manchester is the largest city. New Hampshire's motto, "Live Free or Die", reflects its role in the American Revolutionary War; its nickname, "The Granite State", refers to its extensive granite formations and quarries. It is best known nationwide for holding the first primary in the U.S. presidential election cycle.</v>
    <v>758</v>
    <v>759</v>
    <v>760</v>
    <v>761</v>
    <v>763</v>
    <v>764</v>
    <v>765</v>
    <v>766</v>
    <v>767</v>
    <v>New Hampshire</v>
    <v>719</v>
    <v>753</v>
    <v>69</v>
    <v>768</v>
    <v>475</v>
    <v>769</v>
    <v>770</v>
    <v>342</v>
    <v>428</v>
    <v>771</v>
    <v>103</v>
    <v>772</v>
    <v>267</v>
    <v>78</v>
    <v>773</v>
    <v>533</v>
    <v>774</v>
    <v>241</v>
    <v>New Hampshire</v>
    <v>mdp/vdpid/23097</v>
  </rv>
  <rv s="0">
    <fb>8908520</fb>
    <v>1</v>
  </rv>
  <rv s="1">
    <v>536870912</v>
    <v>New Jersey</v>
    <v>05277898-b62b-4878-8632-09d29756a2ff</v>
    <v>en-US</v>
    <v>Map</v>
  </rv>
  <rv s="0">
    <fb>22608</fb>
    <v>1</v>
  </rv>
  <rv s="0">
    <fb>26793</fb>
    <v>1</v>
  </rv>
  <rv s="1">
    <v>536870912</v>
    <v>Trenton</v>
    <v>6fa8f821-25c7-45dc-ab44-318e7657779c</v>
    <v>en-US</v>
    <v>Map</v>
  </rv>
  <rv s="0">
    <fb>3189486</fb>
    <v>1</v>
  </rv>
  <rv s="0">
    <fb>3604409</fb>
    <v>1</v>
  </rv>
  <rv s="2">
    <v>23</v>
    <v>12</v>
    <v>188</v>
    <v>0</v>
    <v>Image of New Jersey</v>
  </rv>
  <rv s="1">
    <v>536870912</v>
    <v>Newark</v>
    <v>12526fe6-792c-45e6-8124-54fec8a5d9e0</v>
    <v>en-US</v>
    <v>Map</v>
  </rv>
  <rv s="1">
    <v>805306368</v>
    <v>Phil Murphy (Governor)</v>
    <v>5f2e6941-5a52-30bf-801e-af03a8a1c6f8</v>
    <v>en-US</v>
    <v>Generic</v>
  </rv>
  <rv s="1">
    <v>805306368</v>
    <v>Sheila Oliver (Lieutenant Governor)</v>
    <v>ee1a5b81-ba12-daa3-baa0-c78936a988e8</v>
    <v>en-US</v>
    <v>Generic</v>
  </rv>
  <rv s="3">
    <v>33</v>
  </rv>
  <rv s="4">
    <v>https://www.bing.com/search?q=new+jersey&amp;form=skydnc</v>
    <v>Learn more on Bing</v>
  </rv>
  <rv s="0">
    <fb>1192</fb>
    <v>15</v>
  </rv>
  <rv s="0">
    <fb>72093</fb>
    <v>15</v>
  </rv>
  <rv s="0">
    <fb>315900</fb>
    <v>15</v>
  </rv>
  <rv s="0">
    <fb>0.15</fb>
    <v>17</v>
  </rv>
  <rv s="0">
    <fb>0.36799999999999999</fb>
    <v>17</v>
  </rv>
  <rv s="0">
    <fb>0.14800000000000002</fb>
    <v>17</v>
  </rv>
  <rv s="0">
    <fb>0.217</fb>
    <v>17</v>
  </rv>
  <rv s="0">
    <fb>0.8859999999999999</fb>
    <v>17</v>
  </rv>
  <rv s="0">
    <fb>0.65900000000000003</fb>
    <v>17</v>
  </rv>
  <rv s="0">
    <fb>0.72599999999999998</fb>
    <v>17</v>
  </rv>
  <rv s="5">
    <v>#VALUE!</v>
    <v>en-US</v>
    <v>05277898-b62b-4878-8632-09d29756a2ff</v>
    <v>536870912</v>
    <v>1</v>
    <v>187</v>
    <v>7</v>
    <v>New Jersey</v>
    <v>10</v>
    <v>11</v>
    <v>Map</v>
    <v>12</v>
    <v>13</v>
    <v>US-NJ</v>
    <v>778</v>
    <v>779</v>
    <v>780</v>
    <v>53</v>
    <v>New Jersey is a state in the Mid-Atlantic and Northeastern regions of the United States. It is bordered on the north and east by the state of New York; on the east, southeast, and south by the Atlantic Ocean; on the west by the Delaware River and Pennsylvania; and on the southwest by Delaware Bay and the state of Delaware. At 7,354 square miles, New Jersey is the fifth-smallest state based on land area, but with close to 9.3 million residents, is the 11th-most populous and the most densely populated state. New Jersey's state capital is Trenton, while the state's most populous city is Newark. With the sole exception of Warren County, all counties in the state lie within the combined statistical areas of New York City or Philadelphia; consequently, the state's largest metropolitan area falls within Greater New York.</v>
    <v>781</v>
    <v>782</v>
    <v>783</v>
    <v>784</v>
    <v>787</v>
    <v>788</v>
    <v>789</v>
    <v>790</v>
    <v>791</v>
    <v>New Jersey</v>
    <v>315</v>
    <v>776</v>
    <v>66</v>
    <v>792</v>
    <v>372</v>
    <v>404</v>
    <v>793</v>
    <v>794</v>
    <v>795</v>
    <v>796</v>
    <v>292</v>
    <v>797</v>
    <v>76</v>
    <v>576</v>
    <v>399</v>
    <v>476</v>
    <v>269</v>
    <v>798</v>
    <v>241</v>
    <v>New Jersey</v>
    <v>mdp/vdpid/23117</v>
  </rv>
  <rv s="0">
    <fb>2095428</fb>
    <v>1</v>
  </rv>
  <rv s="1">
    <v>536870912</v>
    <v>New Mexico</v>
    <v>a16d3636-4349-41c7-a77e-89e34b26a8ad</v>
    <v>en-US</v>
    <v>Map</v>
  </rv>
  <rv s="0">
    <fb>315194</fb>
    <v>1</v>
  </rv>
  <rv s="0">
    <fb>4863</fb>
    <v>1</v>
  </rv>
  <rv s="1">
    <v>536870912</v>
    <v>Santa Fe</v>
    <v>4b18f381-d510-4934-8a88-4507135c578d</v>
    <v>en-US</v>
    <v>Map</v>
  </rv>
  <rv s="0">
    <fb>763603</fb>
    <v>1</v>
  </rv>
  <rv s="0">
    <fb>917568</fb>
    <v>1</v>
  </rv>
  <rv s="2">
    <v>24</v>
    <v>12</v>
    <v>194</v>
    <v>0</v>
    <v>Image of New Mexico</v>
  </rv>
  <rv s="1">
    <v>536870912</v>
    <v>Albuquerque</v>
    <v>7fffaaf6-e694-4095-be90-f6492cadbd58</v>
    <v>en-US</v>
    <v>Map</v>
  </rv>
  <rv s="1">
    <v>805306368</v>
    <v>Michelle Lujan Grisham (Governor)</v>
    <v>fe49b454-a2aa-4dfe-a1ba-763d379a487f</v>
    <v>en-US</v>
    <v>Generic</v>
  </rv>
  <rv s="1">
    <v>805306368</v>
    <v>Howie Morales (Lieutenant Governor)</v>
    <v>d94f2150-c331-242b-1da6-e02f93039204</v>
    <v>en-US</v>
    <v>Generic</v>
  </rv>
  <rv s="3">
    <v>34</v>
  </rv>
  <rv s="4">
    <v>https://www.bing.com/search?q=new+mexico&amp;form=skydnc</v>
    <v>Learn more on Bing</v>
  </rv>
  <rv s="0">
    <fb>44963</fb>
    <v>15</v>
  </rv>
  <rv s="0">
    <fb>160300</fb>
    <v>15</v>
  </rv>
  <rv s="0">
    <fb>0.105</fb>
    <v>18</v>
  </rv>
  <rv s="0">
    <fb>0.26300000000000001</fb>
    <v>17</v>
  </rv>
  <rv s="0">
    <fb>0.48</fb>
    <v>17</v>
  </rv>
  <rv s="0">
    <fb>0.10099999999999999</fb>
    <v>17</v>
  </rv>
  <rv s="0">
    <fb>0.82499999999999996</fb>
    <v>17</v>
  </rv>
  <rv s="5">
    <v>#VALUE!</v>
    <v>en-US</v>
    <v>a16d3636-4349-41c7-a77e-89e34b26a8ad</v>
    <v>536870912</v>
    <v>1</v>
    <v>193</v>
    <v>7</v>
    <v>New Mexico</v>
    <v>10</v>
    <v>11</v>
    <v>Map</v>
    <v>12</v>
    <v>13</v>
    <v>US-NM</v>
    <v>802</v>
    <v>803</v>
    <v>804</v>
    <v>53</v>
    <v>New Mexico is a state in the Southwestern United States. It is one of the Mountain States of the southern Rocky Mountains, sharing the Four Corners region of the western U.S. with Utah, Colorado, and Arizona, and bordering Texas to the east and southeast, Oklahoma to the northeast, and the Mexican states of Chihuahua and Sonora to the south. The state capital is Santa Fe, which is the oldest capital in the U.S., founded in 1610 as the government seat of Nuevo México in New Spain; the largest city is Albuquerque.</v>
    <v>805</v>
    <v>806</v>
    <v>807</v>
    <v>808</v>
    <v>811</v>
    <v>812</v>
    <v>523</v>
    <v>813</v>
    <v>814</v>
    <v>New Mexico</v>
    <v>551</v>
    <v>800</v>
    <v>646</v>
    <v>228</v>
    <v>815</v>
    <v>66</v>
    <v>816</v>
    <v>769</v>
    <v>202</v>
    <v>478</v>
    <v>817</v>
    <v>479</v>
    <v>206</v>
    <v>818</v>
    <v>134</v>
    <v>113</v>
    <v>170</v>
    <v>819</v>
    <v>116</v>
    <v>New Mexico</v>
    <v>mdp/vdpid/23132</v>
  </rv>
  <rv s="0">
    <fb>19542209</fb>
    <v>1</v>
  </rv>
  <rv s="1">
    <v>536870912</v>
    <v>New York</v>
    <v>caeb7b9a-f5d7-4686-8fb5-cf7628296b13</v>
    <v>en-US</v>
    <v>Map</v>
  </rv>
  <rv s="0">
    <fb>141300</fb>
    <v>1</v>
  </rv>
  <rv s="0">
    <fb>33711</fb>
    <v>1</v>
  </rv>
  <rv s="1">
    <v>536870912</v>
    <v>Albany</v>
    <v>62ca8245-972e-448d-af38-345d4a958798</v>
    <v>en-US</v>
    <v>Map</v>
  </rv>
  <rv s="0">
    <fb>7262279</fb>
    <v>1</v>
  </rv>
  <rv s="0">
    <fb>8231687</fb>
    <v>1</v>
  </rv>
  <rv s="1">
    <v>536870912</v>
    <v>New York</v>
    <v>60d5dc2b-c915-460b-b722-c9e3485499ca</v>
    <v>en-US</v>
    <v>Map</v>
  </rv>
  <rv s="1">
    <v>805306368</v>
    <v>Kathy Hochul (Governor)</v>
    <v>df92839d-3205-3454-b70c-aeefc37041a6</v>
    <v>en-US</v>
    <v>Generic</v>
  </rv>
  <rv s="1">
    <v>805306368</v>
    <v>Eric Adams (Mayor)</v>
    <v>d104f492-36f0-3246-f9f7-c35dae370b2c</v>
    <v>en-US</v>
    <v>Generic</v>
  </rv>
  <rv s="3">
    <v>35</v>
  </rv>
  <rv s="4">
    <v>https://www.bing.com/search?q=new+york+state&amp;form=skydnc</v>
    <v>Learn more on Bing</v>
  </rv>
  <rv s="0">
    <fb>1132</fb>
    <v>15</v>
  </rv>
  <rv s="0">
    <fb>59269</fb>
    <v>15</v>
  </rv>
  <rv s="0">
    <fb>283400</fb>
    <v>15</v>
  </rv>
  <rv s="0">
    <fb>0.34200000000000003</fb>
    <v>17</v>
  </rv>
  <rv s="0">
    <fb>0.17600000000000002</fb>
    <v>17</v>
  </rv>
  <rv s="0">
    <fb>0.85599999999999998</fb>
    <v>17</v>
  </rv>
  <rv s="0">
    <fb>0.63300000000000001</fb>
    <v>17</v>
  </rv>
  <rv s="0">
    <fb>0.70099999999999996</fb>
    <v>17</v>
  </rv>
  <rv s="6">
    <v>#VALUE!</v>
    <v>en-US</v>
    <v>caeb7b9a-f5d7-4686-8fb5-cf7628296b13</v>
    <v>536870912</v>
    <v>1</v>
    <v>200</v>
    <v>48</v>
    <v>New York</v>
    <v>10</v>
    <v>49</v>
    <v>Map</v>
    <v>12</v>
    <v>13</v>
    <v>US-NY</v>
    <v>823</v>
    <v>824</v>
    <v>825</v>
    <v>53</v>
    <v>New York, officially known as the State of New York, is a state in the Northeastern United States. It is sometimes called New York State to distinguish it from its largest city, New York City. With a total area of 54,556 square miles, New York is the 27th largest U.S. state geographically. With 20.2 million residents, it is the fourth most populous state in the United States as of 2021, with approximately 44% living in New York City, including 25% of the state’s population within Brooklyn and Queens, and another 15% on the remainder of Long Island. The State of New York is bordered by New Jersey and Pennsylvania to the south, and Connecticut, Massachusetts, and Vermont to the east; it has a maritime border with Rhode Island, east of Long Island, as well as an international border with the Canadian provinces of Quebec to the north and Ontario to the northwest.</v>
    <v>826</v>
    <v>827</v>
    <v>828</v>
    <v>831</v>
    <v>832</v>
    <v>833</v>
    <v>834</v>
    <v>835</v>
    <v>New York</v>
    <v>286</v>
    <v>821</v>
    <v>379</v>
    <v>792</v>
    <v>136</v>
    <v>323</v>
    <v>836</v>
    <v>837</v>
    <v>503</v>
    <v>838</v>
    <v>526</v>
    <v>839</v>
    <v>76</v>
    <v>341</v>
    <v>425</v>
    <v>204</v>
    <v>80</v>
    <v>840</v>
    <v>241</v>
    <v>New York</v>
    <v>mdp/vdpid/23161</v>
  </rv>
  <rv s="0">
    <fb>10383620</fb>
    <v>1</v>
  </rv>
  <rv s="1">
    <v>536870912</v>
    <v>North Carolina</v>
    <v>9e2bf053-dd80-4646-8f26-65075e7085c0</v>
    <v>en-US</v>
    <v>Map</v>
  </rv>
  <rv s="0">
    <fb>139390</fb>
    <v>1</v>
  </rv>
  <rv s="0">
    <fb>60550</fb>
    <v>1</v>
  </rv>
  <rv s="1">
    <v>536870912</v>
    <v>Raleigh</v>
    <v>7b706445-83c5-46a4-bb70-cff23cd555d3</v>
    <v>en-US</v>
    <v>Map</v>
  </rv>
  <rv s="0">
    <fb>3775581</fb>
    <v>1</v>
  </rv>
  <rv s="0">
    <fb>4540498</fb>
    <v>1</v>
  </rv>
  <rv s="2">
    <v>25</v>
    <v>12</v>
    <v>205</v>
    <v>0</v>
    <v>Image of North Carolina</v>
  </rv>
  <rv s="1">
    <v>536870912</v>
    <v>Charlotte</v>
    <v>e6558399-4151-4390-ad12-f2a72b268ce7</v>
    <v>en-US</v>
    <v>Map</v>
  </rv>
  <rv s="1">
    <v>805306368</v>
    <v>Roy Cooper (Governor)</v>
    <v>820bd6b0-5fb7-750e-f669-ed2a8611d0dd</v>
    <v>en-US</v>
    <v>Generic</v>
  </rv>
  <rv s="3">
    <v>36</v>
  </rv>
  <rv s="4">
    <v>https://www.bing.com/search?q=north+carolina&amp;form=skydnc</v>
    <v>Learn more on Bing</v>
  </rv>
  <rv s="0">
    <fb>797</fb>
    <v>15</v>
  </rv>
  <rv s="0">
    <fb>46868</fb>
    <v>15</v>
  </rv>
  <rv s="0">
    <fb>154900</fb>
    <v>15</v>
  </rv>
  <rv s="0">
    <fb>2.54</fb>
    <v>16</v>
  </rv>
  <rv s="0">
    <fb>0.151</fb>
    <v>17</v>
  </rv>
  <rv s="0">
    <fb>0.28399999999999997</fb>
    <v>17</v>
  </rv>
  <rv s="0">
    <fb>0.221</fb>
    <v>17</v>
  </rv>
  <rv s="0">
    <fb>0.61799999999999999</fb>
    <v>17</v>
  </rv>
  <rv s="0">
    <fb>0.22800000000000001</fb>
    <v>17</v>
  </rv>
  <rv s="0">
    <fb>0.71200000000000008</fb>
    <v>17</v>
  </rv>
  <rv s="5">
    <v>#VALUE!</v>
    <v>en-US</v>
    <v>9e2bf053-dd80-4646-8f26-65075e7085c0</v>
    <v>536870912</v>
    <v>1</v>
    <v>204</v>
    <v>7</v>
    <v>North Carolina</v>
    <v>10</v>
    <v>11</v>
    <v>Map</v>
    <v>12</v>
    <v>13</v>
    <v>US-NC</v>
    <v>844</v>
    <v>845</v>
    <v>846</v>
    <v>53</v>
    <v>North Carolina is a state in the Southeastern region of the United States. The state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 population of 2,595,027 in 2020, is the most-populous metropolitan area in North Carolina, the 21st-most populous in the United States, and the largest banking center in the nation after New York City. The Raleigh-Durham-Cary combined statistical area is the second-largest metropolitan area in the state and 32nd-most populous in the United States, with a population of 2,043,867 in 2020, and is home to the largest research park in the United States, Research Triangle Park.</v>
    <v>847</v>
    <v>848</v>
    <v>849</v>
    <v>850</v>
    <v>852</v>
    <v>853</v>
    <v>854</v>
    <v>855</v>
    <v>856</v>
    <v>North Carolina</v>
    <v>857</v>
    <v>842</v>
    <v>145</v>
    <v>858</v>
    <v>198</v>
    <v>289</v>
    <v>859</v>
    <v>860</v>
    <v>627</v>
    <v>406</v>
    <v>699</v>
    <v>861</v>
    <v>76</v>
    <v>287</v>
    <v>399</v>
    <v>862</v>
    <v>80</v>
    <v>863</v>
    <v>241</v>
    <v>North Carolina</v>
    <v>mdp/vdpid/23611</v>
  </rv>
  <rv s="0">
    <fb>760077</fb>
    <v>1</v>
  </rv>
  <rv s="1">
    <v>536870912</v>
    <v>North Dakota</v>
    <v>77fbc744-3efe-4aa9-9e8e-f8034f06b941</v>
    <v>en-US</v>
    <v>Map</v>
  </rv>
  <rv s="0">
    <fb>183272</fb>
    <v>1</v>
  </rv>
  <rv s="0">
    <fb>3981</fb>
    <v>1</v>
  </rv>
  <rv s="1">
    <v>536870912</v>
    <v>Bismarck</v>
    <v>9fa1be97-4895-ee5c-303c-a38472229e49</v>
    <v>en-US</v>
    <v>Map</v>
  </rv>
  <rv s="0">
    <fb>299638</fb>
    <v>1</v>
  </rv>
  <rv s="0">
    <fb>368624</fb>
    <v>1</v>
  </rv>
  <rv s="2">
    <v>26</v>
    <v>12</v>
    <v>211</v>
    <v>0</v>
    <v>Image of North Dakota</v>
  </rv>
  <rv s="1">
    <v>536870912</v>
    <v>Fargo</v>
    <v>4886dae3-b8ea-4b19-b601-d775aa06fa2d</v>
    <v>en-US</v>
    <v>Map</v>
  </rv>
  <rv s="1">
    <v>805306368</v>
    <v>Doug Burgum (Governor)</v>
    <v>bb103f6f-7e47-352a-494f-2d7f17bb6a39</v>
    <v>en-US</v>
    <v>Generic</v>
  </rv>
  <rv s="1">
    <v>805306368</v>
    <v>Brent Sanford (Lieutenant Governor)</v>
    <v>2c948007-4638-5ac4-8fdc-8f0ce5cb9c42</v>
    <v>en-US</v>
    <v>Generic</v>
  </rv>
  <rv s="3">
    <v>37</v>
  </rv>
  <rv s="4">
    <v>https://www.bing.com/search?q=north+dakota&amp;form=skydnc</v>
    <v>Learn more on Bing</v>
  </rv>
  <rv s="0">
    <fb>709</fb>
    <v>15</v>
  </rv>
  <rv s="0">
    <fb>57181</fb>
    <v>15</v>
  </rv>
  <rv s="0">
    <fb>153800</fb>
    <v>15</v>
  </rv>
  <rv s="0">
    <fb>2.3199999999999998</fb>
    <v>16</v>
  </rv>
  <rv s="0">
    <fb>0.127</fb>
    <v>17</v>
  </rv>
  <rv s="0">
    <fb>5.5E-2</fb>
    <v>18</v>
  </rv>
  <rv s="0">
    <fb>0.27699999999999997</fb>
    <v>17</v>
  </rv>
  <rv s="0">
    <fb>0.91700000000000004</fb>
    <v>17</v>
  </rv>
  <rv s="0">
    <fb>0.69299999999999995</fb>
    <v>17</v>
  </rv>
  <rv s="0">
    <fb>7.0000000000000007E-2</fb>
    <v>17</v>
  </rv>
  <rv s="5">
    <v>#VALUE!</v>
    <v>en-US</v>
    <v>77fbc744-3efe-4aa9-9e8e-f8034f06b941</v>
    <v>536870912</v>
    <v>1</v>
    <v>210</v>
    <v>7</v>
    <v>North Dakota</v>
    <v>10</v>
    <v>11</v>
    <v>Map</v>
    <v>12</v>
    <v>13</v>
    <v>US-ND</v>
    <v>867</v>
    <v>868</v>
    <v>869</v>
    <v>53</v>
    <v>North Dakota is a U.S. state in the Upper Midwest, named after the indigenous Dakota Sioux. North Dakota is bordered by the Canadian provinces of Saskatchewan and Manitoba to the north and by the U.S. states of Minnesota to the east, South Dakota to the south, and Montana to the west. It is believed to host the geographic center of North America, Rugby, and is home to the tallest man-made structure in the Western Hemisphere, the KVLY-TV mast.</v>
    <v>870</v>
    <v>871</v>
    <v>872</v>
    <v>873</v>
    <v>876</v>
    <v>877</v>
    <v>878</v>
    <v>879</v>
    <v>880</v>
    <v>North Dakota</v>
    <v>881</v>
    <v>865</v>
    <v>882</v>
    <v>371</v>
    <v>883</v>
    <v>69</v>
    <v>884</v>
    <v>425</v>
    <v>199</v>
    <v>885</v>
    <v>72</v>
    <v>886</v>
    <v>76</v>
    <v>176</v>
    <v>399</v>
    <v>208</v>
    <v>887</v>
    <v>796</v>
    <v>456</v>
    <v>North Dakota</v>
    <v>mdp/vdpid/23624</v>
  </rv>
  <rv s="0">
    <fb>11689442</fb>
    <v>1</v>
  </rv>
  <rv s="1">
    <v>536870912</v>
    <v>Ohio</v>
    <v>6f3df7da-1ef6-48e3-b2b3-b5b5fce3e846</v>
    <v>en-US</v>
    <v>Map</v>
  </rv>
  <rv s="0">
    <fb>116096</fb>
    <v>1</v>
  </rv>
  <rv s="0">
    <fb>22816</fb>
    <v>1</v>
  </rv>
  <rv s="1">
    <v>536870912</v>
    <v>Columbus</v>
    <v>5b78da0b-6447-4f71-92b2-f1fafe94ba51</v>
    <v>en-US</v>
    <v>Map</v>
  </rv>
  <rv s="0">
    <fb>4585084</fb>
    <v>1</v>
  </rv>
  <rv s="0">
    <fb>5164361</fb>
    <v>1</v>
  </rv>
  <rv s="2">
    <v>27</v>
    <v>12</v>
    <v>217</v>
    <v>0</v>
    <v>Image of Ohio</v>
  </rv>
  <rv s="1">
    <v>805306368</v>
    <v>Mike DeWine (Governor)</v>
    <v>ba3cf2bc-483c-6746-4369-a5b07e33c8ea</v>
    <v>en-US</v>
    <v>Generic</v>
  </rv>
  <rv s="3">
    <v>38</v>
  </rv>
  <rv s="4">
    <v>https://www.bing.com/search?q=ohio&amp;form=skydnc</v>
    <v>Learn more on Bing</v>
  </rv>
  <rv s="0">
    <fb>730</fb>
    <v>15</v>
  </rv>
  <rv s="0">
    <fb>49429</fb>
    <v>15</v>
  </rv>
  <rv s="0">
    <fb>129900</fb>
    <v>15</v>
  </rv>
  <rv s="0">
    <fb>2.46</fb>
    <v>16</v>
  </rv>
  <rv s="0">
    <fb>0.159</fb>
    <v>17</v>
  </rv>
  <rv s="0">
    <fb>0.26100000000000001</fb>
    <v>17</v>
  </rv>
  <rv s="0">
    <fb>9.9000000000000005E-2</fb>
    <v>17</v>
  </rv>
  <rv s="0">
    <fb>0.22600000000000001</fb>
    <v>17</v>
  </rv>
  <rv s="0">
    <fb>0.82700000000000007</fb>
    <v>17</v>
  </rv>
  <rv s="5">
    <v>#VALUE!</v>
    <v>en-US</v>
    <v>6f3df7da-1ef6-48e3-b2b3-b5b5fce3e846</v>
    <v>536870912</v>
    <v>1</v>
    <v>216</v>
    <v>7</v>
    <v>Ohio</v>
    <v>10</v>
    <v>11</v>
    <v>Map</v>
    <v>12</v>
    <v>13</v>
    <v>US-OH</v>
    <v>891</v>
    <v>892</v>
    <v>893</v>
    <v>53</v>
    <v>Ohio is a state in the Midwestern region of the United States. Of the fifty U.S. states, it is the 34th-largest by area, and with a population of nearly 11.8 million, is the seventh-most populous and tenth-most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 Ohio is historically known as the "Buckeye State" after its Ohio buckeye trees, and Ohioans are also known as "Buckeyes". Its state flag is the only non-rectangular flag of all the U.S. states.</v>
    <v>894</v>
    <v>895</v>
    <v>896</v>
    <v>893</v>
    <v>898</v>
    <v>899</v>
    <v>900</v>
    <v>901</v>
    <v>902</v>
    <v>Ohio</v>
    <v>903</v>
    <v>889</v>
    <v>645</v>
    <v>904</v>
    <v>475</v>
    <v>399</v>
    <v>905</v>
    <v>882</v>
    <v>624</v>
    <v>726</v>
    <v>697</v>
    <v>839</v>
    <v>76</v>
    <v>906</v>
    <v>399</v>
    <v>907</v>
    <v>80</v>
    <v>908</v>
    <v>241</v>
    <v>Ohio</v>
    <v>mdp/vdpid/24230</v>
  </rv>
  <rv s="0">
    <fb>3943079</fb>
    <v>1</v>
  </rv>
  <rv s="1">
    <v>536870912</v>
    <v>Oklahoma</v>
    <v>cbcf556f-952a-4665-bb95-0500b27f9976</v>
    <v>en-US</v>
    <v>Map</v>
  </rv>
  <rv s="0">
    <fb>181195</fb>
    <v>1</v>
  </rv>
  <rv s="0">
    <fb>12092</fb>
    <v>1</v>
  </rv>
  <rv s="1">
    <v>536870912</v>
    <v>Oklahoma City</v>
    <v>59d212a0-2f5f-4681-a7a0-a8a6e25853e1</v>
    <v>en-US</v>
    <v>Map</v>
  </rv>
  <rv s="0">
    <fb>1455321</fb>
    <v>1</v>
  </rv>
  <rv s="0">
    <fb>1721045</fb>
    <v>1</v>
  </rv>
  <rv s="2">
    <v>28</v>
    <v>12</v>
    <v>224</v>
    <v>0</v>
    <v>Image of Oklahoma</v>
  </rv>
  <rv s="1">
    <v>805306368</v>
    <v>Kevin Stitt (Governor)</v>
    <v>50460cc8-b10e-ddcd-8554-9a0e8a8aa526</v>
    <v>en-US</v>
    <v>Generic</v>
  </rv>
  <rv s="3">
    <v>39</v>
  </rv>
  <rv s="4">
    <v>https://www.bing.com/search?q=oklahoma&amp;form=skydnc</v>
    <v>Learn more on Bing</v>
  </rv>
  <rv s="0">
    <fb>727</fb>
    <v>15</v>
  </rv>
  <rv s="0">
    <fb>46879</fb>
    <v>15</v>
  </rv>
  <rv s="0">
    <fb>117900</fb>
    <v>15</v>
  </rv>
  <rv s="0">
    <fb>9.0999999999999998E-2</fb>
    <v>18</v>
  </rv>
  <rv s="0">
    <fb>7.8E-2</fb>
    <v>17</v>
  </rv>
  <rv s="0">
    <fb>0.61099999999999999</fb>
    <v>17</v>
  </rv>
  <rv s="0">
    <fb>0.113</fb>
    <v>17</v>
  </rv>
  <rv s="0">
    <fb>0.24600000000000002</fb>
    <v>17</v>
  </rv>
  <rv s="0">
    <fb>0.748</fb>
    <v>17</v>
  </rv>
  <rv s="5">
    <v>#VALUE!</v>
    <v>en-US</v>
    <v>cbcf556f-952a-4665-bb95-0500b27f9976</v>
    <v>536870912</v>
    <v>1</v>
    <v>223</v>
    <v>7</v>
    <v>Oklahoma</v>
    <v>10</v>
    <v>11</v>
    <v>Map</v>
    <v>12</v>
    <v>13</v>
    <v>US-OK</v>
    <v>912</v>
    <v>913</v>
    <v>914</v>
    <v>53</v>
    <v>Oklahoma is a state in the South Central region of the United States, bordered by Texas on the south and west, Kansas on the north, Missouri on the northeast, Arkansas on the east, New Mexico on the west, and Colorado on the northwest. Partially in the western extreme of the Upland South, it is the 20th-most extensive and the 28th-most populous of the 50 United States. Its residents are known as Oklahomans, and its capital and largest city is Oklahoma City.</v>
    <v>915</v>
    <v>916</v>
    <v>917</v>
    <v>914</v>
    <v>919</v>
    <v>920</v>
    <v>921</v>
    <v>922</v>
    <v>923</v>
    <v>Oklahoma</v>
    <v>227</v>
    <v>910</v>
    <v>230</v>
    <v>168</v>
    <v>924</v>
    <v>238</v>
    <v>400</v>
    <v>925</v>
    <v>607</v>
    <v>293</v>
    <v>818</v>
    <v>926</v>
    <v>206</v>
    <v>927</v>
    <v>80</v>
    <v>928</v>
    <v>450</v>
    <v>929</v>
    <v>82</v>
    <v>Oklahoma</v>
    <v>mdp/vdpid/24293</v>
  </rv>
  <rv s="0">
    <fb>4190713</fb>
    <v>1</v>
  </rv>
  <rv s="1">
    <v>536870912</v>
    <v>Oregon</v>
    <v>cacd36fd-7c62-43e2-a632-64a2a1811933</v>
    <v>en-US</v>
    <v>Map</v>
  </rv>
  <rv s="0">
    <fb>255026</fb>
    <v>1</v>
  </rv>
  <rv s="0">
    <fb>19586</fb>
    <v>1</v>
  </rv>
  <rv s="1">
    <v>536870912</v>
    <v>Salem</v>
    <v>181e3c46-a4b5-41c5-a74f-486f15e8dc58</v>
    <v>en-US</v>
    <v>Map</v>
  </rv>
  <rv s="0">
    <fb>1533430</fb>
    <v>1</v>
  </rv>
  <rv s="0">
    <fb>1732786</fb>
    <v>1</v>
  </rv>
  <rv s="2">
    <v>29</v>
    <v>12</v>
    <v>230</v>
    <v>0</v>
    <v>Image of Oregon</v>
  </rv>
  <rv s="1">
    <v>536870912</v>
    <v>Portland</v>
    <v>5658ef8a-9267-4851-b335-72bc82329a4e</v>
    <v>en-US</v>
    <v>Map</v>
  </rv>
  <rv s="1">
    <v>805306368</v>
    <v>Kate Brown (Governor)</v>
    <v>1bd51559-9143-a241-c142-af6270dab75e</v>
    <v>en-US</v>
    <v>Generic</v>
  </rv>
  <rv s="3">
    <v>40</v>
  </rv>
  <rv s="4">
    <v>https://www.bing.com/search?q=oregon&amp;form=skydnc</v>
    <v>Learn more on Bing</v>
  </rv>
  <rv s="0">
    <fb>51243</fb>
    <v>15</v>
  </rv>
  <rv s="0">
    <fb>2.5099999999999998</fb>
    <v>16</v>
  </rv>
  <rv s="0">
    <fb>1.8000000000000002E-2</fb>
    <v>18</v>
  </rv>
  <rv s="0">
    <fb>0.308</fb>
    <v>17</v>
  </rv>
  <rv s="0">
    <fb>0.621</fb>
    <v>17</v>
  </rv>
  <rv s="0">
    <fb>3.7000000000000005E-2</fb>
    <v>17</v>
  </rv>
  <rv s="0">
    <fb>0.214</fb>
    <v>17</v>
  </rv>
  <rv s="0">
    <fb>0.87599999999999989</fb>
    <v>17</v>
  </rv>
  <rv s="5">
    <v>#VALUE!</v>
    <v>en-US</v>
    <v>cacd36fd-7c62-43e2-a632-64a2a1811933</v>
    <v>536870912</v>
    <v>1</v>
    <v>229</v>
    <v>7</v>
    <v>Oregon</v>
    <v>10</v>
    <v>11</v>
    <v>Map</v>
    <v>12</v>
    <v>13</v>
    <v>US-OR</v>
    <v>933</v>
    <v>934</v>
    <v>935</v>
    <v>53</v>
    <v>Oregon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v>
    <v>936</v>
    <v>937</v>
    <v>938</v>
    <v>939</v>
    <v>941</v>
    <v>942</v>
    <v>367</v>
    <v>943</v>
    <v>767</v>
    <v>Oregon</v>
    <v>944</v>
    <v>931</v>
    <v>176</v>
    <v>101</v>
    <v>945</v>
    <v>720</v>
    <v>946</v>
    <v>399</v>
    <v>906</v>
    <v>579</v>
    <v>882</v>
    <v>947</v>
    <v>600</v>
    <v>196</v>
    <v>948</v>
    <v>949</v>
    <v>428</v>
    <v>950</v>
    <v>352</v>
    <v>Oregon</v>
    <v>mdp/vdpid/24561</v>
  </rv>
  <rv s="0">
    <fb>12807060</fb>
    <v>1</v>
  </rv>
  <rv s="1">
    <v>536870912</v>
    <v>Pennsylvania</v>
    <v>6304580e-c803-4266-818a-971619176547</v>
    <v>en-US</v>
    <v>Map</v>
  </rv>
  <rv s="0">
    <fb>119283</fb>
    <v>1</v>
  </rv>
  <rv s="0">
    <fb>23303</fb>
    <v>1</v>
  </rv>
  <rv s="1">
    <v>536870912</v>
    <v>Harrisburg</v>
    <v>c0411c8e-89cf-5f47-d2f3-d5e52d320fff</v>
    <v>en-US</v>
    <v>Map</v>
  </rv>
  <rv s="0">
    <fb>4958859</fb>
    <v>1</v>
  </rv>
  <rv s="0">
    <fb>5612002</fb>
    <v>1</v>
  </rv>
  <rv s="2">
    <v>30</v>
    <v>12</v>
    <v>237</v>
    <v>0</v>
    <v>Image of Pennsylvania</v>
  </rv>
  <rv s="1">
    <v>536870912</v>
    <v>Philadelphia</v>
    <v>020d4bbf-2971-4236-b87d-c3ec1d7f851c</v>
    <v>en-US</v>
    <v>Map</v>
  </rv>
  <rv s="1">
    <v>805306368</v>
    <v>Tom Wolf (Governor)</v>
    <v>b46d9f59-c331-2cf2-2bac-7921cb7a6501</v>
    <v>en-US</v>
    <v>Generic</v>
  </rv>
  <rv s="3">
    <v>41</v>
  </rv>
  <rv s="4">
    <v>https://www.bing.com/search?q=pennsylvania&amp;form=skydnc</v>
    <v>Learn more on Bing</v>
  </rv>
  <rv s="0">
    <fb>840</fb>
    <v>15</v>
  </rv>
  <rv s="0">
    <fb>53599</fb>
    <v>15</v>
  </rv>
  <rv s="0">
    <fb>166000</fb>
    <v>15</v>
  </rv>
  <rv s="0">
    <fb>0.28600000000000003</fb>
    <v>17</v>
  </rv>
  <rv s="0">
    <fb>0.11699999999999999</fb>
    <v>17</v>
  </rv>
  <rv s="0">
    <fb>0.628</fb>
    <v>17</v>
  </rv>
  <rv s="0">
    <fb>0.21</fb>
    <v>17</v>
  </rv>
  <rv s="0">
    <fb>5.5999999999999994E-2</fb>
    <v>17</v>
  </rv>
  <rv s="0">
    <fb>0.82599999999999996</fb>
    <v>17</v>
  </rv>
  <rv s="5">
    <v>#VALUE!</v>
    <v>en-US</v>
    <v>6304580e-c803-4266-818a-971619176547</v>
    <v>536870912</v>
    <v>1</v>
    <v>236</v>
    <v>7</v>
    <v>Pennsylvania</v>
    <v>10</v>
    <v>11</v>
    <v>Map</v>
    <v>12</v>
    <v>13</v>
    <v>US-PA</v>
    <v>954</v>
    <v>955</v>
    <v>956</v>
    <v>53</v>
    <v>Pennsylvania, officially the Commonwealth of Pennsylvania, is a U.S. state spanning the Mid-Atlantic, Northeastern, and Appalachian regions of the United States. It borders Delaware to the southeast, Maryland to the south, West Virginia to the southwest, Ohio to the west, Lake Erie and the Canadian province of Ontario to the northwest, New York to the north, and New Jersey to the east.</v>
    <v>957</v>
    <v>958</v>
    <v>959</v>
    <v>960</v>
    <v>962</v>
    <v>963</v>
    <v>964</v>
    <v>965</v>
    <v>966</v>
    <v>Pennsylvania</v>
    <v>623</v>
    <v>952</v>
    <v>695</v>
    <v>260</v>
    <v>398</v>
    <v>103</v>
    <v>967</v>
    <v>968</v>
    <v>114</v>
    <v>701</v>
    <v>176</v>
    <v>969</v>
    <v>76</v>
    <v>557</v>
    <v>379</v>
    <v>970</v>
    <v>971</v>
    <v>972</v>
    <v>241</v>
    <v>Pennsylvania</v>
    <v>mdp/vdpid/25623</v>
  </rv>
  <rv s="0">
    <fb>1057315</fb>
    <v>1</v>
  </rv>
  <rv s="1">
    <v>536870912</v>
    <v>Rhode Island</v>
    <v>65a08f52-b469-4f7c-8353-9b3c0b2a5752</v>
    <v>en-US</v>
    <v>Map</v>
  </rv>
  <rv s="0">
    <fb>3140</fb>
    <v>1</v>
  </rv>
  <rv s="0">
    <fb>1226</fb>
    <v>1</v>
  </rv>
  <rv s="1">
    <v>536870912</v>
    <v>Providence</v>
    <v>956379de-1782-455c-b2d8-1ba81c8965f1</v>
    <v>en-US</v>
    <v>Map</v>
  </rv>
  <rv s="0">
    <fb>410602</fb>
    <v>1</v>
  </rv>
  <rv s="0">
    <fb>462589</fb>
    <v>1</v>
  </rv>
  <rv s="2">
    <v>31</v>
    <v>12</v>
    <v>243</v>
    <v>0</v>
    <v>Image of Rhode Island</v>
  </rv>
  <rv s="1">
    <v>805306368</v>
    <v>Gina Raimondo (Governor)</v>
    <v>0afc16bd-006a-4aeb-ea8c-c33f3ca0a495</v>
    <v>en-US</v>
    <v>Generic</v>
  </rv>
  <rv s="3">
    <v>42</v>
  </rv>
  <rv s="4">
    <v>https://www.bing.com/search?q=rhode+island&amp;form=skydnc</v>
    <v>Learn more on Bing</v>
  </rv>
  <rv s="0">
    <fb>925</fb>
    <v>15</v>
  </rv>
  <rv s="0">
    <fb>56852</fb>
    <v>15</v>
  </rv>
  <rv s="0">
    <fb>238000</fb>
    <v>15</v>
  </rv>
  <rv s="0">
    <fb>0.31900000000000001</fb>
    <v>17</v>
  </rv>
  <rv s="0">
    <fb>0.86199999999999999</fb>
    <v>17</v>
  </rv>
  <rv s="0">
    <fb>0.14400000000000002</fb>
    <v>17</v>
  </rv>
  <rv s="0">
    <fb>0.65500000000000003</fb>
    <v>17</v>
  </rv>
  <rv s="0">
    <fb>0.2</fb>
    <v>17</v>
  </rv>
  <rv s="5">
    <v>#VALUE!</v>
    <v>en-US</v>
    <v>65a08f52-b469-4f7c-8353-9b3c0b2a5752</v>
    <v>536870912</v>
    <v>1</v>
    <v>242</v>
    <v>7</v>
    <v>Rhode Island</v>
    <v>10</v>
    <v>11</v>
    <v>Map</v>
    <v>12</v>
    <v>13</v>
    <v>US-RI</v>
    <v>976</v>
    <v>977</v>
    <v>978</v>
    <v>53</v>
    <v>Rhode Island, officially the State of Rhode Island, is a state in the New England region of the Northeastern United States. It is the smallest U.S. state by area and the seventh-least populous, with slightly fewer than 1.1 million residents as of 2020, but it is the second-most densely populated after New Jersey. It takes its name from the eponymous island, though most of its land area is on the mainland. Rhode Island borders Connecticut to the west, Massachusetts to the north and east, and the Atlantic Ocean to the south via Rhode Island Sound and Block Island Sound; it also shares a small maritime border with New York. Providence is its capital and most populous city.</v>
    <v>979</v>
    <v>980</v>
    <v>981</v>
    <v>978</v>
    <v>983</v>
    <v>984</v>
    <v>985</v>
    <v>986</v>
    <v>987</v>
    <v>Rhode Island</v>
    <v>903</v>
    <v>974</v>
    <v>110</v>
    <v>424</v>
    <v>136</v>
    <v>697</v>
    <v>988</v>
    <v>429</v>
    <v>166</v>
    <v>989</v>
    <v>990</v>
    <v>991</v>
    <v>206</v>
    <v>744</v>
    <v>769</v>
    <v>992</v>
    <v>239</v>
    <v>139</v>
    <v>241</v>
    <v>Rhode Island</v>
    <v>mdp/vdpid/27664</v>
  </rv>
  <rv s="0">
    <fb>5084127</fb>
    <v>1</v>
  </rv>
  <rv s="1">
    <v>536870912</v>
    <v>South Carolina</v>
    <v>810015e8-b10b-4232-9e2c-de87a67bd26e</v>
    <v>en-US</v>
    <v>Map</v>
  </rv>
  <rv s="0">
    <fb>82931</fb>
    <v>1</v>
  </rv>
  <rv s="0">
    <fb>32165</fb>
    <v>1</v>
  </rv>
  <rv s="1">
    <v>536870912</v>
    <v>Columbia</v>
    <v>0c8f6663-0a97-4263-b3e1-3cfe0b623552</v>
    <v>en-US</v>
    <v>Map</v>
  </rv>
  <rv s="0">
    <fb>1815094</fb>
    <v>1</v>
  </rv>
  <rv s="0">
    <fb>2236153</fb>
    <v>1</v>
  </rv>
  <rv s="2">
    <v>32</v>
    <v>12</v>
    <v>250</v>
    <v>0</v>
    <v>Image of South Carolina</v>
  </rv>
  <rv s="1">
    <v>536870912</v>
    <v>Pee Dee</v>
    <v>584165ff-cc05-3d3e-cd23-8a19521192f0</v>
    <v>en-US</v>
    <v>Map</v>
  </rv>
  <rv s="1">
    <v>805306368</v>
    <v>Henry McMaster (Governor)</v>
    <v>1ee8a17e-7bdf-e76f-f39e-5653239f88dd</v>
    <v>en-US</v>
    <v>Generic</v>
  </rv>
  <rv s="3">
    <v>43</v>
  </rv>
  <rv s="4">
    <v>https://www.bing.com/search?q=south+carolina&amp;form=skydnc</v>
    <v>Learn more on Bing</v>
  </rv>
  <rv s="0">
    <fb>790</fb>
    <v>15</v>
  </rv>
  <rv s="0">
    <fb>45483</fb>
    <v>15</v>
  </rv>
  <rv s="0">
    <fb>139900</fb>
    <v>15</v>
  </rv>
  <rv s="0">
    <fb>2.56</fb>
    <v>16</v>
  </rv>
  <rv s="0">
    <fb>0.16200000000000001</fb>
    <v>17</v>
  </rv>
  <rv s="0">
    <fb>0.25800000000000001</fb>
    <v>17</v>
  </rv>
  <rv s="0">
    <fb>0.27600000000000002</fb>
    <v>17</v>
  </rv>
  <rv s="0">
    <fb>0.60099999999999998</fb>
    <v>17</v>
  </rv>
  <rv s="0">
    <fb>0.68400000000000005</fb>
    <v>17</v>
  </rv>
  <rv s="5">
    <v>#VALUE!</v>
    <v>en-US</v>
    <v>810015e8-b10b-4232-9e2c-de87a67bd26e</v>
    <v>536870912</v>
    <v>1</v>
    <v>249</v>
    <v>7</v>
    <v>South Carolina</v>
    <v>10</v>
    <v>11</v>
    <v>Map</v>
    <v>12</v>
    <v>13</v>
    <v>US-SC</v>
    <v>996</v>
    <v>997</v>
    <v>998</v>
    <v>53</v>
    <v>South Carolina is a state in the coastal Southeastern region of the United States. It is bordered to the north by North Carolina, to the southeast by the Atlantic Ocean, and to the southwest by Georgia across the Savannah River. South Carolina is the 40th most extensive and 23rd most populous U.S. state with a recorded population of 5,124,712 according to the 2020 census. In 2019, its GDP was $213.45 billion. South Carolina is composed of 46 counties. The capital is Columbia with a population of 137,300 in 2020; while its largest city is Charleston with a 2020 population of 150,277. The Greenville–Spartanburg-Anderson metropolitan area is the most populous in the state, with a 2020 population estimate of 1,455,892.</v>
    <v>999</v>
    <v>1000</v>
    <v>1001</v>
    <v>1002</v>
    <v>1004</v>
    <v>1005</v>
    <v>1006</v>
    <v>1007</v>
    <v>1008</v>
    <v>South Carolina</v>
    <v>1009</v>
    <v>994</v>
    <v>724</v>
    <v>1010</v>
    <v>229</v>
    <v>78</v>
    <v>1011</v>
    <v>1012</v>
    <v>105</v>
    <v>838</v>
    <v>373</v>
    <v>1013</v>
    <v>76</v>
    <v>605</v>
    <v>430</v>
    <v>476</v>
    <v>269</v>
    <v>1014</v>
    <v>241</v>
    <v>South Carolina</v>
    <v>mdp/vdpid/31410</v>
  </rv>
  <rv s="0">
    <fb>882235</fb>
    <v>1</v>
  </rv>
  <rv s="1">
    <v>536870912</v>
    <v>South Dakota</v>
    <v>9cee0b65-d357-479e-a066-31c634648f47</v>
    <v>en-US</v>
    <v>Map</v>
  </rv>
  <rv s="0">
    <fb>199905</fb>
    <v>1</v>
  </rv>
  <rv s="0">
    <fb>5686</fb>
    <v>1</v>
  </rv>
  <rv s="1">
    <v>536870912</v>
    <v>Pierre</v>
    <v>20a86e52-87b3-4ee4-3068-41c956ee1f18</v>
    <v>en-US</v>
    <v>Map</v>
  </rv>
  <rv s="0">
    <fb>330858</fb>
    <v>1</v>
  </rv>
  <rv s="0">
    <fb>383838</fb>
    <v>1</v>
  </rv>
  <rv s="2">
    <v>33</v>
    <v>12</v>
    <v>255</v>
    <v>0</v>
    <v>Image of South Dakota</v>
  </rv>
  <rv s="1">
    <v>536870912</v>
    <v>Sioux Falls</v>
    <v>d9fcdc7f-1917-4bcf-9998-253d9b343f3e</v>
    <v>en-US</v>
    <v>Map</v>
  </rv>
  <rv s="1">
    <v>805306368</v>
    <v>Kristi Noem (Governor)</v>
    <v>56bda37d-10af-7f67-23d6-ee1f15972a67</v>
    <v>en-US</v>
    <v>Generic</v>
  </rv>
  <rv s="1">
    <v>805306368</v>
    <v>Larry Rhoden (Lieutenant Governor)</v>
    <v>3b700e60-1a5b-4b28-86a6-ec5c548d05d5</v>
    <v>en-US</v>
    <v>Generic</v>
  </rv>
  <rv s="3">
    <v>44</v>
  </rv>
  <rv s="4">
    <v>https://www.bing.com/search?q=south+dakota&amp;form=skydnc</v>
    <v>Learn more on Bing</v>
  </rv>
  <rv s="0">
    <fb>655</fb>
    <v>15</v>
  </rv>
  <rv s="0">
    <fb>50957</fb>
    <v>15</v>
  </rv>
  <rv s="0">
    <fb>140500</fb>
    <v>15</v>
  </rv>
  <rv s="0">
    <fb>2.4500000000000002</fb>
    <v>16</v>
  </rv>
  <rv s="0">
    <fb>8.900000000000001E-2</fb>
    <v>18</v>
  </rv>
  <rv s="0">
    <fb>0.90900000000000003</fb>
    <v>17</v>
  </rv>
  <rv s="0">
    <fb>0.68599999999999994</fb>
    <v>17</v>
  </rv>
  <rv s="0">
    <fb>0.85499999999999998</fb>
    <v>17</v>
  </rv>
  <rv s="5">
    <v>#VALUE!</v>
    <v>en-US</v>
    <v>9cee0b65-d357-479e-a066-31c634648f47</v>
    <v>536870912</v>
    <v>1</v>
    <v>254</v>
    <v>7</v>
    <v>South Dakota</v>
    <v>10</v>
    <v>11</v>
    <v>Map</v>
    <v>12</v>
    <v>13</v>
    <v>US-SD</v>
    <v>1018</v>
    <v>1019</v>
    <v>1020</v>
    <v>53</v>
    <v>South Dakota is a U.S. state in the North Central region of the United States. It is also part of the Great Plains. South Dakota is named after the Lakota and Dakota Sioux Native American tribes, who comprise a large portion of the population with nine reservations currently in the state and have historically dominated the territory. South Dakota is the seventeenth largest by area, but the 5th least populous, and the 5th least densely populated of the 50 United States. As the southern part of the former Dakota Territory, South Dakota became a state on November 2, 1889, simultaneously with North Dakota. They are the 39th and 40th states admitted to the union; President Benjamin Harrison shuffled the statehood papers before signing them so that no one could tell which became a state first. Pierre is the state capital, and Sioux Falls, with a population of about 187,200, is South Dakota's largest city.</v>
    <v>1021</v>
    <v>1022</v>
    <v>1023</v>
    <v>1024</v>
    <v>1027</v>
    <v>1028</v>
    <v>1029</v>
    <v>1030</v>
    <v>1031</v>
    <v>South Dakota</v>
    <v>1032</v>
    <v>1016</v>
    <v>114</v>
    <v>67</v>
    <v>1033</v>
    <v>69</v>
    <v>171</v>
    <v>430</v>
    <v>601</v>
    <v>1034</v>
    <v>697</v>
    <v>1035</v>
    <v>76</v>
    <v>100</v>
    <v>238</v>
    <v>928</v>
    <v>237</v>
    <v>1036</v>
    <v>456</v>
    <v>South Dakota</v>
    <v>mdp/vdpid/31418</v>
  </rv>
  <rv s="0">
    <fb>6770010</fb>
    <v>1</v>
  </rv>
  <rv s="1">
    <v>536870912</v>
    <v>Tennessee</v>
    <v>9bbc9c72-1bf1-4ef6-b66d-a6cdef70f4f3</v>
    <v>en-US</v>
    <v>Map</v>
  </rv>
  <rv s="0">
    <fb>109247</fb>
    <v>1</v>
  </rv>
  <rv s="0">
    <fb>36157</fb>
    <v>1</v>
  </rv>
  <rv s="1">
    <v>536870912</v>
    <v>Nashville</v>
    <v>e2accb9d-ccea-5b7c-7bbc-0db831476d61</v>
    <v>en-US</v>
    <v>Map</v>
  </rv>
  <rv s="0">
    <fb>2504556</fb>
    <v>1</v>
  </rv>
  <rv s="0">
    <fb>2919671</fb>
    <v>1</v>
  </rv>
  <rv s="2">
    <v>34</v>
    <v>12</v>
    <v>261</v>
    <v>0</v>
    <v>Image of Tennessee</v>
  </rv>
  <rv s="1">
    <v>805306368</v>
    <v>Randy McNally (Lieutenant Governor)</v>
    <v>eec243e8-886e-f143-44f8-d1a613dc6e71</v>
    <v>en-US</v>
    <v>Generic</v>
  </rv>
  <rv s="3">
    <v>45</v>
  </rv>
  <rv s="4">
    <v>https://www.bing.com/search?q=tennessee&amp;form=skydnc</v>
    <v>Learn more on Bing</v>
  </rv>
  <rv s="0">
    <fb>764</fb>
    <v>15</v>
  </rv>
  <rv s="0">
    <fb>45219</fb>
    <v>15</v>
  </rv>
  <rv s="0">
    <fb>142100</fb>
    <v>15</v>
  </rv>
  <rv s="0">
    <fb>0.249</fb>
    <v>17</v>
  </rv>
  <rv s="0">
    <fb>0.17100000000000001</fb>
    <v>17</v>
  </rv>
  <rv s="0">
    <fb>0.61</fb>
    <v>17</v>
  </rv>
  <rv s="0">
    <fb>0.78799999999999992</fb>
    <v>17</v>
  </rv>
  <rv s="5">
    <v>#VALUE!</v>
    <v>en-US</v>
    <v>9bbc9c72-1bf1-4ef6-b66d-a6cdef70f4f3</v>
    <v>536870912</v>
    <v>1</v>
    <v>260</v>
    <v>7</v>
    <v>Tennessee</v>
    <v>10</v>
    <v>11</v>
    <v>Map</v>
    <v>12</v>
    <v>13</v>
    <v>US-TN</v>
    <v>1040</v>
    <v>1041</v>
    <v>1042</v>
    <v>53</v>
    <v>Tennessee, officially the State of Tennessee, is a state in the Southeastern region of the United States. Tennessee is the 36th largest by area and the 16th most populous of the 50 states. It is bordered by Kentucky to the north, Virginia to the northeast, North Carolina to the east, Georgia, Alabama, and Mississippi to the south, Arkansas to the southwest, and Missouri to the northwest. Tennessee is geographically, culturally, and legally divided into three Grand Divisions of East, Middle, and West Tennessee. Nashville is the state's capital and largest city, and anchors its largest metropolitan area. Other major cities include Memphis, Knoxville, Chattanooga, and Clarksville. Tennessee's population as of the 2020 United States census is approximately 6.9 million.</v>
    <v>1043</v>
    <v>1044</v>
    <v>1045</v>
    <v>1042</v>
    <v>1047</v>
    <v>1048</v>
    <v>1049</v>
    <v>1050</v>
    <v>1051</v>
    <v>Tennessee</v>
    <v>133</v>
    <v>1038</v>
    <v>105</v>
    <v>235</v>
    <v>398</v>
    <v>430</v>
    <v>1052</v>
    <v>1053</v>
    <v>105</v>
    <v>1036</v>
    <v>239</v>
    <v>1054</v>
    <v>76</v>
    <v>580</v>
    <v>430</v>
    <v>79</v>
    <v>345</v>
    <v>1055</v>
    <v>298</v>
    <v>Tennessee</v>
    <v>mdp/vdpid/33025</v>
  </rv>
  <rv s="0">
    <fb>29145505</fb>
    <v>1</v>
  </rv>
  <rv s="1">
    <v>536870912</v>
    <v>Texas</v>
    <v>00a23ccd-3344-461c-8b9f-c2bb55be5815</v>
    <v>en-US</v>
    <v>Map</v>
  </rv>
  <rv s="0">
    <fb>696241</fb>
    <v>1</v>
  </rv>
  <rv s="0">
    <fb>165853</fb>
    <v>1</v>
  </rv>
  <rv s="1">
    <v>536870912</v>
    <v>Austin</v>
    <v>afd7d7f6-01a2-401c-bb4d-59f7e34d585c</v>
    <v>en-US</v>
    <v>Map</v>
  </rv>
  <rv s="0">
    <fb>9149196</fb>
    <v>1</v>
  </rv>
  <rv s="0">
    <fb>10753629</fb>
    <v>1</v>
  </rv>
  <rv s="2">
    <v>35</v>
    <v>12</v>
    <v>269</v>
    <v>0</v>
    <v>Image of Texas</v>
  </rv>
  <rv s="1">
    <v>536870912</v>
    <v>Houston</v>
    <v>ad99c262-d92e-4e88-87f7-5c66752fec36</v>
    <v>en-US</v>
    <v>Map</v>
  </rv>
  <rv s="1">
    <v>805306368</v>
    <v>Greg Abbott (Governor)</v>
    <v>3ecc1598-f192-4041-68bd-7ee531040fb8</v>
    <v>en-US</v>
    <v>Generic</v>
  </rv>
  <rv s="1">
    <v>805306368</v>
    <v>Dan Patrick (Lieutenant Governor)</v>
    <v>81fa6492-e02a-5fd9-98ea-c00f95546796</v>
    <v>en-US</v>
    <v>Generic</v>
  </rv>
  <rv s="3">
    <v>46</v>
  </rv>
  <rv s="4">
    <v>https://www.bing.com/search?q=texas&amp;form=skydnc</v>
    <v>Learn more on Bing</v>
  </rv>
  <rv s="0">
    <fb>882</fb>
    <v>15</v>
  </rv>
  <rv s="0">
    <fb>53207</fb>
    <v>15</v>
  </rv>
  <rv s="0">
    <fb>136000</fb>
    <v>15</v>
  </rv>
  <rv s="0">
    <fb>2.84</fb>
    <v>16</v>
  </rv>
  <rv s="0">
    <fb>0.10800000000000001</fb>
    <v>17</v>
  </rv>
  <rv s="0">
    <fb>0.125</fb>
    <v>17</v>
  </rv>
  <rv s="0">
    <fb>0.16600000000000001</fb>
    <v>17</v>
  </rv>
  <rv s="0">
    <fb>0.81900000000000006</fb>
    <v>17</v>
  </rv>
  <rv s="0">
    <fb>0.64300000000000002</fb>
    <v>17</v>
  </rv>
  <rv s="0">
    <fb>8.1000000000000003E-2</fb>
    <v>17</v>
  </rv>
  <rv s="5">
    <v>#VALUE!</v>
    <v>en-US</v>
    <v>00a23ccd-3344-461c-8b9f-c2bb55be5815</v>
    <v>536870912</v>
    <v>1</v>
    <v>268</v>
    <v>7</v>
    <v>Texas</v>
    <v>10</v>
    <v>11</v>
    <v>Map</v>
    <v>12</v>
    <v>150</v>
    <v>US-TX</v>
    <v>1059</v>
    <v>1060</v>
    <v>1061</v>
    <v>53</v>
    <v>Texas is a state in the South Central region of the United States. At 268,596 square miles, and with more than 29.1 million residents in 2020, it is the second-largest U.S. state by both area and population.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v>
    <v>1062</v>
    <v>1063</v>
    <v>1064</v>
    <v>1065</v>
    <v>1068</v>
    <v>1069</v>
    <v>1070</v>
    <v>1071</v>
    <v>1072</v>
    <v>Texas</v>
    <v>1073</v>
    <v>1057</v>
    <v>1074</v>
    <v>968</v>
    <v>136</v>
    <v>138</v>
    <v>1012</v>
    <v>1075</v>
    <v>1076</v>
    <v>1077</v>
    <v>173</v>
    <v>1078</v>
    <v>76</v>
    <v>1079</v>
    <v>379</v>
    <v>816</v>
    <v>140</v>
    <v>608</v>
    <v>456</v>
    <v>Texas</v>
    <v>mdp/vdpid/33145</v>
  </rv>
  <rv s="0">
    <fb>3161105</fb>
    <v>1</v>
  </rv>
  <rv s="1">
    <v>536870912</v>
    <v>Utah</v>
    <v>c6705e44-d27f-4240-95a2-54e802e3b524</v>
    <v>en-US</v>
    <v>Map</v>
  </rv>
  <rv s="0">
    <fb>219887</fb>
    <v>1</v>
  </rv>
  <rv s="0">
    <fb>22662</fb>
    <v>1</v>
  </rv>
  <rv s="1">
    <v>536870912</v>
    <v>Salt Lake City</v>
    <v>520b8048-39fe-4c55-8cbf-a52f9d8756fd</v>
    <v>en-US</v>
    <v>Map</v>
  </rv>
  <rv s="0">
    <fb>906292</fb>
    <v>1</v>
  </rv>
  <rv s="0">
    <fb>1054164</fb>
    <v>1</v>
  </rv>
  <rv s="2">
    <v>36</v>
    <v>12</v>
    <v>274</v>
    <v>0</v>
    <v>Image of Utah</v>
  </rv>
  <rv s="1">
    <v>805306368</v>
    <v>Gary Herbert (Governor)</v>
    <v>cbff6cf4-44af-83f0-1597-4f36c1e395b3</v>
    <v>en-US</v>
    <v>Generic</v>
  </rv>
  <rv s="1">
    <v>805306368</v>
    <v>Spencer Cox (Governor)</v>
    <v>b8df5066-fb62-3092-d3d5-fa1d766c0409</v>
    <v>en-US</v>
    <v>Generic</v>
  </rv>
  <rv s="1">
    <v>805306368</v>
    <v>Deidre Henderson (Lieutenant Governor)</v>
    <v>644c1a0f-9cad-8cd7-ecd2-aa31b63f12c0</v>
    <v>en-US</v>
    <v>Generic</v>
  </rv>
  <rv s="3">
    <v>47</v>
  </rv>
  <rv s="4">
    <v>https://www.bing.com/search?q=utah&amp;form=skydnc</v>
    <v>Learn more on Bing</v>
  </rv>
  <rv s="0">
    <fb>887</fb>
    <v>15</v>
  </rv>
  <rv s="0">
    <fb>60727</fb>
    <v>15</v>
  </rv>
  <rv s="0">
    <fb>215900</fb>
    <v>15</v>
  </rv>
  <rv s="0">
    <fb>3.15</fb>
    <v>16</v>
  </rv>
  <rv s="0">
    <fb>1.4999999999999999E-2</fb>
    <v>18</v>
  </rv>
  <rv s="0">
    <fb>0.311</fb>
    <v>17</v>
  </rv>
  <rv s="0">
    <fb>1.3000000000000001E-2</fb>
    <v>17</v>
  </rv>
  <rv s="0">
    <fb>0.91200000000000003</fb>
    <v>17</v>
  </rv>
  <rv s="0">
    <fb>0.13699999999999998</fb>
    <v>17</v>
  </rv>
  <rv s="0">
    <fb>0.67700000000000005</fb>
    <v>17</v>
  </rv>
  <rv s="0">
    <fb>0.01</fb>
    <v>17</v>
  </rv>
  <rv s="5">
    <v>#VALUE!</v>
    <v>en-US</v>
    <v>c6705e44-d27f-4240-95a2-54e802e3b524</v>
    <v>536870912</v>
    <v>1</v>
    <v>273</v>
    <v>7</v>
    <v>Utah</v>
    <v>10</v>
    <v>11</v>
    <v>Map</v>
    <v>12</v>
    <v>13</v>
    <v>US-UT</v>
    <v>1083</v>
    <v>1084</v>
    <v>1085</v>
    <v>53</v>
    <v>Utah is a state in the Mountain West subregion of the Western United States. Utah is a landlocked U.S. state bordered to its east by Colorado, to its northeast by Wyoming, to its north by Idaho, to its south by Arizona, and to its west by Nevada. Utah also touches a corner of New Mexico in the southeast. Of the fifty U.S. states, Utah is the 13th-largest by area; with a population over three million, it is the 30th-most-populous and 11th-least-densely populated. Urban development is mostly concentrated in two areas: the Wasatch Front in the north-central part of the state, which is home to roughly two-thirds of the population and includes the capital city, Salt Lake City; and Washington County in the southwest, with more than 180,000 residents. Most of the western half of Utah lies in the Great Basin.</v>
    <v>1086</v>
    <v>1087</v>
    <v>1088</v>
    <v>1085</v>
    <v>1092</v>
    <v>1093</v>
    <v>1094</v>
    <v>1095</v>
    <v>1096</v>
    <v>Utah</v>
    <v>1097</v>
    <v>1081</v>
    <v>673</v>
    <v>605</v>
    <v>1098</v>
    <v>134</v>
    <v>1099</v>
    <v>1100</v>
    <v>100</v>
    <v>1101</v>
    <v>1102</v>
    <v>1103</v>
    <v>1104</v>
    <v>576</v>
    <v>425</v>
    <v>554</v>
    <v>100</v>
    <v>1101</v>
    <v>116</v>
    <v>Utah</v>
    <v>mdp/vdpid/34626</v>
  </rv>
  <rv s="0">
    <fb>626299</fb>
    <v>1</v>
  </rv>
  <rv s="1">
    <v>536870912</v>
    <v>Vermont</v>
    <v>221864cc-447e-4e78-847c-59e485d73bff</v>
    <v>en-US</v>
    <v>Map</v>
  </rv>
  <rv s="0">
    <fb>24923</fb>
    <v>1</v>
  </rv>
  <rv s="0">
    <fb>1771</fb>
    <v>1</v>
  </rv>
  <rv s="1">
    <v>536870912</v>
    <v>Montpelier</v>
    <v>6a01399d-d09a-4bda-4500-012bb3271e9d</v>
    <v>en-US</v>
    <v>Map</v>
  </rv>
  <rv s="0">
    <fb>257167</fb>
    <v>1</v>
  </rv>
  <rv s="0">
    <fb>329525</fb>
    <v>1</v>
  </rv>
  <rv s="2">
    <v>37</v>
    <v>12</v>
    <v>279</v>
    <v>0</v>
    <v>Image of Vermont</v>
  </rv>
  <rv s="1">
    <v>536870912</v>
    <v>Burlington</v>
    <v>eebf9ffb-0254-aae7-1bdd-23d4e654a053</v>
    <v>en-US</v>
    <v>Map</v>
  </rv>
  <rv s="1">
    <v>805306368</v>
    <v>Phil Scott (Governor)</v>
    <v>f903a590-d3d7-9d9c-6429-b38ae1a17c71</v>
    <v>en-US</v>
    <v>Generic</v>
  </rv>
  <rv s="3">
    <v>48</v>
  </rv>
  <rv s="4">
    <v>https://www.bing.com/search?q=vermont&amp;form=skydnc</v>
    <v>Learn more on Bing</v>
  </rv>
  <rv s="0">
    <fb>895</fb>
    <v>15</v>
  </rv>
  <rv s="0">
    <fb>55176</fb>
    <v>15</v>
  </rv>
  <rv s="0">
    <fb>217500</fb>
    <v>15</v>
  </rv>
  <rv s="0">
    <fb>0.36</fb>
    <v>17</v>
  </rv>
  <rv s="0">
    <fb>4.2999999999999997E-2</fb>
    <v>17</v>
  </rv>
  <rv s="0">
    <fb>0.66599999999999993</fb>
    <v>17</v>
  </rv>
  <rv s="0">
    <fb>0.1</fb>
    <v>17</v>
  </rv>
  <rv s="0">
    <fb>0.94799999999999995</fb>
    <v>17</v>
  </rv>
  <rv s="7">
    <v>#VALUE!</v>
    <v>en-US</v>
    <v>221864cc-447e-4e78-847c-59e485d73bff</v>
    <v>536870912</v>
    <v>1</v>
    <v>278</v>
    <v>114</v>
    <v>Vermont</v>
    <v>10</v>
    <v>11</v>
    <v>Map</v>
    <v>12</v>
    <v>115</v>
    <v>US-VT</v>
    <v>1108</v>
    <v>1109</v>
    <v>1110</v>
    <v>53</v>
    <v>Vermont is a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after Wyoming and the sixth-smallest by area of the 50 U.S. states with a recorded population of 643,503 according to the 2020 U.S. census. The state capital is Montpelier, the least-populous state capital in the United States. The most-populous city, Burlington, is the least-populous city to be the most-populous city in a state.</v>
    <v>1111</v>
    <v>1112</v>
    <v>1113</v>
    <v>1114</v>
    <v>1116</v>
    <v>1117</v>
    <v>1118</v>
    <v>1119</v>
    <v>1120</v>
    <v>Vermont</v>
    <v>525</v>
    <v>1106</v>
    <v>370</v>
    <v>837</v>
    <v>398</v>
    <v>78</v>
    <v>1121</v>
    <v>1100</v>
    <v>1122</v>
    <v>431</v>
    <v>430</v>
    <v>1123</v>
    <v>1124</v>
    <v>379</v>
    <v>746</v>
    <v>533</v>
    <v>1125</v>
    <v>241</v>
    <v>Vermont</v>
    <v>mdp/vdpid/35022</v>
  </rv>
  <rv s="0">
    <fb>8517685</fb>
    <v>1</v>
  </rv>
  <rv s="1">
    <v>536870912</v>
    <v>Virginia</v>
    <v>7eee9976-e8a7-472c-ada1-007208abd678</v>
    <v>en-US</v>
    <v>Map</v>
  </rv>
  <rv s="0">
    <fb>110785.67</fb>
    <v>1</v>
  </rv>
  <rv s="0">
    <fb>31132</fb>
    <v>1</v>
  </rv>
  <rv s="1">
    <v>536870912</v>
    <v>Richmond</v>
    <v>59263810-6a82-4930-943c-1fa0693b17b0</v>
    <v>en-US</v>
    <v>Map</v>
  </rv>
  <rv s="0">
    <fb>3062783</fb>
    <v>1</v>
  </rv>
  <rv s="0">
    <fb>3491054</fb>
    <v>1</v>
  </rv>
  <rv s="2">
    <v>38</v>
    <v>12</v>
    <v>284</v>
    <v>0</v>
    <v>Image of Virginia</v>
  </rv>
  <rv s="1">
    <v>536870912</v>
    <v>Virginia Beach</v>
    <v>6f1fd4dd-40ef-4ec3-989c-108c9b444996</v>
    <v>en-US</v>
    <v>Map</v>
  </rv>
  <rv s="1">
    <v>805306368</v>
    <v>Winsome Sears (Lieutenant Governor)</v>
    <v>a590d049-99df-2c4d-8b48-583d259e49b9</v>
    <v>en-US</v>
    <v>Generic</v>
  </rv>
  <rv s="3">
    <v>49</v>
  </rv>
  <rv s="4">
    <v>https://www.bing.com/search?q=virginia&amp;form=skydnc</v>
    <v>Learn more on Bing</v>
  </rv>
  <rv s="0">
    <fb>1116</fb>
    <v>15</v>
  </rv>
  <rv s="0">
    <fb>65015</fb>
    <v>15</v>
  </rv>
  <rv s="0">
    <fb>245000</fb>
    <v>15</v>
  </rv>
  <rv s="0">
    <fb>5.0999999999999997E-2</fb>
    <v>17</v>
  </rv>
  <rv s="0">
    <fb>0.36299999999999999</fb>
    <v>17</v>
  </rv>
  <rv s="0">
    <fb>0.88300000000000001</fb>
    <v>17</v>
  </rv>
  <rv s="0">
    <fb>0.64700000000000002</fb>
    <v>17</v>
  </rv>
  <rv s="0">
    <fb>0.70200000000000007</fb>
    <v>17</v>
  </rv>
  <rv s="5">
    <v>#VALUE!</v>
    <v>en-US</v>
    <v>7eee9976-e8a7-472c-ada1-007208abd678</v>
    <v>536870912</v>
    <v>1</v>
    <v>283</v>
    <v>7</v>
    <v>Virginia</v>
    <v>10</v>
    <v>11</v>
    <v>Map</v>
    <v>12</v>
    <v>13</v>
    <v>US-VA</v>
    <v>1129</v>
    <v>1130</v>
    <v>1131</v>
    <v>53</v>
    <v>Virginia, officially the Commonwealth of Virginia, is a state in the Mid-Atlantic and Southeastern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population in 2020 was over 8.65 million, with 36% of them living in the Baltimore–Washington metropolitan area.</v>
    <v>1132</v>
    <v>1133</v>
    <v>1134</v>
    <v>1135</v>
    <v>1137</v>
    <v>1138</v>
    <v>1139</v>
    <v>1140</v>
    <v>1141</v>
    <v>Virginia</v>
    <v>259</v>
    <v>1127</v>
    <v>1142</v>
    <v>371</v>
    <v>229</v>
    <v>170</v>
    <v>1143</v>
    <v>292</v>
    <v>968</v>
    <v>1144</v>
    <v>266</v>
    <v>1145</v>
    <v>76</v>
    <v>627</v>
    <v>207</v>
    <v>476</v>
    <v>345</v>
    <v>1146</v>
    <v>241</v>
    <v>Virginia</v>
    <v>mdp/vdpid/35364</v>
  </rv>
  <rv s="0">
    <fb>7614893</fb>
    <v>1</v>
  </rv>
  <rv s="1">
    <v>536870912</v>
    <v>Washington</v>
    <v>982ad551-fd5d-45df-bd70-bf704dd576e4</v>
    <v>en-US</v>
    <v>Map</v>
  </rv>
  <rv s="0">
    <fb>184827</fb>
    <v>1</v>
  </rv>
  <rv s="0">
    <fb>44077</fb>
    <v>1</v>
  </rv>
  <rv s="1">
    <v>536870912</v>
    <v>Olympia</v>
    <v>25db44e7-f2cd-390a-3d28-310cf208511a</v>
    <v>en-US</v>
    <v>Map</v>
  </rv>
  <rv s="0">
    <fb>2668912</fb>
    <v>1</v>
  </rv>
  <rv s="0">
    <fb>3025685</fb>
    <v>1</v>
  </rv>
  <rv s="2">
    <v>39</v>
    <v>12</v>
    <v>289</v>
    <v>0</v>
    <v>Image of Washington</v>
  </rv>
  <rv s="1">
    <v>536870912</v>
    <v>Seattle</v>
    <v>5fbba6b8-85e1-4d41-9444-d9055436e473</v>
    <v>en-US</v>
    <v>Map</v>
  </rv>
  <rv s="1">
    <v>805306368</v>
    <v>Jay Inslee (Governor)</v>
    <v>5e694b9e-05cf-64fc-d3b6-fb4e84e5137f</v>
    <v>en-US</v>
    <v>Generic</v>
  </rv>
  <rv s="1">
    <v>805306368</v>
    <v>Denny Heck (Lieutenant Governor)</v>
    <v>6546aa9c-5751-8959-d6c9-87392e9c5388</v>
    <v>en-US</v>
    <v>Generic</v>
  </rv>
  <rv s="3">
    <v>50</v>
  </rv>
  <rv s="4">
    <v>https://www.bing.com/search?q=washington+state&amp;form=skydnc</v>
    <v>Learn more on Bing</v>
  </rv>
  <rv s="0">
    <fb>1014</fb>
    <v>15</v>
  </rv>
  <rv s="0">
    <fb>61062</fb>
    <v>15</v>
  </rv>
  <rv s="0">
    <fb>259500</fb>
    <v>15</v>
  </rv>
  <rv s="0">
    <fb>1.9E-2</fb>
    <v>18</v>
  </rv>
  <rv s="0">
    <fb>0.32899999999999996</fb>
    <v>17</v>
  </rv>
  <rv s="0">
    <fb>0.13400000000000001</fb>
    <v>17</v>
  </rv>
  <rv s="0">
    <fb>0.90400000000000003</fb>
    <v>17</v>
  </rv>
  <rv s="0">
    <fb>0.124</fb>
    <v>17</v>
  </rv>
  <rv s="0">
    <fb>0.63500000000000001</fb>
    <v>17</v>
  </rv>
  <rv s="0">
    <fb>0.80299999999999994</fb>
    <v>17</v>
  </rv>
  <rv s="5">
    <v>#VALUE!</v>
    <v>en-US</v>
    <v>982ad551-fd5d-45df-bd70-bf704dd576e4</v>
    <v>536870912</v>
    <v>1</v>
    <v>288</v>
    <v>7</v>
    <v>Washington</v>
    <v>10</v>
    <v>11</v>
    <v>Map</v>
    <v>12</v>
    <v>62</v>
    <v>US-WA</v>
    <v>1150</v>
    <v>1151</v>
    <v>1152</v>
    <v>53</v>
    <v>Washington, officially the State of Washington, is a state in the Pacific Northwest region of the Western United States. Named for George Washington—the first U.S. president—the state was formed from the western part of the Washington Territory, which was ceded by the British Empire in 1846, by the Oregon Treaty in the settlement of the Oregon boundary dispute. The state is bordered on the west by the Pacific Ocean, Oregon to the south, Idaho to the east, and the Canadian province of British Columbia to the north—was admitted to the Union as the 42nd state in 1889. Olympia is the state capital; the state's largest city is Seattle. Washington is often referred to as Washington state to distinguish it from the nation's capital, Washington, D.C.</v>
    <v>1153</v>
    <v>1154</v>
    <v>1155</v>
    <v>1156</v>
    <v>1159</v>
    <v>1160</v>
    <v>1161</v>
    <v>1162</v>
    <v>1163</v>
    <v>Washington</v>
    <v>1009</v>
    <v>1148</v>
    <v>100</v>
    <v>990</v>
    <v>1164</v>
    <v>100</v>
    <v>1165</v>
    <v>624</v>
    <v>1166</v>
    <v>1167</v>
    <v>1168</v>
    <v>1169</v>
    <v>645</v>
    <v>744</v>
    <v>230</v>
    <v>503</v>
    <v>209</v>
    <v>1170</v>
    <v>180</v>
    <v>Washington</v>
    <v>mdp/vdpid/35841</v>
  </rv>
  <rv s="0">
    <fb>1805832</fb>
    <v>1</v>
  </rv>
  <rv s="1">
    <v>536870912</v>
    <v>West Virginia</v>
    <v>8a47255a-fae3-4faa-aa32-c6f384cb6c1d</v>
    <v>en-US</v>
    <v>Map</v>
  </rv>
  <rv s="0">
    <fb>62755</fb>
    <v>1</v>
  </rv>
  <rv s="0">
    <fb>2544</fb>
    <v>1</v>
  </rv>
  <rv s="1">
    <v>536870912</v>
    <v>Charleston</v>
    <v>e9487e3f-6b62-88d0-8aff-0d14079dbb05</v>
    <v>en-US</v>
    <v>Map</v>
  </rv>
  <rv s="0">
    <fb>740890</fb>
    <v>1</v>
  </rv>
  <rv s="0">
    <fb>886640</fb>
    <v>1</v>
  </rv>
  <rv s="2">
    <v>40</v>
    <v>12</v>
    <v>295</v>
    <v>0</v>
    <v>Image of West Virginia</v>
  </rv>
  <rv s="1">
    <v>805306368</v>
    <v>Jim Justice (Governor)</v>
    <v>2e8ffe6c-9001-f6f2-0d5c-92e758adb7f5</v>
    <v>en-US</v>
    <v>Generic</v>
  </rv>
  <rv s="3">
    <v>51</v>
  </rv>
  <rv s="4">
    <v>https://www.bing.com/search?q=west+virginia&amp;form=skydnc</v>
    <v>Learn more on Bing</v>
  </rv>
  <rv s="0">
    <fb>643</fb>
    <v>15</v>
  </rv>
  <rv s="0">
    <fb>41751</fb>
    <v>15</v>
  </rv>
  <rv s="0">
    <fb>103800</fb>
    <v>15</v>
  </rv>
  <rv s="0">
    <fb>2.4300000000000002</fb>
    <v>16</v>
  </rv>
  <rv s="0">
    <fb>-1.2E-2</fb>
    <v>17</v>
  </rv>
  <rv s="0">
    <fb>0.182</fb>
    <v>17</v>
  </rv>
  <rv s="0">
    <fb>2E-3</fb>
    <v>18</v>
  </rv>
  <rv s="0">
    <fb>0.85</fb>
    <v>17</v>
  </rv>
  <rv s="0">
    <fb>0.53900000000000003</fb>
    <v>17</v>
  </rv>
  <rv s="0">
    <fb>0.20600000000000002</fb>
    <v>17</v>
  </rv>
  <rv s="0">
    <fb>0.93599999999999994</fb>
    <v>17</v>
  </rv>
  <rv s="7">
    <v>#VALUE!</v>
    <v>en-US</v>
    <v>8a47255a-fae3-4faa-aa32-c6f384cb6c1d</v>
    <v>536870912</v>
    <v>1</v>
    <v>294</v>
    <v>114</v>
    <v>West Virginia</v>
    <v>10</v>
    <v>11</v>
    <v>Map</v>
    <v>12</v>
    <v>115</v>
    <v>US-WV</v>
    <v>1174</v>
    <v>1175</v>
    <v>1176</v>
    <v>53</v>
    <v>West Virginia is a state in the Appalachian, Mid-Atlantic and Southeastern regions of the United States. It is bordered by Pennsylvania to the north and east, Maryland to the east and northeast, Virginia to the southeast, Kentucky to the southwest, and Ohio to the northwest. West Virginia is the 10th-smallest state by area and ranks as the 12th-least populous state, with a population of 1,793,716 residents. The capital and largest city is Charleston.</v>
    <v>1177</v>
    <v>1178</v>
    <v>1179</v>
    <v>1176</v>
    <v>1181</v>
    <v>1182</v>
    <v>1183</v>
    <v>1184</v>
    <v>1185</v>
    <v>West Virginia</v>
    <v>1186</v>
    <v>1172</v>
    <v>1187</v>
    <v>1188</v>
    <v>1189</v>
    <v>344</v>
    <v>746</v>
    <v>697</v>
    <v>342</v>
    <v>1190</v>
    <v>342</v>
    <v>1191</v>
    <v>990</v>
    <v>78</v>
    <v>1192</v>
    <v>971</v>
    <v>1193</v>
    <v>241</v>
    <v>West Virginia</v>
    <v>mdp/vdpid/36208</v>
  </rv>
  <rv s="0">
    <fb>5813568</fb>
    <v>1</v>
  </rv>
  <rv s="1">
    <v>536870912</v>
    <v>Wisconsin</v>
    <v>cb4d2853-06f4-4467-8e7c-4e31cbb35cb2</v>
    <v>en-US</v>
    <v>Map</v>
  </rv>
  <rv s="0">
    <fb>169790</fb>
    <v>1</v>
  </rv>
  <rv s="0">
    <fb>19274</fb>
    <v>1</v>
  </rv>
  <rv s="1">
    <v>536870912</v>
    <v>Madison</v>
    <v>65426cc9-93eb-4569-8c2e-3b7c1b070278</v>
    <v>en-US</v>
    <v>Map</v>
  </rv>
  <rv s="0">
    <fb>2299107</fb>
    <v>1</v>
  </rv>
  <rv s="0">
    <fb>2668444</fb>
    <v>1</v>
  </rv>
  <rv s="2">
    <v>41</v>
    <v>12</v>
    <v>300</v>
    <v>0</v>
    <v>Image of Wisconsin</v>
  </rv>
  <rv s="1">
    <v>536870912</v>
    <v>Milwaukee</v>
    <v>9fdb4bdb-6dd4-4dd1-9159-1e8abc73ab65</v>
    <v>en-US</v>
    <v>Map</v>
  </rv>
  <rv s="1">
    <v>805306368</v>
    <v>Tony Evers (Governor)</v>
    <v>a4d4fdcd-e9ac-4b23-8636-43a292c35b66</v>
    <v>en-US</v>
    <v>Generic</v>
  </rv>
  <rv s="1">
    <v>805306368</v>
    <v>Mandela Barnes (Lieutenant Governor)</v>
    <v>9c3b6814-71ba-61ec-edab-7dbb9314305a</v>
    <v>en-US</v>
    <v>Generic</v>
  </rv>
  <rv s="3">
    <v>52</v>
  </rv>
  <rv s="4">
    <v>https://www.bing.com/search?q=wisconsin&amp;form=skydnc</v>
    <v>Learn more on Bing</v>
  </rv>
  <rv s="0">
    <fb>776</fb>
    <v>15</v>
  </rv>
  <rv s="0">
    <fb>53357</fb>
    <v>15</v>
  </rv>
  <rv s="0">
    <fb>165800</fb>
    <v>15</v>
  </rv>
  <rv s="0">
    <fb>0.156</fb>
    <v>17</v>
  </rv>
  <rv s="0">
    <fb>1.1000000000000001E-2</fb>
    <v>18</v>
  </rv>
  <rv s="0">
    <fb>0.27800000000000002</fb>
    <v>17</v>
  </rv>
  <rv s="0">
    <fb>0.91</fb>
    <v>17</v>
  </rv>
  <rv s="0">
    <fb>0.67099999999999993</fb>
    <v>17</v>
  </rv>
  <rv s="5">
    <v>#VALUE!</v>
    <v>en-US</v>
    <v>cb4d2853-06f4-4467-8e7c-4e31cbb35cb2</v>
    <v>536870912</v>
    <v>1</v>
    <v>299</v>
    <v>7</v>
    <v>Wisconsin</v>
    <v>10</v>
    <v>11</v>
    <v>Map</v>
    <v>12</v>
    <v>13</v>
    <v>US-WI</v>
    <v>1197</v>
    <v>1198</v>
    <v>1199</v>
    <v>53</v>
    <v>Wisconsin is a state in the upper Midwestern United States. Wisconsin is the 25th-largest state by total area and the 20th-most populous. It is bordered by Minnesota to the west, Iowa to the southwest, Illinois to the south, Lake Michigan to the east, Michigan to the northeast, and Lake Superior to the north.</v>
    <v>1200</v>
    <v>1201</v>
    <v>1202</v>
    <v>1203</v>
    <v>1206</v>
    <v>1207</v>
    <v>1208</v>
    <v>1209</v>
    <v>1210</v>
    <v>Wisconsin</v>
    <v>1186</v>
    <v>1195</v>
    <v>78</v>
    <v>1211</v>
    <v>1212</v>
    <v>289</v>
    <v>1213</v>
    <v>576</v>
    <v>105</v>
    <v>1214</v>
    <v>576</v>
    <v>1215</v>
    <v>76</v>
    <v>111</v>
    <v>430</v>
    <v>263</v>
    <v>269</v>
    <v>950</v>
    <v>82</v>
    <v>Wisconsin</v>
    <v>mdp/vdpid/36684</v>
  </rv>
  <rv s="0">
    <fb>577737</fb>
    <v>1</v>
  </rv>
  <rv s="1">
    <v>536870912</v>
    <v>Wyoming</v>
    <v>bff03ad6-2b7f-400b-a76e-eb9fc4a93961</v>
    <v>en-US</v>
    <v>Map</v>
  </rv>
  <rv s="0">
    <fb>253348</fb>
    <v>1</v>
  </rv>
  <rv s="0">
    <fb>1727</fb>
    <v>1</v>
  </rv>
  <rv s="1">
    <v>536870912</v>
    <v>Cheyenne</v>
    <v>a690e71a-6bc8-a8dc-34d2-c7f6e8026d21</v>
    <v>en-US</v>
    <v>Map</v>
  </rv>
  <rv s="0">
    <fb>226865</fb>
    <v>1</v>
  </rv>
  <rv s="0">
    <fb>270600</fb>
    <v>1</v>
  </rv>
  <rv s="2">
    <v>42</v>
    <v>12</v>
    <v>306</v>
    <v>0</v>
    <v>Image of Wyoming</v>
  </rv>
  <rv s="1">
    <v>805306368</v>
    <v>Mark Gordon (Governor)</v>
    <v>608fad8b-da2e-4675-9119-fd8812a3b598</v>
    <v>en-US</v>
    <v>Generic</v>
  </rv>
  <rv s="3">
    <v>53</v>
  </rv>
  <rv s="4">
    <v>https://www.bing.com/search?q=Wyoming+state&amp;form=skydnc</v>
    <v>Learn more on Bing</v>
  </rv>
  <rv s="0">
    <fb>789</fb>
    <v>15</v>
  </rv>
  <rv s="0">
    <fb>58840</fb>
    <v>15</v>
  </rv>
  <rv s="0">
    <fb>194800</fb>
    <v>15</v>
  </rv>
  <rv s="0">
    <fb>2.7000000000000003E-2</fb>
    <v>18</v>
  </rv>
  <rv s="0">
    <fb>0.25700000000000001</fb>
    <v>17</v>
  </rv>
  <rv s="0">
    <fb>0.92700000000000005</fb>
    <v>17</v>
  </rv>
  <rv s="5">
    <v>#VALUE!</v>
    <v>en-US</v>
    <v>bff03ad6-2b7f-400b-a76e-eb9fc4a93961</v>
    <v>536870912</v>
    <v>1</v>
    <v>305</v>
    <v>7</v>
    <v>Wyoming</v>
    <v>10</v>
    <v>11</v>
    <v>Map</v>
    <v>12</v>
    <v>13</v>
    <v>US-WY</v>
    <v>1219</v>
    <v>1220</v>
    <v>1221</v>
    <v>53</v>
    <v>Wyomingite is a type of volcanic rock. Specifically, it is a diopside-leucite phlogopite lamproite. It is a potassium enriched, alkaline, basic, phonolite first found in the Leucite Hills of Sweetwater County, Wyoming. Wyomingites are between foidite and tephri-phonolite in composition and contain leucite, augite, phlogopite, apatite, calcite, magnetite and small amounts of olivine. Silica content is between 48.9% and 51.7%. Common groundmass includes potassium-richterite. Wyomingite has also been found at two locations in Australia: West Kimberley, and near Ballina, New South Wales.</v>
    <v>1222</v>
    <v>1223</v>
    <v>1224</v>
    <v>1221</v>
    <v>1226</v>
    <v>1227</v>
    <v>1228</v>
    <v>1229</v>
    <v>1230</v>
    <v>Wyoming</v>
    <v>623</v>
    <v>1217</v>
    <v>261</v>
    <v>555</v>
    <v>1231</v>
    <v>1104</v>
    <v>1232</v>
    <v>69</v>
    <v>697</v>
    <v>771</v>
    <v>906</v>
    <v>1103</v>
    <v>76</v>
    <v>267</v>
    <v>399</v>
    <v>144</v>
    <v>576</v>
    <v>1233</v>
    <v>116</v>
    <v>Wyoming</v>
    <v>mdp/vdpid/36927</v>
  </rv>
</rvData>
</file>

<file path=xl/richData/rdrichvaluestructure.xml><?xml version="1.0" encoding="utf-8"?>
<rvStructures xmlns="http://schemas.microsoft.com/office/spreadsheetml/2017/richdata" count="10">
  <s t="_formattednumber">
    <k n="_Format" t="spb"/>
  </s>
  <s t="_linkedentity2">
    <k n="%EntityServiceId" t="i"/>
    <k n="_DisplayString" t="s"/>
    <k n="%EntityId" t="s"/>
    <k n="%EntityCulture" t="s"/>
    <k n="_Icon" t="s"/>
  </s>
  <s t="_webimage">
    <k n="WebImageIdentifier" t="i"/>
    <k n="_Provider" t="spb"/>
    <k n="Attribution" t="spb"/>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rvStructures>
</file>

<file path=xl/richData/rdsupportingpropertybag.xml><?xml version="1.0" encoding="utf-8"?>
<supportingPropertyBags xmlns="http://schemas.microsoft.com/office/spreadsheetml/2017/richdata2">
  <spbArrays count="5">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Description</v>
    </a>
    <a count="48">
      <v t="s">%EntityServiceId</v>
      <v t="s">%IsRefreshable</v>
      <v t="s">%EntityCulture</v>
      <v t="s">%EntityId</v>
      <v t="s">_Icon</v>
      <v t="s">_Provider</v>
      <v t="s">_Attribution</v>
      <v t="s">_Display</v>
      <v t="s">Name</v>
      <v t="s">_Format</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spbArrays>
  <spbData count="307">
    <spb s="0">
      <v>1</v>
    </spb>
    <spb s="0">
      <v>2</v>
    </spb>
    <spb s="1">
      <v xml:space="preserve">Wikipedia	</v>
      <v xml:space="preserve">CC-BY-SA	</v>
      <v xml:space="preserve">http://en.wikipedia.org/wiki/Alabama	</v>
      <v xml:space="preserve">http://creativecommons.org/licenses/by-sa/3.0/	</v>
    </spb>
    <spb s="1">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https://www.sec.gov/cgi-bin/browse-edgar?action=getcompany&amp;CIK=0001908732	</v>
      <v xml:space="preserve">http://creativecommons.org/licenses/by-sa/3.0/			http://creativecommons.org/licenses/by-sa/3.0/		</v>
    </spb>
    <spb s="1">
      <v xml:space="preserve">US Census	</v>
      <v xml:space="preserve">	</v>
      <v xml:space="preserve">https://www.census.gov/popest/data/state/asrh/2014/files/SC-EST2014-AGESEX-CIV.csv	</v>
      <v xml:space="preserve">	</v>
    </spb>
    <spb s="1">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2">
      <v>2</v>
      <v>3</v>
      <v>4</v>
      <v>4</v>
      <v>3</v>
      <v>2</v>
      <v>2</v>
      <v>4</v>
      <v>3</v>
      <v>4</v>
      <v>5</v>
      <v>3</v>
      <v>4</v>
      <v>4</v>
      <v>4</v>
      <v>4</v>
      <v>5</v>
      <v>4</v>
      <v>4</v>
      <v>4</v>
      <v>4</v>
      <v>4</v>
      <v>4</v>
      <v>4</v>
      <v>4</v>
      <v>4</v>
      <v>5</v>
      <v>4</v>
      <v>4</v>
      <v>4</v>
      <v>4</v>
    </spb>
    <spb s="3">
      <v>0</v>
      <v>Name</v>
      <v>LearnMoreOnLink</v>
    </spb>
    <spb s="4">
      <v>0</v>
      <v>0</v>
      <v>0</v>
    </spb>
    <spb s="5">
      <v>0</v>
      <v>0</v>
    </spb>
    <spb s="6">
      <v>8</v>
      <v>8</v>
      <v>9</v>
      <v>8</v>
    </spb>
    <spb s="7">
      <v>3</v>
      <v>4</v>
      <v>5</v>
    </spb>
    <spb s="8">
      <v>https://www.bing.com</v>
      <v>https://www.bing.com/th?id=Ga%5Cbing_yt.png&amp;w=100&amp;h=40&amp;c=0&amp;pid=0.1</v>
      <v>Powered by Bing</v>
    </spb>
    <spb s="9">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Public domain	</v>
      <v xml:space="preserve">http://en.wikipedia.org/wiki/Alabama	</v>
      <v xml:space="preserve">http://en.wikipedia.org/wiki/Public_domain	</v>
    </spb>
    <spb s="0">
      <v>6</v>
    </spb>
    <spb s="0">
      <v>7</v>
    </spb>
    <spb s="0">
      <v>8</v>
    </spb>
    <spb s="0">
      <v>9</v>
    </spb>
    <spb s="1">
      <v xml:space="preserve">Wikipedia	</v>
      <v xml:space="preserve">CC-BY-SA	</v>
      <v xml:space="preserve">http://en.wikipedia.org/wiki/Arizona	</v>
      <v xml:space="preserve">http://creativecommons.org/licenses/by-sa/3.0/	</v>
    </spb>
    <spb s="1">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https://www.sec.gov/cgi-bin/browse-edgar?action=getcompany&amp;CIK=0001911615	</v>
      <v xml:space="preserve">http://creativecommons.org/licenses/by-sa/3.0/		http://creativecommons.org/licenses/by-sa/3.0/			</v>
    </spb>
    <spb s="1">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0">
      <v>19</v>
      <v>20</v>
      <v>4</v>
      <v>4</v>
      <v>20</v>
      <v>19</v>
      <v>19</v>
      <v>20</v>
      <v>4</v>
      <v>20</v>
      <v>4</v>
      <v>21</v>
      <v>20</v>
      <v>4</v>
      <v>4</v>
      <v>4</v>
      <v>4</v>
      <v>21</v>
      <v>4</v>
      <v>4</v>
      <v>4</v>
      <v>4</v>
      <v>4</v>
      <v>4</v>
      <v>4</v>
      <v>4</v>
      <v>4</v>
      <v>21</v>
      <v>4</v>
      <v>4</v>
      <v>4</v>
      <v>4</v>
    </spb>
    <spb s="1">
      <v xml:space="preserve">Wikipedia	</v>
      <v xml:space="preserve">Public domain	</v>
      <v xml:space="preserve">http://en.wikipedia.org/wiki/Arizona	</v>
      <v xml:space="preserve">http://en.wikipedia.org/wiki/Public_domain	</v>
    </spb>
    <spb s="1">
      <v xml:space="preserve">Wikipedia	</v>
      <v xml:space="preserve">CC-BY-SA	</v>
      <v xml:space="preserve">http://en.wikipedia.org/wiki/Arkansas	</v>
      <v xml:space="preserve">http://creativecommons.org/licenses/by-sa/3.0/	</v>
    </spb>
    <spb s="1">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https://www.sec.gov/cgi-bin/browse-edgar?action=getcompany&amp;CIK=0001915494	</v>
      <v xml:space="preserve">http://creativecommons.org/licenses/by-sa/3.0/			http://creativecommons.org/licenses/by-sa/3.0/		</v>
    </spb>
    <spb s="1">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https://www.sec.gov/cgi-bin/browse-edgar?action=getcompany&amp;CIK=0001915494	</v>
      <v xml:space="preserve">http://creativecommons.org/licenses/by-sa/3.0/				</v>
    </spb>
    <spb s="1">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0">
      <v>24</v>
      <v>25</v>
      <v>4</v>
      <v>4</v>
      <v>25</v>
      <v>24</v>
      <v>24</v>
      <v>26</v>
      <v>4</v>
      <v>25</v>
      <v>4</v>
      <v>27</v>
      <v>26</v>
      <v>4</v>
      <v>4</v>
      <v>4</v>
      <v>4</v>
      <v>27</v>
      <v>4</v>
      <v>4</v>
      <v>4</v>
      <v>4</v>
      <v>4</v>
      <v>4</v>
      <v>4</v>
      <v>4</v>
      <v>4</v>
      <v>27</v>
      <v>4</v>
      <v>4</v>
      <v>4</v>
      <v>4</v>
    </spb>
    <spb s="1">
      <v xml:space="preserve">Wikipedia	</v>
      <v xml:space="preserve">Public domain	</v>
      <v xml:space="preserve">http://en.wikipedia.org/wiki/Arkansas	</v>
      <v xml:space="preserve">http://en.wikipedia.org/wiki/Public_domain	</v>
    </spb>
    <spb s="1">
      <v xml:space="preserve">Wikipedia	</v>
      <v xml:space="preserve">CC-BY-SA	</v>
      <v xml:space="preserve">http://en.wikipedia.org/wiki/California	</v>
      <v xml:space="preserve">http://creativecommons.org/licenses/by-sa/3.0/	</v>
    </spb>
    <spb s="1">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https://www.sec.gov/cgi-bin/browse-edgar?action=getcompany&amp;CIK=0001937147	</v>
      <v xml:space="preserve">http://creativecommons.org/licenses/by-sa/3.0/			http://creativecommons.org/licenses/by-sa/3.0/		</v>
    </spb>
    <spb s="1">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 xml:space="preserve">Wikipedia	US Census	Wikipedia	US Census	Wikipedia	Sec	</v>
      <v xml:space="preserve">CC-BY-SA		CC-BY-SA		CC-BY-SA		</v>
      <v xml:space="preserve">http://en.wikipedia.org/wiki/California	https://www.census.gov/popest/data/state/asrh/2014/files/SC-EST2014-AGESEX-CIV.csv	http://tl.wikipedia.org/wiki/Lungsod_ng_Culver,_California	http://www.census.gov/quickfacts/table/VET605214/06	https://en.wikipedia.org/wiki/California	https://www.sec.gov/cgi-bin/browse-edgar?action=getcompany&amp;CIK=0001937147	</v>
      <v xml:space="preserve">http://creativecommons.org/licenses/by-sa/3.0/		http://creativecommons.org/licenses/by-sa/3.0/		http://creativecommons.org/licenses/by-sa/3.0/		</v>
    </spb>
    <spb s="2">
      <v>30</v>
      <v>31</v>
      <v>4</v>
      <v>4</v>
      <v>31</v>
      <v>30</v>
      <v>30</v>
      <v>4</v>
      <v>31</v>
      <v>4</v>
      <v>32</v>
      <v>33</v>
      <v>4</v>
      <v>4</v>
      <v>4</v>
      <v>4</v>
      <v>32</v>
      <v>4</v>
      <v>4</v>
      <v>4</v>
      <v>4</v>
      <v>4</v>
      <v>4</v>
      <v>4</v>
      <v>4</v>
      <v>4</v>
      <v>32</v>
      <v>4</v>
      <v>4</v>
      <v>4</v>
      <v>4</v>
    </spb>
    <spb s="1">
      <v xml:space="preserve">Wikipedia	</v>
      <v xml:space="preserve">Public domain	</v>
      <v xml:space="preserve">http://en.wikipedia.org/wiki/California	</v>
      <v xml:space="preserve">http://en.wikipedia.org/wiki/Public_domain	</v>
    </spb>
    <spb s="1">
      <v xml:space="preserve">Wikipedia	</v>
      <v xml:space="preserve">CC-BY-SA	</v>
      <v xml:space="preserve">http://en.wikipedia.org/wiki/Colorado	</v>
      <v xml:space="preserve">http://creativecommons.org/licenses/by-sa/3.0/	</v>
    </spb>
    <spb s="1">
      <v xml:space="preserve">Wikipedia	Wikipedia	US Census	US Census	Wikipedia	Sec	</v>
      <v xml:space="preserve">CC-BY-SA	CC-BY-SA			CC-BY-SA		</v>
      <v xml:space="preserve">http://en.wikipedia.org/wiki/Colorado	http://pl.wikipedia.org/wiki/Kolorado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http://creativecommons.org/licenses/by-sa/3.0/		</v>
    </spb>
    <spb s="1">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https://www.sec.gov/cgi-bin/browse-edgar?action=getcompany&amp;CIK=0001929514	</v>
      <v xml:space="preserve">http://creativecommons.org/licenses/by-sa/3.0/				</v>
    </spb>
    <spb s="1">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https://www.sec.gov/cgi-bin/browse-edgar?action=getcompany&amp;CIK=0001929514	</v>
      <v xml:space="preserve">http://creativecommons.org/licenses/by-sa/3.0/			http://creativecommons.org/licenses/by-sa/3.0/		</v>
    </spb>
    <spb s="1">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0">
      <v>36</v>
      <v>37</v>
      <v>4</v>
      <v>4</v>
      <v>37</v>
      <v>36</v>
      <v>36</v>
      <v>38</v>
      <v>4</v>
      <v>39</v>
      <v>4</v>
      <v>40</v>
      <v>38</v>
      <v>4</v>
      <v>4</v>
      <v>4</v>
      <v>4</v>
      <v>40</v>
      <v>4</v>
      <v>4</v>
      <v>4</v>
      <v>4</v>
      <v>4</v>
      <v>4</v>
      <v>4</v>
      <v>4</v>
      <v>4</v>
      <v>40</v>
      <v>4</v>
      <v>4</v>
      <v>4</v>
      <v>4</v>
    </spb>
    <spb s="1">
      <v xml:space="preserve">Wikipedia	</v>
      <v xml:space="preserve">Public domain	</v>
      <v xml:space="preserve">http://en.wikipedia.org/wiki/Colorado	</v>
      <v xml:space="preserve">http://en.wikipedia.org/wiki/Public_domain	</v>
    </spb>
    <spb s="1">
      <v xml:space="preserve">Wikipedia	</v>
      <v xml:space="preserve">CC-BY-SA	</v>
      <v xml:space="preserve">http://en.wikipedia.org/wiki/Connecticut	</v>
      <v xml:space="preserve">http://creativecommons.org/licenses/by-sa/3.0/	</v>
    </spb>
    <spb s="1">
      <v xml:space="preserve">Wikipedia	US Census	US Census	Wikipedia	Bookdepository	Sec	</v>
      <v xml:space="preserve">CC-BY-SA			CC-BY-SA			</v>
      <v xml:space="preserve">http://en.wikipedia.org/wiki/Connecticut	https://www.census.gov/popest/data/state/asrh/2014/files/SC-EST2014-AGESEX-CIV.csv	http://www.census.gov/quickfacts/table/WTN220212/09	https://en.wikipedia.org/wiki/Connecticut	https://www.bookdepository.com/author/Etc-Connecticut-Laws	https://www.sec.gov/cgi-bin/browse-edgar?action=getcompany&amp;CIK=0001926349	</v>
      <v xml:space="preserve">http://creativecommons.org/licenses/by-sa/3.0/			http://creativecommons.org/licenses/by-sa/3.0/			</v>
    </spb>
    <spb s="1">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
      <v xml:space="preserve">Wikipedia	US Census	Bookdepository	Sec	</v>
      <v xml:space="preserve">CC-BY-SA				</v>
      <v xml:space="preserve">http://en.wikipedia.org/wiki/Connecticut	https://www.census.gov/popest/data/state/asrh/2014/files/SC-EST2014-AGESEX-CIV.csv	https://www.bookdepository.com/author/Etc-Connecticut-Laws	https://www.sec.gov/cgi-bin/browse-edgar?action=getcompany&amp;CIK=0001926349	</v>
      <v xml:space="preserve">http://creativecommons.org/licenses/by-sa/3.0/				</v>
    </spb>
    <spb s="2">
      <v>43</v>
      <v>44</v>
      <v>4</v>
      <v>4</v>
      <v>44</v>
      <v>43</v>
      <v>43</v>
      <v>4</v>
      <v>44</v>
      <v>4</v>
      <v>45</v>
      <v>46</v>
      <v>4</v>
      <v>4</v>
      <v>4</v>
      <v>4</v>
      <v>45</v>
      <v>4</v>
      <v>4</v>
      <v>4</v>
      <v>4</v>
      <v>4</v>
      <v>4</v>
      <v>4</v>
      <v>4</v>
      <v>4</v>
      <v>45</v>
      <v>4</v>
      <v>4</v>
      <v>4</v>
      <v>4</v>
    </spb>
    <spb s="3">
      <v>1</v>
      <v>Name</v>
      <v>LearnMoreOnLink</v>
    </spb>
    <spb s="11">
      <v>3</v>
      <v>5</v>
    </spb>
    <spb s="1">
      <v xml:space="preserve">Wikipedia	</v>
      <v xml:space="preserve">CC-BY-SA	</v>
      <v xml:space="preserve">http://en.wikipedia.org/wiki/Delaware	</v>
      <v xml:space="preserve">http://creativecommons.org/licenses/by-sa/3.0/	</v>
    </spb>
    <spb s="1">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https://www.sec.gov/cgi-bin/browse-edgar?action=getcompany&amp;CIK=0001935621	</v>
      <v xml:space="preserve">http://creativecommons.org/licenses/by-sa/3.0/			http://creativecommons.org/licenses/by-sa/3.0/		</v>
    </spb>
    <spb s="1">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https://www.sec.gov/cgi-bin/browse-edgar?action=getcompany&amp;CIK=0001935621	</v>
      <v xml:space="preserve">http://creativecommons.org/licenses/by-sa/3.0/				</v>
    </spb>
    <spb s="2">
      <v>50</v>
      <v>51</v>
      <v>4</v>
      <v>4</v>
      <v>51</v>
      <v>50</v>
      <v>50</v>
      <v>4</v>
      <v>51</v>
      <v>4</v>
      <v>52</v>
      <v>53</v>
      <v>4</v>
      <v>4</v>
      <v>4</v>
      <v>4</v>
      <v>52</v>
      <v>4</v>
      <v>4</v>
      <v>4</v>
      <v>4</v>
      <v>4</v>
      <v>4</v>
      <v>4</v>
      <v>4</v>
      <v>4</v>
      <v>52</v>
      <v>4</v>
      <v>4</v>
      <v>4</v>
      <v>4</v>
    </spb>
    <spb s="1">
      <v xml:space="preserve">Wikipedia	</v>
      <v xml:space="preserve">Public domain	</v>
      <v xml:space="preserve">http://en.wikipedia.org/wiki/Delaware	</v>
      <v xml:space="preserve">http://en.wikipedia.org/wiki/Public_domain	</v>
    </spb>
    <spb s="1">
      <v xml:space="preserve">Wikipedia	</v>
      <v xml:space="preserve">CC-BY-SA	</v>
      <v xml:space="preserve">http://en.wikipedia.org/wiki/Florida	</v>
      <v xml:space="preserve">http://creativecommons.org/licenses/by-sa/3.0/	</v>
    </spb>
    <spb s="1">
      <v xml:space="preserve">Wikipedia	US Census	Wikidata	US Census	Wikipedia	Sec	</v>
      <v xml:space="preserve">CC-BY-SA				CC-BY-SA		</v>
      <v xml:space="preserve">http://en.wikipedia.org/wiki/Florida	https://www.census.gov/popest/data/state/asrh/2014/files/SC-EST2014-AGESEX-CIV.csv	https://www.wikidata.org/wiki/Q229278	http://www.census.gov/quickfacts/table/WTN220212/12	https://en.wikipedia.org/wiki/Florida	https://www.sec.gov/cgi-bin/browse-edgar?action=getcompany&amp;CIK=0001935771	</v>
      <v xml:space="preserve">http://creativecommons.org/licenses/by-sa/3.0/				http://creativecommons.org/licenses/by-sa/3.0/		</v>
    </spb>
    <spb s="1">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https://www.sec.gov/cgi-bin/browse-edgar?action=getcompany&amp;CIK=0001935771	</v>
      <v xml:space="preserve">http://creativecommons.org/licenses/by-sa/3.0/			http://creativecommons.org/licenses/by-sa/3.0/		</v>
    </spb>
    <spb s="1">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https://www.sec.gov/cgi-bin/browse-edgar?action=getcompany&amp;CIK=0001935771	</v>
      <v xml:space="preserve">http://creativecommons.org/licenses/by-sa/3.0/				</v>
    </spb>
    <spb s="12">
      <v>56</v>
      <v>57</v>
      <v>4</v>
      <v>57</v>
      <v>56</v>
      <v>56</v>
      <v>4</v>
      <v>58</v>
      <v>4</v>
      <v>59</v>
      <v>60</v>
      <v>4</v>
      <v>4</v>
      <v>4</v>
      <v>4</v>
      <v>59</v>
      <v>4</v>
      <v>4</v>
      <v>4</v>
      <v>4</v>
      <v>4</v>
      <v>4</v>
      <v>4</v>
      <v>4</v>
      <v>4</v>
      <v>59</v>
      <v>4</v>
      <v>4</v>
      <v>4</v>
      <v>4</v>
    </spb>
    <spb s="9">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Public domain	</v>
      <v xml:space="preserve">http://en.wikipedia.org/wiki/Florida	</v>
      <v xml:space="preserve">http://en.wikipedia.org/wiki/Public_domain	</v>
    </spb>
    <spb s="1">
      <v xml:space="preserve">Wikipedia	</v>
      <v xml:space="preserve">CC-BY-SA	</v>
      <v xml:space="preserve">http://en.wikipedia.org/wiki/Georgia_(U.S._state)	</v>
      <v xml:space="preserve">http://creativecommons.org/licenses/by-sa/3.0/	</v>
    </spb>
    <spb s="1">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https://www.sec.gov/cgi-bin/browse-edgar?action=getcompany&amp;CIK=0001912339	</v>
      <v xml:space="preserve">http://creativecommons.org/licenses/by-sa/3.0/			http://creativecommons.org/licenses/by-sa/3.0/		</v>
    </spb>
    <spb s="1">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https://www.sec.gov/cgi-bin/browse-edgar?action=getcompany&amp;CIK=0001912339	</v>
      <v xml:space="preserve">http://creativecommons.org/licenses/by-sa/3.0/				</v>
    </spb>
    <spb s="1">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0">
      <v>64</v>
      <v>65</v>
      <v>4</v>
      <v>4</v>
      <v>65</v>
      <v>64</v>
      <v>64</v>
      <v>66</v>
      <v>4</v>
      <v>65</v>
      <v>4</v>
      <v>67</v>
      <v>66</v>
      <v>4</v>
      <v>4</v>
      <v>4</v>
      <v>4</v>
      <v>67</v>
      <v>4</v>
      <v>4</v>
      <v>4</v>
      <v>4</v>
      <v>4</v>
      <v>4</v>
      <v>4</v>
      <v>4</v>
      <v>4</v>
      <v>67</v>
      <v>4</v>
      <v>4</v>
      <v>4</v>
      <v>4</v>
    </spb>
    <spb s="1">
      <v xml:space="preserve">Wikipedia	</v>
      <v xml:space="preserve">Public domain	</v>
      <v xml:space="preserve">http://en.wikipedia.org/wiki/Georgia_(U.S._state)	</v>
      <v xml:space="preserve">http://en.wikipedia.org/wiki/Public_domain	</v>
    </spb>
    <spb s="1">
      <v xml:space="preserve">Wikipedia	</v>
      <v xml:space="preserve">CC-BY-SA	</v>
      <v xml:space="preserve">http://en.wikipedia.org/wiki/Idaho	</v>
      <v xml:space="preserve">http://creativecommons.org/licenses/by-sa/3.0/	</v>
    </spb>
    <spb s="1">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https://www.sec.gov/cgi-bin/browse-edgar?action=getcompany&amp;CIK=0001885767	</v>
      <v xml:space="preserve">http://creativecommons.org/licenses/by-sa/3.0/			http://creativecommons.org/licenses/by-sa/3.0/		</v>
    </spb>
    <spb s="1">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0">
      <v>70</v>
      <v>71</v>
      <v>4</v>
      <v>4</v>
      <v>71</v>
      <v>70</v>
      <v>70</v>
      <v>71</v>
      <v>4</v>
      <v>71</v>
      <v>4</v>
      <v>72</v>
      <v>71</v>
      <v>4</v>
      <v>4</v>
      <v>4</v>
      <v>4</v>
      <v>72</v>
      <v>4</v>
      <v>4</v>
      <v>4</v>
      <v>4</v>
      <v>4</v>
      <v>4</v>
      <v>4</v>
      <v>4</v>
      <v>4</v>
      <v>72</v>
      <v>4</v>
      <v>4</v>
      <v>4</v>
      <v>4</v>
    </spb>
    <spb s="1">
      <v xml:space="preserve">Wikipedia	</v>
      <v xml:space="preserve">Public domain	</v>
      <v xml:space="preserve">http://en.wikipedia.org/wiki/Idaho	</v>
      <v xml:space="preserve">http://en.wikipedia.org/wiki/Public_domain	</v>
    </spb>
    <spb s="1">
      <v xml:space="preserve">Wikipedia	</v>
      <v xml:space="preserve">CC-BY-SA	</v>
      <v xml:space="preserve">http://en.wikipedia.org/wiki/Illinois	</v>
      <v xml:space="preserve">http://creativecommons.org/licenses/by-sa/3.0/	</v>
    </spb>
    <spb s="1">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https://www.sec.gov/cgi-bin/browse-edgar?action=getcompany&amp;CIK=0001929662	</v>
      <v xml:space="preserve">http://creativecommons.org/licenses/by-sa/3.0/			http://creativecommons.org/licenses/by-sa/3.0/		</v>
    </spb>
    <spb s="1">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2">
      <v>75</v>
      <v>76</v>
      <v>4</v>
      <v>4</v>
      <v>76</v>
      <v>75</v>
      <v>75</v>
      <v>4</v>
      <v>76</v>
      <v>4</v>
      <v>77</v>
      <v>77</v>
      <v>4</v>
      <v>4</v>
      <v>4</v>
      <v>4</v>
      <v>77</v>
      <v>4</v>
      <v>4</v>
      <v>4</v>
      <v>4</v>
      <v>4</v>
      <v>4</v>
      <v>4</v>
      <v>4</v>
      <v>4</v>
      <v>77</v>
      <v>4</v>
      <v>4</v>
      <v>4</v>
      <v>4</v>
    </spb>
    <spb s="1">
      <v xml:space="preserve">Wikipedia	</v>
      <v xml:space="preserve">CC BY-SA 3.0	</v>
      <v xml:space="preserve">http://fr.wikipedia.org/wiki/Illinois	</v>
      <v xml:space="preserve">https://creativecommons.org/licenses/by-sa/3.0	</v>
    </spb>
    <spb s="1">
      <v xml:space="preserve">Wikipedia	</v>
      <v xml:space="preserve">CC-BY-SA	</v>
      <v xml:space="preserve">http://en.wikipedia.org/wiki/Indiana	</v>
      <v xml:space="preserve">http://creativecommons.org/licenses/by-sa/3.0/	</v>
    </spb>
    <spb s="1">
      <v xml:space="preserve">Wikipedia	US Census	Wikidata	US Census	Wikipedia	Sec	</v>
      <v xml:space="preserve">CC-BY-SA				CC-BY-SA		</v>
      <v xml:space="preserve">http://en.wikipedia.org/wiki/Indiana	https://www.census.gov/popest/data/state/asrh/2014/files/SC-EST2014-AGESEX-CIV.csv	https://www.wikidata.org/wiki/Q226683	http://www.census.gov/quickfacts/table/WTN220212/18	https://en.wikipedia.org/wiki/Indiana	https://www.sec.gov/cgi-bin/browse-edgar?action=getcompany&amp;CIK=0001932421	</v>
      <v xml:space="preserve">http://creativecommons.org/licenses/by-sa/3.0/				http://creativecommons.org/licenses/by-sa/3.0/		</v>
    </spb>
    <spb s="1">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https://www.sec.gov/cgi-bin/browse-edgar?action=getcompany&amp;CIK=0001932421	</v>
      <v xml:space="preserve">http://creativecommons.org/licenses/by-sa/3.0/				</v>
    </spb>
    <spb s="1">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https://www.sec.gov/cgi-bin/browse-edgar?action=getcompany&amp;CIK=0001932421	</v>
      <v xml:space="preserve">http://creativecommons.org/licenses/by-sa/3.0/			http://creativecommons.org/licenses/by-sa/3.0/		</v>
    </spb>
    <spb s="1">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0">
      <v>80</v>
      <v>81</v>
      <v>4</v>
      <v>4</v>
      <v>81</v>
      <v>80</v>
      <v>80</v>
      <v>82</v>
      <v>4</v>
      <v>83</v>
      <v>4</v>
      <v>84</v>
      <v>82</v>
      <v>4</v>
      <v>4</v>
      <v>4</v>
      <v>4</v>
      <v>84</v>
      <v>4</v>
      <v>4</v>
      <v>4</v>
      <v>4</v>
      <v>4</v>
      <v>4</v>
      <v>4</v>
      <v>4</v>
      <v>4</v>
      <v>84</v>
      <v>4</v>
      <v>4</v>
      <v>4</v>
      <v>4</v>
    </spb>
    <spb s="1">
      <v xml:space="preserve">Wikipedia	</v>
      <v xml:space="preserve">Public domain	</v>
      <v xml:space="preserve">http://en.wikipedia.org/wiki/Indiana	</v>
      <v xml:space="preserve">http://en.wikipedia.org/wiki/Public_domain	</v>
    </spb>
    <spb s="1">
      <v xml:space="preserve">Wikipedia	</v>
      <v xml:space="preserve">CC-BY-SA	</v>
      <v xml:space="preserve">http://en.wikipedia.org/wiki/Iowa	</v>
      <v xml:space="preserve">http://creativecommons.org/licenses/by-sa/3.0/	</v>
    </spb>
    <spb s="1">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https://www.tasteatlas.com/iowa	</v>
      <v xml:space="preserve">http://creativecommons.org/licenses/by-sa/3.0/			http://creativecommons.org/licenses/by-sa/3.0/			</v>
    </spb>
    <spb s="1">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https://www.sec.gov/cgi-bin/browse-edgar?action=getcompany&amp;CIK=0001918595	</v>
      <v xml:space="preserve">http://creativecommons.org/licenses/by-sa/3.0/				</v>
    </spb>
    <spb s="1">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https://www.sec.gov/cgi-bin/browse-edgar?action=getcompany&amp;CIK=0001918595	</v>
      <v xml:space="preserve">http://creativecommons.org/licenses/by-sa/3.0/			http://creativecommons.org/licenses/by-sa/3.0/		</v>
    </spb>
    <spb s="1">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0">
      <v>87</v>
      <v>88</v>
      <v>4</v>
      <v>4</v>
      <v>88</v>
      <v>87</v>
      <v>87</v>
      <v>89</v>
      <v>4</v>
      <v>90</v>
      <v>4</v>
      <v>91</v>
      <v>89</v>
      <v>4</v>
      <v>4</v>
      <v>4</v>
      <v>4</v>
      <v>91</v>
      <v>4</v>
      <v>4</v>
      <v>4</v>
      <v>4</v>
      <v>4</v>
      <v>4</v>
      <v>4</v>
      <v>4</v>
      <v>4</v>
      <v>91</v>
      <v>4</v>
      <v>4</v>
      <v>4</v>
      <v>4</v>
    </spb>
    <spb s="1">
      <v xml:space="preserve">Wikipedia	</v>
      <v xml:space="preserve">Public domain	</v>
      <v xml:space="preserve">http://en.wikipedia.org/wiki/Iowa	</v>
      <v xml:space="preserve">http://en.wikipedia.org/wiki/Public_domain	</v>
    </spb>
    <spb s="1">
      <v xml:space="preserve">Wikipedia	</v>
      <v xml:space="preserve">CC-BY-SA	</v>
      <v xml:space="preserve">http://en.wikipedia.org/wiki/Kansas	</v>
      <v xml:space="preserve">http://creativecommons.org/licenses/by-sa/3.0/	</v>
    </spb>
    <spb s="1">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https://www.sec.gov/cgi-bin/browse-edgar?action=getcompany&amp;CIK=0001911968	</v>
      <v xml:space="preserve">http://creativecommons.org/licenses/by-sa/3.0/			http://creativecommons.org/licenses/by-sa/3.0/		</v>
    </spb>
    <spb s="1">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2">
      <v>94</v>
      <v>95</v>
      <v>4</v>
      <v>4</v>
      <v>95</v>
      <v>94</v>
      <v>94</v>
      <v>4</v>
      <v>95</v>
      <v>4</v>
      <v>96</v>
      <v>95</v>
      <v>4</v>
      <v>4</v>
      <v>4</v>
      <v>4</v>
      <v>96</v>
      <v>4</v>
      <v>4</v>
      <v>4</v>
      <v>4</v>
      <v>4</v>
      <v>4</v>
      <v>4</v>
      <v>4</v>
      <v>4</v>
      <v>96</v>
      <v>4</v>
      <v>4</v>
      <v>4</v>
      <v>4</v>
    </spb>
    <spb s="1">
      <v xml:space="preserve">Wikipedia	</v>
      <v xml:space="preserve">Public domain	</v>
      <v xml:space="preserve">http://zh.wikipedia.org/wiki/堪薩斯州	</v>
      <v xml:space="preserve">http://en.wikipedia.org/wiki/Public_domain	</v>
    </spb>
    <spb s="1">
      <v xml:space="preserve">Wikipedia	</v>
      <v xml:space="preserve">CC-BY-SA	</v>
      <v xml:space="preserve">http://en.wikipedia.org/wiki/Kentucky	</v>
      <v xml:space="preserve">http://creativecommons.org/licenses/by-sa/3.0/	</v>
    </spb>
    <spb s="1">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https://www.sec.gov/cgi-bin/browse-edgar?action=getcompany&amp;CIK=0001922684	</v>
      <v xml:space="preserve">http://creativecommons.org/licenses/by-sa/3.0/			http://creativecommons.org/licenses/by-sa/3.0/		</v>
    </spb>
    <spb s="1">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2">
      <v>99</v>
      <v>100</v>
      <v>4</v>
      <v>4</v>
      <v>100</v>
      <v>99</v>
      <v>99</v>
      <v>4</v>
      <v>100</v>
      <v>4</v>
      <v>101</v>
      <v>101</v>
      <v>4</v>
      <v>4</v>
      <v>4</v>
      <v>4</v>
      <v>101</v>
      <v>4</v>
      <v>4</v>
      <v>4</v>
      <v>4</v>
      <v>4</v>
      <v>4</v>
      <v>4</v>
      <v>4</v>
      <v>4</v>
      <v>101</v>
      <v>4</v>
      <v>4</v>
      <v>4</v>
      <v>4</v>
    </spb>
    <spb s="1">
      <v xml:space="preserve">Wikipedia	</v>
      <v xml:space="preserve">Public domain	</v>
      <v xml:space="preserve">http://en.wikipedia.org/wiki/Kentucky	</v>
      <v xml:space="preserve">http://en.wikipedia.org/wiki/Public_domain	</v>
    </spb>
    <spb s="1">
      <v xml:space="preserve">Wikipedia	</v>
      <v xml:space="preserve">CC-BY-SA	</v>
      <v xml:space="preserve">http://en.wikipedia.org/wiki/Louisiana	</v>
      <v xml:space="preserve">http://creativecommons.org/licenses/by-sa/3.0/	</v>
    </spb>
    <spb s="1">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https://www.sec.gov/cgi-bin/browse-edgar?action=getcompany&amp;CIK=0001918707	</v>
      <v xml:space="preserve">http://creativecommons.org/licenses/by-sa/3.0/			http://creativecommons.org/licenses/by-sa/3.0/		</v>
    </spb>
    <spb s="1">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https://www.sec.gov/cgi-bin/browse-edgar?action=getcompany&amp;CIK=0001918707	</v>
      <v xml:space="preserve">http://creativecommons.org/licenses/by-sa/3.0/				</v>
    </spb>
    <spb s="2">
      <v>104</v>
      <v>105</v>
      <v>4</v>
      <v>4</v>
      <v>105</v>
      <v>104</v>
      <v>104</v>
      <v>4</v>
      <v>105</v>
      <v>4</v>
      <v>106</v>
      <v>107</v>
      <v>4</v>
      <v>4</v>
      <v>4</v>
      <v>4</v>
      <v>106</v>
      <v>4</v>
      <v>4</v>
      <v>4</v>
      <v>4</v>
      <v>4</v>
      <v>4</v>
      <v>4</v>
      <v>4</v>
      <v>4</v>
      <v>106</v>
      <v>4</v>
      <v>4</v>
      <v>4</v>
      <v>4</v>
    </spb>
    <spb s="1">
      <v xml:space="preserve">Wikipedia	</v>
      <v xml:space="preserve">Public domain	</v>
      <v xml:space="preserve">http://en.wikipedia.org/wiki/Louisiana	</v>
      <v xml:space="preserve">http://en.wikipedia.org/wiki/Public_domain	</v>
    </spb>
    <spb s="1">
      <v xml:space="preserve">Wikipedia	</v>
      <v xml:space="preserve">CC-BY-SA	</v>
      <v xml:space="preserve">http://en.wikipedia.org/wiki/Maine	</v>
      <v xml:space="preserve">http://creativecommons.org/licenses/by-sa/3.0/	</v>
    </spb>
    <spb s="1">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https://www.sec.gov/cgi-bin/browse-edgar?action=getcompany&amp;CIK=0001875768	</v>
      <v xml:space="preserve">http://creativecommons.org/licenses/by-sa/3.0/			http://creativecommons.org/licenses/by-sa/3.0/		</v>
    </spb>
    <spb s="1">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3">
      <v>110</v>
      <v>111</v>
      <v>4</v>
      <v>4</v>
      <v>111</v>
      <v>110</v>
      <v>110</v>
      <v>4</v>
      <v>111</v>
      <v>4</v>
      <v>112</v>
      <v>112</v>
      <v>4</v>
      <v>4</v>
      <v>4</v>
      <v>4</v>
      <v>112</v>
      <v>4</v>
      <v>4</v>
      <v>4</v>
      <v>4</v>
      <v>4</v>
      <v>4</v>
      <v>4</v>
      <v>4</v>
      <v>4</v>
      <v>112</v>
      <v>4</v>
      <v>4</v>
      <v>4</v>
    </spb>
    <spb s="3">
      <v>2</v>
      <v>Name</v>
      <v>LearnMoreOnLink</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1">
      <v xml:space="preserve">Wikipedia	</v>
      <v xml:space="preserve">CC BY-SA 3.0	</v>
      <v xml:space="preserve">http://es.wikipedia.org/wiki/Maine	</v>
      <v xml:space="preserve">https://creativecommons.org/licenses/by-sa/3.0	</v>
    </spb>
    <spb s="1">
      <v xml:space="preserve">Wikipedia	</v>
      <v xml:space="preserve">CC-BY-SA	</v>
      <v xml:space="preserve">http://en.wikipedia.org/wiki/Maryland	</v>
      <v xml:space="preserve">http://creativecommons.org/licenses/by-sa/3.0/	</v>
    </spb>
    <spb s="1">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https://www.tasteatlas.com/maryland	https://www.weathertrends360.com/	</v>
      <v xml:space="preserve">http://creativecommons.org/licenses/by-sa/3.0/			http://creativecommons.org/licenses/by-sa/3.0/				</v>
    </spb>
    <spb s="1">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https://www.sec.gov/cgi-bin/browse-edgar?action=getcompany&amp;CIK=0001927175	</v>
      <v xml:space="preserve">http://creativecommons.org/licenses/by-sa/3.0/			http://creativecommons.org/licenses/by-sa/3.0/		</v>
    </spb>
    <spb s="1">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https://www.sec.gov/cgi-bin/browse-edgar?action=getcompany&amp;CIK=0001927175	</v>
      <v xml:space="preserve">http://creativecommons.org/licenses/by-sa/3.0/				</v>
    </spb>
    <spb s="2">
      <v>117</v>
      <v>118</v>
      <v>4</v>
      <v>4</v>
      <v>118</v>
      <v>117</v>
      <v>117</v>
      <v>4</v>
      <v>119</v>
      <v>4</v>
      <v>120</v>
      <v>121</v>
      <v>4</v>
      <v>4</v>
      <v>4</v>
      <v>4</v>
      <v>120</v>
      <v>4</v>
      <v>4</v>
      <v>4</v>
      <v>4</v>
      <v>4</v>
      <v>4</v>
      <v>4</v>
      <v>4</v>
      <v>4</v>
      <v>120</v>
      <v>4</v>
      <v>4</v>
      <v>4</v>
      <v>4</v>
    </spb>
    <spb s="1">
      <v xml:space="preserve">Wikipedia	</v>
      <v xml:space="preserve">CC BY-SA 3.0	</v>
      <v xml:space="preserve">http://sv.wikipedia.org/wiki/Maryland	</v>
      <v xml:space="preserve">https://creativecommons.org/licenses/by-sa/3.0	</v>
    </spb>
    <spb s="1">
      <v xml:space="preserve">Wikipedia	</v>
      <v xml:space="preserve">CC-BY-SA	</v>
      <v xml:space="preserve">http://en.wikipedia.org/wiki/Massachusetts	</v>
      <v xml:space="preserve">http://creativecommons.org/licenses/by-sa/3.0/	</v>
    </spb>
    <spb s="1">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https://www.sec.gov/cgi-bin/browse-edgar?action=getcompany&amp;CIK=0001937416	</v>
      <v xml:space="preserve">http://creativecommons.org/licenses/by-sa/3.0/			http://creativecommons.org/licenses/by-sa/3.0/		</v>
    </spb>
    <spb s="1">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https://www.sec.gov/cgi-bin/browse-edgar?action=getcompany&amp;CIK=0001937416	</v>
      <v xml:space="preserve">http://creativecommons.org/licenses/by-sa/3.0/				</v>
    </spb>
    <spb s="1">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0">
      <v>124</v>
      <v>125</v>
      <v>4</v>
      <v>4</v>
      <v>125</v>
      <v>124</v>
      <v>124</v>
      <v>126</v>
      <v>4</v>
      <v>125</v>
      <v>4</v>
      <v>127</v>
      <v>126</v>
      <v>4</v>
      <v>4</v>
      <v>4</v>
      <v>4</v>
      <v>127</v>
      <v>4</v>
      <v>4</v>
      <v>4</v>
      <v>4</v>
      <v>4</v>
      <v>4</v>
      <v>4</v>
      <v>4</v>
      <v>4</v>
      <v>127</v>
      <v>4</v>
      <v>4</v>
      <v>4</v>
      <v>4</v>
    </spb>
    <spb s="1">
      <v xml:space="preserve">Wikipedia	</v>
      <v xml:space="preserve">Public domain	</v>
      <v xml:space="preserve">http://en.wikipedia.org/wiki/Massachusetts	</v>
      <v xml:space="preserve">http://en.wikipedia.org/wiki/Public_domain	</v>
    </spb>
    <spb s="1">
      <v xml:space="preserve">Wikipedia	</v>
      <v xml:space="preserve">CC-BY-SA	</v>
      <v xml:space="preserve">http://en.wikipedia.org/wiki/Michigan	</v>
      <v xml:space="preserve">http://creativecommons.org/licenses/by-sa/3.0/	</v>
    </spb>
    <spb s="1">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https://www.tasteatlas.com/michigan	</v>
      <v xml:space="preserve">http://creativecommons.org/licenses/by-sa/3.0/			http://creativecommons.org/licenses/by-sa/3.0/			</v>
    </spb>
    <spb s="1">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https://www.sec.gov/cgi-bin/browse-edgar?action=getcompany&amp;CIK=0001927960	</v>
      <v xml:space="preserve">http://creativecommons.org/licenses/by-sa/3.0/			http://creativecommons.org/licenses/by-sa/3.0/		</v>
    </spb>
    <spb s="1">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https://www.sec.gov/cgi-bin/browse-edgar?action=getcompany&amp;CIK=0001927960	</v>
      <v xml:space="preserve">http://creativecommons.org/licenses/by-sa/3.0/				</v>
    </spb>
    <spb s="13">
      <v>130</v>
      <v>131</v>
      <v>4</v>
      <v>4</v>
      <v>131</v>
      <v>130</v>
      <v>130</v>
      <v>4</v>
      <v>132</v>
      <v>4</v>
      <v>133</v>
      <v>134</v>
      <v>4</v>
      <v>4</v>
      <v>4</v>
      <v>4</v>
      <v>133</v>
      <v>4</v>
      <v>4</v>
      <v>4</v>
      <v>4</v>
      <v>4</v>
      <v>4</v>
      <v>4</v>
      <v>4</v>
      <v>4</v>
      <v>133</v>
      <v>4</v>
      <v>4</v>
      <v>4</v>
    </spb>
    <spb s="3">
      <v>3</v>
      <v>Name</v>
      <v>LearnMoreOnLink</v>
    </spb>
    <spb s="1">
      <v xml:space="preserve">Wikipedia	</v>
      <v xml:space="preserve">CC-BY-SA	</v>
      <v xml:space="preserve">http://en.wikipedia.org/wiki/Minnesota	</v>
      <v xml:space="preserve">http://creativecommons.org/licenses/by-sa/3.0/	</v>
    </spb>
    <spb s="1">
      <v xml:space="preserve">Wikipedia	US Census	US Census	Wikipedia	Sec	</v>
      <v xml:space="preserve">CC-BY-SA			CC-BY-SA		</v>
      <v xml:space="preserve">http://en.wikipedia.org/wiki/Minnesota	https://www.census.gov/popest/data/state/asrh/2014/files/SC-EST2014-AGESEX-CIV.csv	http://www.census.gov/quickfacts/table/WTN220212/27	https://en.wikipedia.org/wiki/Minnesota	https://www.sec.gov/cgi-bin/browse-edgar?action=getcompany&amp;CIK=0001931661	</v>
      <v xml:space="preserve">http://creativecommons.org/licenses/by-sa/3.0/			http://creativecommons.org/licenses/by-sa/3.0/		</v>
    </spb>
    <spb s="1">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
      <v xml:space="preserve">Wikipedia	US Census	Sec	</v>
      <v xml:space="preserve">CC-BY-SA			</v>
      <v xml:space="preserve">http://en.wikipedia.org/wiki/Minnesota	http://www.census.gov/quickfacts/table/WTN220212/27	https://www.sec.gov/cgi-bin/browse-edgar?action=getcompany&amp;CIK=0001931661	</v>
      <v xml:space="preserve">http://creativecommons.org/licenses/by-sa/3.0/			</v>
    </spb>
    <spb s="2">
      <v>137</v>
      <v>138</v>
      <v>4</v>
      <v>4</v>
      <v>138</v>
      <v>137</v>
      <v>137</v>
      <v>4</v>
      <v>138</v>
      <v>4</v>
      <v>139</v>
      <v>140</v>
      <v>4</v>
      <v>4</v>
      <v>4</v>
      <v>4</v>
      <v>139</v>
      <v>4</v>
      <v>4</v>
      <v>4</v>
      <v>4</v>
      <v>4</v>
      <v>4</v>
      <v>4</v>
      <v>4</v>
      <v>4</v>
      <v>139</v>
      <v>4</v>
      <v>4</v>
      <v>4</v>
      <v>4</v>
    </spb>
    <spb s="3">
      <v>4</v>
      <v>Name</v>
      <v>LearnMoreOnLink</v>
    </spb>
    <spb s="1">
      <v xml:space="preserve">Wikipedia	</v>
      <v xml:space="preserve">Public domain	</v>
      <v xml:space="preserve">http://en.wikipedia.org/wiki/Minnesota	</v>
      <v xml:space="preserve">http://en.wikipedia.org/wiki/Public_domain	</v>
    </spb>
    <spb s="1">
      <v xml:space="preserve">Wikipedia	</v>
      <v xml:space="preserve">CC-BY-SA	</v>
      <v xml:space="preserve">http://en.wikipedia.org/wiki/Mississippi	</v>
      <v xml:space="preserve">http://creativecommons.org/licenses/by-sa/3.0/	</v>
    </spb>
    <spb s="1">
      <v xml:space="preserve">Wikipedia	Wikipedia	US Census	US Census	Wikipedia	Sec	</v>
      <v xml:space="preserve">CC-BY-SA	CC-BY-SA			CC-BY-SA		</v>
      <v xml:space="preserve">http://en.wikipedia.org/wiki/Mississippi	http://pl.wikipedia.org/wiki/Missisipi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http://creativecommons.org/licenses/by-sa/3.0/		</v>
    </spb>
    <spb s="1">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https://www.sec.gov/cgi-bin/browse-edgar?action=getcompany&amp;CIK=0001909565	</v>
      <v xml:space="preserve">http://creativecommons.org/licenses/by-sa/3.0/				</v>
    </spb>
    <spb s="1">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https://www.sec.gov/cgi-bin/browse-edgar?action=getcompany&amp;CIK=0001909565	</v>
      <v xml:space="preserve">http://creativecommons.org/licenses/by-sa/3.0/			http://creativecommons.org/licenses/by-sa/3.0/		</v>
    </spb>
    <spb s="1">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0">
      <v>144</v>
      <v>145</v>
      <v>4</v>
      <v>144</v>
      <v>145</v>
      <v>144</v>
      <v>144</v>
      <v>146</v>
      <v>4</v>
      <v>147</v>
      <v>4</v>
      <v>148</v>
      <v>146</v>
      <v>4</v>
      <v>4</v>
      <v>4</v>
      <v>4</v>
      <v>148</v>
      <v>4</v>
      <v>4</v>
      <v>4</v>
      <v>4</v>
      <v>4</v>
      <v>4</v>
      <v>4</v>
      <v>4</v>
      <v>4</v>
      <v>148</v>
      <v>4</v>
      <v>4</v>
      <v>4</v>
      <v>4</v>
    </spb>
    <spb s="9">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1">
      <v xml:space="preserve">Wikipedia	</v>
      <v xml:space="preserve">CC-BY-SA	</v>
      <v xml:space="preserve">http://en.wikipedia.org/wiki/Missouri	</v>
      <v xml:space="preserve">http://creativecommons.org/licenses/by-sa/3.0/	</v>
    </spb>
    <spb s="1">
      <v xml:space="preserve">Wikipedia	Wikipedia	US Census	US Census	Wikipedia	Sec	</v>
      <v xml:space="preserve">CC-BY-SA	CC-BY-SA			CC-BY-SA		</v>
      <v xml:space="preserve">http://en.wikipedia.org/wiki/Missouri	http://pl.wikipedia.org/wiki/Missouri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http://creativecommons.org/licenses/by-sa/3.0/		</v>
    </spb>
    <spb s="1">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https://www.sec.gov/cgi-bin/browse-edgar?action=getcompany&amp;CIK=0001923053	</v>
      <v xml:space="preserve">http://creativecommons.org/licenses/by-sa/3.0/			http://creativecommons.org/licenses/by-sa/3.0/		</v>
    </spb>
    <spb s="1">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https://www.sec.gov/cgi-bin/browse-edgar?action=getcompany&amp;CIK=0001923053	</v>
      <v xml:space="preserve">http://creativecommons.org/licenses/by-sa/3.0/				</v>
    </spb>
    <spb s="2">
      <v>151</v>
      <v>152</v>
      <v>4</v>
      <v>4</v>
      <v>152</v>
      <v>151</v>
      <v>151</v>
      <v>4</v>
      <v>153</v>
      <v>4</v>
      <v>154</v>
      <v>155</v>
      <v>4</v>
      <v>4</v>
      <v>4</v>
      <v>4</v>
      <v>154</v>
      <v>4</v>
      <v>4</v>
      <v>4</v>
      <v>4</v>
      <v>4</v>
      <v>4</v>
      <v>4</v>
      <v>4</v>
      <v>4</v>
      <v>154</v>
      <v>4</v>
      <v>4</v>
      <v>4</v>
      <v>4</v>
    </spb>
    <spb s="1">
      <v xml:space="preserve">Wikipedia	</v>
      <v xml:space="preserve">Public domain	</v>
      <v xml:space="preserve">http://en.wikipedia.org/wiki/Missouri	</v>
      <v xml:space="preserve">http://en.wikipedia.org/wiki/Public_domain	</v>
    </spb>
    <spb s="1">
      <v xml:space="preserve">Wikipedia	</v>
      <v xml:space="preserve">CC-BY-SA	</v>
      <v xml:space="preserve">http://en.wikipedia.org/wiki/Montana	</v>
      <v xml:space="preserve">http://creativecommons.org/licenses/by-sa/3.0/	</v>
    </spb>
    <spb s="1">
      <v xml:space="preserve">Wikipedia	US Census	Wikidata	US Census	Wikipedia	Sec	Tasteatlas	</v>
      <v xml:space="preserve">CC-BY-SA				CC-BY-SA			</v>
      <v xml:space="preserve">http://en.wikipedia.org/wiki/Montana	https://www.census.gov/popest/data/state/asrh/2014/files/SC-EST2014-AGESEX-CIV.csv	https://www.wikidata.org/wiki/Q234097	http://www.census.gov/quickfacts/table/lnd110210/30	https://en.wikipedia.org/wiki/Montana	https://www.sec.gov/cgi-bin/browse-edgar?action=getcompany&amp;CIK=0001911520	https://www.tasteatlas.com/montana	</v>
      <v xml:space="preserve">http://creativecommons.org/licenses/by-sa/3.0/				http://creativecommons.org/licenses/by-sa/3.0/			</v>
    </spb>
    <spb s="1">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https://www.sec.gov/cgi-bin/browse-edgar?action=getcompany&amp;CIK=0001911520	</v>
      <v xml:space="preserve">http://creativecommons.org/licenses/by-sa/3.0/			http://creativecommons.org/licenses/by-sa/3.0/		</v>
    </spb>
    <spb s="1">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https://www.sec.gov/cgi-bin/browse-edgar?action=getcompany&amp;CIK=0001911520	</v>
      <v xml:space="preserve">http://creativecommons.org/licenses/by-sa/3.0/				</v>
    </spb>
    <spb s="2">
      <v>158</v>
      <v>159</v>
      <v>4</v>
      <v>4</v>
      <v>159</v>
      <v>158</v>
      <v>158</v>
      <v>4</v>
      <v>160</v>
      <v>4</v>
      <v>161</v>
      <v>162</v>
      <v>4</v>
      <v>4</v>
      <v>4</v>
      <v>4</v>
      <v>161</v>
      <v>4</v>
      <v>4</v>
      <v>4</v>
      <v>4</v>
      <v>4</v>
      <v>4</v>
      <v>4</v>
      <v>4</v>
      <v>4</v>
      <v>161</v>
      <v>4</v>
      <v>4</v>
      <v>4</v>
      <v>4</v>
    </spb>
    <spb s="1">
      <v xml:space="preserve">Wikipedia	</v>
      <v xml:space="preserve">Public domain	</v>
      <v xml:space="preserve">http://en.wikipedia.org/wiki/Montana	</v>
      <v xml:space="preserve">http://en.wikipedia.org/wiki/Public_domain	</v>
    </spb>
    <spb s="1">
      <v xml:space="preserve">Wikipedia	</v>
      <v xml:space="preserve">CC-BY-SA	</v>
      <v xml:space="preserve">http://en.wikipedia.org/wiki/Nebraska	</v>
      <v xml:space="preserve">http://creativecommons.org/licenses/by-sa/3.0/	</v>
    </spb>
    <spb s="1">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https://www.sec.gov/cgi-bin/browse-edgar?action=getcompany&amp;CIK=0001901275	</v>
      <v xml:space="preserve">http://creativecommons.org/licenses/by-sa/3.0/			http://creativecommons.org/licenses/by-sa/3.0/			</v>
    </spb>
    <spb s="1">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
      <v xml:space="preserve">Wikipedia	US Census	Wikipedia	LinkedIn	Sec	</v>
      <v xml:space="preserve">CC-BY-SA		CC-BY-SA			</v>
      <v xml:space="preserve">http://en.wikipedia.org/wiki/Nebraska	https://www.census.gov/popest/data/state/asrh/2014/files/SC-EST2014-AGESEX-CIV.csv	https://en.wikipedia.org/wiki/Nebraska	https://www.linkedin.com/company/audubon-nebraska	https://www.sec.gov/cgi-bin/browse-edgar?action=getcompany&amp;CIK=0001901275	</v>
      <v xml:space="preserve">http://creativecommons.org/licenses/by-sa/3.0/		http://creativecommons.org/licenses/by-sa/3.0/			</v>
    </spb>
    <spb s="2">
      <v>165</v>
      <v>166</v>
      <v>4</v>
      <v>4</v>
      <v>166</v>
      <v>165</v>
      <v>165</v>
      <v>4</v>
      <v>166</v>
      <v>4</v>
      <v>167</v>
      <v>168</v>
      <v>4</v>
      <v>4</v>
      <v>4</v>
      <v>4</v>
      <v>167</v>
      <v>4</v>
      <v>4</v>
      <v>4</v>
      <v>4</v>
      <v>4</v>
      <v>4</v>
      <v>4</v>
      <v>4</v>
      <v>4</v>
      <v>167</v>
      <v>4</v>
      <v>4</v>
      <v>4</v>
      <v>4</v>
    </spb>
    <spb s="1">
      <v xml:space="preserve">Wikipedia	</v>
      <v xml:space="preserve">Public domain	</v>
      <v xml:space="preserve">http://en.wikipedia.org/wiki/Nebraska	</v>
      <v xml:space="preserve">http://en.wikipedia.org/wiki/Public_domain	</v>
    </spb>
    <spb s="1">
      <v xml:space="preserve">Wikipedia	</v>
      <v xml:space="preserve">CC-BY-SA	</v>
      <v xml:space="preserve">http://en.wikipedia.org/wiki/Nevada	</v>
      <v xml:space="preserve">http://creativecommons.org/licenses/by-sa/3.0/	</v>
    </spb>
    <spb s="1">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https://www.weathertrends360.com/	</v>
      <v xml:space="preserve">http://creativecommons.org/licenses/by-sa/3.0/			http://creativecommons.org/licenses/by-sa/3.0/			</v>
    </spb>
    <spb s="1">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https://www.sec.gov/cgi-bin/browse-edgar?action=getcompany&amp;CIK=0001915571	</v>
      <v xml:space="preserve">http://creativecommons.org/licenses/by-sa/3.0/			http://creativecommons.org/licenses/by-sa/3.0/		</v>
    </spb>
    <spb s="1">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https://www.sec.gov/cgi-bin/browse-edgar?action=getcompany&amp;CIK=0001915571	</v>
      <v xml:space="preserve">http://creativecommons.org/licenses/by-sa/3.0/				</v>
    </spb>
    <spb s="2">
      <v>171</v>
      <v>172</v>
      <v>4</v>
      <v>4</v>
      <v>172</v>
      <v>171</v>
      <v>171</v>
      <v>4</v>
      <v>173</v>
      <v>4</v>
      <v>174</v>
      <v>175</v>
      <v>4</v>
      <v>4</v>
      <v>4</v>
      <v>4</v>
      <v>174</v>
      <v>4</v>
      <v>4</v>
      <v>4</v>
      <v>4</v>
      <v>4</v>
      <v>4</v>
      <v>4</v>
      <v>4</v>
      <v>4</v>
      <v>174</v>
      <v>4</v>
      <v>4</v>
      <v>4</v>
      <v>4</v>
    </spb>
    <spb s="1">
      <v xml:space="preserve">Wikipedia	</v>
      <v xml:space="preserve">CC-BY-SA	</v>
      <v xml:space="preserve">http://en.wikipedia.org/wiki/New_Hampshire	</v>
      <v xml:space="preserve">http://creativecommons.org/licenses/by-sa/3.0/	</v>
    </spb>
    <spb s="1">
      <v xml:space="preserve">Wikipedia	US Census	Wikipedia	Bookdepository	Sec	</v>
      <v xml:space="preserve">CC-BY-SA		CC-BY-SA			</v>
      <v xml:space="preserve">http://en.wikipedia.org/wiki/New_Hampshire	https://www.census.gov/popest/data/state/asrh/2014/files/SC-EST2014-AGESEX-CIV.csv	https://en.wikipedia.org/wiki/New_Hampshire	https://www.bookdepository.com/author/New-Hampshire	https://www.sec.gov/cgi-bin/browse-edgar?action=getcompany&amp;CIK=0001927067	</v>
      <v xml:space="preserve">http://creativecommons.org/licenses/by-sa/3.0/		http://creativecommons.org/licenses/by-sa/3.0/			</v>
    </spb>
    <spb s="1">
      <v xml:space="preserve">Wikipedia	US Census	US Census	Wikipedia	Bookdepository	Sec	</v>
      <v xml:space="preserve">CC-BY-SA			CC-BY-SA			</v>
      <v xml:space="preserve">http://en.wikipedia.org/wiki/New_Hampshire	https://www.census.gov/popest/data/state/asrh/2014/files/SC-EST2014-AGESEX-CIV.csv	http://www.census.gov/quickfacts/table/VET605214/33	https://en.wikipedia.org/wiki/New_Hampshire	https://www.bookdepository.com/author/New-Hampshire	https://www.sec.gov/cgi-bin/browse-edgar?action=getcompany&amp;CIK=0001927067	</v>
      <v xml:space="preserve">http://creativecommons.org/licenses/by-sa/3.0/			http://creativecommons.org/licenses/by-sa/3.0/			</v>
    </spb>
    <spb s="1">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5">
      <v>177</v>
      <v>178</v>
      <v>4</v>
      <v>4</v>
      <v>178</v>
      <v>177</v>
      <v>177</v>
      <v>178</v>
      <v>4</v>
      <v>179</v>
      <v>4</v>
      <v>180</v>
      <v>180</v>
      <v>4</v>
      <v>4</v>
      <v>4</v>
      <v>4</v>
      <v>180</v>
      <v>4</v>
      <v>4</v>
      <v>4</v>
      <v>4</v>
      <v>4</v>
      <v>4</v>
      <v>4</v>
      <v>4</v>
      <v>4</v>
      <v>180</v>
      <v>4</v>
      <v>4</v>
      <v>4</v>
    </spb>
    <spb s="1">
      <v xml:space="preserve">Wikipedia	</v>
      <v xml:space="preserve">Public domain	</v>
      <v xml:space="preserve">http://en.wikipedia.org/wiki/New_Hampshire	</v>
      <v xml:space="preserve">http://en.wikipedia.org/wiki/Public_domain	</v>
    </spb>
    <spb s="1">
      <v xml:space="preserve">Wikipedia	</v>
      <v xml:space="preserve">CC-BY-SA	</v>
      <v xml:space="preserve">http://en.wikipedia.org/wiki/New_Jersey	</v>
      <v xml:space="preserve">http://creativecommons.org/licenses/by-sa/3.0/	</v>
    </spb>
    <spb s="1">
      <v xml:space="preserve">Wikipedia	US Census	US Census	Wikipedia	Sec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https://www.weathertrends360.com/	</v>
      <v xml:space="preserve">http://creativecommons.org/licenses/by-sa/3.0/			http://creativecommons.org/licenses/by-sa/3.0/			</v>
    </spb>
    <spb s="1">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https://www.sec.gov/cgi-bin/browse-edgar?action=getcompany&amp;CIK=0001921616	</v>
      <v xml:space="preserve">http://creativecommons.org/licenses/by-sa/3.0/			http://creativecommons.org/licenses/by-sa/3.0/		</v>
    </spb>
    <spb s="1">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2">
      <v>183</v>
      <v>184</v>
      <v>4</v>
      <v>4</v>
      <v>184</v>
      <v>183</v>
      <v>183</v>
      <v>4</v>
      <v>185</v>
      <v>4</v>
      <v>186</v>
      <v>185</v>
      <v>4</v>
      <v>4</v>
      <v>4</v>
      <v>4</v>
      <v>186</v>
      <v>4</v>
      <v>4</v>
      <v>4</v>
      <v>4</v>
      <v>4</v>
      <v>4</v>
      <v>4</v>
      <v>4</v>
      <v>4</v>
      <v>186</v>
      <v>4</v>
      <v>4</v>
      <v>4</v>
      <v>4</v>
    </spb>
    <spb s="1">
      <v xml:space="preserve">Wikipedia	</v>
      <v xml:space="preserve">Public domain	</v>
      <v xml:space="preserve">http://en.wikipedia.org/wiki/New_Jersey	</v>
      <v xml:space="preserve">http://en.wikipedia.org/wiki/Public_domain	</v>
    </spb>
    <spb s="1">
      <v xml:space="preserve">Wikipedia	</v>
      <v xml:space="preserve">CC-BY-SA	</v>
      <v xml:space="preserve">http://en.wikipedia.org/wiki/New_Mexico	</v>
      <v xml:space="preserve">http://creativecommons.org/licenses/by-sa/3.0/	</v>
    </spb>
    <spb s="1">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https://www.sec.gov/cgi-bin/browse-edgar?action=getcompany&amp;CIK=0001871734	</v>
      <v xml:space="preserve">http://creativecommons.org/licenses/by-sa/3.0/			http://creativecommons.org/licenses/by-sa/3.0/		</v>
    </spb>
    <spb s="1">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https://www.sec.gov/cgi-bin/browse-edgar?action=getcompany&amp;CIK=0001871734	</v>
      <v xml:space="preserve">http://creativecommons.org/licenses/by-sa/3.0/				</v>
    </spb>
    <spb s="10">
      <v>189</v>
      <v>190</v>
      <v>4</v>
      <v>4</v>
      <v>190</v>
      <v>189</v>
      <v>189</v>
      <v>190</v>
      <v>4</v>
      <v>190</v>
      <v>4</v>
      <v>191</v>
      <v>192</v>
      <v>4</v>
      <v>4</v>
      <v>4</v>
      <v>4</v>
      <v>191</v>
      <v>4</v>
      <v>4</v>
      <v>4</v>
      <v>4</v>
      <v>4</v>
      <v>4</v>
      <v>4</v>
      <v>4</v>
      <v>4</v>
      <v>191</v>
      <v>4</v>
      <v>4</v>
      <v>4</v>
      <v>4</v>
    </spb>
    <spb s="1">
      <v xml:space="preserve">Wikipedia	</v>
      <v xml:space="preserve">CC0	</v>
      <v xml:space="preserve">http://en.wikipedia.org/wiki/New_Mexico	</v>
      <v xml:space="preserve">http://creativecommons.org/publicdomain/zero/1.0/deed.en	</v>
    </spb>
    <spb s="1">
      <v xml:space="preserve">Wikipedia	</v>
      <v xml:space="preserve">CC-BY-SA	</v>
      <v xml:space="preserve">http://en.wikipedia.org/wiki/New_York	</v>
      <v xml:space="preserve">http://creativecommons.org/licenses/by-sa/3.0/	</v>
    </spb>
    <spb s="1">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1">
      <v xml:space="preserve">Wikipedia	Wikipedia	</v>
      <v xml:space="preserve">CC-BY-SA	CC-BY-SA	</v>
      <v xml:space="preserve">http://en.wikipedia.org/wiki/New_York_(state)	http://en.wikipedia.org/wiki/New_York	</v>
      <v xml:space="preserve">http://creativecommons.org/licenses/by-sa/3.0/	http://creativecommons.org/licenses/by-sa/3.0/	</v>
    </spb>
    <spb s="1">
      <v xml:space="preserve">Wikipedia	</v>
      <v xml:space="preserve">CC-BY-SA	</v>
      <v xml:space="preserve">http://en.wikipedia.org/wiki/New_York_(state)	</v>
      <v xml:space="preserve">http://creativecommons.org/licenses/by-sa/3.0/	</v>
    </spb>
    <spb s="1">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2">
      <v>195</v>
      <v>196</v>
      <v>4</v>
      <v>4</v>
      <v>196</v>
      <v>197</v>
      <v>198</v>
      <v>4</v>
      <v>196</v>
      <v>4</v>
      <v>199</v>
      <v>199</v>
      <v>4</v>
      <v>4</v>
      <v>4</v>
      <v>4</v>
      <v>199</v>
      <v>4</v>
      <v>4</v>
      <v>4</v>
      <v>4</v>
      <v>4</v>
      <v>4</v>
      <v>4</v>
      <v>4</v>
      <v>4</v>
      <v>199</v>
      <v>4</v>
      <v>4</v>
      <v>4</v>
      <v>4</v>
    </spb>
    <spb s="1">
      <v xml:space="preserve">Wikipedia	</v>
      <v xml:space="preserve">CC-BY-SA	</v>
      <v xml:space="preserve">http://en.wikipedia.org/wiki/North_Carolina	</v>
      <v xml:space="preserve">http://creativecommons.org/licenses/by-sa/3.0/	</v>
    </spb>
    <spb s="1">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https://www.sec.gov/cgi-bin/browse-edgar?action=getcompany&amp;CIK=0001926217	</v>
      <v xml:space="preserve">http://creativecommons.org/licenses/by-sa/3.0/			http://creativecommons.org/licenses/by-sa/3.0/		</v>
    </spb>
    <spb s="1">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2">
      <v>201</v>
      <v>202</v>
      <v>4</v>
      <v>4</v>
      <v>202</v>
      <v>201</v>
      <v>201</v>
      <v>4</v>
      <v>202</v>
      <v>4</v>
      <v>203</v>
      <v>202</v>
      <v>4</v>
      <v>4</v>
      <v>4</v>
      <v>4</v>
      <v>203</v>
      <v>4</v>
      <v>4</v>
      <v>4</v>
      <v>4</v>
      <v>4</v>
      <v>4</v>
      <v>4</v>
      <v>4</v>
      <v>4</v>
      <v>203</v>
      <v>4</v>
      <v>4</v>
      <v>4</v>
      <v>4</v>
    </spb>
    <spb s="1">
      <v xml:space="preserve">Wikipedia	</v>
      <v xml:space="preserve">Public domain	</v>
      <v xml:space="preserve">http://en.wikipedia.org/wiki/North_Carolina	</v>
      <v xml:space="preserve">http://en.wikipedia.org/wiki/Public_domain	</v>
    </spb>
    <spb s="1">
      <v xml:space="preserve">Wikipedia	</v>
      <v xml:space="preserve">CC-BY-SA	</v>
      <v xml:space="preserve">http://en.wikipedia.org/wiki/North_Dakota	</v>
      <v xml:space="preserve">http://creativecommons.org/licenses/by-sa/3.0/	</v>
    </spb>
    <spb s="1">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https://www.sec.gov/cgi-bin/browse-edgar?action=getcompany&amp;CIK=0001910370	</v>
      <v xml:space="preserve">http://creativecommons.org/licenses/by-sa/3.0/			http://creativecommons.org/licenses/by-sa/3.0/		</v>
    </spb>
    <spb s="1">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https://www.sec.gov/cgi-bin/browse-edgar?action=getcompany&amp;CIK=0001910370	</v>
      <v xml:space="preserve">http://creativecommons.org/licenses/by-sa/3.0/				</v>
    </spb>
    <spb s="2">
      <v>206</v>
      <v>207</v>
      <v>4</v>
      <v>4</v>
      <v>207</v>
      <v>206</v>
      <v>206</v>
      <v>4</v>
      <v>207</v>
      <v>4</v>
      <v>208</v>
      <v>209</v>
      <v>4</v>
      <v>4</v>
      <v>4</v>
      <v>4</v>
      <v>208</v>
      <v>4</v>
      <v>4</v>
      <v>4</v>
      <v>4</v>
      <v>4</v>
      <v>4</v>
      <v>4</v>
      <v>4</v>
      <v>4</v>
      <v>208</v>
      <v>4</v>
      <v>4</v>
      <v>4</v>
      <v>4</v>
    </spb>
    <spb s="1">
      <v xml:space="preserve">Wikipedia	</v>
      <v xml:space="preserve">Public domain	</v>
      <v xml:space="preserve">http://en.wikipedia.org/wiki/North_Dakota	</v>
      <v xml:space="preserve">http://en.wikipedia.org/wiki/Public_domain	</v>
    </spb>
    <spb s="1">
      <v xml:space="preserve">Wikipedia	</v>
      <v xml:space="preserve">CC-BY-SA	</v>
      <v xml:space="preserve">http://en.wikipedia.org/wiki/Ohio	</v>
      <v xml:space="preserve">http://creativecommons.org/licenses/by-sa/3.0/	</v>
    </spb>
    <spb s="1">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https://www.sec.gov/cgi-bin/browse-edgar?action=getcompany&amp;CIK=0001927724	</v>
      <v xml:space="preserve">http://creativecommons.org/licenses/by-sa/3.0/			http://creativecommons.org/licenses/by-sa/3.0/		</v>
    </spb>
    <spb s="1">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https://www.sec.gov/cgi-bin/browse-edgar?action=getcompany&amp;CIK=0001927724	</v>
      <v xml:space="preserve">http://creativecommons.org/licenses/by-sa/3.0/				</v>
    </spb>
    <spb s="1">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0">
      <v>212</v>
      <v>213</v>
      <v>4</v>
      <v>4</v>
      <v>213</v>
      <v>212</v>
      <v>212</v>
      <v>214</v>
      <v>4</v>
      <v>213</v>
      <v>4</v>
      <v>215</v>
      <v>214</v>
      <v>4</v>
      <v>4</v>
      <v>4</v>
      <v>4</v>
      <v>215</v>
      <v>4</v>
      <v>4</v>
      <v>4</v>
      <v>4</v>
      <v>4</v>
      <v>4</v>
      <v>4</v>
      <v>4</v>
      <v>4</v>
      <v>215</v>
      <v>4</v>
      <v>4</v>
      <v>4</v>
      <v>4</v>
    </spb>
    <spb s="1">
      <v xml:space="preserve">Wikipedia	</v>
      <v xml:space="preserve">Public domain	</v>
      <v xml:space="preserve">http://en.wikipedia.org/wiki/Ohio	</v>
      <v xml:space="preserve">http://en.wikipedia.org/wiki/Public_domain	</v>
    </spb>
    <spb s="1">
      <v xml:space="preserve">Wikipedia	</v>
      <v xml:space="preserve">CC-BY-SA	</v>
      <v xml:space="preserve">http://en.wikipedia.org/wiki/Oklahoma	</v>
      <v xml:space="preserve">http://creativecommons.org/licenses/by-sa/3.0/	</v>
    </spb>
    <spb s="1">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https://www.tasteatlas.com/oklahoma	</v>
      <v xml:space="preserve">http://creativecommons.org/licenses/by-sa/3.0/			http://creativecommons.org/licenses/by-sa/3.0/			</v>
    </spb>
    <spb s="1">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https://www.sec.gov/cgi-bin/browse-edgar?action=getcompany&amp;CIK=0001914099	</v>
      <v xml:space="preserve">http://creativecommons.org/licenses/by-sa/3.0/				</v>
    </spb>
    <spb s="1">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https://www.sec.gov/cgi-bin/browse-edgar?action=getcompany&amp;CIK=0001914099	</v>
      <v xml:space="preserve">http://creativecommons.org/licenses/by-sa/3.0/			http://creativecommons.org/licenses/by-sa/3.0/		</v>
    </spb>
    <spb s="1">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0">
      <v>218</v>
      <v>219</v>
      <v>4</v>
      <v>4</v>
      <v>219</v>
      <v>218</v>
      <v>218</v>
      <v>220</v>
      <v>4</v>
      <v>221</v>
      <v>4</v>
      <v>222</v>
      <v>220</v>
      <v>4</v>
      <v>4</v>
      <v>4</v>
      <v>4</v>
      <v>222</v>
      <v>4</v>
      <v>4</v>
      <v>4</v>
      <v>4</v>
      <v>4</v>
      <v>4</v>
      <v>4</v>
      <v>4</v>
      <v>4</v>
      <v>222</v>
      <v>4</v>
      <v>4</v>
      <v>4</v>
      <v>4</v>
    </spb>
    <spb s="1">
      <v xml:space="preserve">Wikipedia	</v>
      <v xml:space="preserve">Public domain	</v>
      <v xml:space="preserve">http://en.wikipedia.org/wiki/Oklahoma	</v>
      <v xml:space="preserve">http://en.wikipedia.org/wiki/Public_domain	</v>
    </spb>
    <spb s="1">
      <v xml:space="preserve">Wikipedia	</v>
      <v xml:space="preserve">CC-BY-SA	</v>
      <v xml:space="preserve">http://en.wikipedia.org/wiki/Oregon	</v>
      <v xml:space="preserve">http://creativecommons.org/licenses/by-sa/3.0/	</v>
    </spb>
    <spb s="1">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https://www.sec.gov/cgi-bin/browse-edgar?action=getcompany&amp;CIK=0001928635	</v>
      <v xml:space="preserve">http://creativecommons.org/licenses/by-sa/3.0/			http://creativecommons.org/licenses/by-sa/3.0/		</v>
    </spb>
    <spb s="1">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https://www.sec.gov/cgi-bin/browse-edgar?action=getcompany&amp;CIK=0001928635	</v>
      <v xml:space="preserve">http://creativecommons.org/licenses/by-sa/3.0/				</v>
    </spb>
    <spb s="2">
      <v>225</v>
      <v>226</v>
      <v>4</v>
      <v>4</v>
      <v>226</v>
      <v>225</v>
      <v>225</v>
      <v>4</v>
      <v>226</v>
      <v>4</v>
      <v>227</v>
      <v>228</v>
      <v>4</v>
      <v>4</v>
      <v>4</v>
      <v>4</v>
      <v>227</v>
      <v>4</v>
      <v>4</v>
      <v>4</v>
      <v>4</v>
      <v>4</v>
      <v>4</v>
      <v>4</v>
      <v>4</v>
      <v>4</v>
      <v>227</v>
      <v>4</v>
      <v>4</v>
      <v>4</v>
      <v>4</v>
    </spb>
    <spb s="1">
      <v xml:space="preserve">Wikipedia	</v>
      <v xml:space="preserve">Public domain	</v>
      <v xml:space="preserve">http://en.wikipedia.org/wiki/Oregon	</v>
      <v xml:space="preserve">http://en.wikipedia.org/wiki/Public_domain	</v>
    </spb>
    <spb s="1">
      <v xml:space="preserve">Wikipedia	</v>
      <v xml:space="preserve">CC-BY-SA	</v>
      <v xml:space="preserve">http://en.wikipedia.org/wiki/Pennsylvania	</v>
      <v xml:space="preserve">http://creativecommons.org/licenses/by-sa/3.0/	</v>
    </spb>
    <spb s="1">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https://www.tasteatlas.com/pennsylvania	</v>
      <v xml:space="preserve">http://creativecommons.org/licenses/by-sa/3.0/			http://creativecommons.org/licenses/by-sa/3.0/			</v>
    </spb>
    <spb s="1">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https://www.sec.gov/cgi-bin/browse-edgar?action=getcompany&amp;CIK=0001928941	</v>
      <v xml:space="preserve">http://creativecommons.org/licenses/by-sa/3.0/			http://creativecommons.org/licenses/by-sa/3.0/		</v>
    </spb>
    <spb s="1">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https://www.sec.gov/cgi-bin/browse-edgar?action=getcompany&amp;CIK=0001928941	</v>
      <v xml:space="preserve">http://creativecommons.org/licenses/by-sa/3.0/				</v>
    </spb>
    <spb s="2">
      <v>231</v>
      <v>232</v>
      <v>4</v>
      <v>4</v>
      <v>232</v>
      <v>231</v>
      <v>231</v>
      <v>4</v>
      <v>233</v>
      <v>4</v>
      <v>234</v>
      <v>235</v>
      <v>4</v>
      <v>4</v>
      <v>4</v>
      <v>4</v>
      <v>234</v>
      <v>4</v>
      <v>4</v>
      <v>4</v>
      <v>4</v>
      <v>4</v>
      <v>4</v>
      <v>4</v>
      <v>4</v>
      <v>4</v>
      <v>234</v>
      <v>4</v>
      <v>4</v>
      <v>4</v>
      <v>4</v>
    </spb>
    <spb s="1">
      <v xml:space="preserve">Wikipedia	</v>
      <v xml:space="preserve">Public domain	</v>
      <v xml:space="preserve">http://en.wikipedia.org/wiki/Pennsylvania	</v>
      <v xml:space="preserve">http://en.wikipedia.org/wiki/Public_domain	</v>
    </spb>
    <spb s="1">
      <v xml:space="preserve">Wikipedia	</v>
      <v xml:space="preserve">CC-BY-SA	</v>
      <v xml:space="preserve">http://en.wikipedia.org/wiki/Rhode_Island	</v>
      <v xml:space="preserve">http://creativecommons.org/licenses/by-sa/3.0/	</v>
    </spb>
    <spb s="1">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https://www.weathertrends360.com/	</v>
      <v xml:space="preserve">http://creativecommons.org/licenses/by-sa/3.0/			http://creativecommons.org/licenses/by-sa/3.0/			</v>
    </spb>
    <spb s="1">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https://www.sec.gov/cgi-bin/browse-edgar?action=getcompany&amp;CIK=0001912460	</v>
      <v xml:space="preserve">http://creativecommons.org/licenses/by-sa/3.0/			http://creativecommons.org/licenses/by-sa/3.0/		</v>
    </spb>
    <spb s="1">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0">
      <v>238</v>
      <v>239</v>
      <v>4</v>
      <v>4</v>
      <v>239</v>
      <v>238</v>
      <v>238</v>
      <v>240</v>
      <v>4</v>
      <v>240</v>
      <v>4</v>
      <v>241</v>
      <v>240</v>
      <v>4</v>
      <v>4</v>
      <v>4</v>
      <v>4</v>
      <v>241</v>
      <v>4</v>
      <v>4</v>
      <v>4</v>
      <v>4</v>
      <v>4</v>
      <v>4</v>
      <v>4</v>
      <v>4</v>
      <v>4</v>
      <v>241</v>
      <v>4</v>
      <v>4</v>
      <v>4</v>
      <v>4</v>
    </spb>
    <spb s="1">
      <v xml:space="preserve">Wikipedia	</v>
      <v xml:space="preserve">Public domain	</v>
      <v xml:space="preserve">http://en.wikipedia.org/wiki/Rhode_Island	</v>
      <v xml:space="preserve">http://en.wikipedia.org/wiki/Public_domain	</v>
    </spb>
    <spb s="1">
      <v xml:space="preserve">Wikipedia	</v>
      <v xml:space="preserve">CC-BY-SA	</v>
      <v xml:space="preserve">http://en.wikipedia.org/wiki/South_Carolina	</v>
      <v xml:space="preserve">http://creativecommons.org/licenses/by-sa/3.0/	</v>
    </spb>
    <spb s="1">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https://www.sec.gov/cgi-bin/browse-edgar?action=getcompany&amp;CIK=0001930621	</v>
      <v xml:space="preserve">http://creativecommons.org/licenses/by-sa/3.0/			http://creativecommons.org/licenses/by-sa/3.0/			</v>
    </spb>
    <spb s="1">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https://www.sec.gov/cgi-bin/browse-edgar?action=getcompany&amp;CIK=0001930621	</v>
      <v xml:space="preserve">http://creativecommons.org/licenses/by-sa/3.0/			http://creativecommons.org/licenses/by-sa/3.0/		</v>
    </spb>
    <spb s="1">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https://www.sec.gov/cgi-bin/browse-edgar?action=getcompany&amp;CIK=0001930621	</v>
      <v xml:space="preserve">http://creativecommons.org/licenses/by-sa/3.0/				</v>
    </spb>
    <spb s="2">
      <v>244</v>
      <v>245</v>
      <v>4</v>
      <v>4</v>
      <v>245</v>
      <v>244</v>
      <v>244</v>
      <v>4</v>
      <v>246</v>
      <v>4</v>
      <v>247</v>
      <v>248</v>
      <v>4</v>
      <v>4</v>
      <v>4</v>
      <v>4</v>
      <v>247</v>
      <v>4</v>
      <v>4</v>
      <v>4</v>
      <v>4</v>
      <v>4</v>
      <v>4</v>
      <v>4</v>
      <v>4</v>
      <v>4</v>
      <v>247</v>
      <v>4</v>
      <v>4</v>
      <v>4</v>
      <v>4</v>
    </spb>
    <spb s="1">
      <v xml:space="preserve">Wikipedia	</v>
      <v xml:space="preserve">Public domain	</v>
      <v xml:space="preserve">http://en.wikipedia.org/wiki/South_Carolina	</v>
      <v xml:space="preserve">http://en.wikipedia.org/wiki/Public_domain	</v>
    </spb>
    <spb s="1">
      <v xml:space="preserve">Wikipedia	</v>
      <v xml:space="preserve">CC-BY-SA	</v>
      <v xml:space="preserve">http://en.wikipedia.org/wiki/South_Dakota	</v>
      <v xml:space="preserve">http://creativecommons.org/licenses/by-sa/3.0/	</v>
    </spb>
    <spb s="1">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https://www.sec.gov/cgi-bin/browse-edgar?action=getcompany&amp;CIK=0001928041	</v>
      <v xml:space="preserve">http://creativecommons.org/licenses/by-sa/3.0/			http://creativecommons.org/licenses/by-sa/3.0/		</v>
    </spb>
    <spb s="1">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2">
      <v>251</v>
      <v>252</v>
      <v>4</v>
      <v>4</v>
      <v>252</v>
      <v>251</v>
      <v>251</v>
      <v>4</v>
      <v>252</v>
      <v>4</v>
      <v>253</v>
      <v>253</v>
      <v>4</v>
      <v>4</v>
      <v>4</v>
      <v>4</v>
      <v>253</v>
      <v>4</v>
      <v>4</v>
      <v>4</v>
      <v>4</v>
      <v>4</v>
      <v>4</v>
      <v>4</v>
      <v>4</v>
      <v>4</v>
      <v>253</v>
      <v>4</v>
      <v>4</v>
      <v>4</v>
      <v>4</v>
    </spb>
    <spb s="1">
      <v xml:space="preserve">Wikipedia	</v>
      <v xml:space="preserve">Public domain	</v>
      <v xml:space="preserve">http://en.wikipedia.org/wiki/South_Dakota	</v>
      <v xml:space="preserve">http://en.wikipedia.org/wiki/Public_domain	</v>
    </spb>
    <spb s="1">
      <v xml:space="preserve">Wikipedia	</v>
      <v xml:space="preserve">CC-BY-SA	</v>
      <v xml:space="preserve">http://en.wikipedia.org/wiki/Tennessee	</v>
      <v xml:space="preserve">http://creativecommons.org/licenses/by-sa/3.0/	</v>
    </spb>
    <spb s="1">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https://www.sec.gov/cgi-bin/browse-edgar?action=getcompany&amp;CIK=0001929794	</v>
      <v xml:space="preserve">http://creativecommons.org/licenses/by-sa/3.0/			http://creativecommons.org/licenses/by-sa/3.0/		</v>
    </spb>
    <spb s="1">
      <v xml:space="preserve">Wikipedia	US Census	Sec	</v>
      <v xml:space="preserve">CC-BY-SA			</v>
      <v xml:space="preserve">http://en.wikipedia.org/wiki/Tennessee	http://www.census.gov/quickfacts/table/WTN220212/47	https://www.sec.gov/cgi-bin/browse-edgar?action=getcompany&amp;CIK=0001929794	</v>
      <v xml:space="preserve">http://creativecommons.org/licenses/by-sa/3.0/			</v>
    </spb>
    <spb s="1">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0">
      <v>256</v>
      <v>257</v>
      <v>4</v>
      <v>4</v>
      <v>257</v>
      <v>256</v>
      <v>256</v>
      <v>258</v>
      <v>4</v>
      <v>257</v>
      <v>4</v>
      <v>259</v>
      <v>258</v>
      <v>4</v>
      <v>4</v>
      <v>4</v>
      <v>4</v>
      <v>259</v>
      <v>4</v>
      <v>4</v>
      <v>4</v>
      <v>4</v>
      <v>4</v>
      <v>4</v>
      <v>4</v>
      <v>4</v>
      <v>4</v>
      <v>259</v>
      <v>4</v>
      <v>4</v>
      <v>4</v>
      <v>4</v>
    </spb>
    <spb s="1">
      <v xml:space="preserve">Wikipedia	</v>
      <v xml:space="preserve">Public domain	</v>
      <v xml:space="preserve">http://en.wikipedia.org/wiki/Tennessee	</v>
      <v xml:space="preserve">http://en.wikipedia.org/wiki/Public_domain	</v>
    </spb>
    <spb s="1">
      <v xml:space="preserve">Wikipedia	</v>
      <v xml:space="preserve">CC-BY-SA	</v>
      <v xml:space="preserve">http://en.wikipedia.org/wiki/Texas	</v>
      <v xml:space="preserve">http://creativecommons.org/licenses/by-sa/3.0/	</v>
    </spb>
    <spb s="1">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https://www.tasteatlas.com/texas	</v>
      <v xml:space="preserve">http://creativecommons.org/licenses/by-sa/3.0/			http://creativecommons.org/licenses/by-sa/3.0/			</v>
    </spb>
    <spb s="1">
      <v xml:space="preserve">Wikipedia	</v>
      <v xml:space="preserve">CC-BY-SA	</v>
      <v xml:space="preserve">http://fr.wikipedia.org/wiki/Texas	</v>
      <v xml:space="preserve">http://creativecommons.org/licenses/by-sa/3.0/	</v>
    </spb>
    <spb s="1">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https://www.sec.gov/cgi-bin/browse-edgar?action=getcompany&amp;CIK=0001930694	</v>
      <v xml:space="preserve">http://creativecommons.org/licenses/by-sa/3.0/			http://creativecommons.org/licenses/by-sa/3.0/		</v>
    </spb>
    <spb s="1">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https://www.sec.gov/cgi-bin/browse-edgar?action=getcompany&amp;CIK=0001930694	</v>
      <v xml:space="preserve">http://creativecommons.org/licenses/by-sa/3.0/				</v>
    </spb>
    <spb s="2">
      <v>262</v>
      <v>263</v>
      <v>4</v>
      <v>264</v>
      <v>263</v>
      <v>262</v>
      <v>262</v>
      <v>4</v>
      <v>265</v>
      <v>4</v>
      <v>266</v>
      <v>267</v>
      <v>4</v>
      <v>4</v>
      <v>4</v>
      <v>4</v>
      <v>266</v>
      <v>4</v>
      <v>4</v>
      <v>4</v>
      <v>4</v>
      <v>4</v>
      <v>4</v>
      <v>4</v>
      <v>4</v>
      <v>4</v>
      <v>266</v>
      <v>4</v>
      <v>4</v>
      <v>4</v>
      <v>4</v>
    </spb>
    <spb s="1">
      <v xml:space="preserve">Wikipedia	</v>
      <v xml:space="preserve">Public domain	</v>
      <v xml:space="preserve">http://en.wikipedia.org/wiki/Texas	</v>
      <v xml:space="preserve">http://en.wikipedia.org/wiki/Public_domain	</v>
    </spb>
    <spb s="1">
      <v xml:space="preserve">Wikipedia	</v>
      <v xml:space="preserve">CC-BY-SA	</v>
      <v xml:space="preserve">http://en.wikipedia.org/wiki/Utah	</v>
      <v xml:space="preserve">http://creativecommons.org/licenses/by-sa/3.0/	</v>
    </spb>
    <spb s="1">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https://www.sec.gov/cgi-bin/browse-edgar?action=getcompany&amp;CIK=0001915467	</v>
      <v xml:space="preserve">http://creativecommons.org/licenses/by-sa/3.0/			http://creativecommons.org/licenses/by-sa/3.0/		</v>
    </spb>
    <spb s="1">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0">
      <v>270</v>
      <v>271</v>
      <v>4</v>
      <v>4</v>
      <v>271</v>
      <v>270</v>
      <v>270</v>
      <v>271</v>
      <v>4</v>
      <v>271</v>
      <v>4</v>
      <v>272</v>
      <v>271</v>
      <v>4</v>
      <v>4</v>
      <v>4</v>
      <v>4</v>
      <v>272</v>
      <v>4</v>
      <v>4</v>
      <v>4</v>
      <v>4</v>
      <v>4</v>
      <v>4</v>
      <v>4</v>
      <v>4</v>
      <v>4</v>
      <v>272</v>
      <v>4</v>
      <v>4</v>
      <v>4</v>
      <v>4</v>
    </spb>
    <spb s="1">
      <v xml:space="preserve">Wikipedia	</v>
      <v xml:space="preserve">Public domain	</v>
      <v xml:space="preserve">http://en.wikipedia.org/wiki/Utah	</v>
      <v xml:space="preserve">http://en.wikipedia.org/wiki/Public_domain	</v>
    </spb>
    <spb s="1">
      <v xml:space="preserve">Wikipedia	</v>
      <v xml:space="preserve">CC-BY-SA	</v>
      <v xml:space="preserve">http://en.wikipedia.org/wiki/Vermont	</v>
      <v xml:space="preserve">http://creativecommons.org/licenses/by-sa/3.0/	</v>
    </spb>
    <spb s="1">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https://www.sec.gov/cgi-bin/browse-edgar?action=getcompany&amp;CIK=0001847343	</v>
      <v xml:space="preserve">http://creativecommons.org/licenses/by-sa/3.0/			http://creativecommons.org/licenses/by-sa/3.0/		</v>
    </spb>
    <spb s="1">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3">
      <v>275</v>
      <v>276</v>
      <v>4</v>
      <v>4</v>
      <v>276</v>
      <v>275</v>
      <v>275</v>
      <v>4</v>
      <v>276</v>
      <v>4</v>
      <v>277</v>
      <v>277</v>
      <v>4</v>
      <v>4</v>
      <v>4</v>
      <v>4</v>
      <v>277</v>
      <v>4</v>
      <v>4</v>
      <v>4</v>
      <v>4</v>
      <v>4</v>
      <v>4</v>
      <v>4</v>
      <v>4</v>
      <v>4</v>
      <v>277</v>
      <v>4</v>
      <v>4</v>
      <v>4</v>
    </spb>
    <spb s="1">
      <v xml:space="preserve">Wikipedia	</v>
      <v xml:space="preserve">Public domain	</v>
      <v xml:space="preserve">http://en.wikipedia.org/wiki/Vermont	</v>
      <v xml:space="preserve">http://en.wikipedia.org/wiki/Public_domain	</v>
    </spb>
    <spb s="1">
      <v xml:space="preserve">Wikipedia	</v>
      <v xml:space="preserve">CC-BY-SA	</v>
      <v xml:space="preserve">http://en.wikipedia.org/wiki/Virginia	</v>
      <v xml:space="preserve">http://creativecommons.org/licenses/by-sa/3.0/	</v>
    </spb>
    <spb s="1">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https://www.sec.gov/cgi-bin/browse-edgar?action=getcompany&amp;CIK=0001929370	</v>
      <v xml:space="preserve">http://creativecommons.org/licenses/by-sa/3.0/			http://creativecommons.org/licenses/by-sa/3.0/		</v>
    </spb>
    <spb s="1">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2">
      <v>280</v>
      <v>281</v>
      <v>4</v>
      <v>4</v>
      <v>281</v>
      <v>280</v>
      <v>280</v>
      <v>4</v>
      <v>281</v>
      <v>4</v>
      <v>282</v>
      <v>281</v>
      <v>4</v>
      <v>4</v>
      <v>4</v>
      <v>4</v>
      <v>282</v>
      <v>4</v>
      <v>4</v>
      <v>4</v>
      <v>4</v>
      <v>4</v>
      <v>4</v>
      <v>4</v>
      <v>4</v>
      <v>4</v>
      <v>282</v>
      <v>4</v>
      <v>4</v>
      <v>4</v>
      <v>4</v>
    </spb>
    <spb s="1">
      <v xml:space="preserve">Wikipedia	</v>
      <v xml:space="preserve">Public domain	</v>
      <v xml:space="preserve">http://en.wikipedia.org/wiki/Virginia	</v>
      <v xml:space="preserve">http://en.wikipedia.org/wiki/Public_domain	</v>
    </spb>
    <spb s="1">
      <v xml:space="preserve">Wikipedia	</v>
      <v xml:space="preserve">CC-BY-SA	</v>
      <v xml:space="preserve">http://en.wikipedia.org/wiki/Washington_(state)	</v>
      <v xml:space="preserve">http://creativecommons.org/licenses/by-sa/3.0/	</v>
    </spb>
    <spb s="1">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1">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6">
      <v>285</v>
      <v>286</v>
      <v>4</v>
      <v>286</v>
      <v>285</v>
      <v>285</v>
      <v>287</v>
      <v>4</v>
      <v>286</v>
      <v>4</v>
      <v>287</v>
      <v>287</v>
      <v>4</v>
      <v>4</v>
      <v>4</v>
      <v>4</v>
      <v>287</v>
      <v>4</v>
      <v>4</v>
      <v>4</v>
      <v>4</v>
      <v>4</v>
      <v>4</v>
      <v>4</v>
      <v>4</v>
      <v>4</v>
      <v>287</v>
      <v>4</v>
      <v>4</v>
      <v>4</v>
      <v>4</v>
    </spb>
    <spb s="1">
      <v xml:space="preserve">Wikipedia	</v>
      <v xml:space="preserve">Public domain	</v>
      <v xml:space="preserve">http://en.wikipedia.org/wiki/Washington_(state)	</v>
      <v xml:space="preserve">http://en.wikipedia.org/wiki/Public_domain	</v>
    </spb>
    <spb s="1">
      <v xml:space="preserve">Wikipedia	</v>
      <v xml:space="preserve">CC-BY-SA	</v>
      <v xml:space="preserve">http://en.wikipedia.org/wiki/West_Virginia	</v>
      <v xml:space="preserve">http://creativecommons.org/licenses/by-sa/3.0/	</v>
    </spb>
    <spb s="1">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https://www.sec.gov/cgi-bin/browse-edgar?action=getcompany&amp;CIK=0001926344	</v>
      <v xml:space="preserve">http://creativecommons.org/licenses/by-sa/3.0/			http://creativecommons.org/licenses/by-sa/3.0/		</v>
    </spb>
    <spb s="1">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https://www.sec.gov/cgi-bin/browse-edgar?action=getcompany&amp;CIK=0001926344	</v>
      <v xml:space="preserve">http://creativecommons.org/licenses/by-sa/3.0/				</v>
    </spb>
    <spb s="1">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290</v>
      <v>291</v>
      <v>4</v>
      <v>4</v>
      <v>291</v>
      <v>290</v>
      <v>290</v>
      <v>292</v>
      <v>4</v>
      <v>291</v>
      <v>4</v>
      <v>293</v>
      <v>292</v>
      <v>4</v>
      <v>4</v>
      <v>4</v>
      <v>4</v>
      <v>293</v>
      <v>4</v>
      <v>4</v>
      <v>4</v>
      <v>4</v>
      <v>4</v>
      <v>4</v>
      <v>4</v>
      <v>4</v>
      <v>4</v>
      <v>293</v>
      <v>4</v>
      <v>4</v>
      <v>4</v>
    </spb>
    <spb s="1">
      <v xml:space="preserve">Wikipedia	</v>
      <v xml:space="preserve">Public domain	</v>
      <v xml:space="preserve">http://en.wikipedia.org/wiki/West_Virginia	</v>
      <v xml:space="preserve">http://en.wikipedia.org/wiki/Public_domain	</v>
    </spb>
    <spb s="1">
      <v xml:space="preserve">Wikipedia	</v>
      <v xml:space="preserve">CC-BY-SA	</v>
      <v xml:space="preserve">http://en.wikipedia.org/wiki/Wisconsin	</v>
      <v xml:space="preserve">http://creativecommons.org/licenses/by-sa/3.0/	</v>
    </spb>
    <spb s="1">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https://www.sec.gov/cgi-bin/browse-edgar?action=getcompany&amp;CIK=0001922498	</v>
      <v xml:space="preserve">http://creativecommons.org/licenses/by-sa/3.0/			http://creativecommons.org/licenses/by-sa/3.0/		</v>
    </spb>
    <spb s="1">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2">
      <v>296</v>
      <v>297</v>
      <v>4</v>
      <v>4</v>
      <v>297</v>
      <v>296</v>
      <v>296</v>
      <v>4</v>
      <v>297</v>
      <v>4</v>
      <v>298</v>
      <v>298</v>
      <v>4</v>
      <v>4</v>
      <v>4</v>
      <v>4</v>
      <v>298</v>
      <v>4</v>
      <v>4</v>
      <v>4</v>
      <v>4</v>
      <v>4</v>
      <v>4</v>
      <v>4</v>
      <v>4</v>
      <v>4</v>
      <v>298</v>
      <v>4</v>
      <v>4</v>
      <v>4</v>
      <v>4</v>
    </spb>
    <spb s="1">
      <v xml:space="preserve">Wikipedia	</v>
      <v xml:space="preserve">Public domain	</v>
      <v xml:space="preserve">http://en.wikipedia.org/wiki/Wisconsin	</v>
      <v xml:space="preserve">http://en.wikipedia.org/wiki/Public_domain	</v>
    </spb>
    <spb s="1">
      <v xml:space="preserve">Wikipedia	</v>
      <v xml:space="preserve">CC-BY-SA	</v>
      <v xml:space="preserve">http://en.wikipedia.org/wiki/Wyoming	</v>
      <v xml:space="preserve">http://creativecommons.org/licenses/by-sa/3.0/	</v>
    </spb>
    <spb s="1">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https://www.sec.gov/cgi-bin/browse-edgar?action=getcompany&amp;CIK=0001915450	</v>
      <v xml:space="preserve">http://creativecommons.org/licenses/by-sa/3.0/			http://creativecommons.org/licenses/by-sa/3.0/		</v>
    </spb>
    <spb s="1">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https://www.sec.gov/cgi-bin/browse-edgar?action=getcompany&amp;CIK=0001915450	</v>
      <v xml:space="preserve">http://creativecommons.org/licenses/by-sa/3.0/				</v>
    </spb>
    <spb s="1">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0">
      <v>301</v>
      <v>302</v>
      <v>4</v>
      <v>4</v>
      <v>302</v>
      <v>301</v>
      <v>301</v>
      <v>303</v>
      <v>4</v>
      <v>302</v>
      <v>4</v>
      <v>304</v>
      <v>303</v>
      <v>4</v>
      <v>4</v>
      <v>4</v>
      <v>4</v>
      <v>304</v>
      <v>4</v>
      <v>4</v>
      <v>4</v>
      <v>4</v>
      <v>4</v>
      <v>4</v>
      <v>4</v>
      <v>4</v>
      <v>4</v>
      <v>304</v>
      <v>4</v>
      <v>4</v>
      <v>4</v>
      <v>4</v>
    </spb>
    <spb s="1">
      <v xml:space="preserve">Wikipedia	</v>
      <v xml:space="preserve">Public domain	</v>
      <v xml:space="preserve">http://en.wikipedia.org/wiki/Wyoming	</v>
      <v xml:space="preserve">http://en.wikipedia.org/wiki/Public_domain	</v>
    </spb>
  </spbData>
</supportingPropertyBags>
</file>

<file path=xl/richData/rdsupportingpropertybagstructure.xml><?xml version="1.0" encoding="utf-8"?>
<spbStructures xmlns="http://schemas.microsoft.com/office/spreadsheetml/2017/richdata2" count="17">
  <s>
    <k n="_Self" t="i"/>
  </s>
  <s>
    <k n="SourceText" t="s"/>
    <k n="LicenseText" t="s"/>
    <k n="SourceAddress" t="s"/>
    <k n="LicenseAddress" t="s"/>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Name" t="i"/>
    <k n="Description" t="i"/>
  </s>
  <s>
    <k n="Area" t="spb"/>
    <k n="Name" t="spb"/>
    <k n="Households"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Households"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NumberFormat" t="s"/>
    <rPr n="IsTitleField" t="b"/>
    <rPr n="IsHeroField" t="b"/>
    <rPr n="RequiresInlineAttribution" t="b"/>
  </richProperties>
  <richStyles>
    <rSty dxfid="0"/>
    <rSty dxfid="0">
      <rpv i="0">#,##0</rpv>
    </rSty>
    <rSty>
      <rpv i="1">1</rpv>
    </rSty>
    <rSty>
      <rpv i="2">1</rpv>
    </rSty>
    <rSty>
      <rpv i="3">1</rpv>
    </rSty>
    <rSty dxfid="3">
      <rpv i="0">_([$$-en-US]* #,##0_);_([$$-en-US]* (#,##0);_([$$-en-US]* "-"_);_(@_)</rpv>
    </rSty>
    <rSty dxfid="2">
      <rpv i="0">0.00</rpv>
    </rSty>
    <rSty dxfid="1">
      <rpv i="0">0.0%</rpv>
    </rSty>
    <rSty dxfid="4"/>
  </richStyles>
</richStyleSheet>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269999"/>
      </a:accent1>
      <a:accent2>
        <a:srgbClr val="FF5050"/>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trlProp" Target="../ctrlProps/ctrlProp4.xml"/><Relationship Id="rId2" Type="http://schemas.openxmlformats.org/officeDocument/2006/relationships/vmlDrawing" Target="../drawings/vmlDrawing2.vml"/><Relationship Id="rId1" Type="http://schemas.openxmlformats.org/officeDocument/2006/relationships/drawing" Target="../drawings/drawing2.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26E5-0011-497D-8F5E-4B2E56443F19}">
  <dimension ref="A1:T50"/>
  <sheetViews>
    <sheetView workbookViewId="0"/>
  </sheetViews>
  <sheetFormatPr defaultRowHeight="15" x14ac:dyDescent="0.25"/>
  <cols>
    <col min="1" max="1" width="21.7109375" bestFit="1" customWidth="1"/>
    <col min="2" max="2" width="18.28515625" customWidth="1"/>
    <col min="4" max="4" width="20.42578125" customWidth="1"/>
    <col min="5" max="5" width="16.7109375" bestFit="1" customWidth="1"/>
    <col min="6" max="6" width="16.7109375" customWidth="1"/>
    <col min="8" max="8" width="21.85546875" customWidth="1"/>
    <col min="9" max="9" width="12.85546875" customWidth="1"/>
    <col min="12" max="12" width="13.7109375" customWidth="1"/>
    <col min="13" max="13" width="18.28515625" customWidth="1"/>
    <col min="15" max="15" width="17.28515625" customWidth="1"/>
    <col min="16" max="16" width="16.85546875" customWidth="1"/>
    <col min="17" max="17" width="14.5703125" customWidth="1"/>
    <col min="18" max="18" width="25" bestFit="1" customWidth="1"/>
    <col min="19" max="19" width="14.42578125" customWidth="1"/>
    <col min="20" max="20" width="25" bestFit="1" customWidth="1"/>
  </cols>
  <sheetData>
    <row r="1" spans="1:20" x14ac:dyDescent="0.25">
      <c r="A1" s="9" t="s">
        <v>64</v>
      </c>
      <c r="B1" s="9"/>
      <c r="D1" s="7" t="s">
        <v>69</v>
      </c>
      <c r="E1" s="7"/>
      <c r="F1" s="7"/>
      <c r="H1" s="7" t="s">
        <v>70</v>
      </c>
      <c r="I1" s="7"/>
      <c r="K1" s="7" t="s">
        <v>73</v>
      </c>
      <c r="L1" s="7"/>
      <c r="M1" s="7"/>
      <c r="O1" s="7" t="s">
        <v>74</v>
      </c>
      <c r="P1" s="7"/>
      <c r="Q1" s="7"/>
      <c r="R1" s="7"/>
      <c r="S1" s="7"/>
      <c r="T1" s="7"/>
    </row>
    <row r="2" spans="1:20" x14ac:dyDescent="0.25">
      <c r="A2" s="8" t="s">
        <v>49</v>
      </c>
      <c r="B2" s="8" t="s">
        <v>65</v>
      </c>
      <c r="D2" s="6" t="s">
        <v>49</v>
      </c>
      <c r="E2" s="6" t="s">
        <v>63</v>
      </c>
      <c r="F2" s="6" t="s">
        <v>65</v>
      </c>
      <c r="H2" s="6" t="s">
        <v>49</v>
      </c>
      <c r="I2" s="6" t="s">
        <v>62</v>
      </c>
      <c r="K2" s="6" t="s">
        <v>50</v>
      </c>
      <c r="L2" s="6" t="s">
        <v>68</v>
      </c>
      <c r="M2" s="6" t="s">
        <v>62</v>
      </c>
      <c r="O2" s="6" t="s">
        <v>0</v>
      </c>
      <c r="P2" s="6" t="s">
        <v>62</v>
      </c>
      <c r="Q2" s="6" t="s">
        <v>75</v>
      </c>
      <c r="R2" s="6" t="s">
        <v>76</v>
      </c>
      <c r="S2" s="6" t="s">
        <v>77</v>
      </c>
      <c r="T2" s="6" t="str">
        <f>B18</f>
        <v>Average Wages</v>
      </c>
    </row>
    <row r="3" spans="1:20" x14ac:dyDescent="0.25">
      <c r="A3" t="s">
        <v>57</v>
      </c>
      <c r="B3" t="str">
        <f>Dashboard!B6</f>
        <v>Leisure &amp; Hospitality</v>
      </c>
      <c r="D3" t="s">
        <v>53</v>
      </c>
      <c r="E3" s="2">
        <f>AVERAGEIFS(Data!F:F,Data!B:B,D3,Data!A:A,$B$15)</f>
        <v>93586.333333333328</v>
      </c>
      <c r="F3" s="2">
        <f>IF(D3=$B$3,E3,0)</f>
        <v>0</v>
      </c>
      <c r="H3" t="s">
        <v>54</v>
      </c>
      <c r="I3" s="1">
        <f>SUMIFS(Data!E:E,Data!B:B,H3,Data!A:A,'Data Prep'!$B$15)</f>
        <v>26277342</v>
      </c>
      <c r="K3">
        <v>2017</v>
      </c>
      <c r="L3" s="2">
        <f>AVERAGEIFS(Data!F:F,Data!B:B,'Data Prep'!$B$3,Data!A:A,'Data Prep'!K3)</f>
        <v>20737.416666666668</v>
      </c>
      <c r="M3" s="1">
        <f>SUMIFS(Data!E:E,Data!B:B,'Data Prep'!$B$3,Data!A:A,'Data Prep'!K3)</f>
        <v>15665534</v>
      </c>
      <c r="O3" t="s">
        <v>1</v>
      </c>
      <c r="P3" s="1">
        <f>SUMIFS(Data!E:E,Data!B:B,'Data Prep'!$B$3,Data!A:A,'Data Prep'!$B$15,Data!C:C,'Data Prep'!O3)</f>
        <v>178057</v>
      </c>
      <c r="Q3" vm="1">
        <v>4887871</v>
      </c>
      <c r="R3" s="10">
        <f>P3/Q3*1000</f>
        <v>36.428334544835572</v>
      </c>
      <c r="S3" s="2">
        <f>AVERAGEIFS(Data!F:F,Data!B:B,'Data Prep'!$B$3,Data!A:A,'Data Prep'!$B$15,Data!C:C,'Data Prep'!O3)</f>
        <v>18554</v>
      </c>
      <c r="T3" s="11">
        <f>IF($T$2=$S$2,-S3,R3)</f>
        <v>-18554</v>
      </c>
    </row>
    <row r="4" spans="1:20" x14ac:dyDescent="0.25">
      <c r="A4" t="s">
        <v>51</v>
      </c>
      <c r="D4" t="s">
        <v>56</v>
      </c>
      <c r="E4" s="2">
        <f>AVERAGEIFS(Data!F:F,Data!B:B,D4,Data!A:A,$B$15)</f>
        <v>90040.666666666672</v>
      </c>
      <c r="F4" s="2">
        <f t="shared" ref="F4:F12" si="0">IF(D4=$B$3,E4,0)</f>
        <v>0</v>
      </c>
      <c r="H4" t="s">
        <v>58</v>
      </c>
      <c r="I4" s="1">
        <f>SUMIFS(Data!E:E,Data!B:B,H4,Data!A:A,'Data Prep'!$B$15)</f>
        <v>22035033</v>
      </c>
      <c r="K4">
        <v>2018</v>
      </c>
      <c r="L4" s="2">
        <f>AVERAGEIFS(Data!F:F,Data!B:B,'Data Prep'!$B$3,Data!A:A,'Data Prep'!K4)</f>
        <v>21501.9375</v>
      </c>
      <c r="M4" s="1">
        <f>SUMIFS(Data!E:E,Data!B:B,'Data Prep'!$B$3,Data!A:A,'Data Prep'!K4)</f>
        <v>15957853</v>
      </c>
      <c r="O4" t="s">
        <v>2</v>
      </c>
      <c r="P4" s="1">
        <f>SUMIFS(Data!E:E,Data!B:B,'Data Prep'!$B$3,Data!A:A,'Data Prep'!$B$15,Data!C:C,'Data Prep'!O4)</f>
        <v>274985</v>
      </c>
      <c r="Q4" vm="2">
        <v>7171646</v>
      </c>
      <c r="R4" s="10">
        <f t="shared" ref="R4:R50" si="1">P4/Q4*1000</f>
        <v>38.343359390577838</v>
      </c>
      <c r="S4" s="2">
        <f>AVERAGEIFS(Data!F:F,Data!B:B,'Data Prep'!$B$3,Data!A:A,'Data Prep'!$B$15,Data!C:C,'Data Prep'!O4)</f>
        <v>26810</v>
      </c>
      <c r="T4" s="11">
        <f t="shared" ref="T4:T50" si="2">IF($T$2=$S$2,-S4,R4)</f>
        <v>-26810</v>
      </c>
    </row>
    <row r="5" spans="1:20" x14ac:dyDescent="0.25">
      <c r="A5" t="s">
        <v>58</v>
      </c>
      <c r="D5" t="s">
        <v>57</v>
      </c>
      <c r="E5" s="2">
        <f>AVERAGEIFS(Data!F:F,Data!B:B,D5,Data!A:A,$B$15)</f>
        <v>74713.0625</v>
      </c>
      <c r="F5" s="2">
        <f t="shared" si="0"/>
        <v>0</v>
      </c>
      <c r="H5" t="s">
        <v>57</v>
      </c>
      <c r="I5" s="1">
        <f>SUMIFS(Data!E:E,Data!B:B,H5,Data!A:A,'Data Prep'!$B$15)</f>
        <v>20065896</v>
      </c>
      <c r="K5">
        <v>2019</v>
      </c>
      <c r="L5" s="2">
        <f>AVERAGEIFS(Data!F:F,Data!B:B,'Data Prep'!$B$3,Data!A:A,'Data Prep'!K5)</f>
        <v>22296.645833333332</v>
      </c>
      <c r="M5" s="1">
        <f>SUMIFS(Data!E:E,Data!B:B,'Data Prep'!$B$3,Data!A:A,'Data Prep'!K5)</f>
        <v>16212939</v>
      </c>
      <c r="O5" t="s">
        <v>3</v>
      </c>
      <c r="P5" s="1">
        <f>SUMIFS(Data!E:E,Data!B:B,'Data Prep'!$B$3,Data!A:A,'Data Prep'!$B$15,Data!C:C,'Data Prep'!O5)</f>
        <v>106295</v>
      </c>
      <c r="Q5" vm="3">
        <v>3013825</v>
      </c>
      <c r="R5" s="10">
        <f t="shared" si="1"/>
        <v>35.269134737418398</v>
      </c>
      <c r="S5" s="2">
        <f>AVERAGEIFS(Data!F:F,Data!B:B,'Data Prep'!$B$3,Data!A:A,'Data Prep'!$B$15,Data!C:C,'Data Prep'!O5)</f>
        <v>18414</v>
      </c>
      <c r="T5" s="11">
        <f t="shared" si="2"/>
        <v>-18414</v>
      </c>
    </row>
    <row r="6" spans="1:20" x14ac:dyDescent="0.25">
      <c r="A6" t="s">
        <v>56</v>
      </c>
      <c r="D6" t="s">
        <v>52</v>
      </c>
      <c r="E6" s="2">
        <f>AVERAGEIFS(Data!F:F,Data!B:B,D6,Data!A:A,$B$15)</f>
        <v>68427.875</v>
      </c>
      <c r="F6" s="2">
        <f t="shared" si="0"/>
        <v>0</v>
      </c>
      <c r="H6" t="s">
        <v>59</v>
      </c>
      <c r="I6" s="1">
        <f>SUMIFS(Data!E:E,Data!B:B,H6,Data!A:A,'Data Prep'!$B$15)</f>
        <v>12649500</v>
      </c>
      <c r="K6">
        <v>2020</v>
      </c>
      <c r="L6" s="2">
        <f>AVERAGEIFS(Data!F:F,Data!B:B,'Data Prep'!$B$3,Data!A:A,'Data Prep'!K6)</f>
        <v>23286.416666666668</v>
      </c>
      <c r="M6" s="1">
        <f>SUMIFS(Data!E:E,Data!B:B,'Data Prep'!$B$3,Data!A:A,'Data Prep'!K6)</f>
        <v>12649500</v>
      </c>
      <c r="O6" t="s">
        <v>4</v>
      </c>
      <c r="P6" s="1">
        <f>SUMIFS(Data!E:E,Data!B:B,'Data Prep'!$B$3,Data!A:A,'Data Prep'!$B$15,Data!C:C,'Data Prep'!O6)</f>
        <v>1482600</v>
      </c>
      <c r="Q6" vm="4">
        <v>39557045</v>
      </c>
      <c r="R6" s="10">
        <f t="shared" si="1"/>
        <v>37.480049381848417</v>
      </c>
      <c r="S6" s="2">
        <f>AVERAGEIFS(Data!F:F,Data!B:B,'Data Prep'!$B$3,Data!A:A,'Data Prep'!$B$15,Data!C:C,'Data Prep'!O6)</f>
        <v>36090</v>
      </c>
      <c r="T6" s="11">
        <f t="shared" si="2"/>
        <v>-36090</v>
      </c>
    </row>
    <row r="7" spans="1:20" x14ac:dyDescent="0.25">
      <c r="A7" t="s">
        <v>53</v>
      </c>
      <c r="D7" t="s">
        <v>51</v>
      </c>
      <c r="E7" s="2">
        <f>AVERAGEIFS(Data!F:F,Data!B:B,D7,Data!A:A,$B$15)</f>
        <v>63896.895833333336</v>
      </c>
      <c r="F7" s="2">
        <f t="shared" si="0"/>
        <v>0</v>
      </c>
      <c r="H7" t="s">
        <v>52</v>
      </c>
      <c r="I7" s="1">
        <f>SUMIFS(Data!E:E,Data!B:B,H7,Data!A:A,'Data Prep'!$B$15)</f>
        <v>12058694</v>
      </c>
      <c r="O7" t="s">
        <v>5</v>
      </c>
      <c r="P7" s="1">
        <f>SUMIFS(Data!E:E,Data!B:B,'Data Prep'!$B$3,Data!A:A,'Data Prep'!$B$15,Data!C:C,'Data Prep'!O7)</f>
        <v>271680</v>
      </c>
      <c r="Q7" vm="5">
        <v>5695564</v>
      </c>
      <c r="R7" s="10">
        <f t="shared" si="1"/>
        <v>47.700280428768778</v>
      </c>
      <c r="S7" s="2">
        <f>AVERAGEIFS(Data!F:F,Data!B:B,'Data Prep'!$B$3,Data!A:A,'Data Prep'!$B$15,Data!C:C,'Data Prep'!O7)</f>
        <v>28424</v>
      </c>
      <c r="T7" s="11">
        <f t="shared" si="2"/>
        <v>-28424</v>
      </c>
    </row>
    <row r="8" spans="1:20" x14ac:dyDescent="0.25">
      <c r="A8" t="s">
        <v>59</v>
      </c>
      <c r="D8" t="s">
        <v>55</v>
      </c>
      <c r="E8" s="2">
        <f>AVERAGEIFS(Data!F:F,Data!B:B,D8,Data!A:A,$B$15)</f>
        <v>55605.9375</v>
      </c>
      <c r="F8" s="2">
        <f t="shared" si="0"/>
        <v>0</v>
      </c>
      <c r="H8" t="s">
        <v>56</v>
      </c>
      <c r="I8" s="1">
        <f>SUMIFS(Data!E:E,Data!B:B,H8,Data!A:A,'Data Prep'!$B$15)</f>
        <v>8142043</v>
      </c>
      <c r="O8" t="s">
        <v>6</v>
      </c>
      <c r="P8" s="1">
        <f>SUMIFS(Data!E:E,Data!B:B,'Data Prep'!$B$3,Data!A:A,'Data Prep'!$B$15,Data!C:C,'Data Prep'!O8)</f>
        <v>117365</v>
      </c>
      <c r="Q8" vm="6">
        <v>3572665</v>
      </c>
      <c r="R8" s="10">
        <f t="shared" si="1"/>
        <v>32.850827043677477</v>
      </c>
      <c r="S8" s="2">
        <f>AVERAGEIFS(Data!F:F,Data!B:B,'Data Prep'!$B$3,Data!A:A,'Data Prep'!$B$15,Data!C:C,'Data Prep'!O8)</f>
        <v>26295</v>
      </c>
      <c r="T8" s="11">
        <f t="shared" si="2"/>
        <v>-26295</v>
      </c>
    </row>
    <row r="9" spans="1:20" x14ac:dyDescent="0.25">
      <c r="A9" t="s">
        <v>52</v>
      </c>
      <c r="D9" t="s">
        <v>58</v>
      </c>
      <c r="E9" s="2">
        <f>AVERAGEIFS(Data!F:F,Data!B:B,D9,Data!A:A,$B$15)</f>
        <v>53607.208333333336</v>
      </c>
      <c r="F9" s="2">
        <f t="shared" si="0"/>
        <v>0</v>
      </c>
      <c r="H9" t="s">
        <v>51</v>
      </c>
      <c r="I9" s="1">
        <f>SUMIFS(Data!E:E,Data!B:B,H9,Data!A:A,'Data Prep'!$B$15)</f>
        <v>7136444</v>
      </c>
      <c r="O9" t="s">
        <v>7</v>
      </c>
      <c r="P9" s="1">
        <f>SUMIFS(Data!E:E,Data!B:B,'Data Prep'!$B$3,Data!A:A,'Data Prep'!$B$15,Data!C:C,'Data Prep'!O9)</f>
        <v>41103</v>
      </c>
      <c r="Q9" vm="7">
        <v>967171</v>
      </c>
      <c r="R9" s="10">
        <f t="shared" si="1"/>
        <v>42.498172505172299</v>
      </c>
      <c r="S9" s="2">
        <f>AVERAGEIFS(Data!F:F,Data!B:B,'Data Prep'!$B$3,Data!A:A,'Data Prep'!$B$15,Data!C:C,'Data Prep'!O9)</f>
        <v>22228</v>
      </c>
      <c r="T9" s="11">
        <f t="shared" si="2"/>
        <v>-22228</v>
      </c>
    </row>
    <row r="10" spans="1:20" x14ac:dyDescent="0.25">
      <c r="A10" t="s">
        <v>55</v>
      </c>
      <c r="D10" t="s">
        <v>54</v>
      </c>
      <c r="E10" s="2">
        <f>AVERAGEIFS(Data!F:F,Data!B:B,D10,Data!A:A,$B$15)</f>
        <v>49366.8125</v>
      </c>
      <c r="F10" s="2">
        <f t="shared" si="0"/>
        <v>0</v>
      </c>
      <c r="H10" t="s">
        <v>60</v>
      </c>
      <c r="I10" s="1">
        <f>SUMIFS(Data!E:E,Data!B:B,H10,Data!A:A,'Data Prep'!$B$15)</f>
        <v>3843699</v>
      </c>
      <c r="O10" t="s">
        <v>8</v>
      </c>
      <c r="P10" s="1">
        <f>SUMIFS(Data!E:E,Data!B:B,'Data Prep'!$B$3,Data!A:A,'Data Prep'!$B$15,Data!C:C,'Data Prep'!O10)</f>
        <v>1007574</v>
      </c>
      <c r="Q10" vm="8">
        <v>21670000</v>
      </c>
      <c r="R10" s="10">
        <f t="shared" si="1"/>
        <v>46.496262113520991</v>
      </c>
      <c r="S10" s="2">
        <f>AVERAGEIFS(Data!F:F,Data!B:B,'Data Prep'!$B$3,Data!A:A,'Data Prep'!$B$15,Data!C:C,'Data Prep'!O10)</f>
        <v>27709</v>
      </c>
      <c r="T10" s="11">
        <f t="shared" si="2"/>
        <v>-27709</v>
      </c>
    </row>
    <row r="11" spans="1:20" x14ac:dyDescent="0.25">
      <c r="A11" t="s">
        <v>60</v>
      </c>
      <c r="D11" t="s">
        <v>60</v>
      </c>
      <c r="E11" s="2">
        <f>AVERAGEIFS(Data!F:F,Data!B:B,D11,Data!A:A,$B$15)</f>
        <v>40790.1875</v>
      </c>
      <c r="F11" s="2">
        <f t="shared" si="0"/>
        <v>0</v>
      </c>
      <c r="H11" t="s">
        <v>53</v>
      </c>
      <c r="I11" s="1">
        <f>SUMIFS(Data!E:E,Data!B:B,H11,Data!A:A,'Data Prep'!$B$15)</f>
        <v>2677815</v>
      </c>
      <c r="O11" t="s">
        <v>9</v>
      </c>
      <c r="P11" s="1">
        <f>SUMIFS(Data!E:E,Data!B:B,'Data Prep'!$B$3,Data!A:A,'Data Prep'!$B$15,Data!C:C,'Data Prep'!O11)</f>
        <v>414059</v>
      </c>
      <c r="Q11" vm="9">
        <v>10519475</v>
      </c>
      <c r="R11" s="10">
        <f t="shared" si="1"/>
        <v>39.361184850004392</v>
      </c>
      <c r="S11" s="2">
        <f>AVERAGEIFS(Data!F:F,Data!B:B,'Data Prep'!$B$3,Data!A:A,'Data Prep'!$B$15,Data!C:C,'Data Prep'!O11)</f>
        <v>22009</v>
      </c>
      <c r="T11" s="11">
        <f t="shared" si="2"/>
        <v>-22009</v>
      </c>
    </row>
    <row r="12" spans="1:20" x14ac:dyDescent="0.25">
      <c r="A12" t="s">
        <v>54</v>
      </c>
      <c r="D12" t="s">
        <v>59</v>
      </c>
      <c r="E12" s="2">
        <f>AVERAGEIFS(Data!F:F,Data!B:B,D12,Data!A:A,$B$15)</f>
        <v>23286.416666666668</v>
      </c>
      <c r="F12" s="2">
        <f t="shared" si="0"/>
        <v>23286.416666666668</v>
      </c>
      <c r="H12" t="s">
        <v>55</v>
      </c>
      <c r="I12" s="1">
        <f>SUMIFS(Data!E:E,Data!B:B,H12,Data!A:A,'Data Prep'!$B$15)</f>
        <v>1762873</v>
      </c>
      <c r="O12" t="s">
        <v>10</v>
      </c>
      <c r="P12" s="1">
        <f>SUMIFS(Data!E:E,Data!B:B,'Data Prep'!$B$3,Data!A:A,'Data Prep'!$B$15,Data!C:C,'Data Prep'!O12)</f>
        <v>74574</v>
      </c>
      <c r="Q12" vm="10">
        <v>1754208</v>
      </c>
      <c r="R12" s="10">
        <f t="shared" si="1"/>
        <v>42.511492365785585</v>
      </c>
      <c r="S12" s="2">
        <f>AVERAGEIFS(Data!F:F,Data!B:B,'Data Prep'!$B$3,Data!A:A,'Data Prep'!$B$15,Data!C:C,'Data Prep'!O12)</f>
        <v>18637</v>
      </c>
      <c r="T12" s="11">
        <f t="shared" si="2"/>
        <v>-18637</v>
      </c>
    </row>
    <row r="13" spans="1:20" x14ac:dyDescent="0.25">
      <c r="O13" t="s">
        <v>11</v>
      </c>
      <c r="P13" s="1">
        <f>SUMIFS(Data!E:E,Data!B:B,'Data Prep'!$B$3,Data!A:A,'Data Prep'!$B$15,Data!C:C,'Data Prep'!O13)</f>
        <v>462216</v>
      </c>
      <c r="Q13" vm="11">
        <v>12741080</v>
      </c>
      <c r="R13" s="10">
        <f t="shared" si="1"/>
        <v>36.277615398380668</v>
      </c>
      <c r="S13" s="2">
        <f>AVERAGEIFS(Data!F:F,Data!B:B,'Data Prep'!$B$3,Data!A:A,'Data Prep'!$B$15,Data!C:C,'Data Prep'!O13)</f>
        <v>25054</v>
      </c>
      <c r="T13" s="11">
        <f t="shared" si="2"/>
        <v>-25054</v>
      </c>
    </row>
    <row r="14" spans="1:20" x14ac:dyDescent="0.25">
      <c r="A14" s="9" t="s">
        <v>66</v>
      </c>
      <c r="B14" s="9"/>
      <c r="H14" s="7" t="s">
        <v>71</v>
      </c>
      <c r="I14" s="7"/>
      <c r="O14" t="s">
        <v>12</v>
      </c>
      <c r="P14" s="1">
        <f>SUMIFS(Data!E:E,Data!B:B,'Data Prep'!$B$3,Data!A:A,'Data Prep'!$B$15,Data!C:C,'Data Prep'!O14)</f>
        <v>263892</v>
      </c>
      <c r="Q14" vm="12">
        <v>6691878</v>
      </c>
      <c r="R14" s="10">
        <f t="shared" si="1"/>
        <v>39.434669908805873</v>
      </c>
      <c r="S14" s="2">
        <f>AVERAGEIFS(Data!F:F,Data!B:B,'Data Prep'!$B$3,Data!A:A,'Data Prep'!$B$15,Data!C:C,'Data Prep'!O14)</f>
        <v>20493</v>
      </c>
      <c r="T14" s="11">
        <f t="shared" si="2"/>
        <v>-20493</v>
      </c>
    </row>
    <row r="15" spans="1:20" x14ac:dyDescent="0.25">
      <c r="A15" s="5" t="s">
        <v>67</v>
      </c>
      <c r="B15" s="4">
        <v>2020</v>
      </c>
      <c r="D15" t="str">
        <f>INDEX(D3:D12,10)</f>
        <v>Leisure &amp; Hospitality</v>
      </c>
      <c r="H15" s="6" t="s">
        <v>49</v>
      </c>
      <c r="I15" s="6" t="s">
        <v>62</v>
      </c>
      <c r="O15" t="s">
        <v>13</v>
      </c>
      <c r="P15" s="1">
        <f>SUMIFS(Data!E:E,Data!B:B,'Data Prep'!$B$3,Data!A:A,'Data Prep'!$B$15,Data!C:C,'Data Prep'!O15)</f>
        <v>118383</v>
      </c>
      <c r="Q15" vm="13">
        <v>3156145</v>
      </c>
      <c r="R15" s="10">
        <f t="shared" si="1"/>
        <v>37.50873296378969</v>
      </c>
      <c r="S15" s="2">
        <f>AVERAGEIFS(Data!F:F,Data!B:B,'Data Prep'!$B$3,Data!A:A,'Data Prep'!$B$15,Data!C:C,'Data Prep'!O15)</f>
        <v>18002</v>
      </c>
      <c r="T15" s="11">
        <f t="shared" si="2"/>
        <v>-18002</v>
      </c>
    </row>
    <row r="16" spans="1:20" x14ac:dyDescent="0.25">
      <c r="H16" t="str">
        <f>B3</f>
        <v>Leisure &amp; Hospitality</v>
      </c>
      <c r="I16" s="1">
        <f>VLOOKUP(B3,H3:I12,2,0)</f>
        <v>12649500</v>
      </c>
      <c r="O16" t="s">
        <v>14</v>
      </c>
      <c r="P16" s="1">
        <f>SUMIFS(Data!E:E,Data!B:B,'Data Prep'!$B$3,Data!A:A,'Data Prep'!$B$15,Data!C:C,'Data Prep'!O16)</f>
        <v>110526</v>
      </c>
      <c r="Q16" vm="14">
        <v>2911505</v>
      </c>
      <c r="R16" s="10">
        <f t="shared" si="1"/>
        <v>37.961810129125659</v>
      </c>
      <c r="S16" s="2">
        <f>AVERAGEIFS(Data!F:F,Data!B:B,'Data Prep'!$B$3,Data!A:A,'Data Prep'!$B$15,Data!C:C,'Data Prep'!O16)</f>
        <v>18088</v>
      </c>
      <c r="T16" s="11">
        <f t="shared" si="2"/>
        <v>-18088</v>
      </c>
    </row>
    <row r="17" spans="1:20" x14ac:dyDescent="0.25">
      <c r="A17" s="9" t="s">
        <v>78</v>
      </c>
      <c r="B17" s="9"/>
      <c r="H17" t="s">
        <v>72</v>
      </c>
      <c r="I17" s="1">
        <f>SUM(I3:I12)-I16</f>
        <v>103999839</v>
      </c>
      <c r="O17" t="s">
        <v>15</v>
      </c>
      <c r="P17" s="1">
        <f>SUMIFS(Data!E:E,Data!B:B,'Data Prep'!$B$3,Data!A:A,'Data Prep'!$B$15,Data!C:C,'Data Prep'!O17)</f>
        <v>165335</v>
      </c>
      <c r="Q17" vm="15">
        <v>4468402</v>
      </c>
      <c r="R17" s="10">
        <f t="shared" si="1"/>
        <v>37.000923372606138</v>
      </c>
      <c r="S17" s="2">
        <f>AVERAGEIFS(Data!F:F,Data!B:B,'Data Prep'!$B$3,Data!A:A,'Data Prep'!$B$15,Data!C:C,'Data Prep'!O17)</f>
        <v>19522</v>
      </c>
      <c r="T17" s="11">
        <f t="shared" si="2"/>
        <v>-19522</v>
      </c>
    </row>
    <row r="18" spans="1:20" x14ac:dyDescent="0.25">
      <c r="A18" s="5" t="s">
        <v>79</v>
      </c>
      <c r="B18" s="4" t="str">
        <f>IF(Dashboard!A2=1,'Data Prep'!S2,'Data Prep'!R2)</f>
        <v>Average Wages</v>
      </c>
      <c r="O18" t="s">
        <v>16</v>
      </c>
      <c r="P18" s="1">
        <f>SUMIFS(Data!E:E,Data!B:B,'Data Prep'!$B$3,Data!A:A,'Data Prep'!$B$15,Data!C:C,'Data Prep'!O18)</f>
        <v>188383</v>
      </c>
      <c r="Q18" vm="16">
        <v>4659978</v>
      </c>
      <c r="R18" s="10">
        <f t="shared" si="1"/>
        <v>40.425727331759937</v>
      </c>
      <c r="S18" s="2">
        <f>AVERAGEIFS(Data!F:F,Data!B:B,'Data Prep'!$B$3,Data!A:A,'Data Prep'!$B$15,Data!C:C,'Data Prep'!O18)</f>
        <v>22216</v>
      </c>
      <c r="T18" s="11">
        <f t="shared" si="2"/>
        <v>-22216</v>
      </c>
    </row>
    <row r="19" spans="1:20" x14ac:dyDescent="0.25">
      <c r="H19" s="5" t="s">
        <v>80</v>
      </c>
      <c r="I19" s="13">
        <f>I16/SUM(I16:I17)</f>
        <v>0.10844039159107451</v>
      </c>
      <c r="O19" t="s">
        <v>17</v>
      </c>
      <c r="P19" s="1">
        <f>SUMIFS(Data!E:E,Data!B:B,'Data Prep'!$B$3,Data!A:A,'Data Prep'!$B$15,Data!C:C,'Data Prep'!O19)</f>
        <v>51781</v>
      </c>
      <c r="Q19" vm="17">
        <v>1338404</v>
      </c>
      <c r="R19" s="10">
        <f t="shared" si="1"/>
        <v>38.688617188830875</v>
      </c>
      <c r="S19" s="2">
        <f>AVERAGEIFS(Data!F:F,Data!B:B,'Data Prep'!$B$3,Data!A:A,'Data Prep'!$B$15,Data!C:C,'Data Prep'!O19)</f>
        <v>25112</v>
      </c>
      <c r="T19" s="11">
        <f t="shared" si="2"/>
        <v>-25112</v>
      </c>
    </row>
    <row r="20" spans="1:20" x14ac:dyDescent="0.25">
      <c r="O20" t="s">
        <v>18</v>
      </c>
      <c r="P20" s="1">
        <f>SUMIFS(Data!E:E,Data!B:B,'Data Prep'!$B$3,Data!A:A,'Data Prep'!$B$15,Data!C:C,'Data Prep'!O20)</f>
        <v>210848</v>
      </c>
      <c r="Q20" vm="18">
        <v>6042718</v>
      </c>
      <c r="R20" s="10">
        <f t="shared" si="1"/>
        <v>34.892907463164761</v>
      </c>
      <c r="S20" s="2">
        <f>AVERAGEIFS(Data!F:F,Data!B:B,'Data Prep'!$B$3,Data!A:A,'Data Prep'!$B$15,Data!C:C,'Data Prep'!O20)</f>
        <v>26383</v>
      </c>
      <c r="T20" s="11">
        <f t="shared" si="2"/>
        <v>-26383</v>
      </c>
    </row>
    <row r="21" spans="1:20" x14ac:dyDescent="0.25">
      <c r="O21" t="s">
        <v>19</v>
      </c>
      <c r="P21" s="1">
        <f>SUMIFS(Data!E:E,Data!B:B,'Data Prep'!$B$3,Data!A:A,'Data Prep'!$B$15,Data!C:C,'Data Prep'!O21)</f>
        <v>262049</v>
      </c>
      <c r="Q21" vm="19">
        <v>6902149</v>
      </c>
      <c r="R21" s="10">
        <f t="shared" si="1"/>
        <v>37.966291368094197</v>
      </c>
      <c r="S21" s="2">
        <f>AVERAGEIFS(Data!F:F,Data!B:B,'Data Prep'!$B$3,Data!A:A,'Data Prep'!$B$15,Data!C:C,'Data Prep'!O21)</f>
        <v>30457</v>
      </c>
      <c r="T21" s="11">
        <f t="shared" si="2"/>
        <v>-30457</v>
      </c>
    </row>
    <row r="22" spans="1:20" x14ac:dyDescent="0.25">
      <c r="O22" t="s">
        <v>20</v>
      </c>
      <c r="P22" s="1">
        <f>SUMIFS(Data!E:E,Data!B:B,'Data Prep'!$B$3,Data!A:A,'Data Prep'!$B$15,Data!C:C,'Data Prep'!O22)</f>
        <v>323435</v>
      </c>
      <c r="Q22" vm="20">
        <v>9995915</v>
      </c>
      <c r="R22" s="10">
        <f t="shared" si="1"/>
        <v>32.356717719188282</v>
      </c>
      <c r="S22" s="2">
        <f>AVERAGEIFS(Data!F:F,Data!B:B,'Data Prep'!$B$3,Data!A:A,'Data Prep'!$B$15,Data!C:C,'Data Prep'!O22)</f>
        <v>22254</v>
      </c>
      <c r="T22" s="11">
        <f t="shared" si="2"/>
        <v>-22254</v>
      </c>
    </row>
    <row r="23" spans="1:20" x14ac:dyDescent="0.25">
      <c r="O23" t="s">
        <v>21</v>
      </c>
      <c r="P23" s="1">
        <f>SUMIFS(Data!E:E,Data!B:B,'Data Prep'!$B$3,Data!A:A,'Data Prep'!$B$15,Data!C:C,'Data Prep'!O23)</f>
        <v>204519</v>
      </c>
      <c r="Q23" vm="21">
        <v>5611179</v>
      </c>
      <c r="R23" s="10">
        <f t="shared" si="1"/>
        <v>36.448489702431523</v>
      </c>
      <c r="S23" s="2">
        <f>AVERAGEIFS(Data!F:F,Data!B:B,'Data Prep'!$B$3,Data!A:A,'Data Prep'!$B$15,Data!C:C,'Data Prep'!O23)</f>
        <v>24167</v>
      </c>
      <c r="T23" s="11">
        <f t="shared" si="2"/>
        <v>-24167</v>
      </c>
    </row>
    <row r="24" spans="1:20" x14ac:dyDescent="0.25">
      <c r="O24" t="s">
        <v>22</v>
      </c>
      <c r="P24" s="1">
        <f>SUMIFS(Data!E:E,Data!B:B,'Data Prep'!$B$3,Data!A:A,'Data Prep'!$B$15,Data!C:C,'Data Prep'!O24)</f>
        <v>118107</v>
      </c>
      <c r="Q24" vm="22">
        <v>2963914</v>
      </c>
      <c r="R24" s="10">
        <f t="shared" si="1"/>
        <v>39.848322184786738</v>
      </c>
      <c r="S24" s="2">
        <f>AVERAGEIFS(Data!F:F,Data!B:B,'Data Prep'!$B$3,Data!A:A,'Data Prep'!$B$15,Data!C:C,'Data Prep'!O24)</f>
        <v>18380</v>
      </c>
      <c r="T24" s="11">
        <f t="shared" si="2"/>
        <v>-18380</v>
      </c>
    </row>
    <row r="25" spans="1:20" x14ac:dyDescent="0.25">
      <c r="O25" t="s">
        <v>23</v>
      </c>
      <c r="P25" s="1">
        <f>SUMIFS(Data!E:E,Data!B:B,'Data Prep'!$B$3,Data!A:A,'Data Prep'!$B$15,Data!C:C,'Data Prep'!O25)</f>
        <v>253244</v>
      </c>
      <c r="Q25" vm="23">
        <v>6126452</v>
      </c>
      <c r="R25" s="10">
        <f t="shared" si="1"/>
        <v>41.336159982972198</v>
      </c>
      <c r="S25" s="2">
        <f>AVERAGEIFS(Data!F:F,Data!B:B,'Data Prep'!$B$3,Data!A:A,'Data Prep'!$B$15,Data!C:C,'Data Prep'!O25)</f>
        <v>22154</v>
      </c>
      <c r="T25" s="11">
        <f t="shared" si="2"/>
        <v>-22154</v>
      </c>
    </row>
    <row r="26" spans="1:20" x14ac:dyDescent="0.25">
      <c r="O26" t="s">
        <v>24</v>
      </c>
      <c r="P26" s="1">
        <f>SUMIFS(Data!E:E,Data!B:B,'Data Prep'!$B$3,Data!A:A,'Data Prep'!$B$15,Data!C:C,'Data Prep'!O26)</f>
        <v>58811</v>
      </c>
      <c r="Q26" vm="24">
        <v>1062305</v>
      </c>
      <c r="R26" s="10">
        <f t="shared" si="1"/>
        <v>55.361689910148215</v>
      </c>
      <c r="S26" s="2">
        <f>AVERAGEIFS(Data!F:F,Data!B:B,'Data Prep'!$B$3,Data!A:A,'Data Prep'!$B$15,Data!C:C,'Data Prep'!O26)</f>
        <v>21078</v>
      </c>
      <c r="T26" s="11">
        <f t="shared" si="2"/>
        <v>-21078</v>
      </c>
    </row>
    <row r="27" spans="1:20" x14ac:dyDescent="0.25">
      <c r="O27" t="s">
        <v>25</v>
      </c>
      <c r="P27" s="1">
        <f>SUMIFS(Data!E:E,Data!B:B,'Data Prep'!$B$3,Data!A:A,'Data Prep'!$B$15,Data!C:C,'Data Prep'!O27)</f>
        <v>79529</v>
      </c>
      <c r="Q27" vm="25">
        <v>1929268</v>
      </c>
      <c r="R27" s="10">
        <f t="shared" si="1"/>
        <v>41.222370349790701</v>
      </c>
      <c r="S27" s="2">
        <f>AVERAGEIFS(Data!F:F,Data!B:B,'Data Prep'!$B$3,Data!A:A,'Data Prep'!$B$15,Data!C:C,'Data Prep'!O27)</f>
        <v>18131</v>
      </c>
      <c r="T27" s="11">
        <f t="shared" si="2"/>
        <v>-18131</v>
      </c>
    </row>
    <row r="28" spans="1:20" x14ac:dyDescent="0.25">
      <c r="O28" t="s">
        <v>26</v>
      </c>
      <c r="P28" s="1">
        <f>SUMIFS(Data!E:E,Data!B:B,'Data Prep'!$B$3,Data!A:A,'Data Prep'!$B$15,Data!C:C,'Data Prep'!O28)</f>
        <v>255447</v>
      </c>
      <c r="Q28" vm="26">
        <v>3034392</v>
      </c>
      <c r="R28" s="10">
        <f t="shared" si="1"/>
        <v>84.183915591657239</v>
      </c>
      <c r="S28" s="2">
        <f>AVERAGEIFS(Data!F:F,Data!B:B,'Data Prep'!$B$3,Data!A:A,'Data Prep'!$B$15,Data!C:C,'Data Prep'!O28)</f>
        <v>34061</v>
      </c>
      <c r="T28" s="11">
        <f t="shared" si="2"/>
        <v>-34061</v>
      </c>
    </row>
    <row r="29" spans="1:20" x14ac:dyDescent="0.25">
      <c r="O29" t="s">
        <v>27</v>
      </c>
      <c r="P29" s="1">
        <f>SUMIFS(Data!E:E,Data!B:B,'Data Prep'!$B$3,Data!A:A,'Data Prep'!$B$15,Data!C:C,'Data Prep'!O29)</f>
        <v>57132</v>
      </c>
      <c r="Q29" vm="27">
        <v>1356458</v>
      </c>
      <c r="R29" s="10">
        <f t="shared" si="1"/>
        <v>42.118517491879587</v>
      </c>
      <c r="S29" s="2">
        <f>AVERAGEIFS(Data!F:F,Data!B:B,'Data Prep'!$B$3,Data!A:A,'Data Prep'!$B$15,Data!C:C,'Data Prep'!O29)</f>
        <v>24729</v>
      </c>
      <c r="T29" s="11">
        <f t="shared" si="2"/>
        <v>-24729</v>
      </c>
    </row>
    <row r="30" spans="1:20" x14ac:dyDescent="0.25">
      <c r="O30" t="s">
        <v>28</v>
      </c>
      <c r="P30" s="1">
        <f>SUMIFS(Data!E:E,Data!B:B,'Data Prep'!$B$3,Data!A:A,'Data Prep'!$B$15,Data!C:C,'Data Prep'!O30)</f>
        <v>281546</v>
      </c>
      <c r="Q30" vm="28">
        <v>8908520</v>
      </c>
      <c r="R30" s="10">
        <f t="shared" si="1"/>
        <v>31.604127284891316</v>
      </c>
      <c r="S30" s="2">
        <f>AVERAGEIFS(Data!F:F,Data!B:B,'Data Prep'!$B$3,Data!A:A,'Data Prep'!$B$15,Data!C:C,'Data Prep'!O30)</f>
        <v>28639</v>
      </c>
      <c r="T30" s="11">
        <f t="shared" si="2"/>
        <v>-28639</v>
      </c>
    </row>
    <row r="31" spans="1:20" x14ac:dyDescent="0.25">
      <c r="O31" t="s">
        <v>29</v>
      </c>
      <c r="P31" s="1">
        <f>SUMIFS(Data!E:E,Data!B:B,'Data Prep'!$B$3,Data!A:A,'Data Prep'!$B$15,Data!C:C,'Data Prep'!O31)</f>
        <v>78539</v>
      </c>
      <c r="Q31" vm="29">
        <v>2095428</v>
      </c>
      <c r="R31" s="10">
        <f t="shared" si="1"/>
        <v>37.481125574345675</v>
      </c>
      <c r="S31" s="2">
        <f>AVERAGEIFS(Data!F:F,Data!B:B,'Data Prep'!$B$3,Data!A:A,'Data Prep'!$B$15,Data!C:C,'Data Prep'!O31)</f>
        <v>19988</v>
      </c>
      <c r="T31" s="11">
        <f t="shared" si="2"/>
        <v>-19988</v>
      </c>
    </row>
    <row r="32" spans="1:20" x14ac:dyDescent="0.25">
      <c r="O32" t="s">
        <v>30</v>
      </c>
      <c r="P32" s="1">
        <f>SUMIFS(Data!E:E,Data!B:B,'Data Prep'!$B$3,Data!A:A,'Data Prep'!$B$15,Data!C:C,'Data Prep'!O32)</f>
        <v>632760</v>
      </c>
      <c r="Q32" vm="30">
        <v>19542209</v>
      </c>
      <c r="R32" s="10">
        <f t="shared" si="1"/>
        <v>32.379144036377873</v>
      </c>
      <c r="S32" s="2">
        <f>AVERAGEIFS(Data!F:F,Data!B:B,'Data Prep'!$B$3,Data!A:A,'Data Prep'!$B$15,Data!C:C,'Data Prep'!O32)</f>
        <v>36986</v>
      </c>
      <c r="T32" s="11">
        <f t="shared" si="2"/>
        <v>-36986</v>
      </c>
    </row>
    <row r="33" spans="15:20" x14ac:dyDescent="0.25">
      <c r="O33" t="s">
        <v>31</v>
      </c>
      <c r="P33" s="1">
        <f>SUMIFS(Data!E:E,Data!B:B,'Data Prep'!$B$3,Data!A:A,'Data Prep'!$B$15,Data!C:C,'Data Prep'!O33)</f>
        <v>420420</v>
      </c>
      <c r="Q33" vm="31">
        <v>10383620</v>
      </c>
      <c r="R33" s="10">
        <f t="shared" si="1"/>
        <v>40.48876981245462</v>
      </c>
      <c r="S33" s="2">
        <f>AVERAGEIFS(Data!F:F,Data!B:B,'Data Prep'!$B$3,Data!A:A,'Data Prep'!$B$15,Data!C:C,'Data Prep'!O33)</f>
        <v>21462</v>
      </c>
      <c r="T33" s="11">
        <f t="shared" si="2"/>
        <v>-21462</v>
      </c>
    </row>
    <row r="34" spans="15:20" x14ac:dyDescent="0.25">
      <c r="O34" t="s">
        <v>32</v>
      </c>
      <c r="P34" s="1">
        <f>SUMIFS(Data!E:E,Data!B:B,'Data Prep'!$B$3,Data!A:A,'Data Prep'!$B$15,Data!C:C,'Data Prep'!O34)</f>
        <v>34228</v>
      </c>
      <c r="Q34" vm="32">
        <v>760077</v>
      </c>
      <c r="R34" s="10">
        <f t="shared" si="1"/>
        <v>45.032279624301225</v>
      </c>
      <c r="S34" s="2">
        <f>AVERAGEIFS(Data!F:F,Data!B:B,'Data Prep'!$B$3,Data!A:A,'Data Prep'!$B$15,Data!C:C,'Data Prep'!O34)</f>
        <v>19193</v>
      </c>
      <c r="T34" s="11">
        <f t="shared" si="2"/>
        <v>-19193</v>
      </c>
    </row>
    <row r="35" spans="15:20" x14ac:dyDescent="0.25">
      <c r="O35" t="s">
        <v>33</v>
      </c>
      <c r="P35" s="1">
        <f>SUMIFS(Data!E:E,Data!B:B,'Data Prep'!$B$3,Data!A:A,'Data Prep'!$B$15,Data!C:C,'Data Prep'!O35)</f>
        <v>466069</v>
      </c>
      <c r="Q35" vm="33">
        <v>11689442</v>
      </c>
      <c r="R35" s="10">
        <f t="shared" si="1"/>
        <v>39.870936525456052</v>
      </c>
      <c r="S35" s="2">
        <f>AVERAGEIFS(Data!F:F,Data!B:B,'Data Prep'!$B$3,Data!A:A,'Data Prep'!$B$15,Data!C:C,'Data Prep'!O35)</f>
        <v>21027</v>
      </c>
      <c r="T35" s="11">
        <f t="shared" si="2"/>
        <v>-21027</v>
      </c>
    </row>
    <row r="36" spans="15:20" x14ac:dyDescent="0.25">
      <c r="O36" t="s">
        <v>34</v>
      </c>
      <c r="P36" s="1">
        <f>SUMIFS(Data!E:E,Data!B:B,'Data Prep'!$B$3,Data!A:A,'Data Prep'!$B$15,Data!C:C,'Data Prep'!O36)</f>
        <v>156230</v>
      </c>
      <c r="Q36" vm="34">
        <v>3943079</v>
      </c>
      <c r="R36" s="10">
        <f t="shared" si="1"/>
        <v>39.621321307536576</v>
      </c>
      <c r="S36" s="2">
        <f>AVERAGEIFS(Data!F:F,Data!B:B,'Data Prep'!$B$3,Data!A:A,'Data Prep'!$B$15,Data!C:C,'Data Prep'!O36)</f>
        <v>19310</v>
      </c>
      <c r="T36" s="11">
        <f t="shared" si="2"/>
        <v>-19310</v>
      </c>
    </row>
    <row r="37" spans="15:20" x14ac:dyDescent="0.25">
      <c r="O37" t="s">
        <v>35</v>
      </c>
      <c r="P37" s="1">
        <f>SUMIFS(Data!E:E,Data!B:B,'Data Prep'!$B$3,Data!A:A,'Data Prep'!$B$15,Data!C:C,'Data Prep'!O37)</f>
        <v>161570</v>
      </c>
      <c r="Q37" vm="35">
        <v>4190713</v>
      </c>
      <c r="R37" s="10">
        <f t="shared" si="1"/>
        <v>38.554298516744048</v>
      </c>
      <c r="S37" s="2">
        <f>AVERAGEIFS(Data!F:F,Data!B:B,'Data Prep'!$B$3,Data!A:A,'Data Prep'!$B$15,Data!C:C,'Data Prep'!O37)</f>
        <v>24338</v>
      </c>
      <c r="T37" s="11">
        <f t="shared" si="2"/>
        <v>-24338</v>
      </c>
    </row>
    <row r="38" spans="15:20" x14ac:dyDescent="0.25">
      <c r="O38" t="s">
        <v>36</v>
      </c>
      <c r="P38" s="1">
        <f>SUMIFS(Data!E:E,Data!B:B,'Data Prep'!$B$3,Data!A:A,'Data Prep'!$B$15,Data!C:C,'Data Prep'!O38)</f>
        <v>424092</v>
      </c>
      <c r="Q38" vm="36">
        <v>12807060</v>
      </c>
      <c r="R38" s="10">
        <f t="shared" si="1"/>
        <v>33.113923101789169</v>
      </c>
      <c r="S38" s="2">
        <f>AVERAGEIFS(Data!F:F,Data!B:B,'Data Prep'!$B$3,Data!A:A,'Data Prep'!$B$15,Data!C:C,'Data Prep'!O38)</f>
        <v>22945</v>
      </c>
      <c r="T38" s="11">
        <f t="shared" si="2"/>
        <v>-22945</v>
      </c>
    </row>
    <row r="39" spans="15:20" x14ac:dyDescent="0.25">
      <c r="O39" t="s">
        <v>37</v>
      </c>
      <c r="P39" s="1">
        <f>SUMIFS(Data!E:E,Data!B:B,'Data Prep'!$B$3,Data!A:A,'Data Prep'!$B$15,Data!C:C,'Data Prep'!O39)</f>
        <v>44621</v>
      </c>
      <c r="Q39" vm="37">
        <v>1057315</v>
      </c>
      <c r="R39" s="10">
        <f t="shared" si="1"/>
        <v>42.202181941994581</v>
      </c>
      <c r="S39" s="2">
        <f>AVERAGEIFS(Data!F:F,Data!B:B,'Data Prep'!$B$3,Data!A:A,'Data Prep'!$B$15,Data!C:C,'Data Prep'!O39)</f>
        <v>24733</v>
      </c>
      <c r="T39" s="11">
        <f t="shared" si="2"/>
        <v>-24733</v>
      </c>
    </row>
    <row r="40" spans="15:20" x14ac:dyDescent="0.25">
      <c r="O40" t="s">
        <v>38</v>
      </c>
      <c r="P40" s="1">
        <f>SUMIFS(Data!E:E,Data!B:B,'Data Prep'!$B$3,Data!A:A,'Data Prep'!$B$15,Data!C:C,'Data Prep'!O40)</f>
        <v>226959</v>
      </c>
      <c r="Q40" vm="38">
        <v>5084127</v>
      </c>
      <c r="R40" s="10">
        <f t="shared" si="1"/>
        <v>44.640702327066187</v>
      </c>
      <c r="S40" s="2">
        <f>AVERAGEIFS(Data!F:F,Data!B:B,'Data Prep'!$B$3,Data!A:A,'Data Prep'!$B$15,Data!C:C,'Data Prep'!O40)</f>
        <v>19677</v>
      </c>
      <c r="T40" s="11">
        <f t="shared" si="2"/>
        <v>-19677</v>
      </c>
    </row>
    <row r="41" spans="15:20" x14ac:dyDescent="0.25">
      <c r="O41" t="s">
        <v>39</v>
      </c>
      <c r="P41" s="1">
        <f>SUMIFS(Data!E:E,Data!B:B,'Data Prep'!$B$3,Data!A:A,'Data Prep'!$B$15,Data!C:C,'Data Prep'!O41)</f>
        <v>41000</v>
      </c>
      <c r="Q41" vm="39">
        <v>882235</v>
      </c>
      <c r="R41" s="10">
        <f t="shared" si="1"/>
        <v>46.472878541431704</v>
      </c>
      <c r="S41" s="2">
        <f>AVERAGEIFS(Data!F:F,Data!B:B,'Data Prep'!$B$3,Data!A:A,'Data Prep'!$B$15,Data!C:C,'Data Prep'!O41)</f>
        <v>18829</v>
      </c>
      <c r="T41" s="11">
        <f t="shared" si="2"/>
        <v>-18829</v>
      </c>
    </row>
    <row r="42" spans="15:20" x14ac:dyDescent="0.25">
      <c r="O42" t="s">
        <v>40</v>
      </c>
      <c r="P42" s="1">
        <f>SUMIFS(Data!E:E,Data!B:B,'Data Prep'!$B$3,Data!A:A,'Data Prep'!$B$15,Data!C:C,'Data Prep'!O42)</f>
        <v>293033</v>
      </c>
      <c r="Q42" vm="40">
        <v>6770010</v>
      </c>
      <c r="R42" s="10">
        <f t="shared" si="1"/>
        <v>43.283983332373218</v>
      </c>
      <c r="S42" s="2">
        <f>AVERAGEIFS(Data!F:F,Data!B:B,'Data Prep'!$B$3,Data!A:A,'Data Prep'!$B$15,Data!C:C,'Data Prep'!O42)</f>
        <v>23771</v>
      </c>
      <c r="T42" s="11">
        <f t="shared" si="2"/>
        <v>-23771</v>
      </c>
    </row>
    <row r="43" spans="15:20" x14ac:dyDescent="0.25">
      <c r="O43" t="s">
        <v>41</v>
      </c>
      <c r="P43" s="1">
        <f>SUMIFS(Data!E:E,Data!B:B,'Data Prep'!$B$3,Data!A:A,'Data Prep'!$B$15,Data!C:C,'Data Prep'!O43)</f>
        <v>1178456</v>
      </c>
      <c r="Q43" vm="41">
        <v>28701845</v>
      </c>
      <c r="R43" s="10">
        <f t="shared" si="1"/>
        <v>41.058545191084406</v>
      </c>
      <c r="S43" s="2">
        <f>AVERAGEIFS(Data!F:F,Data!B:B,'Data Prep'!$B$3,Data!A:A,'Data Prep'!$B$15,Data!C:C,'Data Prep'!O43)</f>
        <v>23001</v>
      </c>
      <c r="T43" s="11">
        <f t="shared" si="2"/>
        <v>-23001</v>
      </c>
    </row>
    <row r="44" spans="15:20" x14ac:dyDescent="0.25">
      <c r="O44" t="s">
        <v>42</v>
      </c>
      <c r="P44" s="1">
        <f>SUMIFS(Data!E:E,Data!B:B,'Data Prep'!$B$3,Data!A:A,'Data Prep'!$B$15,Data!C:C,'Data Prep'!O44)</f>
        <v>133375</v>
      </c>
      <c r="Q44" vm="42">
        <v>3161105</v>
      </c>
      <c r="R44" s="10">
        <f t="shared" si="1"/>
        <v>42.192524449520029</v>
      </c>
      <c r="S44" s="2">
        <f>AVERAGEIFS(Data!F:F,Data!B:B,'Data Prep'!$B$3,Data!A:A,'Data Prep'!$B$15,Data!C:C,'Data Prep'!O44)</f>
        <v>21580</v>
      </c>
      <c r="T44" s="11">
        <f t="shared" si="2"/>
        <v>-21580</v>
      </c>
    </row>
    <row r="45" spans="15:20" x14ac:dyDescent="0.25">
      <c r="O45" t="s">
        <v>43</v>
      </c>
      <c r="P45" s="1">
        <f>SUMIFS(Data!E:E,Data!B:B,'Data Prep'!$B$3,Data!A:A,'Data Prep'!$B$15,Data!C:C,'Data Prep'!O45)</f>
        <v>25985</v>
      </c>
      <c r="Q45" vm="43">
        <v>626299</v>
      </c>
      <c r="R45" s="10">
        <f t="shared" si="1"/>
        <v>41.48976766688115</v>
      </c>
      <c r="S45" s="2">
        <f>AVERAGEIFS(Data!F:F,Data!B:B,'Data Prep'!$B$3,Data!A:A,'Data Prep'!$B$15,Data!C:C,'Data Prep'!O45)</f>
        <v>26068</v>
      </c>
      <c r="T45" s="11">
        <f t="shared" si="2"/>
        <v>-26068</v>
      </c>
    </row>
    <row r="46" spans="15:20" x14ac:dyDescent="0.25">
      <c r="O46" t="s">
        <v>44</v>
      </c>
      <c r="P46" s="1">
        <f>SUMIFS(Data!E:E,Data!B:B,'Data Prep'!$B$3,Data!A:A,'Data Prep'!$B$15,Data!C:C,'Data Prep'!O46)</f>
        <v>322216</v>
      </c>
      <c r="Q46" vm="44">
        <v>8517685</v>
      </c>
      <c r="R46" s="10">
        <f t="shared" si="1"/>
        <v>37.829058012828604</v>
      </c>
      <c r="S46" s="2">
        <f>AVERAGEIFS(Data!F:F,Data!B:B,'Data Prep'!$B$3,Data!A:A,'Data Prep'!$B$15,Data!C:C,'Data Prep'!O46)</f>
        <v>22634</v>
      </c>
      <c r="T46" s="11">
        <f t="shared" si="2"/>
        <v>-22634</v>
      </c>
    </row>
    <row r="47" spans="15:20" x14ac:dyDescent="0.25">
      <c r="O47" t="s">
        <v>45</v>
      </c>
      <c r="P47" s="1">
        <f>SUMIFS(Data!E:E,Data!B:B,'Data Prep'!$B$3,Data!A:A,'Data Prep'!$B$15,Data!C:C,'Data Prep'!O47)</f>
        <v>255412</v>
      </c>
      <c r="Q47" vm="45">
        <v>7614893</v>
      </c>
      <c r="R47" s="10">
        <f t="shared" si="1"/>
        <v>33.541114760246792</v>
      </c>
      <c r="S47" s="2">
        <f>AVERAGEIFS(Data!F:F,Data!B:B,'Data Prep'!$B$3,Data!A:A,'Data Prep'!$B$15,Data!C:C,'Data Prep'!O47)</f>
        <v>26657</v>
      </c>
      <c r="T47" s="11">
        <f t="shared" si="2"/>
        <v>-26657</v>
      </c>
    </row>
    <row r="48" spans="15:20" x14ac:dyDescent="0.25">
      <c r="O48" t="s">
        <v>46</v>
      </c>
      <c r="P48" s="1">
        <f>SUMIFS(Data!E:E,Data!B:B,'Data Prep'!$B$3,Data!A:A,'Data Prep'!$B$15,Data!C:C,'Data Prep'!O48)</f>
        <v>61253</v>
      </c>
      <c r="Q48" vm="46">
        <v>1805832</v>
      </c>
      <c r="R48" s="10">
        <f t="shared" si="1"/>
        <v>33.919545118261276</v>
      </c>
      <c r="S48" s="2">
        <f>AVERAGEIFS(Data!F:F,Data!B:B,'Data Prep'!$B$3,Data!A:A,'Data Prep'!$B$15,Data!C:C,'Data Prep'!O48)</f>
        <v>18945</v>
      </c>
      <c r="T48" s="11">
        <f t="shared" si="2"/>
        <v>-18945</v>
      </c>
    </row>
    <row r="49" spans="15:20" x14ac:dyDescent="0.25">
      <c r="O49" t="s">
        <v>47</v>
      </c>
      <c r="P49" s="1">
        <f>SUMIFS(Data!E:E,Data!B:B,'Data Prep'!$B$3,Data!A:A,'Data Prep'!$B$15,Data!C:C,'Data Prep'!O49)</f>
        <v>227495</v>
      </c>
      <c r="Q49" vm="47">
        <v>5813568</v>
      </c>
      <c r="R49" s="10">
        <f t="shared" si="1"/>
        <v>39.131734590530293</v>
      </c>
      <c r="S49" s="2">
        <f>AVERAGEIFS(Data!F:F,Data!B:B,'Data Prep'!$B$3,Data!A:A,'Data Prep'!$B$15,Data!C:C,'Data Prep'!O49)</f>
        <v>19473</v>
      </c>
      <c r="T49" s="11">
        <f t="shared" si="2"/>
        <v>-19473</v>
      </c>
    </row>
    <row r="50" spans="15:20" x14ac:dyDescent="0.25">
      <c r="O50" t="s">
        <v>48</v>
      </c>
      <c r="P50" s="1">
        <f>SUMIFS(Data!E:E,Data!B:B,'Data Prep'!$B$3,Data!A:A,'Data Prep'!$B$15,Data!C:C,'Data Prep'!O50)</f>
        <v>32312</v>
      </c>
      <c r="Q50" vm="48">
        <v>577737</v>
      </c>
      <c r="R50" s="10">
        <f t="shared" si="1"/>
        <v>55.928562650479371</v>
      </c>
      <c r="S50" s="2">
        <f>AVERAGEIFS(Data!F:F,Data!B:B,'Data Prep'!$B$3,Data!A:A,'Data Prep'!$B$15,Data!C:C,'Data Prep'!O50)</f>
        <v>23041</v>
      </c>
      <c r="T50" s="11">
        <f t="shared" si="2"/>
        <v>-23041</v>
      </c>
    </row>
  </sheetData>
  <sortState xmlns:xlrd2="http://schemas.microsoft.com/office/spreadsheetml/2017/richdata2" ref="H2:I12">
    <sortCondition descending="1" ref="I2:I1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C6C21-9A78-4BA7-8A8B-6FC7EEC60075}">
  <dimension ref="A1:R43"/>
  <sheetViews>
    <sheetView showGridLines="0" workbookViewId="0"/>
  </sheetViews>
  <sheetFormatPr defaultColWidth="0" defaultRowHeight="15" zeroHeight="1" x14ac:dyDescent="0.25"/>
  <cols>
    <col min="1" max="1" width="6.5703125" customWidth="1"/>
    <col min="2" max="2" width="49.5703125" customWidth="1"/>
    <col min="3" max="8" width="9.140625" customWidth="1"/>
    <col min="9" max="9" width="3.7109375" customWidth="1"/>
    <col min="10" max="10" width="2.5703125" customWidth="1"/>
    <col min="11" max="11" width="8.28515625" customWidth="1"/>
    <col min="12" max="13" width="9.140625" customWidth="1"/>
    <col min="14" max="14" width="36.85546875" bestFit="1" customWidth="1"/>
    <col min="15" max="17" width="9.140625" customWidth="1"/>
    <col min="18" max="18" width="3.140625" customWidth="1"/>
    <col min="19" max="16384" width="9.140625" hidden="1"/>
  </cols>
  <sheetData>
    <row r="1" spans="1:2" x14ac:dyDescent="0.25">
      <c r="A1" s="14">
        <v>1</v>
      </c>
    </row>
    <row r="2" spans="1:2" x14ac:dyDescent="0.25">
      <c r="A2" s="14">
        <v>1</v>
      </c>
    </row>
    <row r="3" spans="1:2" x14ac:dyDescent="0.25"/>
    <row r="4" spans="1:2" x14ac:dyDescent="0.25"/>
    <row r="5" spans="1:2" x14ac:dyDescent="0.25"/>
    <row r="6" spans="1:2" ht="31.5" x14ac:dyDescent="0.5">
      <c r="B6" s="12" t="str" cm="1">
        <f t="array" ref="B6">INDEX('Data Prep'!D3:D12,11-Dashboard!A1)</f>
        <v>Leisure &amp; Hospitality</v>
      </c>
    </row>
    <row r="7" spans="1:2" x14ac:dyDescent="0.25"/>
    <row r="8" spans="1:2" x14ac:dyDescent="0.25"/>
    <row r="9" spans="1:2" x14ac:dyDescent="0.25"/>
    <row r="10" spans="1:2" x14ac:dyDescent="0.25"/>
    <row r="11" spans="1:2" x14ac:dyDescent="0.25"/>
    <row r="12" spans="1:2" x14ac:dyDescent="0.25"/>
    <row r="13" spans="1:2" x14ac:dyDescent="0.25"/>
    <row r="14" spans="1:2" x14ac:dyDescent="0.25"/>
    <row r="15" spans="1:2" x14ac:dyDescent="0.25"/>
    <row r="16" spans="1:2" x14ac:dyDescent="0.25"/>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hidden="1" x14ac:dyDescent="0.25"/>
    <row r="39" customFormat="1" hidden="1" x14ac:dyDescent="0.25"/>
    <row r="40" customFormat="1" hidden="1" x14ac:dyDescent="0.25"/>
    <row r="41" customFormat="1" hidden="1" x14ac:dyDescent="0.25"/>
    <row r="42" customFormat="1" hidden="1" x14ac:dyDescent="0.25"/>
    <row r="43" customFormat="1" hidden="1" x14ac:dyDescent="0.25"/>
  </sheetData>
  <sheetProtection selectLockedCells="1" selectUnlockedCells="1"/>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6" r:id="rId4" name="Spinner 2">
              <controlPr defaultSize="0" autoPict="0">
                <anchor moveWithCells="1" sizeWithCells="1">
                  <from>
                    <xdr:col>2</xdr:col>
                    <xdr:colOff>0</xdr:colOff>
                    <xdr:row>5</xdr:row>
                    <xdr:rowOff>0</xdr:rowOff>
                  </from>
                  <to>
                    <xdr:col>2</xdr:col>
                    <xdr:colOff>504825</xdr:colOff>
                    <xdr:row>6</xdr:row>
                    <xdr:rowOff>0</xdr:rowOff>
                  </to>
                </anchor>
              </controlPr>
            </control>
          </mc:Choice>
        </mc:AlternateContent>
        <mc:AlternateContent xmlns:mc="http://schemas.openxmlformats.org/markup-compatibility/2006">
          <mc:Choice Requires="x14">
            <control shapeId="1029" r:id="rId5" name="Option Button 5">
              <controlPr defaultSize="0" autoFill="0" autoLine="0" autoPict="0">
                <anchor moveWithCells="1">
                  <from>
                    <xdr:col>11</xdr:col>
                    <xdr:colOff>495300</xdr:colOff>
                    <xdr:row>9</xdr:row>
                    <xdr:rowOff>47625</xdr:rowOff>
                  </from>
                  <to>
                    <xdr:col>13</xdr:col>
                    <xdr:colOff>1447800</xdr:colOff>
                    <xdr:row>10</xdr:row>
                    <xdr:rowOff>152400</xdr:rowOff>
                  </to>
                </anchor>
              </controlPr>
            </control>
          </mc:Choice>
        </mc:AlternateContent>
        <mc:AlternateContent xmlns:mc="http://schemas.openxmlformats.org/markup-compatibility/2006">
          <mc:Choice Requires="x14">
            <control shapeId="1030" r:id="rId6" name="Option Button 6">
              <controlPr defaultSize="0" autoFill="0" autoLine="0" autoPict="0">
                <anchor moveWithCells="1">
                  <from>
                    <xdr:col>13</xdr:col>
                    <xdr:colOff>1485900</xdr:colOff>
                    <xdr:row>9</xdr:row>
                    <xdr:rowOff>0</xdr:rowOff>
                  </from>
                  <to>
                    <xdr:col>14</xdr:col>
                    <xdr:colOff>533400</xdr:colOff>
                    <xdr:row>11</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52F2C-F2D3-4F44-815D-AF8D50250408}">
  <dimension ref="A1:F1919"/>
  <sheetViews>
    <sheetView workbookViewId="0">
      <selection activeCell="C2" sqref="C2:C1919"/>
    </sheetView>
  </sheetViews>
  <sheetFormatPr defaultRowHeight="15" x14ac:dyDescent="0.25"/>
  <cols>
    <col min="1" max="1" width="9.140625" customWidth="1"/>
    <col min="2" max="2" width="21.7109375" customWidth="1"/>
    <col min="3" max="3" width="18.7109375" customWidth="1"/>
    <col min="4" max="4" width="14.5703125" customWidth="1"/>
    <col min="5" max="5" width="10.7109375" customWidth="1"/>
    <col min="6" max="6" width="16.7109375" customWidth="1"/>
    <col min="7" max="18" width="9.140625" customWidth="1"/>
  </cols>
  <sheetData>
    <row r="1" spans="1:6" x14ac:dyDescent="0.25">
      <c r="A1" s="3" t="s">
        <v>50</v>
      </c>
      <c r="B1" s="3" t="s">
        <v>49</v>
      </c>
      <c r="C1" s="3" t="s">
        <v>0</v>
      </c>
      <c r="D1" s="3" t="s">
        <v>61</v>
      </c>
      <c r="E1" s="3" t="s">
        <v>62</v>
      </c>
      <c r="F1" s="3" t="s">
        <v>63</v>
      </c>
    </row>
    <row r="2" spans="1:6" x14ac:dyDescent="0.25">
      <c r="A2">
        <v>2020</v>
      </c>
      <c r="B2" t="s">
        <v>55</v>
      </c>
      <c r="C2" t="s">
        <v>1</v>
      </c>
      <c r="D2" s="1">
        <v>1829</v>
      </c>
      <c r="E2" s="1">
        <v>18051</v>
      </c>
      <c r="F2" s="2">
        <v>58872</v>
      </c>
    </row>
    <row r="3" spans="1:6" x14ac:dyDescent="0.25">
      <c r="A3">
        <v>2020</v>
      </c>
      <c r="B3" t="s">
        <v>55</v>
      </c>
      <c r="C3" t="s">
        <v>2</v>
      </c>
      <c r="D3" s="1">
        <v>1354</v>
      </c>
      <c r="E3" s="1">
        <v>35607</v>
      </c>
      <c r="F3" s="2">
        <v>55216</v>
      </c>
    </row>
    <row r="4" spans="1:6" x14ac:dyDescent="0.25">
      <c r="A4">
        <v>2020</v>
      </c>
      <c r="B4" t="s">
        <v>55</v>
      </c>
      <c r="C4" t="s">
        <v>3</v>
      </c>
      <c r="D4" s="1">
        <v>2565</v>
      </c>
      <c r="E4" s="1">
        <v>15961</v>
      </c>
      <c r="F4" s="2">
        <v>49909</v>
      </c>
    </row>
    <row r="5" spans="1:6" x14ac:dyDescent="0.25">
      <c r="A5">
        <v>2020</v>
      </c>
      <c r="B5" t="s">
        <v>55</v>
      </c>
      <c r="C5" t="s">
        <v>4</v>
      </c>
      <c r="D5" s="1">
        <v>17651</v>
      </c>
      <c r="E5" s="1">
        <v>425665</v>
      </c>
      <c r="F5" s="2">
        <v>42534</v>
      </c>
    </row>
    <row r="6" spans="1:6" x14ac:dyDescent="0.25">
      <c r="A6">
        <v>2020</v>
      </c>
      <c r="B6" t="s">
        <v>55</v>
      </c>
      <c r="C6" t="s">
        <v>5</v>
      </c>
      <c r="D6" s="1">
        <v>3312</v>
      </c>
      <c r="E6" s="1">
        <v>41633</v>
      </c>
      <c r="F6" s="2">
        <v>91879</v>
      </c>
    </row>
    <row r="7" spans="1:6" x14ac:dyDescent="0.25">
      <c r="A7">
        <v>2020</v>
      </c>
      <c r="B7" t="s">
        <v>55</v>
      </c>
      <c r="C7" t="s">
        <v>6</v>
      </c>
      <c r="D7">
        <v>467</v>
      </c>
      <c r="E7" s="1">
        <v>5260</v>
      </c>
      <c r="F7" s="2">
        <v>43142</v>
      </c>
    </row>
    <row r="8" spans="1:6" x14ac:dyDescent="0.25">
      <c r="A8">
        <v>2020</v>
      </c>
      <c r="B8" t="s">
        <v>55</v>
      </c>
      <c r="C8" t="s">
        <v>7</v>
      </c>
      <c r="D8">
        <v>186</v>
      </c>
      <c r="E8" s="1">
        <v>1317</v>
      </c>
      <c r="F8" s="2">
        <v>43290</v>
      </c>
    </row>
    <row r="9" spans="1:6" x14ac:dyDescent="0.25">
      <c r="A9">
        <v>2020</v>
      </c>
      <c r="B9" t="s">
        <v>55</v>
      </c>
      <c r="C9" t="s">
        <v>8</v>
      </c>
      <c r="D9" s="1">
        <v>5394</v>
      </c>
      <c r="E9" s="1">
        <v>71107</v>
      </c>
      <c r="F9" s="2">
        <v>37717</v>
      </c>
    </row>
    <row r="10" spans="1:6" x14ac:dyDescent="0.25">
      <c r="A10">
        <v>2020</v>
      </c>
      <c r="B10" t="s">
        <v>55</v>
      </c>
      <c r="C10" t="s">
        <v>9</v>
      </c>
      <c r="D10" s="1">
        <v>2794</v>
      </c>
      <c r="E10" s="1">
        <v>29309</v>
      </c>
      <c r="F10" s="2">
        <v>45978</v>
      </c>
    </row>
    <row r="11" spans="1:6" x14ac:dyDescent="0.25">
      <c r="A11">
        <v>2020</v>
      </c>
      <c r="B11" t="s">
        <v>55</v>
      </c>
      <c r="C11" t="s">
        <v>10</v>
      </c>
      <c r="D11" s="1">
        <v>2531</v>
      </c>
      <c r="E11" s="1">
        <v>27020</v>
      </c>
      <c r="F11" s="2">
        <v>42820</v>
      </c>
    </row>
    <row r="12" spans="1:6" x14ac:dyDescent="0.25">
      <c r="A12">
        <v>2020</v>
      </c>
      <c r="B12" t="s">
        <v>55</v>
      </c>
      <c r="C12" t="s">
        <v>11</v>
      </c>
      <c r="D12" s="1">
        <v>2818</v>
      </c>
      <c r="E12" s="1">
        <v>24933</v>
      </c>
      <c r="F12" s="2">
        <v>52259</v>
      </c>
    </row>
    <row r="13" spans="1:6" x14ac:dyDescent="0.25">
      <c r="A13">
        <v>2020</v>
      </c>
      <c r="B13" t="s">
        <v>55</v>
      </c>
      <c r="C13" t="s">
        <v>12</v>
      </c>
      <c r="D13" s="1">
        <v>2302</v>
      </c>
      <c r="E13" s="1">
        <v>20872</v>
      </c>
      <c r="F13" s="2">
        <v>50732</v>
      </c>
    </row>
    <row r="14" spans="1:6" x14ac:dyDescent="0.25">
      <c r="A14">
        <v>2020</v>
      </c>
      <c r="B14" t="s">
        <v>55</v>
      </c>
      <c r="C14" t="s">
        <v>13</v>
      </c>
      <c r="D14" s="1">
        <v>2911</v>
      </c>
      <c r="E14" s="1">
        <v>22868</v>
      </c>
      <c r="F14" s="2">
        <v>45588</v>
      </c>
    </row>
    <row r="15" spans="1:6" x14ac:dyDescent="0.25">
      <c r="A15">
        <v>2020</v>
      </c>
      <c r="B15" t="s">
        <v>55</v>
      </c>
      <c r="C15" t="s">
        <v>14</v>
      </c>
      <c r="D15" s="1">
        <v>2613</v>
      </c>
      <c r="E15" s="1">
        <v>18607</v>
      </c>
      <c r="F15" s="2">
        <v>47721</v>
      </c>
    </row>
    <row r="16" spans="1:6" x14ac:dyDescent="0.25">
      <c r="A16">
        <v>2020</v>
      </c>
      <c r="B16" t="s">
        <v>55</v>
      </c>
      <c r="C16" t="s">
        <v>15</v>
      </c>
      <c r="D16" s="1">
        <v>1632</v>
      </c>
      <c r="E16" s="1">
        <v>16061</v>
      </c>
      <c r="F16" s="2">
        <v>54605</v>
      </c>
    </row>
    <row r="17" spans="1:6" x14ac:dyDescent="0.25">
      <c r="A17">
        <v>2020</v>
      </c>
      <c r="B17" t="s">
        <v>55</v>
      </c>
      <c r="C17" t="s">
        <v>16</v>
      </c>
      <c r="D17" s="1">
        <v>3143</v>
      </c>
      <c r="E17" s="1">
        <v>37751</v>
      </c>
      <c r="F17" s="2">
        <v>86727</v>
      </c>
    </row>
    <row r="18" spans="1:6" x14ac:dyDescent="0.25">
      <c r="A18">
        <v>2020</v>
      </c>
      <c r="B18" t="s">
        <v>55</v>
      </c>
      <c r="C18" t="s">
        <v>17</v>
      </c>
      <c r="D18" s="1">
        <v>1581</v>
      </c>
      <c r="E18" s="1">
        <v>7787</v>
      </c>
      <c r="F18" s="2">
        <v>41422</v>
      </c>
    </row>
    <row r="19" spans="1:6" x14ac:dyDescent="0.25">
      <c r="A19">
        <v>2020</v>
      </c>
      <c r="B19" t="s">
        <v>55</v>
      </c>
      <c r="C19" t="s">
        <v>18</v>
      </c>
      <c r="D19">
        <v>720</v>
      </c>
      <c r="E19" s="1">
        <v>7112</v>
      </c>
      <c r="F19" s="2">
        <v>46887</v>
      </c>
    </row>
    <row r="20" spans="1:6" x14ac:dyDescent="0.25">
      <c r="A20">
        <v>2020</v>
      </c>
      <c r="B20" t="s">
        <v>55</v>
      </c>
      <c r="C20" t="s">
        <v>19</v>
      </c>
      <c r="D20">
        <v>999</v>
      </c>
      <c r="E20" s="1">
        <v>11134</v>
      </c>
      <c r="F20" s="2">
        <v>64628</v>
      </c>
    </row>
    <row r="21" spans="1:6" x14ac:dyDescent="0.25">
      <c r="A21">
        <v>2020</v>
      </c>
      <c r="B21" t="s">
        <v>55</v>
      </c>
      <c r="C21" t="s">
        <v>20</v>
      </c>
      <c r="D21" s="1">
        <v>3574</v>
      </c>
      <c r="E21" s="1">
        <v>34897</v>
      </c>
      <c r="F21" s="2">
        <v>43309</v>
      </c>
    </row>
    <row r="22" spans="1:6" x14ac:dyDescent="0.25">
      <c r="A22">
        <v>2020</v>
      </c>
      <c r="B22" t="s">
        <v>55</v>
      </c>
      <c r="C22" t="s">
        <v>21</v>
      </c>
      <c r="D22" s="1">
        <v>3175</v>
      </c>
      <c r="E22" s="1">
        <v>28204</v>
      </c>
      <c r="F22" s="2">
        <v>51276</v>
      </c>
    </row>
    <row r="23" spans="1:6" x14ac:dyDescent="0.25">
      <c r="A23">
        <v>2020</v>
      </c>
      <c r="B23" t="s">
        <v>55</v>
      </c>
      <c r="C23" t="s">
        <v>22</v>
      </c>
      <c r="D23" s="1">
        <v>2070</v>
      </c>
      <c r="E23" s="1">
        <v>14561</v>
      </c>
      <c r="F23" s="2">
        <v>50525</v>
      </c>
    </row>
    <row r="24" spans="1:6" x14ac:dyDescent="0.25">
      <c r="A24">
        <v>2020</v>
      </c>
      <c r="B24" t="s">
        <v>55</v>
      </c>
      <c r="C24" t="s">
        <v>23</v>
      </c>
      <c r="D24" s="1">
        <v>2123</v>
      </c>
      <c r="E24" s="1">
        <v>16963</v>
      </c>
      <c r="F24" s="2">
        <v>46677</v>
      </c>
    </row>
    <row r="25" spans="1:6" x14ac:dyDescent="0.25">
      <c r="A25">
        <v>2020</v>
      </c>
      <c r="B25" t="s">
        <v>55</v>
      </c>
      <c r="C25" t="s">
        <v>24</v>
      </c>
      <c r="D25" s="1">
        <v>1847</v>
      </c>
      <c r="E25" s="1">
        <v>12449</v>
      </c>
      <c r="F25" s="2">
        <v>65945</v>
      </c>
    </row>
    <row r="26" spans="1:6" x14ac:dyDescent="0.25">
      <c r="A26">
        <v>2020</v>
      </c>
      <c r="B26" t="s">
        <v>55</v>
      </c>
      <c r="C26" t="s">
        <v>25</v>
      </c>
      <c r="D26" s="1">
        <v>2469</v>
      </c>
      <c r="E26" s="1">
        <v>16054</v>
      </c>
      <c r="F26" s="2">
        <v>44449</v>
      </c>
    </row>
    <row r="27" spans="1:6" x14ac:dyDescent="0.25">
      <c r="A27">
        <v>2020</v>
      </c>
      <c r="B27" t="s">
        <v>55</v>
      </c>
      <c r="C27" t="s">
        <v>26</v>
      </c>
      <c r="D27">
        <v>598</v>
      </c>
      <c r="E27" s="1">
        <v>19509</v>
      </c>
      <c r="F27" s="2">
        <v>88060</v>
      </c>
    </row>
    <row r="28" spans="1:6" x14ac:dyDescent="0.25">
      <c r="A28">
        <v>2020</v>
      </c>
      <c r="B28" t="s">
        <v>55</v>
      </c>
      <c r="C28" t="s">
        <v>27</v>
      </c>
      <c r="D28">
        <v>350</v>
      </c>
      <c r="E28" s="1">
        <v>2671</v>
      </c>
      <c r="F28" s="2">
        <v>48051</v>
      </c>
    </row>
    <row r="29" spans="1:6" x14ac:dyDescent="0.25">
      <c r="A29">
        <v>2020</v>
      </c>
      <c r="B29" t="s">
        <v>55</v>
      </c>
      <c r="C29" t="s">
        <v>28</v>
      </c>
      <c r="D29">
        <v>999</v>
      </c>
      <c r="E29" s="1">
        <v>11868</v>
      </c>
      <c r="F29" s="2">
        <v>44634</v>
      </c>
    </row>
    <row r="30" spans="1:6" x14ac:dyDescent="0.25">
      <c r="A30">
        <v>2020</v>
      </c>
      <c r="B30" t="s">
        <v>55</v>
      </c>
      <c r="C30" t="s">
        <v>29</v>
      </c>
      <c r="D30" s="1">
        <v>2064</v>
      </c>
      <c r="E30" s="1">
        <v>30471</v>
      </c>
      <c r="F30" s="2">
        <v>65885</v>
      </c>
    </row>
    <row r="31" spans="1:6" x14ac:dyDescent="0.25">
      <c r="A31">
        <v>2020</v>
      </c>
      <c r="B31" t="s">
        <v>55</v>
      </c>
      <c r="C31" t="s">
        <v>30</v>
      </c>
      <c r="D31" s="1">
        <v>3335</v>
      </c>
      <c r="E31" s="1">
        <v>31214</v>
      </c>
      <c r="F31" s="2">
        <v>44384</v>
      </c>
    </row>
    <row r="32" spans="1:6" x14ac:dyDescent="0.25">
      <c r="A32">
        <v>2020</v>
      </c>
      <c r="B32" t="s">
        <v>55</v>
      </c>
      <c r="C32" t="s">
        <v>31</v>
      </c>
      <c r="D32" s="1">
        <v>3428</v>
      </c>
      <c r="E32" s="1">
        <v>29560</v>
      </c>
      <c r="F32" s="2">
        <v>42720</v>
      </c>
    </row>
    <row r="33" spans="1:6" x14ac:dyDescent="0.25">
      <c r="A33">
        <v>2020</v>
      </c>
      <c r="B33" t="s">
        <v>55</v>
      </c>
      <c r="C33" t="s">
        <v>32</v>
      </c>
      <c r="D33" s="1">
        <v>1830</v>
      </c>
      <c r="E33" s="1">
        <v>19954</v>
      </c>
      <c r="F33" s="2">
        <v>92355</v>
      </c>
    </row>
    <row r="34" spans="1:6" x14ac:dyDescent="0.25">
      <c r="A34">
        <v>2020</v>
      </c>
      <c r="B34" t="s">
        <v>55</v>
      </c>
      <c r="C34" t="s">
        <v>33</v>
      </c>
      <c r="D34" s="1">
        <v>2541</v>
      </c>
      <c r="E34" s="1">
        <v>25841</v>
      </c>
      <c r="F34" s="2">
        <v>51404</v>
      </c>
    </row>
    <row r="35" spans="1:6" x14ac:dyDescent="0.25">
      <c r="A35">
        <v>2020</v>
      </c>
      <c r="B35" t="s">
        <v>55</v>
      </c>
      <c r="C35" t="s">
        <v>34</v>
      </c>
      <c r="D35" s="1">
        <v>4355</v>
      </c>
      <c r="E35" s="1">
        <v>40722</v>
      </c>
      <c r="F35" s="2">
        <v>90660</v>
      </c>
    </row>
    <row r="36" spans="1:6" x14ac:dyDescent="0.25">
      <c r="A36">
        <v>2020</v>
      </c>
      <c r="B36" t="s">
        <v>55</v>
      </c>
      <c r="C36" t="s">
        <v>35</v>
      </c>
      <c r="D36" s="1">
        <v>4739</v>
      </c>
      <c r="E36" s="1">
        <v>54360</v>
      </c>
      <c r="F36" s="2">
        <v>40689</v>
      </c>
    </row>
    <row r="37" spans="1:6" x14ac:dyDescent="0.25">
      <c r="A37">
        <v>2020</v>
      </c>
      <c r="B37" t="s">
        <v>55</v>
      </c>
      <c r="C37" t="s">
        <v>36</v>
      </c>
      <c r="D37" s="1">
        <v>3629</v>
      </c>
      <c r="E37" s="1">
        <v>47789</v>
      </c>
      <c r="F37" s="2">
        <v>61949</v>
      </c>
    </row>
    <row r="38" spans="1:6" x14ac:dyDescent="0.25">
      <c r="A38">
        <v>2020</v>
      </c>
      <c r="B38" t="s">
        <v>55</v>
      </c>
      <c r="C38" t="s">
        <v>37</v>
      </c>
      <c r="D38">
        <v>205</v>
      </c>
      <c r="E38" s="1">
        <v>1128</v>
      </c>
      <c r="F38" s="2">
        <v>42071</v>
      </c>
    </row>
    <row r="39" spans="1:6" x14ac:dyDescent="0.25">
      <c r="A39">
        <v>2020</v>
      </c>
      <c r="B39" t="s">
        <v>55</v>
      </c>
      <c r="C39" t="s">
        <v>38</v>
      </c>
      <c r="D39" s="1">
        <v>1375</v>
      </c>
      <c r="E39" s="1">
        <v>12442</v>
      </c>
      <c r="F39" s="2">
        <v>44990</v>
      </c>
    </row>
    <row r="40" spans="1:6" x14ac:dyDescent="0.25">
      <c r="A40">
        <v>2020</v>
      </c>
      <c r="B40" t="s">
        <v>55</v>
      </c>
      <c r="C40" t="s">
        <v>39</v>
      </c>
      <c r="D40" s="1">
        <v>1099</v>
      </c>
      <c r="E40" s="1">
        <v>7137</v>
      </c>
      <c r="F40" s="2">
        <v>45582</v>
      </c>
    </row>
    <row r="41" spans="1:6" x14ac:dyDescent="0.25">
      <c r="A41">
        <v>2020</v>
      </c>
      <c r="B41" t="s">
        <v>55</v>
      </c>
      <c r="C41" t="s">
        <v>40</v>
      </c>
      <c r="D41" s="1">
        <v>1130</v>
      </c>
      <c r="E41" s="1">
        <v>11134</v>
      </c>
      <c r="F41" s="2">
        <v>48930</v>
      </c>
    </row>
    <row r="42" spans="1:6" x14ac:dyDescent="0.25">
      <c r="A42">
        <v>2020</v>
      </c>
      <c r="B42" t="s">
        <v>55</v>
      </c>
      <c r="C42" t="s">
        <v>41</v>
      </c>
      <c r="D42" s="1">
        <v>19698</v>
      </c>
      <c r="E42" s="1">
        <v>249859</v>
      </c>
      <c r="F42" s="2">
        <v>117086</v>
      </c>
    </row>
    <row r="43" spans="1:6" x14ac:dyDescent="0.25">
      <c r="A43">
        <v>2020</v>
      </c>
      <c r="B43" t="s">
        <v>55</v>
      </c>
      <c r="C43" t="s">
        <v>42</v>
      </c>
      <c r="D43" s="1">
        <v>1066</v>
      </c>
      <c r="E43" s="1">
        <v>14648</v>
      </c>
      <c r="F43" s="2">
        <v>65747</v>
      </c>
    </row>
    <row r="44" spans="1:6" x14ac:dyDescent="0.25">
      <c r="A44">
        <v>2020</v>
      </c>
      <c r="B44" t="s">
        <v>55</v>
      </c>
      <c r="C44" t="s">
        <v>43</v>
      </c>
      <c r="D44">
        <v>571</v>
      </c>
      <c r="E44" s="1">
        <v>4095</v>
      </c>
      <c r="F44" s="2">
        <v>41096</v>
      </c>
    </row>
    <row r="45" spans="1:6" x14ac:dyDescent="0.25">
      <c r="A45">
        <v>2020</v>
      </c>
      <c r="B45" t="s">
        <v>55</v>
      </c>
      <c r="C45" t="s">
        <v>44</v>
      </c>
      <c r="D45" s="1">
        <v>2073</v>
      </c>
      <c r="E45" s="1">
        <v>17603</v>
      </c>
      <c r="F45" s="2">
        <v>48671</v>
      </c>
    </row>
    <row r="46" spans="1:6" x14ac:dyDescent="0.25">
      <c r="A46">
        <v>2020</v>
      </c>
      <c r="B46" t="s">
        <v>55</v>
      </c>
      <c r="C46" t="s">
        <v>45</v>
      </c>
      <c r="D46" s="1">
        <v>6971</v>
      </c>
      <c r="E46" s="1">
        <v>101358</v>
      </c>
      <c r="F46" s="2">
        <v>36964</v>
      </c>
    </row>
    <row r="47" spans="1:6" x14ac:dyDescent="0.25">
      <c r="A47">
        <v>2020</v>
      </c>
      <c r="B47" t="s">
        <v>55</v>
      </c>
      <c r="C47" t="s">
        <v>46</v>
      </c>
      <c r="D47" s="1">
        <v>1117</v>
      </c>
      <c r="E47" s="1">
        <v>18455</v>
      </c>
      <c r="F47" s="2">
        <v>78059</v>
      </c>
    </row>
    <row r="48" spans="1:6" x14ac:dyDescent="0.25">
      <c r="A48">
        <v>2020</v>
      </c>
      <c r="B48" t="s">
        <v>55</v>
      </c>
      <c r="C48" t="s">
        <v>47</v>
      </c>
      <c r="D48" s="1">
        <v>2872</v>
      </c>
      <c r="E48" s="1">
        <v>30781</v>
      </c>
      <c r="F48" s="2">
        <v>41928</v>
      </c>
    </row>
    <row r="49" spans="1:6" x14ac:dyDescent="0.25">
      <c r="A49">
        <v>2020</v>
      </c>
      <c r="B49" t="s">
        <v>55</v>
      </c>
      <c r="C49" t="s">
        <v>48</v>
      </c>
      <c r="D49" s="1">
        <v>1440</v>
      </c>
      <c r="E49" s="1">
        <v>19091</v>
      </c>
      <c r="F49" s="2">
        <v>83063</v>
      </c>
    </row>
    <row r="50" spans="1:6" x14ac:dyDescent="0.25">
      <c r="A50">
        <v>2020</v>
      </c>
      <c r="B50" t="s">
        <v>51</v>
      </c>
      <c r="C50" t="s">
        <v>1</v>
      </c>
      <c r="D50" s="1">
        <v>10335</v>
      </c>
      <c r="E50" s="1">
        <v>92772</v>
      </c>
      <c r="F50" s="2">
        <v>59279</v>
      </c>
    </row>
    <row r="51" spans="1:6" x14ac:dyDescent="0.25">
      <c r="A51">
        <v>2020</v>
      </c>
      <c r="B51" t="s">
        <v>51</v>
      </c>
      <c r="C51" t="s">
        <v>2</v>
      </c>
      <c r="D51" s="1">
        <v>14006</v>
      </c>
      <c r="E51" s="1">
        <v>173852</v>
      </c>
      <c r="F51" s="2">
        <v>63056</v>
      </c>
    </row>
    <row r="52" spans="1:6" x14ac:dyDescent="0.25">
      <c r="A52">
        <v>2020</v>
      </c>
      <c r="B52" t="s">
        <v>51</v>
      </c>
      <c r="C52" t="s">
        <v>3</v>
      </c>
      <c r="D52" s="1">
        <v>7277</v>
      </c>
      <c r="E52" s="1">
        <v>53142</v>
      </c>
      <c r="F52" s="2">
        <v>52247</v>
      </c>
    </row>
    <row r="53" spans="1:6" x14ac:dyDescent="0.25">
      <c r="A53">
        <v>2020</v>
      </c>
      <c r="B53" t="s">
        <v>51</v>
      </c>
      <c r="C53" t="s">
        <v>4</v>
      </c>
      <c r="D53" s="1">
        <v>86322</v>
      </c>
      <c r="E53" s="1">
        <v>855879</v>
      </c>
      <c r="F53" s="2">
        <v>76740</v>
      </c>
    </row>
    <row r="54" spans="1:6" x14ac:dyDescent="0.25">
      <c r="A54">
        <v>2020</v>
      </c>
      <c r="B54" t="s">
        <v>51</v>
      </c>
      <c r="C54" t="s">
        <v>5</v>
      </c>
      <c r="D54" s="1">
        <v>21025</v>
      </c>
      <c r="E54" s="1">
        <v>174730</v>
      </c>
      <c r="F54" s="2">
        <v>68209</v>
      </c>
    </row>
    <row r="55" spans="1:6" x14ac:dyDescent="0.25">
      <c r="A55">
        <v>2020</v>
      </c>
      <c r="B55" t="s">
        <v>51</v>
      </c>
      <c r="C55" t="s">
        <v>6</v>
      </c>
      <c r="D55" s="1">
        <v>9415</v>
      </c>
      <c r="E55" s="1">
        <v>56915</v>
      </c>
      <c r="F55" s="2">
        <v>75591</v>
      </c>
    </row>
    <row r="56" spans="1:6" x14ac:dyDescent="0.25">
      <c r="A56">
        <v>2020</v>
      </c>
      <c r="B56" t="s">
        <v>51</v>
      </c>
      <c r="C56" t="s">
        <v>7</v>
      </c>
      <c r="D56" s="1">
        <v>3106</v>
      </c>
      <c r="E56" s="1">
        <v>22403</v>
      </c>
      <c r="F56" s="2">
        <v>64977</v>
      </c>
    </row>
    <row r="57" spans="1:6" x14ac:dyDescent="0.25">
      <c r="A57">
        <v>2020</v>
      </c>
      <c r="B57" t="s">
        <v>51</v>
      </c>
      <c r="C57" t="s">
        <v>8</v>
      </c>
      <c r="D57" s="1">
        <v>76308</v>
      </c>
      <c r="E57" s="1">
        <v>561991</v>
      </c>
      <c r="F57" s="2">
        <v>55910</v>
      </c>
    </row>
    <row r="58" spans="1:6" x14ac:dyDescent="0.25">
      <c r="A58">
        <v>2020</v>
      </c>
      <c r="B58" t="s">
        <v>51</v>
      </c>
      <c r="C58" t="s">
        <v>9</v>
      </c>
      <c r="D58" s="1">
        <v>22906</v>
      </c>
      <c r="E58" s="1">
        <v>200710</v>
      </c>
      <c r="F58" s="2">
        <v>66214</v>
      </c>
    </row>
    <row r="59" spans="1:6" x14ac:dyDescent="0.25">
      <c r="A59">
        <v>2020</v>
      </c>
      <c r="B59" t="s">
        <v>51</v>
      </c>
      <c r="C59" t="s">
        <v>10</v>
      </c>
      <c r="D59" s="1">
        <v>9159</v>
      </c>
      <c r="E59" s="1">
        <v>53385</v>
      </c>
      <c r="F59" s="2">
        <v>48649</v>
      </c>
    </row>
    <row r="60" spans="1:6" x14ac:dyDescent="0.25">
      <c r="A60">
        <v>2020</v>
      </c>
      <c r="B60" t="s">
        <v>51</v>
      </c>
      <c r="C60" t="s">
        <v>11</v>
      </c>
      <c r="D60" s="1">
        <v>32538</v>
      </c>
      <c r="E60" s="1">
        <v>216664</v>
      </c>
      <c r="F60" s="2">
        <v>76581</v>
      </c>
    </row>
    <row r="61" spans="1:6" x14ac:dyDescent="0.25">
      <c r="A61">
        <v>2020</v>
      </c>
      <c r="B61" t="s">
        <v>51</v>
      </c>
      <c r="C61" t="s">
        <v>12</v>
      </c>
      <c r="D61" s="1">
        <v>15617</v>
      </c>
      <c r="E61" s="1">
        <v>144001</v>
      </c>
      <c r="F61" s="2">
        <v>62619</v>
      </c>
    </row>
    <row r="62" spans="1:6" x14ac:dyDescent="0.25">
      <c r="A62">
        <v>2020</v>
      </c>
      <c r="B62" t="s">
        <v>51</v>
      </c>
      <c r="C62" t="s">
        <v>13</v>
      </c>
      <c r="D62" s="1">
        <v>9434</v>
      </c>
      <c r="E62" s="1">
        <v>76561</v>
      </c>
      <c r="F62" s="2">
        <v>61831</v>
      </c>
    </row>
    <row r="63" spans="1:6" x14ac:dyDescent="0.25">
      <c r="A63">
        <v>2020</v>
      </c>
      <c r="B63" t="s">
        <v>51</v>
      </c>
      <c r="C63" t="s">
        <v>14</v>
      </c>
      <c r="D63" s="1">
        <v>7355</v>
      </c>
      <c r="E63" s="1">
        <v>63118</v>
      </c>
      <c r="F63" s="2">
        <v>59126</v>
      </c>
    </row>
    <row r="64" spans="1:6" x14ac:dyDescent="0.25">
      <c r="A64">
        <v>2020</v>
      </c>
      <c r="B64" t="s">
        <v>51</v>
      </c>
      <c r="C64" t="s">
        <v>15</v>
      </c>
      <c r="D64" s="1">
        <v>9832</v>
      </c>
      <c r="E64" s="1">
        <v>77924</v>
      </c>
      <c r="F64" s="2">
        <v>58484</v>
      </c>
    </row>
    <row r="65" spans="1:6" x14ac:dyDescent="0.25">
      <c r="A65">
        <v>2020</v>
      </c>
      <c r="B65" t="s">
        <v>51</v>
      </c>
      <c r="C65" t="s">
        <v>16</v>
      </c>
      <c r="D65" s="1">
        <v>11349</v>
      </c>
      <c r="E65" s="1">
        <v>121521</v>
      </c>
      <c r="F65" s="2">
        <v>65354</v>
      </c>
    </row>
    <row r="66" spans="1:6" x14ac:dyDescent="0.25">
      <c r="A66">
        <v>2020</v>
      </c>
      <c r="B66" t="s">
        <v>51</v>
      </c>
      <c r="C66" t="s">
        <v>17</v>
      </c>
      <c r="D66" s="1">
        <v>5732</v>
      </c>
      <c r="E66" s="1">
        <v>30344</v>
      </c>
      <c r="F66" s="2">
        <v>55607</v>
      </c>
    </row>
    <row r="67" spans="1:6" x14ac:dyDescent="0.25">
      <c r="A67">
        <v>2020</v>
      </c>
      <c r="B67" t="s">
        <v>51</v>
      </c>
      <c r="C67" t="s">
        <v>18</v>
      </c>
      <c r="D67" s="1">
        <v>16346</v>
      </c>
      <c r="E67" s="1">
        <v>160039</v>
      </c>
      <c r="F67" s="2">
        <v>70642</v>
      </c>
    </row>
    <row r="68" spans="1:6" x14ac:dyDescent="0.25">
      <c r="A68">
        <v>2020</v>
      </c>
      <c r="B68" t="s">
        <v>51</v>
      </c>
      <c r="C68" t="s">
        <v>19</v>
      </c>
      <c r="D68" s="1">
        <v>21102</v>
      </c>
      <c r="E68" s="1">
        <v>152366</v>
      </c>
      <c r="F68" s="2">
        <v>84958</v>
      </c>
    </row>
    <row r="69" spans="1:6" x14ac:dyDescent="0.25">
      <c r="A69">
        <v>2020</v>
      </c>
      <c r="B69" t="s">
        <v>51</v>
      </c>
      <c r="C69" t="s">
        <v>20</v>
      </c>
      <c r="D69" s="1">
        <v>21646</v>
      </c>
      <c r="E69" s="1">
        <v>164028</v>
      </c>
      <c r="F69" s="2">
        <v>67631</v>
      </c>
    </row>
    <row r="70" spans="1:6" x14ac:dyDescent="0.25">
      <c r="A70">
        <v>2020</v>
      </c>
      <c r="B70" t="s">
        <v>51</v>
      </c>
      <c r="C70" t="s">
        <v>21</v>
      </c>
      <c r="D70" s="1">
        <v>16952</v>
      </c>
      <c r="E70" s="1">
        <v>123866</v>
      </c>
      <c r="F70" s="2">
        <v>72942</v>
      </c>
    </row>
    <row r="71" spans="1:6" x14ac:dyDescent="0.25">
      <c r="A71">
        <v>2020</v>
      </c>
      <c r="B71" t="s">
        <v>51</v>
      </c>
      <c r="C71" t="s">
        <v>22</v>
      </c>
      <c r="D71" s="1">
        <v>5839</v>
      </c>
      <c r="E71" s="1">
        <v>43888</v>
      </c>
      <c r="F71" s="2">
        <v>53779</v>
      </c>
    </row>
    <row r="72" spans="1:6" x14ac:dyDescent="0.25">
      <c r="A72">
        <v>2020</v>
      </c>
      <c r="B72" t="s">
        <v>51</v>
      </c>
      <c r="C72" t="s">
        <v>23</v>
      </c>
      <c r="D72" s="1">
        <v>15735</v>
      </c>
      <c r="E72" s="1">
        <v>126375</v>
      </c>
      <c r="F72" s="2">
        <v>64664</v>
      </c>
    </row>
    <row r="73" spans="1:6" x14ac:dyDescent="0.25">
      <c r="A73">
        <v>2020</v>
      </c>
      <c r="B73" t="s">
        <v>51</v>
      </c>
      <c r="C73" t="s">
        <v>24</v>
      </c>
      <c r="D73" s="1">
        <v>6813</v>
      </c>
      <c r="E73" s="1">
        <v>30793</v>
      </c>
      <c r="F73" s="2">
        <v>55897</v>
      </c>
    </row>
    <row r="74" spans="1:6" x14ac:dyDescent="0.25">
      <c r="A74">
        <v>2020</v>
      </c>
      <c r="B74" t="s">
        <v>51</v>
      </c>
      <c r="C74" t="s">
        <v>25</v>
      </c>
      <c r="D74" s="1">
        <v>7000</v>
      </c>
      <c r="E74" s="1">
        <v>55249</v>
      </c>
      <c r="F74" s="2">
        <v>56548</v>
      </c>
    </row>
    <row r="75" spans="1:6" x14ac:dyDescent="0.25">
      <c r="A75">
        <v>2020</v>
      </c>
      <c r="B75" t="s">
        <v>51</v>
      </c>
      <c r="C75" t="s">
        <v>26</v>
      </c>
      <c r="D75" s="1">
        <v>5757</v>
      </c>
      <c r="E75" s="1">
        <v>93450</v>
      </c>
      <c r="F75" s="2">
        <v>67902</v>
      </c>
    </row>
    <row r="76" spans="1:6" x14ac:dyDescent="0.25">
      <c r="A76">
        <v>2020</v>
      </c>
      <c r="B76" t="s">
        <v>51</v>
      </c>
      <c r="C76" t="s">
        <v>27</v>
      </c>
      <c r="D76" s="1">
        <v>4901</v>
      </c>
      <c r="E76" s="1">
        <v>27866</v>
      </c>
      <c r="F76" s="2">
        <v>68870</v>
      </c>
    </row>
    <row r="77" spans="1:6" x14ac:dyDescent="0.25">
      <c r="A77">
        <v>2020</v>
      </c>
      <c r="B77" t="s">
        <v>51</v>
      </c>
      <c r="C77" t="s">
        <v>28</v>
      </c>
      <c r="D77" s="1">
        <v>22711</v>
      </c>
      <c r="E77" s="1">
        <v>151469</v>
      </c>
      <c r="F77" s="2">
        <v>77924</v>
      </c>
    </row>
    <row r="78" spans="1:6" x14ac:dyDescent="0.25">
      <c r="A78">
        <v>2020</v>
      </c>
      <c r="B78" t="s">
        <v>51</v>
      </c>
      <c r="C78" t="s">
        <v>29</v>
      </c>
      <c r="D78" s="1">
        <v>5485</v>
      </c>
      <c r="E78" s="1">
        <v>48577</v>
      </c>
      <c r="F78" s="2">
        <v>53439</v>
      </c>
    </row>
    <row r="79" spans="1:6" x14ac:dyDescent="0.25">
      <c r="A79">
        <v>2020</v>
      </c>
      <c r="B79" t="s">
        <v>51</v>
      </c>
      <c r="C79" t="s">
        <v>30</v>
      </c>
      <c r="D79" s="1">
        <v>50929</v>
      </c>
      <c r="E79" s="1">
        <v>361821</v>
      </c>
      <c r="F79" s="2">
        <v>78199</v>
      </c>
    </row>
    <row r="80" spans="1:6" x14ac:dyDescent="0.25">
      <c r="A80">
        <v>2020</v>
      </c>
      <c r="B80" t="s">
        <v>51</v>
      </c>
      <c r="C80" t="s">
        <v>31</v>
      </c>
      <c r="D80" s="1">
        <v>29231</v>
      </c>
      <c r="E80" s="1">
        <v>229369</v>
      </c>
      <c r="F80" s="2">
        <v>59177</v>
      </c>
    </row>
    <row r="81" spans="1:6" x14ac:dyDescent="0.25">
      <c r="A81">
        <v>2020</v>
      </c>
      <c r="B81" t="s">
        <v>51</v>
      </c>
      <c r="C81" t="s">
        <v>32</v>
      </c>
      <c r="D81" s="1">
        <v>3669</v>
      </c>
      <c r="E81" s="1">
        <v>25364</v>
      </c>
      <c r="F81" s="2">
        <v>66729</v>
      </c>
    </row>
    <row r="82" spans="1:6" x14ac:dyDescent="0.25">
      <c r="A82">
        <v>2020</v>
      </c>
      <c r="B82" t="s">
        <v>51</v>
      </c>
      <c r="C82" t="s">
        <v>33</v>
      </c>
      <c r="D82" s="1">
        <v>23650</v>
      </c>
      <c r="E82" s="1">
        <v>218531</v>
      </c>
      <c r="F82" s="2">
        <v>65104</v>
      </c>
    </row>
    <row r="83" spans="1:6" x14ac:dyDescent="0.25">
      <c r="A83">
        <v>2020</v>
      </c>
      <c r="B83" t="s">
        <v>51</v>
      </c>
      <c r="C83" t="s">
        <v>34</v>
      </c>
      <c r="D83" s="1">
        <v>9855</v>
      </c>
      <c r="E83" s="1">
        <v>78772</v>
      </c>
      <c r="F83" s="2">
        <v>55099</v>
      </c>
    </row>
    <row r="84" spans="1:6" x14ac:dyDescent="0.25">
      <c r="A84">
        <v>2020</v>
      </c>
      <c r="B84" t="s">
        <v>51</v>
      </c>
      <c r="C84" t="s">
        <v>35</v>
      </c>
      <c r="D84" s="1">
        <v>14899</v>
      </c>
      <c r="E84" s="1">
        <v>107568</v>
      </c>
      <c r="F84" s="2">
        <v>66876</v>
      </c>
    </row>
    <row r="85" spans="1:6" x14ac:dyDescent="0.25">
      <c r="A85">
        <v>2020</v>
      </c>
      <c r="B85" t="s">
        <v>51</v>
      </c>
      <c r="C85" t="s">
        <v>36</v>
      </c>
      <c r="D85" s="1">
        <v>29345</v>
      </c>
      <c r="E85" s="1">
        <v>241570</v>
      </c>
      <c r="F85" s="2">
        <v>70639</v>
      </c>
    </row>
    <row r="86" spans="1:6" x14ac:dyDescent="0.25">
      <c r="A86">
        <v>2020</v>
      </c>
      <c r="B86" t="s">
        <v>51</v>
      </c>
      <c r="C86" t="s">
        <v>37</v>
      </c>
      <c r="D86" s="1">
        <v>3878</v>
      </c>
      <c r="E86" s="1">
        <v>18924</v>
      </c>
      <c r="F86" s="2">
        <v>66955</v>
      </c>
    </row>
    <row r="87" spans="1:6" x14ac:dyDescent="0.25">
      <c r="A87">
        <v>2020</v>
      </c>
      <c r="B87" t="s">
        <v>51</v>
      </c>
      <c r="C87" t="s">
        <v>38</v>
      </c>
      <c r="D87" s="1">
        <v>13348</v>
      </c>
      <c r="E87" s="1">
        <v>103647</v>
      </c>
      <c r="F87" s="2">
        <v>57906</v>
      </c>
    </row>
    <row r="88" spans="1:6" x14ac:dyDescent="0.25">
      <c r="A88">
        <v>2020</v>
      </c>
      <c r="B88" t="s">
        <v>51</v>
      </c>
      <c r="C88" t="s">
        <v>39</v>
      </c>
      <c r="D88" s="1">
        <v>3954</v>
      </c>
      <c r="E88" s="1">
        <v>24410</v>
      </c>
      <c r="F88" s="2">
        <v>54005</v>
      </c>
    </row>
    <row r="89" spans="1:6" x14ac:dyDescent="0.25">
      <c r="A89">
        <v>2020</v>
      </c>
      <c r="B89" t="s">
        <v>51</v>
      </c>
      <c r="C89" t="s">
        <v>40</v>
      </c>
      <c r="D89" s="1">
        <v>12894</v>
      </c>
      <c r="E89" s="1">
        <v>130050</v>
      </c>
      <c r="F89" s="2">
        <v>62259</v>
      </c>
    </row>
    <row r="90" spans="1:6" x14ac:dyDescent="0.25">
      <c r="A90">
        <v>2020</v>
      </c>
      <c r="B90" t="s">
        <v>51</v>
      </c>
      <c r="C90" t="s">
        <v>41</v>
      </c>
      <c r="D90" s="1">
        <v>55014</v>
      </c>
      <c r="E90" s="1">
        <v>737125</v>
      </c>
      <c r="F90" s="2">
        <v>68929</v>
      </c>
    </row>
    <row r="91" spans="1:6" x14ac:dyDescent="0.25">
      <c r="A91">
        <v>2020</v>
      </c>
      <c r="B91" t="s">
        <v>51</v>
      </c>
      <c r="C91" t="s">
        <v>42</v>
      </c>
      <c r="D91" s="1">
        <v>12932</v>
      </c>
      <c r="E91" s="1">
        <v>115416</v>
      </c>
      <c r="F91" s="2">
        <v>57474</v>
      </c>
    </row>
    <row r="92" spans="1:6" x14ac:dyDescent="0.25">
      <c r="A92">
        <v>2020</v>
      </c>
      <c r="B92" t="s">
        <v>51</v>
      </c>
      <c r="C92" t="s">
        <v>43</v>
      </c>
      <c r="D92" s="1">
        <v>2839</v>
      </c>
      <c r="E92" s="1">
        <v>14269</v>
      </c>
      <c r="F92" s="2">
        <v>55130</v>
      </c>
    </row>
    <row r="93" spans="1:6" x14ac:dyDescent="0.25">
      <c r="A93">
        <v>2020</v>
      </c>
      <c r="B93" t="s">
        <v>51</v>
      </c>
      <c r="C93" t="s">
        <v>44</v>
      </c>
      <c r="D93" s="1">
        <v>21412</v>
      </c>
      <c r="E93" s="1">
        <v>201137</v>
      </c>
      <c r="F93" s="2">
        <v>63521</v>
      </c>
    </row>
    <row r="94" spans="1:6" x14ac:dyDescent="0.25">
      <c r="A94">
        <v>2020</v>
      </c>
      <c r="B94" t="s">
        <v>51</v>
      </c>
      <c r="C94" t="s">
        <v>45</v>
      </c>
      <c r="D94" s="1">
        <v>27072</v>
      </c>
      <c r="E94" s="1">
        <v>199964</v>
      </c>
      <c r="F94" s="2">
        <v>69827</v>
      </c>
    </row>
    <row r="95" spans="1:6" x14ac:dyDescent="0.25">
      <c r="A95">
        <v>2020</v>
      </c>
      <c r="B95" t="s">
        <v>51</v>
      </c>
      <c r="C95" t="s">
        <v>46</v>
      </c>
      <c r="D95" s="1">
        <v>4300</v>
      </c>
      <c r="E95" s="1">
        <v>29583</v>
      </c>
      <c r="F95" s="2">
        <v>60489</v>
      </c>
    </row>
    <row r="96" spans="1:6" x14ac:dyDescent="0.25">
      <c r="A96">
        <v>2020</v>
      </c>
      <c r="B96" t="s">
        <v>51</v>
      </c>
      <c r="C96" t="s">
        <v>47</v>
      </c>
      <c r="D96" s="1">
        <v>14760</v>
      </c>
      <c r="E96" s="1">
        <v>123846</v>
      </c>
      <c r="F96" s="2">
        <v>66423</v>
      </c>
    </row>
    <row r="97" spans="1:6" x14ac:dyDescent="0.25">
      <c r="A97">
        <v>2020</v>
      </c>
      <c r="B97" t="s">
        <v>51</v>
      </c>
      <c r="C97" t="s">
        <v>48</v>
      </c>
      <c r="D97" s="1">
        <v>3478</v>
      </c>
      <c r="E97" s="1">
        <v>21200</v>
      </c>
      <c r="F97" s="2">
        <v>56640</v>
      </c>
    </row>
    <row r="98" spans="1:6" x14ac:dyDescent="0.25">
      <c r="A98">
        <v>2020</v>
      </c>
      <c r="B98" t="s">
        <v>52</v>
      </c>
      <c r="C98" t="s">
        <v>1</v>
      </c>
      <c r="D98" s="1">
        <v>5773</v>
      </c>
      <c r="E98" s="1">
        <v>258328</v>
      </c>
      <c r="F98" s="2">
        <v>60387</v>
      </c>
    </row>
    <row r="99" spans="1:6" x14ac:dyDescent="0.25">
      <c r="A99">
        <v>2020</v>
      </c>
      <c r="B99" t="s">
        <v>52</v>
      </c>
      <c r="C99" t="s">
        <v>2</v>
      </c>
      <c r="D99" s="1">
        <v>5213</v>
      </c>
      <c r="E99" s="1">
        <v>177110</v>
      </c>
      <c r="F99" s="2">
        <v>82375</v>
      </c>
    </row>
    <row r="100" spans="1:6" x14ac:dyDescent="0.25">
      <c r="A100">
        <v>2020</v>
      </c>
      <c r="B100" t="s">
        <v>52</v>
      </c>
      <c r="C100" t="s">
        <v>3</v>
      </c>
      <c r="D100" s="1">
        <v>2961</v>
      </c>
      <c r="E100" s="1">
        <v>154922</v>
      </c>
      <c r="F100" s="2">
        <v>51570</v>
      </c>
    </row>
    <row r="101" spans="1:6" x14ac:dyDescent="0.25">
      <c r="A101">
        <v>2020</v>
      </c>
      <c r="B101" t="s">
        <v>52</v>
      </c>
      <c r="C101" t="s">
        <v>4</v>
      </c>
      <c r="D101" s="1">
        <v>44156</v>
      </c>
      <c r="E101" s="1">
        <v>1263780</v>
      </c>
      <c r="F101" s="2">
        <v>109888</v>
      </c>
    </row>
    <row r="102" spans="1:6" x14ac:dyDescent="0.25">
      <c r="A102">
        <v>2020</v>
      </c>
      <c r="B102" t="s">
        <v>52</v>
      </c>
      <c r="C102" t="s">
        <v>5</v>
      </c>
      <c r="D102" s="1">
        <v>5888</v>
      </c>
      <c r="E102" s="1">
        <v>146473</v>
      </c>
      <c r="F102" s="2">
        <v>77207</v>
      </c>
    </row>
    <row r="103" spans="1:6" x14ac:dyDescent="0.25">
      <c r="A103">
        <v>2020</v>
      </c>
      <c r="B103" t="s">
        <v>52</v>
      </c>
      <c r="C103" t="s">
        <v>6</v>
      </c>
      <c r="D103" s="1">
        <v>4386</v>
      </c>
      <c r="E103" s="1">
        <v>153812</v>
      </c>
      <c r="F103" s="2">
        <v>87706</v>
      </c>
    </row>
    <row r="104" spans="1:6" x14ac:dyDescent="0.25">
      <c r="A104">
        <v>2020</v>
      </c>
      <c r="B104" t="s">
        <v>52</v>
      </c>
      <c r="C104" t="s">
        <v>7</v>
      </c>
      <c r="D104">
        <v>678</v>
      </c>
      <c r="E104" s="1">
        <v>25520</v>
      </c>
      <c r="F104" s="2">
        <v>68049</v>
      </c>
    </row>
    <row r="105" spans="1:6" x14ac:dyDescent="0.25">
      <c r="A105">
        <v>2020</v>
      </c>
      <c r="B105" t="s">
        <v>52</v>
      </c>
      <c r="C105" t="s">
        <v>8</v>
      </c>
      <c r="D105" s="1">
        <v>21275</v>
      </c>
      <c r="E105" s="1">
        <v>376070</v>
      </c>
      <c r="F105" s="2">
        <v>66758</v>
      </c>
    </row>
    <row r="106" spans="1:6" x14ac:dyDescent="0.25">
      <c r="A106">
        <v>2020</v>
      </c>
      <c r="B106" t="s">
        <v>52</v>
      </c>
      <c r="C106" t="s">
        <v>9</v>
      </c>
      <c r="D106" s="1">
        <v>10646</v>
      </c>
      <c r="E106" s="1">
        <v>382938</v>
      </c>
      <c r="F106" s="2">
        <v>60184</v>
      </c>
    </row>
    <row r="107" spans="1:6" x14ac:dyDescent="0.25">
      <c r="A107">
        <v>2020</v>
      </c>
      <c r="B107" t="s">
        <v>52</v>
      </c>
      <c r="C107" t="s">
        <v>10</v>
      </c>
      <c r="D107" s="1">
        <v>2886</v>
      </c>
      <c r="E107" s="1">
        <v>67700</v>
      </c>
      <c r="F107" s="2">
        <v>65603</v>
      </c>
    </row>
    <row r="108" spans="1:6" x14ac:dyDescent="0.25">
      <c r="A108">
        <v>2020</v>
      </c>
      <c r="B108" t="s">
        <v>52</v>
      </c>
      <c r="C108" t="s">
        <v>11</v>
      </c>
      <c r="D108" s="1">
        <v>18033</v>
      </c>
      <c r="E108" s="1">
        <v>554712</v>
      </c>
      <c r="F108" s="2">
        <v>74855</v>
      </c>
    </row>
    <row r="109" spans="1:6" x14ac:dyDescent="0.25">
      <c r="A109">
        <v>2020</v>
      </c>
      <c r="B109" t="s">
        <v>52</v>
      </c>
      <c r="C109" t="s">
        <v>12</v>
      </c>
      <c r="D109" s="1">
        <v>9255</v>
      </c>
      <c r="E109" s="1">
        <v>504460</v>
      </c>
      <c r="F109" s="2">
        <v>65092</v>
      </c>
    </row>
    <row r="110" spans="1:6" x14ac:dyDescent="0.25">
      <c r="A110">
        <v>2020</v>
      </c>
      <c r="B110" t="s">
        <v>52</v>
      </c>
      <c r="C110" t="s">
        <v>13</v>
      </c>
      <c r="D110" s="1">
        <v>4099</v>
      </c>
      <c r="E110" s="1">
        <v>216615</v>
      </c>
      <c r="F110" s="2">
        <v>63103</v>
      </c>
    </row>
    <row r="111" spans="1:6" x14ac:dyDescent="0.25">
      <c r="A111">
        <v>2020</v>
      </c>
      <c r="B111" t="s">
        <v>52</v>
      </c>
      <c r="C111" t="s">
        <v>14</v>
      </c>
      <c r="D111" s="1">
        <v>3109</v>
      </c>
      <c r="E111" s="1">
        <v>158784</v>
      </c>
      <c r="F111" s="2">
        <v>62958</v>
      </c>
    </row>
    <row r="112" spans="1:6" x14ac:dyDescent="0.25">
      <c r="A112">
        <v>2020</v>
      </c>
      <c r="B112" t="s">
        <v>52</v>
      </c>
      <c r="C112" t="s">
        <v>15</v>
      </c>
      <c r="D112" s="1">
        <v>4978</v>
      </c>
      <c r="E112" s="1">
        <v>235564</v>
      </c>
      <c r="F112" s="2">
        <v>62902</v>
      </c>
    </row>
    <row r="113" spans="1:6" x14ac:dyDescent="0.25">
      <c r="A113">
        <v>2020</v>
      </c>
      <c r="B113" t="s">
        <v>52</v>
      </c>
      <c r="C113" t="s">
        <v>16</v>
      </c>
      <c r="D113" s="1">
        <v>4501</v>
      </c>
      <c r="E113" s="1">
        <v>131430</v>
      </c>
      <c r="F113" s="2">
        <v>78183</v>
      </c>
    </row>
    <row r="114" spans="1:6" x14ac:dyDescent="0.25">
      <c r="A114">
        <v>2020</v>
      </c>
      <c r="B114" t="s">
        <v>52</v>
      </c>
      <c r="C114" t="s">
        <v>17</v>
      </c>
      <c r="D114" s="1">
        <v>1863</v>
      </c>
      <c r="E114" s="1">
        <v>50166</v>
      </c>
      <c r="F114" s="2">
        <v>61682</v>
      </c>
    </row>
    <row r="115" spans="1:6" x14ac:dyDescent="0.25">
      <c r="A115">
        <v>2020</v>
      </c>
      <c r="B115" t="s">
        <v>52</v>
      </c>
      <c r="C115" t="s">
        <v>18</v>
      </c>
      <c r="D115" s="1">
        <v>4168</v>
      </c>
      <c r="E115" s="1">
        <v>108500</v>
      </c>
      <c r="F115" s="2">
        <v>85426</v>
      </c>
    </row>
    <row r="116" spans="1:6" x14ac:dyDescent="0.25">
      <c r="A116">
        <v>2020</v>
      </c>
      <c r="B116" t="s">
        <v>52</v>
      </c>
      <c r="C116" t="s">
        <v>19</v>
      </c>
      <c r="D116" s="1">
        <v>6616</v>
      </c>
      <c r="E116" s="1">
        <v>229741</v>
      </c>
      <c r="F116" s="2">
        <v>96190</v>
      </c>
    </row>
    <row r="117" spans="1:6" x14ac:dyDescent="0.25">
      <c r="A117">
        <v>2020</v>
      </c>
      <c r="B117" t="s">
        <v>52</v>
      </c>
      <c r="C117" t="s">
        <v>20</v>
      </c>
      <c r="D117" s="1">
        <v>17437</v>
      </c>
      <c r="E117" s="1">
        <v>554767</v>
      </c>
      <c r="F117" s="2">
        <v>70769</v>
      </c>
    </row>
    <row r="118" spans="1:6" x14ac:dyDescent="0.25">
      <c r="A118">
        <v>2020</v>
      </c>
      <c r="B118" t="s">
        <v>52</v>
      </c>
      <c r="C118" t="s">
        <v>21</v>
      </c>
      <c r="D118" s="1">
        <v>8284</v>
      </c>
      <c r="E118" s="1">
        <v>309006</v>
      </c>
      <c r="F118" s="2">
        <v>70870</v>
      </c>
    </row>
    <row r="119" spans="1:6" x14ac:dyDescent="0.25">
      <c r="A119">
        <v>2020</v>
      </c>
      <c r="B119" t="s">
        <v>52</v>
      </c>
      <c r="C119" t="s">
        <v>22</v>
      </c>
      <c r="D119" s="1">
        <v>2375</v>
      </c>
      <c r="E119" s="1">
        <v>139480</v>
      </c>
      <c r="F119" s="2">
        <v>51918</v>
      </c>
    </row>
    <row r="120" spans="1:6" x14ac:dyDescent="0.25">
      <c r="A120">
        <v>2020</v>
      </c>
      <c r="B120" t="s">
        <v>52</v>
      </c>
      <c r="C120" t="s">
        <v>23</v>
      </c>
      <c r="D120" s="1">
        <v>6859</v>
      </c>
      <c r="E120" s="1">
        <v>266452</v>
      </c>
      <c r="F120" s="2">
        <v>61836</v>
      </c>
    </row>
    <row r="121" spans="1:6" x14ac:dyDescent="0.25">
      <c r="A121">
        <v>2020</v>
      </c>
      <c r="B121" t="s">
        <v>52</v>
      </c>
      <c r="C121" t="s">
        <v>24</v>
      </c>
      <c r="D121" s="1">
        <v>1672</v>
      </c>
      <c r="E121" s="1">
        <v>20421</v>
      </c>
      <c r="F121" s="2">
        <v>54178</v>
      </c>
    </row>
    <row r="122" spans="1:6" x14ac:dyDescent="0.25">
      <c r="A122">
        <v>2020</v>
      </c>
      <c r="B122" t="s">
        <v>52</v>
      </c>
      <c r="C122" t="s">
        <v>25</v>
      </c>
      <c r="D122" s="1">
        <v>1949</v>
      </c>
      <c r="E122" s="1">
        <v>97530</v>
      </c>
      <c r="F122" s="2">
        <v>56492</v>
      </c>
    </row>
    <row r="123" spans="1:6" x14ac:dyDescent="0.25">
      <c r="A123">
        <v>2020</v>
      </c>
      <c r="B123" t="s">
        <v>52</v>
      </c>
      <c r="C123" t="s">
        <v>26</v>
      </c>
      <c r="D123" s="1">
        <v>2054</v>
      </c>
      <c r="E123" s="1">
        <v>55673</v>
      </c>
      <c r="F123" s="2">
        <v>66821</v>
      </c>
    </row>
    <row r="124" spans="1:6" x14ac:dyDescent="0.25">
      <c r="A124">
        <v>2020</v>
      </c>
      <c r="B124" t="s">
        <v>52</v>
      </c>
      <c r="C124" t="s">
        <v>27</v>
      </c>
      <c r="D124" s="1">
        <v>2001</v>
      </c>
      <c r="E124" s="1">
        <v>67282</v>
      </c>
      <c r="F124" s="2">
        <v>77769</v>
      </c>
    </row>
    <row r="125" spans="1:6" x14ac:dyDescent="0.25">
      <c r="A125">
        <v>2020</v>
      </c>
      <c r="B125" t="s">
        <v>52</v>
      </c>
      <c r="C125" t="s">
        <v>28</v>
      </c>
      <c r="D125" s="1">
        <v>8964</v>
      </c>
      <c r="E125" s="1">
        <v>235850</v>
      </c>
      <c r="F125" s="2">
        <v>86277</v>
      </c>
    </row>
    <row r="126" spans="1:6" x14ac:dyDescent="0.25">
      <c r="A126">
        <v>2020</v>
      </c>
      <c r="B126" t="s">
        <v>52</v>
      </c>
      <c r="C126" t="s">
        <v>29</v>
      </c>
      <c r="D126" s="1">
        <v>1776</v>
      </c>
      <c r="E126" s="1">
        <v>27201</v>
      </c>
      <c r="F126" s="2">
        <v>58794</v>
      </c>
    </row>
    <row r="127" spans="1:6" x14ac:dyDescent="0.25">
      <c r="A127">
        <v>2020</v>
      </c>
      <c r="B127" t="s">
        <v>52</v>
      </c>
      <c r="C127" t="s">
        <v>30</v>
      </c>
      <c r="D127" s="1">
        <v>16292</v>
      </c>
      <c r="E127" s="1">
        <v>399337</v>
      </c>
      <c r="F127" s="2">
        <v>73103</v>
      </c>
    </row>
    <row r="128" spans="1:6" x14ac:dyDescent="0.25">
      <c r="A128">
        <v>2020</v>
      </c>
      <c r="B128" t="s">
        <v>52</v>
      </c>
      <c r="C128" t="s">
        <v>31</v>
      </c>
      <c r="D128" s="1">
        <v>10303</v>
      </c>
      <c r="E128" s="1">
        <v>452637</v>
      </c>
      <c r="F128" s="2">
        <v>63281</v>
      </c>
    </row>
    <row r="129" spans="1:6" x14ac:dyDescent="0.25">
      <c r="A129">
        <v>2020</v>
      </c>
      <c r="B129" t="s">
        <v>52</v>
      </c>
      <c r="C129" t="s">
        <v>32</v>
      </c>
      <c r="D129">
        <v>799</v>
      </c>
      <c r="E129" s="1">
        <v>25259</v>
      </c>
      <c r="F129" s="2">
        <v>57695</v>
      </c>
    </row>
    <row r="130" spans="1:6" x14ac:dyDescent="0.25">
      <c r="A130">
        <v>2020</v>
      </c>
      <c r="B130" t="s">
        <v>52</v>
      </c>
      <c r="C130" t="s">
        <v>33</v>
      </c>
      <c r="D130" s="1">
        <v>15453</v>
      </c>
      <c r="E130" s="1">
        <v>653028</v>
      </c>
      <c r="F130" s="2">
        <v>64995</v>
      </c>
    </row>
    <row r="131" spans="1:6" x14ac:dyDescent="0.25">
      <c r="A131">
        <v>2020</v>
      </c>
      <c r="B131" t="s">
        <v>52</v>
      </c>
      <c r="C131" t="s">
        <v>34</v>
      </c>
      <c r="D131" s="1">
        <v>4178</v>
      </c>
      <c r="E131" s="1">
        <v>131206</v>
      </c>
      <c r="F131" s="2">
        <v>60915</v>
      </c>
    </row>
    <row r="132" spans="1:6" x14ac:dyDescent="0.25">
      <c r="A132">
        <v>2020</v>
      </c>
      <c r="B132" t="s">
        <v>52</v>
      </c>
      <c r="C132" t="s">
        <v>35</v>
      </c>
      <c r="D132" s="1">
        <v>6354</v>
      </c>
      <c r="E132" s="1">
        <v>184947</v>
      </c>
      <c r="F132" s="2">
        <v>74927</v>
      </c>
    </row>
    <row r="133" spans="1:6" x14ac:dyDescent="0.25">
      <c r="A133">
        <v>2020</v>
      </c>
      <c r="B133" t="s">
        <v>52</v>
      </c>
      <c r="C133" t="s">
        <v>36</v>
      </c>
      <c r="D133" s="1">
        <v>14363</v>
      </c>
      <c r="E133" s="1">
        <v>537402</v>
      </c>
      <c r="F133" s="2">
        <v>66931</v>
      </c>
    </row>
    <row r="134" spans="1:6" x14ac:dyDescent="0.25">
      <c r="A134">
        <v>2020</v>
      </c>
      <c r="B134" t="s">
        <v>52</v>
      </c>
      <c r="C134" t="s">
        <v>37</v>
      </c>
      <c r="D134" s="1">
        <v>1516</v>
      </c>
      <c r="E134" s="1">
        <v>37411</v>
      </c>
      <c r="F134" s="2">
        <v>63645</v>
      </c>
    </row>
    <row r="135" spans="1:6" x14ac:dyDescent="0.25">
      <c r="A135">
        <v>2020</v>
      </c>
      <c r="B135" t="s">
        <v>52</v>
      </c>
      <c r="C135" t="s">
        <v>38</v>
      </c>
      <c r="D135" s="1">
        <v>6655</v>
      </c>
      <c r="E135" s="1">
        <v>244395</v>
      </c>
      <c r="F135" s="2">
        <v>61779</v>
      </c>
    </row>
    <row r="136" spans="1:6" x14ac:dyDescent="0.25">
      <c r="A136">
        <v>2020</v>
      </c>
      <c r="B136" t="s">
        <v>52</v>
      </c>
      <c r="C136" t="s">
        <v>39</v>
      </c>
      <c r="D136" s="1">
        <v>1072</v>
      </c>
      <c r="E136" s="1">
        <v>43135</v>
      </c>
      <c r="F136" s="2">
        <v>53285</v>
      </c>
    </row>
    <row r="137" spans="1:6" x14ac:dyDescent="0.25">
      <c r="A137">
        <v>2020</v>
      </c>
      <c r="B137" t="s">
        <v>52</v>
      </c>
      <c r="C137" t="s">
        <v>40</v>
      </c>
      <c r="D137" s="1">
        <v>7620</v>
      </c>
      <c r="E137" s="1">
        <v>334972</v>
      </c>
      <c r="F137" s="2">
        <v>63122</v>
      </c>
    </row>
    <row r="138" spans="1:6" x14ac:dyDescent="0.25">
      <c r="A138">
        <v>2020</v>
      </c>
      <c r="B138" t="s">
        <v>52</v>
      </c>
      <c r="C138" t="s">
        <v>41</v>
      </c>
      <c r="D138" s="1">
        <v>26257</v>
      </c>
      <c r="E138" s="1">
        <v>867807</v>
      </c>
      <c r="F138" s="2">
        <v>81206</v>
      </c>
    </row>
    <row r="139" spans="1:6" x14ac:dyDescent="0.25">
      <c r="A139">
        <v>2020</v>
      </c>
      <c r="B139" t="s">
        <v>52</v>
      </c>
      <c r="C139" t="s">
        <v>42</v>
      </c>
      <c r="D139" s="1">
        <v>4616</v>
      </c>
      <c r="E139" s="1">
        <v>135571</v>
      </c>
      <c r="F139" s="2">
        <v>61796</v>
      </c>
    </row>
    <row r="140" spans="1:6" x14ac:dyDescent="0.25">
      <c r="A140">
        <v>2020</v>
      </c>
      <c r="B140" t="s">
        <v>52</v>
      </c>
      <c r="C140" t="s">
        <v>43</v>
      </c>
      <c r="D140" s="1">
        <v>1107</v>
      </c>
      <c r="E140" s="1">
        <v>28176</v>
      </c>
      <c r="F140" s="2">
        <v>62352</v>
      </c>
    </row>
    <row r="141" spans="1:6" x14ac:dyDescent="0.25">
      <c r="A141">
        <v>2020</v>
      </c>
      <c r="B141" t="s">
        <v>52</v>
      </c>
      <c r="C141" t="s">
        <v>44</v>
      </c>
      <c r="D141" s="1">
        <v>7023</v>
      </c>
      <c r="E141" s="1">
        <v>232300</v>
      </c>
      <c r="F141" s="2">
        <v>63958</v>
      </c>
    </row>
    <row r="142" spans="1:6" x14ac:dyDescent="0.25">
      <c r="A142">
        <v>2020</v>
      </c>
      <c r="B142" t="s">
        <v>52</v>
      </c>
      <c r="C142" t="s">
        <v>45</v>
      </c>
      <c r="D142" s="1">
        <v>7882</v>
      </c>
      <c r="E142" s="1">
        <v>268553</v>
      </c>
      <c r="F142" s="2">
        <v>82000</v>
      </c>
    </row>
    <row r="143" spans="1:6" x14ac:dyDescent="0.25">
      <c r="A143">
        <v>2020</v>
      </c>
      <c r="B143" t="s">
        <v>52</v>
      </c>
      <c r="C143" t="s">
        <v>46</v>
      </c>
      <c r="D143" s="1">
        <v>1261</v>
      </c>
      <c r="E143" s="1">
        <v>44429</v>
      </c>
      <c r="F143" s="2">
        <v>62359</v>
      </c>
    </row>
    <row r="144" spans="1:6" x14ac:dyDescent="0.25">
      <c r="A144">
        <v>2020</v>
      </c>
      <c r="B144" t="s">
        <v>52</v>
      </c>
      <c r="C144" t="s">
        <v>47</v>
      </c>
      <c r="D144" s="1">
        <v>9214</v>
      </c>
      <c r="E144" s="1">
        <v>458262</v>
      </c>
      <c r="F144" s="2">
        <v>61039</v>
      </c>
    </row>
    <row r="145" spans="1:6" x14ac:dyDescent="0.25">
      <c r="A145">
        <v>2020</v>
      </c>
      <c r="B145" t="s">
        <v>52</v>
      </c>
      <c r="C145" t="s">
        <v>48</v>
      </c>
      <c r="D145">
        <v>620</v>
      </c>
      <c r="E145" s="1">
        <v>9580</v>
      </c>
      <c r="F145" s="2">
        <v>70308</v>
      </c>
    </row>
    <row r="146" spans="1:6" x14ac:dyDescent="0.25">
      <c r="A146">
        <v>2020</v>
      </c>
      <c r="B146" t="s">
        <v>54</v>
      </c>
      <c r="C146" t="s">
        <v>1</v>
      </c>
      <c r="D146" s="1">
        <v>32424</v>
      </c>
      <c r="E146" s="1">
        <v>372620</v>
      </c>
      <c r="F146" s="2">
        <v>45853</v>
      </c>
    </row>
    <row r="147" spans="1:6" x14ac:dyDescent="0.25">
      <c r="A147">
        <v>2020</v>
      </c>
      <c r="B147" t="s">
        <v>54</v>
      </c>
      <c r="C147" t="s">
        <v>2</v>
      </c>
      <c r="D147" s="1">
        <v>33859</v>
      </c>
      <c r="E147" s="1">
        <v>546143</v>
      </c>
      <c r="F147" s="2">
        <v>51498</v>
      </c>
    </row>
    <row r="148" spans="1:6" x14ac:dyDescent="0.25">
      <c r="A148">
        <v>2020</v>
      </c>
      <c r="B148" t="s">
        <v>54</v>
      </c>
      <c r="C148" t="s">
        <v>3</v>
      </c>
      <c r="D148" s="1">
        <v>21836</v>
      </c>
      <c r="E148" s="1">
        <v>244074</v>
      </c>
      <c r="F148" s="2">
        <v>45673</v>
      </c>
    </row>
    <row r="149" spans="1:6" x14ac:dyDescent="0.25">
      <c r="A149">
        <v>2020</v>
      </c>
      <c r="B149" t="s">
        <v>54</v>
      </c>
      <c r="C149" t="s">
        <v>4</v>
      </c>
      <c r="D149" s="1">
        <v>200632</v>
      </c>
      <c r="E149" s="1">
        <v>2888684</v>
      </c>
      <c r="F149" s="2">
        <v>58800</v>
      </c>
    </row>
    <row r="150" spans="1:6" x14ac:dyDescent="0.25">
      <c r="A150">
        <v>2020</v>
      </c>
      <c r="B150" t="s">
        <v>54</v>
      </c>
      <c r="C150" t="s">
        <v>5</v>
      </c>
      <c r="D150" s="1">
        <v>36421</v>
      </c>
      <c r="E150" s="1">
        <v>465887</v>
      </c>
      <c r="F150" s="2">
        <v>55719</v>
      </c>
    </row>
    <row r="151" spans="1:6" x14ac:dyDescent="0.25">
      <c r="A151">
        <v>2020</v>
      </c>
      <c r="B151" t="s">
        <v>54</v>
      </c>
      <c r="C151" t="s">
        <v>6</v>
      </c>
      <c r="D151" s="1">
        <v>24725</v>
      </c>
      <c r="E151" s="1">
        <v>276491</v>
      </c>
      <c r="F151" s="2">
        <v>55859</v>
      </c>
    </row>
    <row r="152" spans="1:6" x14ac:dyDescent="0.25">
      <c r="A152">
        <v>2020</v>
      </c>
      <c r="B152" t="s">
        <v>54</v>
      </c>
      <c r="C152" t="s">
        <v>7</v>
      </c>
      <c r="D152" s="1">
        <v>7050</v>
      </c>
      <c r="E152" s="1">
        <v>76267</v>
      </c>
      <c r="F152" s="2">
        <v>45667</v>
      </c>
    </row>
    <row r="153" spans="1:6" x14ac:dyDescent="0.25">
      <c r="A153">
        <v>2020</v>
      </c>
      <c r="B153" t="s">
        <v>54</v>
      </c>
      <c r="C153" t="s">
        <v>8</v>
      </c>
      <c r="D153" s="1">
        <v>142700</v>
      </c>
      <c r="E153" s="1">
        <v>1739110</v>
      </c>
      <c r="F153" s="2">
        <v>49391</v>
      </c>
    </row>
    <row r="154" spans="1:6" x14ac:dyDescent="0.25">
      <c r="A154">
        <v>2020</v>
      </c>
      <c r="B154" t="s">
        <v>54</v>
      </c>
      <c r="C154" t="s">
        <v>9</v>
      </c>
      <c r="D154" s="1">
        <v>64380</v>
      </c>
      <c r="E154" s="1">
        <v>913981</v>
      </c>
      <c r="F154" s="2">
        <v>52104</v>
      </c>
    </row>
    <row r="155" spans="1:6" x14ac:dyDescent="0.25">
      <c r="A155">
        <v>2020</v>
      </c>
      <c r="B155" t="s">
        <v>54</v>
      </c>
      <c r="C155" t="s">
        <v>10</v>
      </c>
      <c r="D155" s="1">
        <v>12742</v>
      </c>
      <c r="E155" s="1">
        <v>143264</v>
      </c>
      <c r="F155" s="2">
        <v>44610</v>
      </c>
    </row>
    <row r="156" spans="1:6" x14ac:dyDescent="0.25">
      <c r="A156">
        <v>2020</v>
      </c>
      <c r="B156" t="s">
        <v>54</v>
      </c>
      <c r="C156" t="s">
        <v>11</v>
      </c>
      <c r="D156" s="1">
        <v>78196</v>
      </c>
      <c r="E156" s="1">
        <v>1140749</v>
      </c>
      <c r="F156" s="2">
        <v>55780</v>
      </c>
    </row>
    <row r="157" spans="1:6" x14ac:dyDescent="0.25">
      <c r="A157">
        <v>2020</v>
      </c>
      <c r="B157" t="s">
        <v>54</v>
      </c>
      <c r="C157" t="s">
        <v>12</v>
      </c>
      <c r="D157" s="1">
        <v>40846</v>
      </c>
      <c r="E157" s="1">
        <v>583686</v>
      </c>
      <c r="F157" s="2">
        <v>45931</v>
      </c>
    </row>
    <row r="158" spans="1:6" x14ac:dyDescent="0.25">
      <c r="A158">
        <v>2020</v>
      </c>
      <c r="B158" t="s">
        <v>54</v>
      </c>
      <c r="C158" t="s">
        <v>13</v>
      </c>
      <c r="D158" s="1">
        <v>23479</v>
      </c>
      <c r="E158" s="1">
        <v>298376</v>
      </c>
      <c r="F158" s="2">
        <v>44146</v>
      </c>
    </row>
    <row r="159" spans="1:6" x14ac:dyDescent="0.25">
      <c r="A159">
        <v>2020</v>
      </c>
      <c r="B159" t="s">
        <v>54</v>
      </c>
      <c r="C159" t="s">
        <v>14</v>
      </c>
      <c r="D159" s="1">
        <v>19497</v>
      </c>
      <c r="E159" s="1">
        <v>255575</v>
      </c>
      <c r="F159" s="2">
        <v>46012</v>
      </c>
    </row>
    <row r="160" spans="1:6" x14ac:dyDescent="0.25">
      <c r="A160">
        <v>2020</v>
      </c>
      <c r="B160" t="s">
        <v>54</v>
      </c>
      <c r="C160" t="s">
        <v>15</v>
      </c>
      <c r="D160" s="1">
        <v>28266</v>
      </c>
      <c r="E160" s="1">
        <v>393361</v>
      </c>
      <c r="F160" s="2">
        <v>46839</v>
      </c>
    </row>
    <row r="161" spans="1:6" x14ac:dyDescent="0.25">
      <c r="A161">
        <v>2020</v>
      </c>
      <c r="B161" t="s">
        <v>54</v>
      </c>
      <c r="C161" t="s">
        <v>16</v>
      </c>
      <c r="D161" s="1">
        <v>31210</v>
      </c>
      <c r="E161" s="1">
        <v>358336</v>
      </c>
      <c r="F161" s="2">
        <v>46029</v>
      </c>
    </row>
    <row r="162" spans="1:6" x14ac:dyDescent="0.25">
      <c r="A162">
        <v>2020</v>
      </c>
      <c r="B162" t="s">
        <v>54</v>
      </c>
      <c r="C162" t="s">
        <v>17</v>
      </c>
      <c r="D162" s="1">
        <v>10546</v>
      </c>
      <c r="E162" s="1">
        <v>111483</v>
      </c>
      <c r="F162" s="2">
        <v>43084</v>
      </c>
    </row>
    <row r="163" spans="1:6" x14ac:dyDescent="0.25">
      <c r="A163">
        <v>2020</v>
      </c>
      <c r="B163" t="s">
        <v>54</v>
      </c>
      <c r="C163" t="s">
        <v>18</v>
      </c>
      <c r="D163" s="1">
        <v>31685</v>
      </c>
      <c r="E163" s="1">
        <v>441680</v>
      </c>
      <c r="F163" s="2">
        <v>50800</v>
      </c>
    </row>
    <row r="164" spans="1:6" x14ac:dyDescent="0.25">
      <c r="A164">
        <v>2020</v>
      </c>
      <c r="B164" t="s">
        <v>54</v>
      </c>
      <c r="C164" t="s">
        <v>19</v>
      </c>
      <c r="D164" s="1">
        <v>40751</v>
      </c>
      <c r="E164" s="1">
        <v>526726</v>
      </c>
      <c r="F164" s="2">
        <v>61082</v>
      </c>
    </row>
    <row r="165" spans="1:6" x14ac:dyDescent="0.25">
      <c r="A165">
        <v>2020</v>
      </c>
      <c r="B165" t="s">
        <v>54</v>
      </c>
      <c r="C165" t="s">
        <v>20</v>
      </c>
      <c r="D165" s="1">
        <v>55149</v>
      </c>
      <c r="E165" s="1">
        <v>745824</v>
      </c>
      <c r="F165" s="2">
        <v>51869</v>
      </c>
    </row>
    <row r="166" spans="1:6" x14ac:dyDescent="0.25">
      <c r="A166">
        <v>2020</v>
      </c>
      <c r="B166" t="s">
        <v>54</v>
      </c>
      <c r="C166" t="s">
        <v>21</v>
      </c>
      <c r="D166" s="1">
        <v>37255</v>
      </c>
      <c r="E166" s="1">
        <v>499190</v>
      </c>
      <c r="F166" s="2">
        <v>53843</v>
      </c>
    </row>
    <row r="167" spans="1:6" x14ac:dyDescent="0.25">
      <c r="A167">
        <v>2020</v>
      </c>
      <c r="B167" t="s">
        <v>54</v>
      </c>
      <c r="C167" t="s">
        <v>22</v>
      </c>
      <c r="D167" s="1">
        <v>19589</v>
      </c>
      <c r="E167" s="1">
        <v>226629</v>
      </c>
      <c r="F167" s="2">
        <v>40176</v>
      </c>
    </row>
    <row r="168" spans="1:6" x14ac:dyDescent="0.25">
      <c r="A168">
        <v>2020</v>
      </c>
      <c r="B168" t="s">
        <v>54</v>
      </c>
      <c r="C168" t="s">
        <v>23</v>
      </c>
      <c r="D168" s="1">
        <v>39646</v>
      </c>
      <c r="E168" s="1">
        <v>519916</v>
      </c>
      <c r="F168" s="2">
        <v>46520</v>
      </c>
    </row>
    <row r="169" spans="1:6" x14ac:dyDescent="0.25">
      <c r="A169">
        <v>2020</v>
      </c>
      <c r="B169" t="s">
        <v>54</v>
      </c>
      <c r="C169" t="s">
        <v>24</v>
      </c>
      <c r="D169" s="1">
        <v>9323</v>
      </c>
      <c r="E169" s="1">
        <v>89315</v>
      </c>
      <c r="F169" s="2">
        <v>43996</v>
      </c>
    </row>
    <row r="170" spans="1:6" x14ac:dyDescent="0.25">
      <c r="A170">
        <v>2020</v>
      </c>
      <c r="B170" t="s">
        <v>54</v>
      </c>
      <c r="C170" t="s">
        <v>25</v>
      </c>
      <c r="D170" s="1">
        <v>14748</v>
      </c>
      <c r="E170" s="1">
        <v>182745</v>
      </c>
      <c r="F170" s="2">
        <v>44095</v>
      </c>
    </row>
    <row r="171" spans="1:6" x14ac:dyDescent="0.25">
      <c r="A171">
        <v>2020</v>
      </c>
      <c r="B171" t="s">
        <v>54</v>
      </c>
      <c r="C171" t="s">
        <v>26</v>
      </c>
      <c r="D171" s="1">
        <v>15481</v>
      </c>
      <c r="E171" s="1">
        <v>252623</v>
      </c>
      <c r="F171" s="2">
        <v>48334</v>
      </c>
    </row>
    <row r="172" spans="1:6" x14ac:dyDescent="0.25">
      <c r="A172">
        <v>2020</v>
      </c>
      <c r="B172" t="s">
        <v>54</v>
      </c>
      <c r="C172" t="s">
        <v>27</v>
      </c>
      <c r="D172" s="1">
        <v>12460</v>
      </c>
      <c r="E172" s="1">
        <v>133196</v>
      </c>
      <c r="F172" s="2">
        <v>54425</v>
      </c>
    </row>
    <row r="173" spans="1:6" x14ac:dyDescent="0.25">
      <c r="A173">
        <v>2020</v>
      </c>
      <c r="B173" t="s">
        <v>54</v>
      </c>
      <c r="C173" t="s">
        <v>28</v>
      </c>
      <c r="D173" s="1">
        <v>54606</v>
      </c>
      <c r="E173" s="1">
        <v>820259</v>
      </c>
      <c r="F173" s="2">
        <v>58675</v>
      </c>
    </row>
    <row r="174" spans="1:6" x14ac:dyDescent="0.25">
      <c r="A174">
        <v>2020</v>
      </c>
      <c r="B174" t="s">
        <v>54</v>
      </c>
      <c r="C174" t="s">
        <v>29</v>
      </c>
      <c r="D174" s="1">
        <v>10949</v>
      </c>
      <c r="E174" s="1">
        <v>130261</v>
      </c>
      <c r="F174" s="2">
        <v>41086</v>
      </c>
    </row>
    <row r="175" spans="1:6" x14ac:dyDescent="0.25">
      <c r="A175">
        <v>2020</v>
      </c>
      <c r="B175" t="s">
        <v>54</v>
      </c>
      <c r="C175" t="s">
        <v>30</v>
      </c>
      <c r="D175" s="1">
        <v>118946</v>
      </c>
      <c r="E175" s="1">
        <v>1366746</v>
      </c>
      <c r="F175" s="2">
        <v>57939</v>
      </c>
    </row>
    <row r="176" spans="1:6" x14ac:dyDescent="0.25">
      <c r="A176">
        <v>2020</v>
      </c>
      <c r="B176" t="s">
        <v>54</v>
      </c>
      <c r="C176" t="s">
        <v>31</v>
      </c>
      <c r="D176" s="1">
        <v>63455</v>
      </c>
      <c r="E176" s="1">
        <v>844765</v>
      </c>
      <c r="F176" s="2">
        <v>47171</v>
      </c>
    </row>
    <row r="177" spans="1:6" x14ac:dyDescent="0.25">
      <c r="A177">
        <v>2020</v>
      </c>
      <c r="B177" t="s">
        <v>54</v>
      </c>
      <c r="C177" t="s">
        <v>32</v>
      </c>
      <c r="D177" s="1">
        <v>7745</v>
      </c>
      <c r="E177" s="1">
        <v>86570</v>
      </c>
      <c r="F177" s="2">
        <v>52657</v>
      </c>
    </row>
    <row r="178" spans="1:6" x14ac:dyDescent="0.25">
      <c r="A178">
        <v>2020</v>
      </c>
      <c r="B178" t="s">
        <v>54</v>
      </c>
      <c r="C178" t="s">
        <v>33</v>
      </c>
      <c r="D178" s="1">
        <v>68987</v>
      </c>
      <c r="E178" s="1">
        <v>998325</v>
      </c>
      <c r="F178" s="2">
        <v>48088</v>
      </c>
    </row>
    <row r="179" spans="1:6" x14ac:dyDescent="0.25">
      <c r="A179">
        <v>2020</v>
      </c>
      <c r="B179" t="s">
        <v>54</v>
      </c>
      <c r="C179" t="s">
        <v>34</v>
      </c>
      <c r="D179" s="1">
        <v>23912</v>
      </c>
      <c r="E179" s="1">
        <v>301828</v>
      </c>
      <c r="F179" s="2">
        <v>43388</v>
      </c>
    </row>
    <row r="180" spans="1:6" x14ac:dyDescent="0.25">
      <c r="A180">
        <v>2020</v>
      </c>
      <c r="B180" t="s">
        <v>54</v>
      </c>
      <c r="C180" t="s">
        <v>35</v>
      </c>
      <c r="D180" s="1">
        <v>26241</v>
      </c>
      <c r="E180" s="1">
        <v>346783</v>
      </c>
      <c r="F180" s="2">
        <v>49251</v>
      </c>
    </row>
    <row r="181" spans="1:6" x14ac:dyDescent="0.25">
      <c r="A181">
        <v>2020</v>
      </c>
      <c r="B181" t="s">
        <v>54</v>
      </c>
      <c r="C181" t="s">
        <v>36</v>
      </c>
      <c r="D181" s="1">
        <v>73985</v>
      </c>
      <c r="E181" s="1">
        <v>1054388</v>
      </c>
      <c r="F181" s="2">
        <v>49535</v>
      </c>
    </row>
    <row r="182" spans="1:6" x14ac:dyDescent="0.25">
      <c r="A182">
        <v>2020</v>
      </c>
      <c r="B182" t="s">
        <v>54</v>
      </c>
      <c r="C182" t="s">
        <v>37</v>
      </c>
      <c r="D182" s="1">
        <v>7816</v>
      </c>
      <c r="E182" s="1">
        <v>70764</v>
      </c>
      <c r="F182" s="2">
        <v>49493</v>
      </c>
    </row>
    <row r="183" spans="1:6" x14ac:dyDescent="0.25">
      <c r="A183">
        <v>2020</v>
      </c>
      <c r="B183" t="s">
        <v>54</v>
      </c>
      <c r="C183" t="s">
        <v>38</v>
      </c>
      <c r="D183" s="1">
        <v>31674</v>
      </c>
      <c r="E183" s="1">
        <v>400537</v>
      </c>
      <c r="F183" s="2">
        <v>43717</v>
      </c>
    </row>
    <row r="184" spans="1:6" x14ac:dyDescent="0.25">
      <c r="A184">
        <v>2020</v>
      </c>
      <c r="B184" t="s">
        <v>54</v>
      </c>
      <c r="C184" t="s">
        <v>39</v>
      </c>
      <c r="D184" s="1">
        <v>8068</v>
      </c>
      <c r="E184" s="1">
        <v>83179</v>
      </c>
      <c r="F184" s="2">
        <v>44162</v>
      </c>
    </row>
    <row r="185" spans="1:6" x14ac:dyDescent="0.25">
      <c r="A185">
        <v>2020</v>
      </c>
      <c r="B185" t="s">
        <v>54</v>
      </c>
      <c r="C185" t="s">
        <v>40</v>
      </c>
      <c r="D185" s="1">
        <v>40806</v>
      </c>
      <c r="E185" s="1">
        <v>627005</v>
      </c>
      <c r="F185" s="2">
        <v>50111</v>
      </c>
    </row>
    <row r="186" spans="1:6" x14ac:dyDescent="0.25">
      <c r="A186">
        <v>2020</v>
      </c>
      <c r="B186" t="s">
        <v>54</v>
      </c>
      <c r="C186" t="s">
        <v>41</v>
      </c>
      <c r="D186" s="1">
        <v>152438</v>
      </c>
      <c r="E186" s="1">
        <v>2453267</v>
      </c>
      <c r="F186" s="2">
        <v>56485</v>
      </c>
    </row>
    <row r="187" spans="1:6" x14ac:dyDescent="0.25">
      <c r="A187">
        <v>2020</v>
      </c>
      <c r="B187" t="s">
        <v>54</v>
      </c>
      <c r="C187" t="s">
        <v>42</v>
      </c>
      <c r="D187" s="1">
        <v>20535</v>
      </c>
      <c r="E187" s="1">
        <v>288623</v>
      </c>
      <c r="F187" s="2">
        <v>49353</v>
      </c>
    </row>
    <row r="188" spans="1:6" x14ac:dyDescent="0.25">
      <c r="A188">
        <v>2020</v>
      </c>
      <c r="B188" t="s">
        <v>54</v>
      </c>
      <c r="C188" t="s">
        <v>43</v>
      </c>
      <c r="D188" s="1">
        <v>5003</v>
      </c>
      <c r="E188" s="1">
        <v>49851</v>
      </c>
      <c r="F188" s="2">
        <v>45701</v>
      </c>
    </row>
    <row r="189" spans="1:6" x14ac:dyDescent="0.25">
      <c r="A189">
        <v>2020</v>
      </c>
      <c r="B189" t="s">
        <v>54</v>
      </c>
      <c r="C189" t="s">
        <v>44</v>
      </c>
      <c r="D189" s="1">
        <v>42564</v>
      </c>
      <c r="E189" s="1">
        <v>627729</v>
      </c>
      <c r="F189" s="2">
        <v>48371</v>
      </c>
    </row>
    <row r="190" spans="1:6" x14ac:dyDescent="0.25">
      <c r="A190">
        <v>2020</v>
      </c>
      <c r="B190" t="s">
        <v>54</v>
      </c>
      <c r="C190" t="s">
        <v>45</v>
      </c>
      <c r="D190" s="1">
        <v>38688</v>
      </c>
      <c r="E190" s="1">
        <v>615415</v>
      </c>
      <c r="F190" s="2">
        <v>74160</v>
      </c>
    </row>
    <row r="191" spans="1:6" x14ac:dyDescent="0.25">
      <c r="A191">
        <v>2020</v>
      </c>
      <c r="B191" t="s">
        <v>54</v>
      </c>
      <c r="C191" t="s">
        <v>46</v>
      </c>
      <c r="D191" s="1">
        <v>10611</v>
      </c>
      <c r="E191" s="1">
        <v>118677</v>
      </c>
      <c r="F191" s="2">
        <v>42085</v>
      </c>
    </row>
    <row r="192" spans="1:6" x14ac:dyDescent="0.25">
      <c r="A192">
        <v>2020</v>
      </c>
      <c r="B192" t="s">
        <v>54</v>
      </c>
      <c r="C192" t="s">
        <v>47</v>
      </c>
      <c r="D192" s="1">
        <v>35812</v>
      </c>
      <c r="E192" s="1">
        <v>517930</v>
      </c>
      <c r="F192" s="2">
        <v>45165</v>
      </c>
    </row>
    <row r="193" spans="1:6" x14ac:dyDescent="0.25">
      <c r="A193">
        <v>2020</v>
      </c>
      <c r="B193" t="s">
        <v>54</v>
      </c>
      <c r="C193" t="s">
        <v>48</v>
      </c>
      <c r="D193" s="1">
        <v>4840</v>
      </c>
      <c r="E193" s="1">
        <v>48509</v>
      </c>
      <c r="F193" s="2">
        <v>44879</v>
      </c>
    </row>
    <row r="194" spans="1:6" x14ac:dyDescent="0.25">
      <c r="A194">
        <v>2020</v>
      </c>
      <c r="B194" t="s">
        <v>53</v>
      </c>
      <c r="C194" t="s">
        <v>1</v>
      </c>
      <c r="D194" s="1">
        <v>2566</v>
      </c>
      <c r="E194" s="1">
        <v>19310</v>
      </c>
      <c r="F194" s="2">
        <v>69393</v>
      </c>
    </row>
    <row r="195" spans="1:6" x14ac:dyDescent="0.25">
      <c r="A195">
        <v>2020</v>
      </c>
      <c r="B195" t="s">
        <v>53</v>
      </c>
      <c r="C195" t="s">
        <v>2</v>
      </c>
      <c r="D195" s="1">
        <v>4017</v>
      </c>
      <c r="E195" s="1">
        <v>45513</v>
      </c>
      <c r="F195" s="2">
        <v>90871</v>
      </c>
    </row>
    <row r="196" spans="1:6" x14ac:dyDescent="0.25">
      <c r="A196">
        <v>2020</v>
      </c>
      <c r="B196" t="s">
        <v>53</v>
      </c>
      <c r="C196" t="s">
        <v>3</v>
      </c>
      <c r="D196" s="1">
        <v>1536</v>
      </c>
      <c r="E196" s="1">
        <v>11509</v>
      </c>
      <c r="F196" s="2">
        <v>69820</v>
      </c>
    </row>
    <row r="197" spans="1:6" x14ac:dyDescent="0.25">
      <c r="A197">
        <v>2020</v>
      </c>
      <c r="B197" t="s">
        <v>53</v>
      </c>
      <c r="C197" t="s">
        <v>4</v>
      </c>
      <c r="D197" s="1">
        <v>29491</v>
      </c>
      <c r="E197" s="1">
        <v>527549</v>
      </c>
      <c r="F197" s="2">
        <v>217892</v>
      </c>
    </row>
    <row r="198" spans="1:6" x14ac:dyDescent="0.25">
      <c r="A198">
        <v>2020</v>
      </c>
      <c r="B198" t="s">
        <v>53</v>
      </c>
      <c r="C198" t="s">
        <v>5</v>
      </c>
      <c r="D198" s="1">
        <v>4548</v>
      </c>
      <c r="E198" s="1">
        <v>74867</v>
      </c>
      <c r="F198" s="2">
        <v>123495</v>
      </c>
    </row>
    <row r="199" spans="1:6" x14ac:dyDescent="0.25">
      <c r="A199">
        <v>2020</v>
      </c>
      <c r="B199" t="s">
        <v>53</v>
      </c>
      <c r="C199" t="s">
        <v>6</v>
      </c>
      <c r="D199" s="1">
        <v>2880</v>
      </c>
      <c r="E199" s="1">
        <v>29237</v>
      </c>
      <c r="F199" s="2">
        <v>138917</v>
      </c>
    </row>
    <row r="200" spans="1:6" x14ac:dyDescent="0.25">
      <c r="A200">
        <v>2020</v>
      </c>
      <c r="B200" t="s">
        <v>53</v>
      </c>
      <c r="C200" t="s">
        <v>7</v>
      </c>
      <c r="D200">
        <v>549</v>
      </c>
      <c r="E200" s="1">
        <v>3622</v>
      </c>
      <c r="F200" s="2">
        <v>78966</v>
      </c>
    </row>
    <row r="201" spans="1:6" x14ac:dyDescent="0.25">
      <c r="A201">
        <v>2020</v>
      </c>
      <c r="B201" t="s">
        <v>53</v>
      </c>
      <c r="C201" t="s">
        <v>8</v>
      </c>
      <c r="D201" s="1">
        <v>12659</v>
      </c>
      <c r="E201" s="1">
        <v>130298</v>
      </c>
      <c r="F201" s="2">
        <v>93350</v>
      </c>
    </row>
    <row r="202" spans="1:6" x14ac:dyDescent="0.25">
      <c r="A202">
        <v>2020</v>
      </c>
      <c r="B202" t="s">
        <v>53</v>
      </c>
      <c r="C202" t="s">
        <v>9</v>
      </c>
      <c r="D202" s="1">
        <v>6010</v>
      </c>
      <c r="E202" s="1">
        <v>109190</v>
      </c>
      <c r="F202" s="2">
        <v>108735</v>
      </c>
    </row>
    <row r="203" spans="1:6" x14ac:dyDescent="0.25">
      <c r="A203">
        <v>2020</v>
      </c>
      <c r="B203" t="s">
        <v>53</v>
      </c>
      <c r="C203" t="s">
        <v>10</v>
      </c>
      <c r="D203" s="1">
        <v>1385</v>
      </c>
      <c r="E203" s="1">
        <v>7346</v>
      </c>
      <c r="F203" s="2">
        <v>64408</v>
      </c>
    </row>
    <row r="204" spans="1:6" x14ac:dyDescent="0.25">
      <c r="A204">
        <v>2020</v>
      </c>
      <c r="B204" t="s">
        <v>53</v>
      </c>
      <c r="C204" t="s">
        <v>11</v>
      </c>
      <c r="D204" s="1">
        <v>7162</v>
      </c>
      <c r="E204" s="1">
        <v>87520</v>
      </c>
      <c r="F204" s="2">
        <v>110059</v>
      </c>
    </row>
    <row r="205" spans="1:6" x14ac:dyDescent="0.25">
      <c r="A205">
        <v>2020</v>
      </c>
      <c r="B205" t="s">
        <v>53</v>
      </c>
      <c r="C205" t="s">
        <v>12</v>
      </c>
      <c r="D205" s="1">
        <v>2521</v>
      </c>
      <c r="E205" s="1">
        <v>26075</v>
      </c>
      <c r="F205" s="2">
        <v>67191</v>
      </c>
    </row>
    <row r="206" spans="1:6" x14ac:dyDescent="0.25">
      <c r="A206">
        <v>2020</v>
      </c>
      <c r="B206" t="s">
        <v>53</v>
      </c>
      <c r="C206" t="s">
        <v>13</v>
      </c>
      <c r="D206" s="1">
        <v>1811</v>
      </c>
      <c r="E206" s="1">
        <v>19135</v>
      </c>
      <c r="F206" s="2">
        <v>66858</v>
      </c>
    </row>
    <row r="207" spans="1:6" x14ac:dyDescent="0.25">
      <c r="A207">
        <v>2020</v>
      </c>
      <c r="B207" t="s">
        <v>53</v>
      </c>
      <c r="C207" t="s">
        <v>14</v>
      </c>
      <c r="D207" s="1">
        <v>1561</v>
      </c>
      <c r="E207" s="1">
        <v>16734</v>
      </c>
      <c r="F207" s="2">
        <v>73749</v>
      </c>
    </row>
    <row r="208" spans="1:6" x14ac:dyDescent="0.25">
      <c r="A208">
        <v>2020</v>
      </c>
      <c r="B208" t="s">
        <v>53</v>
      </c>
      <c r="C208" t="s">
        <v>15</v>
      </c>
      <c r="D208" s="1">
        <v>2111</v>
      </c>
      <c r="E208" s="1">
        <v>20268</v>
      </c>
      <c r="F208" s="2">
        <v>63462</v>
      </c>
    </row>
    <row r="209" spans="1:6" x14ac:dyDescent="0.25">
      <c r="A209">
        <v>2020</v>
      </c>
      <c r="B209" t="s">
        <v>53</v>
      </c>
      <c r="C209" t="s">
        <v>16</v>
      </c>
      <c r="D209" s="1">
        <v>1935</v>
      </c>
      <c r="E209" s="1">
        <v>18712</v>
      </c>
      <c r="F209" s="2">
        <v>65700</v>
      </c>
    </row>
    <row r="210" spans="1:6" x14ac:dyDescent="0.25">
      <c r="A210">
        <v>2020</v>
      </c>
      <c r="B210" t="s">
        <v>53</v>
      </c>
      <c r="C210" t="s">
        <v>17</v>
      </c>
      <c r="D210">
        <v>916</v>
      </c>
      <c r="E210" s="1">
        <v>6415</v>
      </c>
      <c r="F210" s="2">
        <v>64265</v>
      </c>
    </row>
    <row r="211" spans="1:6" x14ac:dyDescent="0.25">
      <c r="A211">
        <v>2020</v>
      </c>
      <c r="B211" t="s">
        <v>53</v>
      </c>
      <c r="C211" t="s">
        <v>18</v>
      </c>
      <c r="D211" s="1">
        <v>2855</v>
      </c>
      <c r="E211" s="1">
        <v>33029</v>
      </c>
      <c r="F211" s="2">
        <v>110569</v>
      </c>
    </row>
    <row r="212" spans="1:6" x14ac:dyDescent="0.25">
      <c r="A212">
        <v>2020</v>
      </c>
      <c r="B212" t="s">
        <v>53</v>
      </c>
      <c r="C212" t="s">
        <v>19</v>
      </c>
      <c r="D212" s="1">
        <v>6073</v>
      </c>
      <c r="E212" s="1">
        <v>89231</v>
      </c>
      <c r="F212" s="2">
        <v>146746</v>
      </c>
    </row>
    <row r="213" spans="1:6" x14ac:dyDescent="0.25">
      <c r="A213">
        <v>2020</v>
      </c>
      <c r="B213" t="s">
        <v>53</v>
      </c>
      <c r="C213" t="s">
        <v>20</v>
      </c>
      <c r="D213" s="1">
        <v>7671</v>
      </c>
      <c r="E213" s="1">
        <v>50511</v>
      </c>
      <c r="F213" s="2">
        <v>88745</v>
      </c>
    </row>
    <row r="214" spans="1:6" x14ac:dyDescent="0.25">
      <c r="A214">
        <v>2020</v>
      </c>
      <c r="B214" t="s">
        <v>53</v>
      </c>
      <c r="C214" t="s">
        <v>21</v>
      </c>
      <c r="D214" s="1">
        <v>4304</v>
      </c>
      <c r="E214" s="1">
        <v>43145</v>
      </c>
      <c r="F214" s="2">
        <v>92292</v>
      </c>
    </row>
    <row r="215" spans="1:6" x14ac:dyDescent="0.25">
      <c r="A215">
        <v>2020</v>
      </c>
      <c r="B215" t="s">
        <v>53</v>
      </c>
      <c r="C215" t="s">
        <v>22</v>
      </c>
      <c r="D215">
        <v>964</v>
      </c>
      <c r="E215" s="1">
        <v>9629</v>
      </c>
      <c r="F215" s="2">
        <v>54301</v>
      </c>
    </row>
    <row r="216" spans="1:6" x14ac:dyDescent="0.25">
      <c r="A216">
        <v>2020</v>
      </c>
      <c r="B216" t="s">
        <v>53</v>
      </c>
      <c r="C216" t="s">
        <v>23</v>
      </c>
      <c r="D216" s="1">
        <v>3562</v>
      </c>
      <c r="E216" s="1">
        <v>43675</v>
      </c>
      <c r="F216" s="2">
        <v>89327</v>
      </c>
    </row>
    <row r="217" spans="1:6" x14ac:dyDescent="0.25">
      <c r="A217">
        <v>2020</v>
      </c>
      <c r="B217" t="s">
        <v>53</v>
      </c>
      <c r="C217" t="s">
        <v>24</v>
      </c>
      <c r="D217">
        <v>856</v>
      </c>
      <c r="E217" s="1">
        <v>5797</v>
      </c>
      <c r="F217" s="2">
        <v>65673</v>
      </c>
    </row>
    <row r="218" spans="1:6" x14ac:dyDescent="0.25">
      <c r="A218">
        <v>2020</v>
      </c>
      <c r="B218" t="s">
        <v>53</v>
      </c>
      <c r="C218" t="s">
        <v>25</v>
      </c>
      <c r="D218" s="1">
        <v>1071</v>
      </c>
      <c r="E218" s="1">
        <v>16165</v>
      </c>
      <c r="F218" s="2">
        <v>76361</v>
      </c>
    </row>
    <row r="219" spans="1:6" x14ac:dyDescent="0.25">
      <c r="A219">
        <v>2020</v>
      </c>
      <c r="B219" t="s">
        <v>53</v>
      </c>
      <c r="C219" t="s">
        <v>26</v>
      </c>
      <c r="D219" s="1">
        <v>1609</v>
      </c>
      <c r="E219" s="1">
        <v>13306</v>
      </c>
      <c r="F219" s="2">
        <v>88353</v>
      </c>
    </row>
    <row r="220" spans="1:6" x14ac:dyDescent="0.25">
      <c r="A220">
        <v>2020</v>
      </c>
      <c r="B220" t="s">
        <v>53</v>
      </c>
      <c r="C220" t="s">
        <v>27</v>
      </c>
      <c r="D220" s="1">
        <v>1168</v>
      </c>
      <c r="E220" s="1">
        <v>11735</v>
      </c>
      <c r="F220" s="2">
        <v>107194</v>
      </c>
    </row>
    <row r="221" spans="1:6" x14ac:dyDescent="0.25">
      <c r="A221">
        <v>2020</v>
      </c>
      <c r="B221" t="s">
        <v>53</v>
      </c>
      <c r="C221" t="s">
        <v>28</v>
      </c>
      <c r="D221" s="1">
        <v>3965</v>
      </c>
      <c r="E221" s="1">
        <v>67885</v>
      </c>
      <c r="F221" s="2">
        <v>130541</v>
      </c>
    </row>
    <row r="222" spans="1:6" x14ac:dyDescent="0.25">
      <c r="A222">
        <v>2020</v>
      </c>
      <c r="B222" t="s">
        <v>53</v>
      </c>
      <c r="C222" t="s">
        <v>29</v>
      </c>
      <c r="D222" s="1">
        <v>1108</v>
      </c>
      <c r="E222" s="1">
        <v>9076</v>
      </c>
      <c r="F222" s="2">
        <v>62393</v>
      </c>
    </row>
    <row r="223" spans="1:6" x14ac:dyDescent="0.25">
      <c r="A223">
        <v>2020</v>
      </c>
      <c r="B223" t="s">
        <v>53</v>
      </c>
      <c r="C223" t="s">
        <v>30</v>
      </c>
      <c r="D223" s="1">
        <v>14380</v>
      </c>
      <c r="E223" s="1">
        <v>267749</v>
      </c>
      <c r="F223" s="2">
        <v>154357</v>
      </c>
    </row>
    <row r="224" spans="1:6" x14ac:dyDescent="0.25">
      <c r="A224">
        <v>2020</v>
      </c>
      <c r="B224" t="s">
        <v>53</v>
      </c>
      <c r="C224" t="s">
        <v>31</v>
      </c>
      <c r="D224" s="1">
        <v>6302</v>
      </c>
      <c r="E224" s="1">
        <v>73440</v>
      </c>
      <c r="F224" s="2">
        <v>96207</v>
      </c>
    </row>
    <row r="225" spans="1:6" x14ac:dyDescent="0.25">
      <c r="A225">
        <v>2020</v>
      </c>
      <c r="B225" t="s">
        <v>53</v>
      </c>
      <c r="C225" t="s">
        <v>32</v>
      </c>
      <c r="D225">
        <v>417</v>
      </c>
      <c r="E225" s="1">
        <v>5780</v>
      </c>
      <c r="F225" s="2">
        <v>79624</v>
      </c>
    </row>
    <row r="226" spans="1:6" x14ac:dyDescent="0.25">
      <c r="A226">
        <v>2020</v>
      </c>
      <c r="B226" t="s">
        <v>53</v>
      </c>
      <c r="C226" t="s">
        <v>33</v>
      </c>
      <c r="D226" s="1">
        <v>5303</v>
      </c>
      <c r="E226" s="1">
        <v>63865</v>
      </c>
      <c r="F226" s="2">
        <v>80052</v>
      </c>
    </row>
    <row r="227" spans="1:6" x14ac:dyDescent="0.25">
      <c r="A227">
        <v>2020</v>
      </c>
      <c r="B227" t="s">
        <v>53</v>
      </c>
      <c r="C227" t="s">
        <v>34</v>
      </c>
      <c r="D227" s="1">
        <v>1572</v>
      </c>
      <c r="E227" s="1">
        <v>18256</v>
      </c>
      <c r="F227" s="2">
        <v>63710</v>
      </c>
    </row>
    <row r="228" spans="1:6" x14ac:dyDescent="0.25">
      <c r="A228">
        <v>2020</v>
      </c>
      <c r="B228" t="s">
        <v>53</v>
      </c>
      <c r="C228" t="s">
        <v>35</v>
      </c>
      <c r="D228" s="1">
        <v>4605</v>
      </c>
      <c r="E228" s="1">
        <v>33218</v>
      </c>
      <c r="F228" s="2">
        <v>101737</v>
      </c>
    </row>
    <row r="229" spans="1:6" x14ac:dyDescent="0.25">
      <c r="A229">
        <v>2020</v>
      </c>
      <c r="B229" t="s">
        <v>53</v>
      </c>
      <c r="C229" t="s">
        <v>36</v>
      </c>
      <c r="D229" s="1">
        <v>5891</v>
      </c>
      <c r="E229" s="1">
        <v>82872</v>
      </c>
      <c r="F229" s="2">
        <v>107388</v>
      </c>
    </row>
    <row r="230" spans="1:6" x14ac:dyDescent="0.25">
      <c r="A230">
        <v>2020</v>
      </c>
      <c r="B230" t="s">
        <v>53</v>
      </c>
      <c r="C230" t="s">
        <v>37</v>
      </c>
      <c r="D230">
        <v>762</v>
      </c>
      <c r="E230" s="1">
        <v>5243</v>
      </c>
      <c r="F230" s="2">
        <v>87286</v>
      </c>
    </row>
    <row r="231" spans="1:6" x14ac:dyDescent="0.25">
      <c r="A231">
        <v>2020</v>
      </c>
      <c r="B231" t="s">
        <v>53</v>
      </c>
      <c r="C231" t="s">
        <v>38</v>
      </c>
      <c r="D231" s="1">
        <v>3216</v>
      </c>
      <c r="E231" s="1">
        <v>24744</v>
      </c>
      <c r="F231" s="2">
        <v>73562</v>
      </c>
    </row>
    <row r="232" spans="1:6" x14ac:dyDescent="0.25">
      <c r="A232">
        <v>2020</v>
      </c>
      <c r="B232" t="s">
        <v>53</v>
      </c>
      <c r="C232" t="s">
        <v>39</v>
      </c>
      <c r="D232">
        <v>606</v>
      </c>
      <c r="E232" s="1">
        <v>5074</v>
      </c>
      <c r="F232" s="2">
        <v>58069</v>
      </c>
    </row>
    <row r="233" spans="1:6" x14ac:dyDescent="0.25">
      <c r="A233">
        <v>2020</v>
      </c>
      <c r="B233" t="s">
        <v>53</v>
      </c>
      <c r="C233" t="s">
        <v>40</v>
      </c>
      <c r="D233" s="1">
        <v>4525</v>
      </c>
      <c r="E233" s="1">
        <v>42929</v>
      </c>
      <c r="F233" s="2">
        <v>81293</v>
      </c>
    </row>
    <row r="234" spans="1:6" x14ac:dyDescent="0.25">
      <c r="A234">
        <v>2020</v>
      </c>
      <c r="B234" t="s">
        <v>53</v>
      </c>
      <c r="C234" t="s">
        <v>41</v>
      </c>
      <c r="D234" s="1">
        <v>11822</v>
      </c>
      <c r="E234" s="1">
        <v>198521</v>
      </c>
      <c r="F234" s="2">
        <v>102835</v>
      </c>
    </row>
    <row r="235" spans="1:6" x14ac:dyDescent="0.25">
      <c r="A235">
        <v>2020</v>
      </c>
      <c r="B235" t="s">
        <v>53</v>
      </c>
      <c r="C235" t="s">
        <v>42</v>
      </c>
      <c r="D235" s="1">
        <v>3177</v>
      </c>
      <c r="E235" s="1">
        <v>37222</v>
      </c>
      <c r="F235" s="2">
        <v>96974</v>
      </c>
    </row>
    <row r="236" spans="1:6" x14ac:dyDescent="0.25">
      <c r="A236">
        <v>2020</v>
      </c>
      <c r="B236" t="s">
        <v>53</v>
      </c>
      <c r="C236" t="s">
        <v>43</v>
      </c>
      <c r="D236">
        <v>584</v>
      </c>
      <c r="E236" s="1">
        <v>3961</v>
      </c>
      <c r="F236" s="2">
        <v>68605</v>
      </c>
    </row>
    <row r="237" spans="1:6" x14ac:dyDescent="0.25">
      <c r="A237">
        <v>2020</v>
      </c>
      <c r="B237" t="s">
        <v>53</v>
      </c>
      <c r="C237" t="s">
        <v>44</v>
      </c>
      <c r="D237" s="1">
        <v>4875</v>
      </c>
      <c r="E237" s="1">
        <v>64840</v>
      </c>
      <c r="F237" s="2">
        <v>117848</v>
      </c>
    </row>
    <row r="238" spans="1:6" x14ac:dyDescent="0.25">
      <c r="A238">
        <v>2020</v>
      </c>
      <c r="B238" t="s">
        <v>53</v>
      </c>
      <c r="C238" t="s">
        <v>45</v>
      </c>
      <c r="D238" s="1">
        <v>5419</v>
      </c>
      <c r="E238" s="1">
        <v>148556</v>
      </c>
      <c r="F238" s="2">
        <v>242273</v>
      </c>
    </row>
    <row r="239" spans="1:6" x14ac:dyDescent="0.25">
      <c r="A239">
        <v>2020</v>
      </c>
      <c r="B239" t="s">
        <v>53</v>
      </c>
      <c r="C239" t="s">
        <v>46</v>
      </c>
      <c r="D239">
        <v>825</v>
      </c>
      <c r="E239" s="1">
        <v>7215</v>
      </c>
      <c r="F239" s="2">
        <v>58063</v>
      </c>
    </row>
    <row r="240" spans="1:6" x14ac:dyDescent="0.25">
      <c r="A240">
        <v>2020</v>
      </c>
      <c r="B240" t="s">
        <v>53</v>
      </c>
      <c r="C240" t="s">
        <v>47</v>
      </c>
      <c r="D240" s="1">
        <v>2400</v>
      </c>
      <c r="E240" s="1">
        <v>44846</v>
      </c>
      <c r="F240" s="2">
        <v>88336</v>
      </c>
    </row>
    <row r="241" spans="1:6" x14ac:dyDescent="0.25">
      <c r="A241">
        <v>2020</v>
      </c>
      <c r="B241" t="s">
        <v>53</v>
      </c>
      <c r="C241" t="s">
        <v>48</v>
      </c>
      <c r="D241">
        <v>428</v>
      </c>
      <c r="E241" s="1">
        <v>3000</v>
      </c>
      <c r="F241" s="2">
        <v>54299</v>
      </c>
    </row>
    <row r="242" spans="1:6" x14ac:dyDescent="0.25">
      <c r="A242">
        <v>2020</v>
      </c>
      <c r="B242" t="s">
        <v>56</v>
      </c>
      <c r="C242" t="s">
        <v>1</v>
      </c>
      <c r="D242" s="1">
        <v>13880</v>
      </c>
      <c r="E242" s="1">
        <v>94715</v>
      </c>
      <c r="F242" s="2">
        <v>75982</v>
      </c>
    </row>
    <row r="243" spans="1:6" x14ac:dyDescent="0.25">
      <c r="A243">
        <v>2020</v>
      </c>
      <c r="B243" t="s">
        <v>56</v>
      </c>
      <c r="C243" t="s">
        <v>2</v>
      </c>
      <c r="D243" s="1">
        <v>20707</v>
      </c>
      <c r="E243" s="1">
        <v>225922</v>
      </c>
      <c r="F243" s="2">
        <v>82956</v>
      </c>
    </row>
    <row r="244" spans="1:6" x14ac:dyDescent="0.25">
      <c r="A244">
        <v>2020</v>
      </c>
      <c r="B244" t="s">
        <v>56</v>
      </c>
      <c r="C244" t="s">
        <v>3</v>
      </c>
      <c r="D244" s="1">
        <v>8906</v>
      </c>
      <c r="E244" s="1">
        <v>51950</v>
      </c>
      <c r="F244" s="2">
        <v>65321</v>
      </c>
    </row>
    <row r="245" spans="1:6" x14ac:dyDescent="0.25">
      <c r="A245">
        <v>2020</v>
      </c>
      <c r="B245" t="s">
        <v>56</v>
      </c>
      <c r="C245" t="s">
        <v>4</v>
      </c>
      <c r="D245" s="1">
        <v>112775</v>
      </c>
      <c r="E245" s="1">
        <v>817007</v>
      </c>
      <c r="F245" s="2">
        <v>124107</v>
      </c>
    </row>
    <row r="246" spans="1:6" x14ac:dyDescent="0.25">
      <c r="A246">
        <v>2020</v>
      </c>
      <c r="B246" t="s">
        <v>56</v>
      </c>
      <c r="C246" t="s">
        <v>5</v>
      </c>
      <c r="D246" s="1">
        <v>25139</v>
      </c>
      <c r="E246" s="1">
        <v>165271</v>
      </c>
      <c r="F246" s="2">
        <v>97276</v>
      </c>
    </row>
    <row r="247" spans="1:6" x14ac:dyDescent="0.25">
      <c r="A247">
        <v>2020</v>
      </c>
      <c r="B247" t="s">
        <v>56</v>
      </c>
      <c r="C247" t="s">
        <v>6</v>
      </c>
      <c r="D247" s="1">
        <v>11223</v>
      </c>
      <c r="E247" s="1">
        <v>118168</v>
      </c>
      <c r="F247" s="2">
        <v>165086</v>
      </c>
    </row>
    <row r="248" spans="1:6" x14ac:dyDescent="0.25">
      <c r="A248">
        <v>2020</v>
      </c>
      <c r="B248" t="s">
        <v>56</v>
      </c>
      <c r="C248" t="s">
        <v>7</v>
      </c>
      <c r="D248" s="1">
        <v>3005</v>
      </c>
      <c r="E248" s="1">
        <v>47390</v>
      </c>
      <c r="F248" s="2">
        <v>103154</v>
      </c>
    </row>
    <row r="249" spans="1:6" x14ac:dyDescent="0.25">
      <c r="A249">
        <v>2020</v>
      </c>
      <c r="B249" t="s">
        <v>56</v>
      </c>
      <c r="C249" t="s">
        <v>8</v>
      </c>
      <c r="D249" s="1">
        <v>80956</v>
      </c>
      <c r="E249" s="1">
        <v>586706</v>
      </c>
      <c r="F249" s="2">
        <v>84307</v>
      </c>
    </row>
    <row r="250" spans="1:6" x14ac:dyDescent="0.25">
      <c r="A250">
        <v>2020</v>
      </c>
      <c r="B250" t="s">
        <v>56</v>
      </c>
      <c r="C250" t="s">
        <v>9</v>
      </c>
      <c r="D250" s="1">
        <v>28810</v>
      </c>
      <c r="E250" s="1">
        <v>242175</v>
      </c>
      <c r="F250" s="2">
        <v>93145</v>
      </c>
    </row>
    <row r="251" spans="1:6" x14ac:dyDescent="0.25">
      <c r="A251">
        <v>2020</v>
      </c>
      <c r="B251" t="s">
        <v>56</v>
      </c>
      <c r="C251" t="s">
        <v>10</v>
      </c>
      <c r="D251" s="1">
        <v>6508</v>
      </c>
      <c r="E251" s="1">
        <v>34249</v>
      </c>
      <c r="F251" s="2">
        <v>68833</v>
      </c>
    </row>
    <row r="252" spans="1:6" x14ac:dyDescent="0.25">
      <c r="A252">
        <v>2020</v>
      </c>
      <c r="B252" t="s">
        <v>56</v>
      </c>
      <c r="C252" t="s">
        <v>11</v>
      </c>
      <c r="D252" s="1">
        <v>33063</v>
      </c>
      <c r="E252" s="1">
        <v>376539</v>
      </c>
      <c r="F252" s="2">
        <v>121634</v>
      </c>
    </row>
    <row r="253" spans="1:6" x14ac:dyDescent="0.25">
      <c r="A253">
        <v>2020</v>
      </c>
      <c r="B253" t="s">
        <v>56</v>
      </c>
      <c r="C253" t="s">
        <v>12</v>
      </c>
      <c r="D253" s="1">
        <v>17574</v>
      </c>
      <c r="E253" s="1">
        <v>133449</v>
      </c>
      <c r="F253" s="2">
        <v>72283</v>
      </c>
    </row>
    <row r="254" spans="1:6" x14ac:dyDescent="0.25">
      <c r="A254">
        <v>2020</v>
      </c>
      <c r="B254" t="s">
        <v>56</v>
      </c>
      <c r="C254" t="s">
        <v>13</v>
      </c>
      <c r="D254" s="1">
        <v>10731</v>
      </c>
      <c r="E254" s="1">
        <v>109283</v>
      </c>
      <c r="F254" s="2">
        <v>81131</v>
      </c>
    </row>
    <row r="255" spans="1:6" x14ac:dyDescent="0.25">
      <c r="A255">
        <v>2020</v>
      </c>
      <c r="B255" t="s">
        <v>56</v>
      </c>
      <c r="C255" t="s">
        <v>14</v>
      </c>
      <c r="D255" s="1">
        <v>8752</v>
      </c>
      <c r="E255" s="1">
        <v>73310</v>
      </c>
      <c r="F255" s="2">
        <v>75889</v>
      </c>
    </row>
    <row r="256" spans="1:6" x14ac:dyDescent="0.25">
      <c r="A256">
        <v>2020</v>
      </c>
      <c r="B256" t="s">
        <v>56</v>
      </c>
      <c r="C256" t="s">
        <v>15</v>
      </c>
      <c r="D256" s="1">
        <v>11729</v>
      </c>
      <c r="E256" s="1">
        <v>92079</v>
      </c>
      <c r="F256" s="2">
        <v>75177</v>
      </c>
    </row>
    <row r="257" spans="1:6" x14ac:dyDescent="0.25">
      <c r="A257">
        <v>2020</v>
      </c>
      <c r="B257" t="s">
        <v>56</v>
      </c>
      <c r="C257" t="s">
        <v>16</v>
      </c>
      <c r="D257" s="1">
        <v>14229</v>
      </c>
      <c r="E257" s="1">
        <v>81149</v>
      </c>
      <c r="F257" s="2">
        <v>69409</v>
      </c>
    </row>
    <row r="258" spans="1:6" x14ac:dyDescent="0.25">
      <c r="A258">
        <v>2020</v>
      </c>
      <c r="B258" t="s">
        <v>56</v>
      </c>
      <c r="C258" t="s">
        <v>17</v>
      </c>
      <c r="D258" s="1">
        <v>3926</v>
      </c>
      <c r="E258" s="1">
        <v>30107</v>
      </c>
      <c r="F258" s="2">
        <v>75870</v>
      </c>
    </row>
    <row r="259" spans="1:6" x14ac:dyDescent="0.25">
      <c r="A259">
        <v>2020</v>
      </c>
      <c r="B259" t="s">
        <v>56</v>
      </c>
      <c r="C259" t="s">
        <v>18</v>
      </c>
      <c r="D259" s="1">
        <v>15692</v>
      </c>
      <c r="E259" s="1">
        <v>129771</v>
      </c>
      <c r="F259" s="2">
        <v>110159</v>
      </c>
    </row>
    <row r="260" spans="1:6" x14ac:dyDescent="0.25">
      <c r="A260">
        <v>2020</v>
      </c>
      <c r="B260" t="s">
        <v>56</v>
      </c>
      <c r="C260" t="s">
        <v>19</v>
      </c>
      <c r="D260" s="1">
        <v>18137</v>
      </c>
      <c r="E260" s="1">
        <v>212062</v>
      </c>
      <c r="F260" s="2">
        <v>159120</v>
      </c>
    </row>
    <row r="261" spans="1:6" x14ac:dyDescent="0.25">
      <c r="A261">
        <v>2020</v>
      </c>
      <c r="B261" t="s">
        <v>56</v>
      </c>
      <c r="C261" t="s">
        <v>20</v>
      </c>
      <c r="D261" s="1">
        <v>20626</v>
      </c>
      <c r="E261" s="1">
        <v>207448</v>
      </c>
      <c r="F261" s="2">
        <v>81720</v>
      </c>
    </row>
    <row r="262" spans="1:6" x14ac:dyDescent="0.25">
      <c r="A262">
        <v>2020</v>
      </c>
      <c r="B262" t="s">
        <v>56</v>
      </c>
      <c r="C262" t="s">
        <v>21</v>
      </c>
      <c r="D262" s="1">
        <v>16134</v>
      </c>
      <c r="E262" s="1">
        <v>179728</v>
      </c>
      <c r="F262" s="2">
        <v>104989</v>
      </c>
    </row>
    <row r="263" spans="1:6" x14ac:dyDescent="0.25">
      <c r="A263">
        <v>2020</v>
      </c>
      <c r="B263" t="s">
        <v>56</v>
      </c>
      <c r="C263" t="s">
        <v>22</v>
      </c>
      <c r="D263" s="1">
        <v>7984</v>
      </c>
      <c r="E263" s="1">
        <v>41912</v>
      </c>
      <c r="F263" s="2">
        <v>59263</v>
      </c>
    </row>
    <row r="264" spans="1:6" x14ac:dyDescent="0.25">
      <c r="A264">
        <v>2020</v>
      </c>
      <c r="B264" t="s">
        <v>56</v>
      </c>
      <c r="C264" t="s">
        <v>23</v>
      </c>
      <c r="D264" s="1">
        <v>18815</v>
      </c>
      <c r="E264" s="1">
        <v>165564</v>
      </c>
      <c r="F264" s="2">
        <v>82664</v>
      </c>
    </row>
    <row r="265" spans="1:6" x14ac:dyDescent="0.25">
      <c r="A265">
        <v>2020</v>
      </c>
      <c r="B265" t="s">
        <v>56</v>
      </c>
      <c r="C265" t="s">
        <v>24</v>
      </c>
      <c r="D265" s="1">
        <v>4557</v>
      </c>
      <c r="E265" s="1">
        <v>21986</v>
      </c>
      <c r="F265" s="2">
        <v>67330</v>
      </c>
    </row>
    <row r="266" spans="1:6" x14ac:dyDescent="0.25">
      <c r="A266">
        <v>2020</v>
      </c>
      <c r="B266" t="s">
        <v>56</v>
      </c>
      <c r="C266" t="s">
        <v>25</v>
      </c>
      <c r="D266" s="1">
        <v>7000</v>
      </c>
      <c r="E266" s="1">
        <v>66588</v>
      </c>
      <c r="F266" s="2">
        <v>74942</v>
      </c>
    </row>
    <row r="267" spans="1:6" x14ac:dyDescent="0.25">
      <c r="A267">
        <v>2020</v>
      </c>
      <c r="B267" t="s">
        <v>56</v>
      </c>
      <c r="C267" t="s">
        <v>26</v>
      </c>
      <c r="D267" s="1">
        <v>9293</v>
      </c>
      <c r="E267" s="1">
        <v>62325</v>
      </c>
      <c r="F267" s="2">
        <v>79236</v>
      </c>
    </row>
    <row r="268" spans="1:6" x14ac:dyDescent="0.25">
      <c r="A268">
        <v>2020</v>
      </c>
      <c r="B268" t="s">
        <v>56</v>
      </c>
      <c r="C268" t="s">
        <v>27</v>
      </c>
      <c r="D268" s="1">
        <v>3946</v>
      </c>
      <c r="E268" s="1">
        <v>33027</v>
      </c>
      <c r="F268" s="2">
        <v>109751</v>
      </c>
    </row>
    <row r="269" spans="1:6" x14ac:dyDescent="0.25">
      <c r="A269">
        <v>2020</v>
      </c>
      <c r="B269" t="s">
        <v>56</v>
      </c>
      <c r="C269" t="s">
        <v>28</v>
      </c>
      <c r="D269" s="1">
        <v>20469</v>
      </c>
      <c r="E269" s="1">
        <v>235676</v>
      </c>
      <c r="F269" s="2">
        <v>127870</v>
      </c>
    </row>
    <row r="270" spans="1:6" x14ac:dyDescent="0.25">
      <c r="A270">
        <v>2020</v>
      </c>
      <c r="B270" t="s">
        <v>56</v>
      </c>
      <c r="C270" t="s">
        <v>29</v>
      </c>
      <c r="D270" s="1">
        <v>5600</v>
      </c>
      <c r="E270" s="1">
        <v>32608</v>
      </c>
      <c r="F270" s="2">
        <v>62343</v>
      </c>
    </row>
    <row r="271" spans="1:6" x14ac:dyDescent="0.25">
      <c r="A271">
        <v>2020</v>
      </c>
      <c r="B271" t="s">
        <v>56</v>
      </c>
      <c r="C271" t="s">
        <v>30</v>
      </c>
      <c r="D271" s="1">
        <v>63948</v>
      </c>
      <c r="E271" s="1">
        <v>700031</v>
      </c>
      <c r="F271" s="2">
        <v>207014</v>
      </c>
    </row>
    <row r="272" spans="1:6" x14ac:dyDescent="0.25">
      <c r="A272">
        <v>2020</v>
      </c>
      <c r="B272" t="s">
        <v>56</v>
      </c>
      <c r="C272" t="s">
        <v>31</v>
      </c>
      <c r="D272" s="1">
        <v>30275</v>
      </c>
      <c r="E272" s="1">
        <v>251672</v>
      </c>
      <c r="F272" s="2">
        <v>97234</v>
      </c>
    </row>
    <row r="273" spans="1:6" x14ac:dyDescent="0.25">
      <c r="A273">
        <v>2020</v>
      </c>
      <c r="B273" t="s">
        <v>56</v>
      </c>
      <c r="C273" t="s">
        <v>32</v>
      </c>
      <c r="D273" s="1">
        <v>3042</v>
      </c>
      <c r="E273" s="1">
        <v>22496</v>
      </c>
      <c r="F273" s="2">
        <v>69243</v>
      </c>
    </row>
    <row r="274" spans="1:6" x14ac:dyDescent="0.25">
      <c r="A274">
        <v>2020</v>
      </c>
      <c r="B274" t="s">
        <v>56</v>
      </c>
      <c r="C274" t="s">
        <v>33</v>
      </c>
      <c r="D274" s="1">
        <v>29307</v>
      </c>
      <c r="E274" s="1">
        <v>287990</v>
      </c>
      <c r="F274" s="2">
        <v>82336</v>
      </c>
    </row>
    <row r="275" spans="1:6" x14ac:dyDescent="0.25">
      <c r="A275">
        <v>2020</v>
      </c>
      <c r="B275" t="s">
        <v>56</v>
      </c>
      <c r="C275" t="s">
        <v>34</v>
      </c>
      <c r="D275" s="1">
        <v>11701</v>
      </c>
      <c r="E275" s="1">
        <v>74614</v>
      </c>
      <c r="F275" s="2">
        <v>64030</v>
      </c>
    </row>
    <row r="276" spans="1:6" x14ac:dyDescent="0.25">
      <c r="A276">
        <v>2020</v>
      </c>
      <c r="B276" t="s">
        <v>56</v>
      </c>
      <c r="C276" t="s">
        <v>35</v>
      </c>
      <c r="D276" s="1">
        <v>13352</v>
      </c>
      <c r="E276" s="1">
        <v>83937</v>
      </c>
      <c r="F276" s="2">
        <v>80727</v>
      </c>
    </row>
    <row r="277" spans="1:6" x14ac:dyDescent="0.25">
      <c r="A277">
        <v>2020</v>
      </c>
      <c r="B277" t="s">
        <v>56</v>
      </c>
      <c r="C277" t="s">
        <v>36</v>
      </c>
      <c r="D277" s="1">
        <v>29714</v>
      </c>
      <c r="E277" s="1">
        <v>325571</v>
      </c>
      <c r="F277" s="2">
        <v>97231</v>
      </c>
    </row>
    <row r="278" spans="1:6" x14ac:dyDescent="0.25">
      <c r="A278">
        <v>2020</v>
      </c>
      <c r="B278" t="s">
        <v>56</v>
      </c>
      <c r="C278" t="s">
        <v>37</v>
      </c>
      <c r="D278" s="1">
        <v>3038</v>
      </c>
      <c r="E278" s="1">
        <v>31304</v>
      </c>
      <c r="F278" s="2">
        <v>100316</v>
      </c>
    </row>
    <row r="279" spans="1:6" x14ac:dyDescent="0.25">
      <c r="A279">
        <v>2020</v>
      </c>
      <c r="B279" t="s">
        <v>56</v>
      </c>
      <c r="C279" t="s">
        <v>38</v>
      </c>
      <c r="D279" s="1">
        <v>15078</v>
      </c>
      <c r="E279" s="1">
        <v>101637</v>
      </c>
      <c r="F279" s="2">
        <v>71361</v>
      </c>
    </row>
    <row r="280" spans="1:6" x14ac:dyDescent="0.25">
      <c r="A280">
        <v>2020</v>
      </c>
      <c r="B280" t="s">
        <v>56</v>
      </c>
      <c r="C280" t="s">
        <v>39</v>
      </c>
      <c r="D280" s="1">
        <v>3397</v>
      </c>
      <c r="E280" s="1">
        <v>27809</v>
      </c>
      <c r="F280" s="2">
        <v>69345</v>
      </c>
    </row>
    <row r="281" spans="1:6" x14ac:dyDescent="0.25">
      <c r="A281">
        <v>2020</v>
      </c>
      <c r="B281" t="s">
        <v>56</v>
      </c>
      <c r="C281" t="s">
        <v>40</v>
      </c>
      <c r="D281" s="1">
        <v>16893</v>
      </c>
      <c r="E281" s="1">
        <v>155926</v>
      </c>
      <c r="F281" s="2">
        <v>85116</v>
      </c>
    </row>
    <row r="282" spans="1:6" x14ac:dyDescent="0.25">
      <c r="A282">
        <v>2020</v>
      </c>
      <c r="B282" t="s">
        <v>56</v>
      </c>
      <c r="C282" t="s">
        <v>41</v>
      </c>
      <c r="D282" s="1">
        <v>78940</v>
      </c>
      <c r="E282" s="1">
        <v>778554</v>
      </c>
      <c r="F282" s="2">
        <v>92477</v>
      </c>
    </row>
    <row r="283" spans="1:6" x14ac:dyDescent="0.25">
      <c r="A283">
        <v>2020</v>
      </c>
      <c r="B283" t="s">
        <v>56</v>
      </c>
      <c r="C283" t="s">
        <v>42</v>
      </c>
      <c r="D283" s="1">
        <v>12580</v>
      </c>
      <c r="E283" s="1">
        <v>93379</v>
      </c>
      <c r="F283" s="2">
        <v>79806</v>
      </c>
    </row>
    <row r="284" spans="1:6" x14ac:dyDescent="0.25">
      <c r="A284">
        <v>2020</v>
      </c>
      <c r="B284" t="s">
        <v>56</v>
      </c>
      <c r="C284" t="s">
        <v>43</v>
      </c>
      <c r="D284" s="1">
        <v>1719</v>
      </c>
      <c r="E284" s="1">
        <v>11578</v>
      </c>
      <c r="F284" s="2">
        <v>80135</v>
      </c>
    </row>
    <row r="285" spans="1:6" x14ac:dyDescent="0.25">
      <c r="A285">
        <v>2020</v>
      </c>
      <c r="B285" t="s">
        <v>56</v>
      </c>
      <c r="C285" t="s">
        <v>44</v>
      </c>
      <c r="D285" s="1">
        <v>22750</v>
      </c>
      <c r="E285" s="1">
        <v>195671</v>
      </c>
      <c r="F285" s="2">
        <v>97246</v>
      </c>
    </row>
    <row r="286" spans="1:6" x14ac:dyDescent="0.25">
      <c r="A286">
        <v>2020</v>
      </c>
      <c r="B286" t="s">
        <v>56</v>
      </c>
      <c r="C286" t="s">
        <v>45</v>
      </c>
      <c r="D286" s="1">
        <v>18828</v>
      </c>
      <c r="E286" s="1">
        <v>147772</v>
      </c>
      <c r="F286" s="2">
        <v>95674</v>
      </c>
    </row>
    <row r="287" spans="1:6" x14ac:dyDescent="0.25">
      <c r="A287">
        <v>2020</v>
      </c>
      <c r="B287" t="s">
        <v>56</v>
      </c>
      <c r="C287" t="s">
        <v>46</v>
      </c>
      <c r="D287" s="1">
        <v>4042</v>
      </c>
      <c r="E287" s="1">
        <v>24190</v>
      </c>
      <c r="F287" s="2">
        <v>56764</v>
      </c>
    </row>
    <row r="288" spans="1:6" x14ac:dyDescent="0.25">
      <c r="A288">
        <v>2020</v>
      </c>
      <c r="B288" t="s">
        <v>56</v>
      </c>
      <c r="C288" t="s">
        <v>47</v>
      </c>
      <c r="D288" s="1">
        <v>14688</v>
      </c>
      <c r="E288" s="1">
        <v>148829</v>
      </c>
      <c r="F288" s="2">
        <v>80470</v>
      </c>
    </row>
    <row r="289" spans="1:6" x14ac:dyDescent="0.25">
      <c r="A289">
        <v>2020</v>
      </c>
      <c r="B289" t="s">
        <v>56</v>
      </c>
      <c r="C289" t="s">
        <v>48</v>
      </c>
      <c r="D289" s="1">
        <v>2353</v>
      </c>
      <c r="E289" s="1">
        <v>10919</v>
      </c>
      <c r="F289" s="2">
        <v>64480</v>
      </c>
    </row>
    <row r="290" spans="1:6" x14ac:dyDescent="0.25">
      <c r="A290">
        <v>2020</v>
      </c>
      <c r="B290" t="s">
        <v>57</v>
      </c>
      <c r="C290" t="s">
        <v>1</v>
      </c>
      <c r="D290" s="1">
        <v>22875</v>
      </c>
      <c r="E290" s="1">
        <v>242419</v>
      </c>
      <c r="F290" s="2">
        <v>62111</v>
      </c>
    </row>
    <row r="291" spans="1:6" x14ac:dyDescent="0.25">
      <c r="A291">
        <v>2020</v>
      </c>
      <c r="B291" t="s">
        <v>57</v>
      </c>
      <c r="C291" t="s">
        <v>2</v>
      </c>
      <c r="D291" s="1">
        <v>40867</v>
      </c>
      <c r="E291" s="1">
        <v>431379</v>
      </c>
      <c r="F291" s="2">
        <v>63180</v>
      </c>
    </row>
    <row r="292" spans="1:6" x14ac:dyDescent="0.25">
      <c r="A292">
        <v>2020</v>
      </c>
      <c r="B292" t="s">
        <v>57</v>
      </c>
      <c r="C292" t="s">
        <v>3</v>
      </c>
      <c r="D292" s="1">
        <v>15490</v>
      </c>
      <c r="E292" s="1">
        <v>139300</v>
      </c>
      <c r="F292" s="2">
        <v>68067</v>
      </c>
    </row>
    <row r="293" spans="1:6" x14ac:dyDescent="0.25">
      <c r="A293">
        <v>2020</v>
      </c>
      <c r="B293" t="s">
        <v>57</v>
      </c>
      <c r="C293" t="s">
        <v>4</v>
      </c>
      <c r="D293" s="1">
        <v>221985</v>
      </c>
      <c r="E293" s="1">
        <v>2600604</v>
      </c>
      <c r="F293" s="2">
        <v>106486</v>
      </c>
    </row>
    <row r="294" spans="1:6" x14ac:dyDescent="0.25">
      <c r="A294">
        <v>2020</v>
      </c>
      <c r="B294" t="s">
        <v>57</v>
      </c>
      <c r="C294" t="s">
        <v>5</v>
      </c>
      <c r="D294" s="1">
        <v>58286</v>
      </c>
      <c r="E294" s="1">
        <v>430367</v>
      </c>
      <c r="F294" s="2">
        <v>90744</v>
      </c>
    </row>
    <row r="295" spans="1:6" x14ac:dyDescent="0.25">
      <c r="A295">
        <v>2020</v>
      </c>
      <c r="B295" t="s">
        <v>57</v>
      </c>
      <c r="C295" t="s">
        <v>6</v>
      </c>
      <c r="D295" s="1">
        <v>24131</v>
      </c>
      <c r="E295" s="1">
        <v>206629</v>
      </c>
      <c r="F295" s="2">
        <v>95714</v>
      </c>
    </row>
    <row r="296" spans="1:6" x14ac:dyDescent="0.25">
      <c r="A296">
        <v>2020</v>
      </c>
      <c r="B296" t="s">
        <v>57</v>
      </c>
      <c r="C296" t="s">
        <v>7</v>
      </c>
      <c r="D296" s="1">
        <v>9766</v>
      </c>
      <c r="E296" s="1">
        <v>61669</v>
      </c>
      <c r="F296" s="2">
        <v>85651</v>
      </c>
    </row>
    <row r="297" spans="1:6" x14ac:dyDescent="0.25">
      <c r="A297">
        <v>2020</v>
      </c>
      <c r="B297" t="s">
        <v>57</v>
      </c>
      <c r="C297" t="s">
        <v>8</v>
      </c>
      <c r="D297" s="1">
        <v>179893</v>
      </c>
      <c r="E297" s="1">
        <v>1358317</v>
      </c>
      <c r="F297" s="2">
        <v>68223</v>
      </c>
    </row>
    <row r="298" spans="1:6" x14ac:dyDescent="0.25">
      <c r="A298">
        <v>2020</v>
      </c>
      <c r="B298" t="s">
        <v>57</v>
      </c>
      <c r="C298" t="s">
        <v>9</v>
      </c>
      <c r="D298" s="1">
        <v>60683</v>
      </c>
      <c r="E298" s="1">
        <v>692452</v>
      </c>
      <c r="F298" s="2">
        <v>76331</v>
      </c>
    </row>
    <row r="299" spans="1:6" x14ac:dyDescent="0.25">
      <c r="A299">
        <v>2020</v>
      </c>
      <c r="B299" t="s">
        <v>57</v>
      </c>
      <c r="C299" t="s">
        <v>10</v>
      </c>
      <c r="D299" s="1">
        <v>12911</v>
      </c>
      <c r="E299" s="1">
        <v>97097</v>
      </c>
      <c r="F299" s="2">
        <v>59743</v>
      </c>
    </row>
    <row r="300" spans="1:6" x14ac:dyDescent="0.25">
      <c r="A300">
        <v>2020</v>
      </c>
      <c r="B300" t="s">
        <v>57</v>
      </c>
      <c r="C300" t="s">
        <v>11</v>
      </c>
      <c r="D300" s="1">
        <v>75904</v>
      </c>
      <c r="E300" s="1">
        <v>892150</v>
      </c>
      <c r="F300" s="2">
        <v>83889</v>
      </c>
    </row>
    <row r="301" spans="1:6" x14ac:dyDescent="0.25">
      <c r="A301">
        <v>2020</v>
      </c>
      <c r="B301" t="s">
        <v>57</v>
      </c>
      <c r="C301" t="s">
        <v>12</v>
      </c>
      <c r="D301" s="1">
        <v>32143</v>
      </c>
      <c r="E301" s="1">
        <v>326745</v>
      </c>
      <c r="F301" s="2">
        <v>58578</v>
      </c>
    </row>
    <row r="302" spans="1:6" x14ac:dyDescent="0.25">
      <c r="A302">
        <v>2020</v>
      </c>
      <c r="B302" t="s">
        <v>57</v>
      </c>
      <c r="C302" t="s">
        <v>13</v>
      </c>
      <c r="D302" s="1">
        <v>16706</v>
      </c>
      <c r="E302" s="1">
        <v>134822</v>
      </c>
      <c r="F302" s="2">
        <v>61793</v>
      </c>
    </row>
    <row r="303" spans="1:6" x14ac:dyDescent="0.25">
      <c r="A303">
        <v>2020</v>
      </c>
      <c r="B303" t="s">
        <v>57</v>
      </c>
      <c r="C303" t="s">
        <v>14</v>
      </c>
      <c r="D303" s="1">
        <v>16823</v>
      </c>
      <c r="E303" s="1">
        <v>168813</v>
      </c>
      <c r="F303" s="2">
        <v>69538</v>
      </c>
    </row>
    <row r="304" spans="1:6" x14ac:dyDescent="0.25">
      <c r="A304">
        <v>2020</v>
      </c>
      <c r="B304" t="s">
        <v>57</v>
      </c>
      <c r="C304" t="s">
        <v>15</v>
      </c>
      <c r="D304" s="1">
        <v>22329</v>
      </c>
      <c r="E304" s="1">
        <v>207575</v>
      </c>
      <c r="F304" s="2">
        <v>55987</v>
      </c>
    </row>
    <row r="305" spans="1:6" x14ac:dyDescent="0.25">
      <c r="A305">
        <v>2020</v>
      </c>
      <c r="B305" t="s">
        <v>57</v>
      </c>
      <c r="C305" t="s">
        <v>16</v>
      </c>
      <c r="D305" s="1">
        <v>26262</v>
      </c>
      <c r="E305" s="1">
        <v>204729</v>
      </c>
      <c r="F305" s="2">
        <v>60136</v>
      </c>
    </row>
    <row r="306" spans="1:6" x14ac:dyDescent="0.25">
      <c r="A306">
        <v>2020</v>
      </c>
      <c r="B306" t="s">
        <v>57</v>
      </c>
      <c r="C306" t="s">
        <v>17</v>
      </c>
      <c r="D306" s="1">
        <v>11267</v>
      </c>
      <c r="E306" s="1">
        <v>68952</v>
      </c>
      <c r="F306" s="2">
        <v>66178</v>
      </c>
    </row>
    <row r="307" spans="1:6" x14ac:dyDescent="0.25">
      <c r="A307">
        <v>2020</v>
      </c>
      <c r="B307" t="s">
        <v>57</v>
      </c>
      <c r="C307" t="s">
        <v>18</v>
      </c>
      <c r="D307" s="1">
        <v>44172</v>
      </c>
      <c r="E307" s="1">
        <v>441860</v>
      </c>
      <c r="F307" s="2">
        <v>88391</v>
      </c>
    </row>
    <row r="308" spans="1:6" x14ac:dyDescent="0.25">
      <c r="A308">
        <v>2020</v>
      </c>
      <c r="B308" t="s">
        <v>57</v>
      </c>
      <c r="C308" t="s">
        <v>19</v>
      </c>
      <c r="D308" s="1">
        <v>48428</v>
      </c>
      <c r="E308" s="1">
        <v>583792</v>
      </c>
      <c r="F308" s="2">
        <v>124638</v>
      </c>
    </row>
    <row r="309" spans="1:6" x14ac:dyDescent="0.25">
      <c r="A309">
        <v>2020</v>
      </c>
      <c r="B309" t="s">
        <v>57</v>
      </c>
      <c r="C309" t="s">
        <v>20</v>
      </c>
      <c r="D309" s="1">
        <v>46269</v>
      </c>
      <c r="E309" s="1">
        <v>599657</v>
      </c>
      <c r="F309" s="2">
        <v>76432</v>
      </c>
    </row>
    <row r="310" spans="1:6" x14ac:dyDescent="0.25">
      <c r="A310">
        <v>2020</v>
      </c>
      <c r="B310" t="s">
        <v>57</v>
      </c>
      <c r="C310" t="s">
        <v>21</v>
      </c>
      <c r="D310" s="1">
        <v>33603</v>
      </c>
      <c r="E310" s="1">
        <v>361183</v>
      </c>
      <c r="F310" s="2">
        <v>91033</v>
      </c>
    </row>
    <row r="311" spans="1:6" x14ac:dyDescent="0.25">
      <c r="A311">
        <v>2020</v>
      </c>
      <c r="B311" t="s">
        <v>57</v>
      </c>
      <c r="C311" t="s">
        <v>22</v>
      </c>
      <c r="D311" s="1">
        <v>12692</v>
      </c>
      <c r="E311" s="1">
        <v>107758</v>
      </c>
      <c r="F311" s="2">
        <v>45573</v>
      </c>
    </row>
    <row r="312" spans="1:6" x14ac:dyDescent="0.25">
      <c r="A312">
        <v>2020</v>
      </c>
      <c r="B312" t="s">
        <v>57</v>
      </c>
      <c r="C312" t="s">
        <v>23</v>
      </c>
      <c r="D312" s="1">
        <v>36089</v>
      </c>
      <c r="E312" s="1">
        <v>365657</v>
      </c>
      <c r="F312" s="2">
        <v>72666</v>
      </c>
    </row>
    <row r="313" spans="1:6" x14ac:dyDescent="0.25">
      <c r="A313">
        <v>2020</v>
      </c>
      <c r="B313" t="s">
        <v>57</v>
      </c>
      <c r="C313" t="s">
        <v>24</v>
      </c>
      <c r="D313" s="1">
        <v>10331</v>
      </c>
      <c r="E313" s="1">
        <v>43549</v>
      </c>
      <c r="F313" s="2">
        <v>59785</v>
      </c>
    </row>
    <row r="314" spans="1:6" x14ac:dyDescent="0.25">
      <c r="A314">
        <v>2020</v>
      </c>
      <c r="B314" t="s">
        <v>57</v>
      </c>
      <c r="C314" t="s">
        <v>25</v>
      </c>
      <c r="D314" s="1">
        <v>11809</v>
      </c>
      <c r="E314" s="1">
        <v>117288</v>
      </c>
      <c r="F314" s="2">
        <v>65292</v>
      </c>
    </row>
    <row r="315" spans="1:6" x14ac:dyDescent="0.25">
      <c r="A315">
        <v>2020</v>
      </c>
      <c r="B315" t="s">
        <v>57</v>
      </c>
      <c r="C315" t="s">
        <v>26</v>
      </c>
      <c r="D315" s="1">
        <v>20046</v>
      </c>
      <c r="E315" s="1">
        <v>179092</v>
      </c>
      <c r="F315" s="2">
        <v>67081</v>
      </c>
    </row>
    <row r="316" spans="1:6" x14ac:dyDescent="0.25">
      <c r="A316">
        <v>2020</v>
      </c>
      <c r="B316" t="s">
        <v>57</v>
      </c>
      <c r="C316" t="s">
        <v>27</v>
      </c>
      <c r="D316" s="1">
        <v>13616</v>
      </c>
      <c r="E316" s="1">
        <v>81639</v>
      </c>
      <c r="F316" s="2">
        <v>88167</v>
      </c>
    </row>
    <row r="317" spans="1:6" x14ac:dyDescent="0.25">
      <c r="A317">
        <v>2020</v>
      </c>
      <c r="B317" t="s">
        <v>57</v>
      </c>
      <c r="C317" t="s">
        <v>28</v>
      </c>
      <c r="D317" s="1">
        <v>53304</v>
      </c>
      <c r="E317" s="1">
        <v>643507</v>
      </c>
      <c r="F317" s="2">
        <v>102666</v>
      </c>
    </row>
    <row r="318" spans="1:6" x14ac:dyDescent="0.25">
      <c r="A318">
        <v>2020</v>
      </c>
      <c r="B318" t="s">
        <v>57</v>
      </c>
      <c r="C318" t="s">
        <v>29</v>
      </c>
      <c r="D318" s="1">
        <v>11550</v>
      </c>
      <c r="E318" s="1">
        <v>107707</v>
      </c>
      <c r="F318" s="2">
        <v>69938</v>
      </c>
    </row>
    <row r="319" spans="1:6" x14ac:dyDescent="0.25">
      <c r="A319">
        <v>2020</v>
      </c>
      <c r="B319" t="s">
        <v>57</v>
      </c>
      <c r="C319" t="s">
        <v>30</v>
      </c>
      <c r="D319" s="1">
        <v>117347</v>
      </c>
      <c r="E319" s="1">
        <v>1242471</v>
      </c>
      <c r="F319" s="2">
        <v>109413</v>
      </c>
    </row>
    <row r="320" spans="1:6" x14ac:dyDescent="0.25">
      <c r="A320">
        <v>2020</v>
      </c>
      <c r="B320" t="s">
        <v>57</v>
      </c>
      <c r="C320" t="s">
        <v>31</v>
      </c>
      <c r="D320" s="1">
        <v>64843</v>
      </c>
      <c r="E320" s="1">
        <v>637719</v>
      </c>
      <c r="F320" s="2">
        <v>72078</v>
      </c>
    </row>
    <row r="321" spans="1:6" x14ac:dyDescent="0.25">
      <c r="A321">
        <v>2020</v>
      </c>
      <c r="B321" t="s">
        <v>57</v>
      </c>
      <c r="C321" t="s">
        <v>32</v>
      </c>
      <c r="D321" s="1">
        <v>5337</v>
      </c>
      <c r="E321" s="1">
        <v>31642</v>
      </c>
      <c r="F321" s="2">
        <v>65877</v>
      </c>
    </row>
    <row r="322" spans="1:6" x14ac:dyDescent="0.25">
      <c r="A322">
        <v>2020</v>
      </c>
      <c r="B322" t="s">
        <v>57</v>
      </c>
      <c r="C322" t="s">
        <v>33</v>
      </c>
      <c r="D322" s="1">
        <v>55987</v>
      </c>
      <c r="E322" s="1">
        <v>697244</v>
      </c>
      <c r="F322" s="2">
        <v>71920</v>
      </c>
    </row>
    <row r="323" spans="1:6" x14ac:dyDescent="0.25">
      <c r="A323">
        <v>2020</v>
      </c>
      <c r="B323" t="s">
        <v>57</v>
      </c>
      <c r="C323" t="s">
        <v>34</v>
      </c>
      <c r="D323" s="1">
        <v>21652</v>
      </c>
      <c r="E323" s="1">
        <v>185307</v>
      </c>
      <c r="F323" s="2">
        <v>58539</v>
      </c>
    </row>
    <row r="324" spans="1:6" x14ac:dyDescent="0.25">
      <c r="A324">
        <v>2020</v>
      </c>
      <c r="B324" t="s">
        <v>57</v>
      </c>
      <c r="C324" t="s">
        <v>35</v>
      </c>
      <c r="D324" s="1">
        <v>27033</v>
      </c>
      <c r="E324" s="1">
        <v>242218</v>
      </c>
      <c r="F324" s="2">
        <v>81224</v>
      </c>
    </row>
    <row r="325" spans="1:6" x14ac:dyDescent="0.25">
      <c r="A325">
        <v>2020</v>
      </c>
      <c r="B325" t="s">
        <v>57</v>
      </c>
      <c r="C325" t="s">
        <v>36</v>
      </c>
      <c r="D325" s="1">
        <v>66210</v>
      </c>
      <c r="E325" s="1">
        <v>766122</v>
      </c>
      <c r="F325" s="2">
        <v>86971</v>
      </c>
    </row>
    <row r="326" spans="1:6" x14ac:dyDescent="0.25">
      <c r="A326">
        <v>2020</v>
      </c>
      <c r="B326" t="s">
        <v>57</v>
      </c>
      <c r="C326" t="s">
        <v>37</v>
      </c>
      <c r="D326" s="1">
        <v>9567</v>
      </c>
      <c r="E326" s="1">
        <v>65232</v>
      </c>
      <c r="F326" s="2">
        <v>75829</v>
      </c>
    </row>
    <row r="327" spans="1:6" x14ac:dyDescent="0.25">
      <c r="A327">
        <v>2020</v>
      </c>
      <c r="B327" t="s">
        <v>57</v>
      </c>
      <c r="C327" t="s">
        <v>38</v>
      </c>
      <c r="D327" s="1">
        <v>30793</v>
      </c>
      <c r="E327" s="1">
        <v>281874</v>
      </c>
      <c r="F327" s="2">
        <v>56907</v>
      </c>
    </row>
    <row r="328" spans="1:6" x14ac:dyDescent="0.25">
      <c r="A328">
        <v>2020</v>
      </c>
      <c r="B328" t="s">
        <v>57</v>
      </c>
      <c r="C328" t="s">
        <v>39</v>
      </c>
      <c r="D328" s="1">
        <v>5876</v>
      </c>
      <c r="E328" s="1">
        <v>32771</v>
      </c>
      <c r="F328" s="2">
        <v>63709</v>
      </c>
    </row>
    <row r="329" spans="1:6" x14ac:dyDescent="0.25">
      <c r="A329">
        <v>2020</v>
      </c>
      <c r="B329" t="s">
        <v>57</v>
      </c>
      <c r="C329" t="s">
        <v>40</v>
      </c>
      <c r="D329" s="1">
        <v>32595</v>
      </c>
      <c r="E329" s="1">
        <v>414644</v>
      </c>
      <c r="F329" s="2">
        <v>66460</v>
      </c>
    </row>
    <row r="330" spans="1:6" x14ac:dyDescent="0.25">
      <c r="A330">
        <v>2020</v>
      </c>
      <c r="B330" t="s">
        <v>57</v>
      </c>
      <c r="C330" t="s">
        <v>41</v>
      </c>
      <c r="D330" s="1">
        <v>146639</v>
      </c>
      <c r="E330" s="1">
        <v>1758991</v>
      </c>
      <c r="F330" s="2">
        <v>81123</v>
      </c>
    </row>
    <row r="331" spans="1:6" x14ac:dyDescent="0.25">
      <c r="A331">
        <v>2020</v>
      </c>
      <c r="B331" t="s">
        <v>57</v>
      </c>
      <c r="C331" t="s">
        <v>42</v>
      </c>
      <c r="D331" s="1">
        <v>25941</v>
      </c>
      <c r="E331" s="1">
        <v>223284</v>
      </c>
      <c r="F331" s="2">
        <v>68355</v>
      </c>
    </row>
    <row r="332" spans="1:6" x14ac:dyDescent="0.25">
      <c r="A332">
        <v>2020</v>
      </c>
      <c r="B332" t="s">
        <v>57</v>
      </c>
      <c r="C332" t="s">
        <v>43</v>
      </c>
      <c r="D332" s="1">
        <v>6346</v>
      </c>
      <c r="E332" s="1">
        <v>28512</v>
      </c>
      <c r="F332" s="2">
        <v>74442</v>
      </c>
    </row>
    <row r="333" spans="1:6" x14ac:dyDescent="0.25">
      <c r="A333">
        <v>2020</v>
      </c>
      <c r="B333" t="s">
        <v>57</v>
      </c>
      <c r="C333" t="s">
        <v>44</v>
      </c>
      <c r="D333" s="1">
        <v>60099</v>
      </c>
      <c r="E333" s="1">
        <v>752090</v>
      </c>
      <c r="F333" s="2">
        <v>96046</v>
      </c>
    </row>
    <row r="334" spans="1:6" x14ac:dyDescent="0.25">
      <c r="A334">
        <v>2020</v>
      </c>
      <c r="B334" t="s">
        <v>57</v>
      </c>
      <c r="C334" t="s">
        <v>45</v>
      </c>
      <c r="D334" s="1">
        <v>43094</v>
      </c>
      <c r="E334" s="1">
        <v>415190</v>
      </c>
      <c r="F334" s="2">
        <v>92279</v>
      </c>
    </row>
    <row r="335" spans="1:6" x14ac:dyDescent="0.25">
      <c r="A335">
        <v>2020</v>
      </c>
      <c r="B335" t="s">
        <v>57</v>
      </c>
      <c r="C335" t="s">
        <v>46</v>
      </c>
      <c r="D335" s="1">
        <v>8599</v>
      </c>
      <c r="E335" s="1">
        <v>65715</v>
      </c>
      <c r="F335" s="2">
        <v>53557</v>
      </c>
    </row>
    <row r="336" spans="1:6" x14ac:dyDescent="0.25">
      <c r="A336">
        <v>2020</v>
      </c>
      <c r="B336" t="s">
        <v>57</v>
      </c>
      <c r="C336" t="s">
        <v>47</v>
      </c>
      <c r="D336" s="1">
        <v>27048</v>
      </c>
      <c r="E336" s="1">
        <v>309780</v>
      </c>
      <c r="F336" s="2">
        <v>67254</v>
      </c>
    </row>
    <row r="337" spans="1:6" x14ac:dyDescent="0.25">
      <c r="A337">
        <v>2020</v>
      </c>
      <c r="B337" t="s">
        <v>57</v>
      </c>
      <c r="C337" t="s">
        <v>48</v>
      </c>
      <c r="D337" s="1">
        <v>4986</v>
      </c>
      <c r="E337" s="1">
        <v>18382</v>
      </c>
      <c r="F337" s="2">
        <v>60233</v>
      </c>
    </row>
    <row r="338" spans="1:6" x14ac:dyDescent="0.25">
      <c r="A338">
        <v>2020</v>
      </c>
      <c r="B338" t="s">
        <v>58</v>
      </c>
      <c r="C338" t="s">
        <v>1</v>
      </c>
      <c r="D338" s="1">
        <v>15859</v>
      </c>
      <c r="E338" s="1">
        <v>228486</v>
      </c>
      <c r="F338" s="2">
        <v>51193</v>
      </c>
    </row>
    <row r="339" spans="1:6" x14ac:dyDescent="0.25">
      <c r="A339">
        <v>2020</v>
      </c>
      <c r="B339" t="s">
        <v>58</v>
      </c>
      <c r="C339" t="s">
        <v>2</v>
      </c>
      <c r="D339" s="1">
        <v>20727</v>
      </c>
      <c r="E339" s="1">
        <v>455356</v>
      </c>
      <c r="F339" s="2">
        <v>56159</v>
      </c>
    </row>
    <row r="340" spans="1:6" x14ac:dyDescent="0.25">
      <c r="A340">
        <v>2020</v>
      </c>
      <c r="B340" t="s">
        <v>58</v>
      </c>
      <c r="C340" t="s">
        <v>3</v>
      </c>
      <c r="D340" s="1">
        <v>15656</v>
      </c>
      <c r="E340" s="1">
        <v>181169</v>
      </c>
      <c r="F340" s="2">
        <v>47435</v>
      </c>
    </row>
    <row r="341" spans="1:6" x14ac:dyDescent="0.25">
      <c r="A341">
        <v>2020</v>
      </c>
      <c r="B341" t="s">
        <v>58</v>
      </c>
      <c r="C341" t="s">
        <v>4</v>
      </c>
      <c r="D341" s="1">
        <v>656765</v>
      </c>
      <c r="E341" s="1">
        <v>2651781</v>
      </c>
      <c r="F341" s="2">
        <v>57668</v>
      </c>
    </row>
    <row r="342" spans="1:6" x14ac:dyDescent="0.25">
      <c r="A342">
        <v>2020</v>
      </c>
      <c r="B342" t="s">
        <v>58</v>
      </c>
      <c r="C342" t="s">
        <v>5</v>
      </c>
      <c r="D342" s="1">
        <v>23475</v>
      </c>
      <c r="E342" s="1">
        <v>332209</v>
      </c>
      <c r="F342" s="2">
        <v>55198</v>
      </c>
    </row>
    <row r="343" spans="1:6" x14ac:dyDescent="0.25">
      <c r="A343">
        <v>2020</v>
      </c>
      <c r="B343" t="s">
        <v>58</v>
      </c>
      <c r="C343" t="s">
        <v>6</v>
      </c>
      <c r="D343" s="1">
        <v>19964</v>
      </c>
      <c r="E343" s="1">
        <v>319881</v>
      </c>
      <c r="F343" s="2">
        <v>61215</v>
      </c>
    </row>
    <row r="344" spans="1:6" x14ac:dyDescent="0.25">
      <c r="A344">
        <v>2020</v>
      </c>
      <c r="B344" t="s">
        <v>58</v>
      </c>
      <c r="C344" t="s">
        <v>7</v>
      </c>
      <c r="D344" s="1">
        <v>5522</v>
      </c>
      <c r="E344" s="1">
        <v>74184</v>
      </c>
      <c r="F344" s="2">
        <v>57470</v>
      </c>
    </row>
    <row r="345" spans="1:6" x14ac:dyDescent="0.25">
      <c r="A345">
        <v>2020</v>
      </c>
      <c r="B345" t="s">
        <v>58</v>
      </c>
      <c r="C345" t="s">
        <v>8</v>
      </c>
      <c r="D345" s="1">
        <v>85058</v>
      </c>
      <c r="E345" s="1">
        <v>1293582</v>
      </c>
      <c r="F345" s="2">
        <v>55114</v>
      </c>
    </row>
    <row r="346" spans="1:6" x14ac:dyDescent="0.25">
      <c r="A346">
        <v>2020</v>
      </c>
      <c r="B346" t="s">
        <v>58</v>
      </c>
      <c r="C346" t="s">
        <v>9</v>
      </c>
      <c r="D346" s="1">
        <v>31842</v>
      </c>
      <c r="E346" s="1">
        <v>561390</v>
      </c>
      <c r="F346" s="2">
        <v>57141</v>
      </c>
    </row>
    <row r="347" spans="1:6" x14ac:dyDescent="0.25">
      <c r="A347">
        <v>2020</v>
      </c>
      <c r="B347" t="s">
        <v>58</v>
      </c>
      <c r="C347" t="s">
        <v>10</v>
      </c>
      <c r="D347" s="1">
        <v>9128</v>
      </c>
      <c r="E347" s="1">
        <v>106752</v>
      </c>
      <c r="F347" s="2">
        <v>45479</v>
      </c>
    </row>
    <row r="348" spans="1:6" x14ac:dyDescent="0.25">
      <c r="A348">
        <v>2020</v>
      </c>
      <c r="B348" t="s">
        <v>58</v>
      </c>
      <c r="C348" t="s">
        <v>11</v>
      </c>
      <c r="D348" s="1">
        <v>39684</v>
      </c>
      <c r="E348" s="1">
        <v>882088</v>
      </c>
      <c r="F348" s="2">
        <v>55678</v>
      </c>
    </row>
    <row r="349" spans="1:6" x14ac:dyDescent="0.25">
      <c r="A349">
        <v>2020</v>
      </c>
      <c r="B349" t="s">
        <v>58</v>
      </c>
      <c r="C349" t="s">
        <v>12</v>
      </c>
      <c r="D349" s="1">
        <v>16899</v>
      </c>
      <c r="E349" s="1">
        <v>451743</v>
      </c>
      <c r="F349" s="2">
        <v>52802</v>
      </c>
    </row>
    <row r="350" spans="1:6" x14ac:dyDescent="0.25">
      <c r="A350">
        <v>2020</v>
      </c>
      <c r="B350" t="s">
        <v>58</v>
      </c>
      <c r="C350" t="s">
        <v>13</v>
      </c>
      <c r="D350" s="1">
        <v>13294</v>
      </c>
      <c r="E350" s="1">
        <v>209301</v>
      </c>
      <c r="F350" s="2">
        <v>47222</v>
      </c>
    </row>
    <row r="351" spans="1:6" x14ac:dyDescent="0.25">
      <c r="A351">
        <v>2020</v>
      </c>
      <c r="B351" t="s">
        <v>58</v>
      </c>
      <c r="C351" t="s">
        <v>14</v>
      </c>
      <c r="D351" s="1">
        <v>10330</v>
      </c>
      <c r="E351" s="1">
        <v>194569</v>
      </c>
      <c r="F351" s="2">
        <v>48486</v>
      </c>
    </row>
    <row r="352" spans="1:6" x14ac:dyDescent="0.25">
      <c r="A352">
        <v>2020</v>
      </c>
      <c r="B352" t="s">
        <v>58</v>
      </c>
      <c r="C352" t="s">
        <v>15</v>
      </c>
      <c r="D352" s="1">
        <v>20809</v>
      </c>
      <c r="E352" s="1">
        <v>263195</v>
      </c>
      <c r="F352" s="2">
        <v>52098</v>
      </c>
    </row>
    <row r="353" spans="1:6" x14ac:dyDescent="0.25">
      <c r="A353">
        <v>2020</v>
      </c>
      <c r="B353" t="s">
        <v>58</v>
      </c>
      <c r="C353" t="s">
        <v>16</v>
      </c>
      <c r="D353" s="1">
        <v>16834</v>
      </c>
      <c r="E353" s="1">
        <v>296324</v>
      </c>
      <c r="F353" s="2">
        <v>48222</v>
      </c>
    </row>
    <row r="354" spans="1:6" x14ac:dyDescent="0.25">
      <c r="A354">
        <v>2020</v>
      </c>
      <c r="B354" t="s">
        <v>58</v>
      </c>
      <c r="C354" t="s">
        <v>17</v>
      </c>
      <c r="D354" s="1">
        <v>5591</v>
      </c>
      <c r="E354" s="1">
        <v>115511</v>
      </c>
      <c r="F354" s="2">
        <v>53739</v>
      </c>
    </row>
    <row r="355" spans="1:6" x14ac:dyDescent="0.25">
      <c r="A355">
        <v>2020</v>
      </c>
      <c r="B355" t="s">
        <v>58</v>
      </c>
      <c r="C355" t="s">
        <v>18</v>
      </c>
      <c r="D355" s="1">
        <v>21505</v>
      </c>
      <c r="E355" s="1">
        <v>420463</v>
      </c>
      <c r="F355" s="2">
        <v>59854</v>
      </c>
    </row>
    <row r="356" spans="1:6" x14ac:dyDescent="0.25">
      <c r="A356">
        <v>2020</v>
      </c>
      <c r="B356" t="s">
        <v>58</v>
      </c>
      <c r="C356" t="s">
        <v>19</v>
      </c>
      <c r="D356" s="1">
        <v>71270</v>
      </c>
      <c r="E356" s="1">
        <v>742606</v>
      </c>
      <c r="F356" s="2">
        <v>64556</v>
      </c>
    </row>
    <row r="357" spans="1:6" x14ac:dyDescent="0.25">
      <c r="A357">
        <v>2020</v>
      </c>
      <c r="B357" t="s">
        <v>58</v>
      </c>
      <c r="C357" t="s">
        <v>20</v>
      </c>
      <c r="D357" s="1">
        <v>32965</v>
      </c>
      <c r="E357" s="1">
        <v>622119</v>
      </c>
      <c r="F357" s="2">
        <v>54163</v>
      </c>
    </row>
    <row r="358" spans="1:6" x14ac:dyDescent="0.25">
      <c r="A358">
        <v>2020</v>
      </c>
      <c r="B358" t="s">
        <v>58</v>
      </c>
      <c r="C358" t="s">
        <v>21</v>
      </c>
      <c r="D358" s="1">
        <v>22985</v>
      </c>
      <c r="E358" s="1">
        <v>513228</v>
      </c>
      <c r="F358" s="2">
        <v>55127</v>
      </c>
    </row>
    <row r="359" spans="1:6" x14ac:dyDescent="0.25">
      <c r="A359">
        <v>2020</v>
      </c>
      <c r="B359" t="s">
        <v>58</v>
      </c>
      <c r="C359" t="s">
        <v>22</v>
      </c>
      <c r="D359" s="1">
        <v>7693</v>
      </c>
      <c r="E359" s="1">
        <v>138876</v>
      </c>
      <c r="F359" s="2">
        <v>45670</v>
      </c>
    </row>
    <row r="360" spans="1:6" x14ac:dyDescent="0.25">
      <c r="A360">
        <v>2020</v>
      </c>
      <c r="B360" t="s">
        <v>58</v>
      </c>
      <c r="C360" t="s">
        <v>23</v>
      </c>
      <c r="D360" s="1">
        <v>56134</v>
      </c>
      <c r="E360" s="1">
        <v>448355</v>
      </c>
      <c r="F360" s="2">
        <v>50460</v>
      </c>
    </row>
    <row r="361" spans="1:6" x14ac:dyDescent="0.25">
      <c r="A361">
        <v>2020</v>
      </c>
      <c r="B361" t="s">
        <v>58</v>
      </c>
      <c r="C361" t="s">
        <v>24</v>
      </c>
      <c r="D361" s="1">
        <v>5112</v>
      </c>
      <c r="E361" s="1">
        <v>73374</v>
      </c>
      <c r="F361" s="2">
        <v>52612</v>
      </c>
    </row>
    <row r="362" spans="1:6" x14ac:dyDescent="0.25">
      <c r="A362">
        <v>2020</v>
      </c>
      <c r="B362" t="s">
        <v>58</v>
      </c>
      <c r="C362" t="s">
        <v>25</v>
      </c>
      <c r="D362" s="1">
        <v>10522</v>
      </c>
      <c r="E362" s="1">
        <v>135205</v>
      </c>
      <c r="F362" s="2">
        <v>51740</v>
      </c>
    </row>
    <row r="363" spans="1:6" x14ac:dyDescent="0.25">
      <c r="A363">
        <v>2020</v>
      </c>
      <c r="B363" t="s">
        <v>58</v>
      </c>
      <c r="C363" t="s">
        <v>26</v>
      </c>
      <c r="D363" s="1">
        <v>9126</v>
      </c>
      <c r="E363" s="1">
        <v>139696</v>
      </c>
      <c r="F363" s="2">
        <v>58047</v>
      </c>
    </row>
    <row r="364" spans="1:6" x14ac:dyDescent="0.25">
      <c r="A364">
        <v>2020</v>
      </c>
      <c r="B364" t="s">
        <v>58</v>
      </c>
      <c r="C364" t="s">
        <v>27</v>
      </c>
      <c r="D364" s="1">
        <v>4900</v>
      </c>
      <c r="E364" s="1">
        <v>108757</v>
      </c>
      <c r="F364" s="2">
        <v>63675</v>
      </c>
    </row>
    <row r="365" spans="1:6" x14ac:dyDescent="0.25">
      <c r="A365">
        <v>2020</v>
      </c>
      <c r="B365" t="s">
        <v>58</v>
      </c>
      <c r="C365" t="s">
        <v>28</v>
      </c>
      <c r="D365" s="1">
        <v>43568</v>
      </c>
      <c r="E365" s="1">
        <v>622420</v>
      </c>
      <c r="F365" s="2">
        <v>60044</v>
      </c>
    </row>
    <row r="366" spans="1:6" x14ac:dyDescent="0.25">
      <c r="A366">
        <v>2020</v>
      </c>
      <c r="B366" t="s">
        <v>58</v>
      </c>
      <c r="C366" t="s">
        <v>29</v>
      </c>
      <c r="D366" s="1">
        <v>11448</v>
      </c>
      <c r="E366" s="1">
        <v>126459</v>
      </c>
      <c r="F366" s="2">
        <v>45191</v>
      </c>
    </row>
    <row r="367" spans="1:6" x14ac:dyDescent="0.25">
      <c r="A367">
        <v>2020</v>
      </c>
      <c r="B367" t="s">
        <v>58</v>
      </c>
      <c r="C367" t="s">
        <v>30</v>
      </c>
      <c r="D367" s="1">
        <v>67893</v>
      </c>
      <c r="E367" s="1">
        <v>1872526</v>
      </c>
      <c r="F367" s="2">
        <v>58936</v>
      </c>
    </row>
    <row r="368" spans="1:6" x14ac:dyDescent="0.25">
      <c r="A368">
        <v>2020</v>
      </c>
      <c r="B368" t="s">
        <v>58</v>
      </c>
      <c r="C368" t="s">
        <v>31</v>
      </c>
      <c r="D368" s="1">
        <v>29514</v>
      </c>
      <c r="E368" s="1">
        <v>584896</v>
      </c>
      <c r="F368" s="2">
        <v>53252</v>
      </c>
    </row>
    <row r="369" spans="1:6" x14ac:dyDescent="0.25">
      <c r="A369">
        <v>2020</v>
      </c>
      <c r="B369" t="s">
        <v>58</v>
      </c>
      <c r="C369" t="s">
        <v>32</v>
      </c>
      <c r="D369" s="1">
        <v>2737</v>
      </c>
      <c r="E369" s="1">
        <v>64418</v>
      </c>
      <c r="F369" s="2">
        <v>55234</v>
      </c>
    </row>
    <row r="370" spans="1:6" x14ac:dyDescent="0.25">
      <c r="A370">
        <v>2020</v>
      </c>
      <c r="B370" t="s">
        <v>58</v>
      </c>
      <c r="C370" t="s">
        <v>33</v>
      </c>
      <c r="D370" s="1">
        <v>35930</v>
      </c>
      <c r="E370" s="1">
        <v>868191</v>
      </c>
      <c r="F370" s="2">
        <v>51366</v>
      </c>
    </row>
    <row r="371" spans="1:6" x14ac:dyDescent="0.25">
      <c r="A371">
        <v>2020</v>
      </c>
      <c r="B371" t="s">
        <v>58</v>
      </c>
      <c r="C371" t="s">
        <v>34</v>
      </c>
      <c r="D371" s="1">
        <v>13656</v>
      </c>
      <c r="E371" s="1">
        <v>209679</v>
      </c>
      <c r="F371" s="2">
        <v>49095</v>
      </c>
    </row>
    <row r="372" spans="1:6" x14ac:dyDescent="0.25">
      <c r="A372">
        <v>2020</v>
      </c>
      <c r="B372" t="s">
        <v>58</v>
      </c>
      <c r="C372" t="s">
        <v>35</v>
      </c>
      <c r="D372" s="1">
        <v>28106</v>
      </c>
      <c r="E372" s="1">
        <v>292631</v>
      </c>
      <c r="F372" s="2">
        <v>54216</v>
      </c>
    </row>
    <row r="373" spans="1:6" x14ac:dyDescent="0.25">
      <c r="A373">
        <v>2020</v>
      </c>
      <c r="B373" t="s">
        <v>58</v>
      </c>
      <c r="C373" t="s">
        <v>36</v>
      </c>
      <c r="D373" s="1">
        <v>57935</v>
      </c>
      <c r="E373" s="1">
        <v>1179840</v>
      </c>
      <c r="F373" s="2">
        <v>57087</v>
      </c>
    </row>
    <row r="374" spans="1:6" x14ac:dyDescent="0.25">
      <c r="A374">
        <v>2020</v>
      </c>
      <c r="B374" t="s">
        <v>58</v>
      </c>
      <c r="C374" t="s">
        <v>37</v>
      </c>
      <c r="D374" s="1">
        <v>4907</v>
      </c>
      <c r="E374" s="1">
        <v>95079</v>
      </c>
      <c r="F374" s="2">
        <v>54510</v>
      </c>
    </row>
    <row r="375" spans="1:6" x14ac:dyDescent="0.25">
      <c r="A375">
        <v>2020</v>
      </c>
      <c r="B375" t="s">
        <v>58</v>
      </c>
      <c r="C375" t="s">
        <v>38</v>
      </c>
      <c r="D375" s="1">
        <v>15612</v>
      </c>
      <c r="E375" s="1">
        <v>231072</v>
      </c>
      <c r="F375" s="2">
        <v>50055</v>
      </c>
    </row>
    <row r="376" spans="1:6" x14ac:dyDescent="0.25">
      <c r="A376">
        <v>2020</v>
      </c>
      <c r="B376" t="s">
        <v>58</v>
      </c>
      <c r="C376" t="s">
        <v>39</v>
      </c>
      <c r="D376" s="1">
        <v>2934</v>
      </c>
      <c r="E376" s="1">
        <v>68990</v>
      </c>
      <c r="F376" s="2">
        <v>57054</v>
      </c>
    </row>
    <row r="377" spans="1:6" x14ac:dyDescent="0.25">
      <c r="A377">
        <v>2020</v>
      </c>
      <c r="B377" t="s">
        <v>58</v>
      </c>
      <c r="C377" t="s">
        <v>40</v>
      </c>
      <c r="D377" s="1">
        <v>21213</v>
      </c>
      <c r="E377" s="1">
        <v>421097</v>
      </c>
      <c r="F377" s="2">
        <v>56401</v>
      </c>
    </row>
    <row r="378" spans="1:6" x14ac:dyDescent="0.25">
      <c r="A378">
        <v>2020</v>
      </c>
      <c r="B378" t="s">
        <v>58</v>
      </c>
      <c r="C378" t="s">
        <v>41</v>
      </c>
      <c r="D378" s="1">
        <v>98681</v>
      </c>
      <c r="E378" s="1">
        <v>1646144</v>
      </c>
      <c r="F378" s="2">
        <v>51856</v>
      </c>
    </row>
    <row r="379" spans="1:6" x14ac:dyDescent="0.25">
      <c r="A379">
        <v>2020</v>
      </c>
      <c r="B379" t="s">
        <v>58</v>
      </c>
      <c r="C379" t="s">
        <v>42</v>
      </c>
      <c r="D379" s="1">
        <v>13463</v>
      </c>
      <c r="E379" s="1">
        <v>193157</v>
      </c>
      <c r="F379" s="2">
        <v>48260</v>
      </c>
    </row>
    <row r="380" spans="1:6" x14ac:dyDescent="0.25">
      <c r="A380">
        <v>2020</v>
      </c>
      <c r="B380" t="s">
        <v>58</v>
      </c>
      <c r="C380" t="s">
        <v>43</v>
      </c>
      <c r="D380" s="1">
        <v>2516</v>
      </c>
      <c r="E380" s="1">
        <v>58443</v>
      </c>
      <c r="F380" s="2">
        <v>52779</v>
      </c>
    </row>
    <row r="381" spans="1:6" x14ac:dyDescent="0.25">
      <c r="A381">
        <v>2020</v>
      </c>
      <c r="B381" t="s">
        <v>58</v>
      </c>
      <c r="C381" t="s">
        <v>44</v>
      </c>
      <c r="D381" s="1">
        <v>49705</v>
      </c>
      <c r="E381" s="1">
        <v>492598</v>
      </c>
      <c r="F381" s="2">
        <v>54119</v>
      </c>
    </row>
    <row r="382" spans="1:6" x14ac:dyDescent="0.25">
      <c r="A382">
        <v>2020</v>
      </c>
      <c r="B382" t="s">
        <v>58</v>
      </c>
      <c r="C382" t="s">
        <v>45</v>
      </c>
      <c r="D382" s="1">
        <v>74944</v>
      </c>
      <c r="E382" s="1">
        <v>468495</v>
      </c>
      <c r="F382" s="2">
        <v>55544</v>
      </c>
    </row>
    <row r="383" spans="1:6" x14ac:dyDescent="0.25">
      <c r="A383">
        <v>2020</v>
      </c>
      <c r="B383" t="s">
        <v>58</v>
      </c>
      <c r="C383" t="s">
        <v>46</v>
      </c>
      <c r="D383" s="1">
        <v>8500</v>
      </c>
      <c r="E383" s="1">
        <v>124604</v>
      </c>
      <c r="F383" s="2">
        <v>50597</v>
      </c>
    </row>
    <row r="384" spans="1:6" x14ac:dyDescent="0.25">
      <c r="A384">
        <v>2020</v>
      </c>
      <c r="B384" t="s">
        <v>58</v>
      </c>
      <c r="C384" t="s">
        <v>47</v>
      </c>
      <c r="D384" s="1">
        <v>31125</v>
      </c>
      <c r="E384" s="1">
        <v>427152</v>
      </c>
      <c r="F384" s="2">
        <v>52993</v>
      </c>
    </row>
    <row r="385" spans="1:6" x14ac:dyDescent="0.25">
      <c r="A385">
        <v>2020</v>
      </c>
      <c r="B385" t="s">
        <v>58</v>
      </c>
      <c r="C385" t="s">
        <v>48</v>
      </c>
      <c r="D385" s="1">
        <v>3485</v>
      </c>
      <c r="E385" s="1">
        <v>26942</v>
      </c>
      <c r="F385" s="2">
        <v>46334</v>
      </c>
    </row>
    <row r="386" spans="1:6" x14ac:dyDescent="0.25">
      <c r="A386">
        <v>2020</v>
      </c>
      <c r="B386" t="s">
        <v>59</v>
      </c>
      <c r="C386" t="s">
        <v>1</v>
      </c>
      <c r="D386" s="1">
        <v>11221</v>
      </c>
      <c r="E386" s="1">
        <v>178057</v>
      </c>
      <c r="F386" s="2">
        <v>18554</v>
      </c>
    </row>
    <row r="387" spans="1:6" x14ac:dyDescent="0.25">
      <c r="A387">
        <v>2020</v>
      </c>
      <c r="B387" t="s">
        <v>59</v>
      </c>
      <c r="C387" t="s">
        <v>2</v>
      </c>
      <c r="D387" s="1">
        <v>14444</v>
      </c>
      <c r="E387" s="1">
        <v>274985</v>
      </c>
      <c r="F387" s="2">
        <v>26810</v>
      </c>
    </row>
    <row r="388" spans="1:6" x14ac:dyDescent="0.25">
      <c r="A388">
        <v>2020</v>
      </c>
      <c r="B388" t="s">
        <v>59</v>
      </c>
      <c r="C388" t="s">
        <v>3</v>
      </c>
      <c r="D388" s="1">
        <v>7458</v>
      </c>
      <c r="E388" s="1">
        <v>106295</v>
      </c>
      <c r="F388" s="2">
        <v>18414</v>
      </c>
    </row>
    <row r="389" spans="1:6" x14ac:dyDescent="0.25">
      <c r="A389">
        <v>2020</v>
      </c>
      <c r="B389" t="s">
        <v>59</v>
      </c>
      <c r="C389" t="s">
        <v>4</v>
      </c>
      <c r="D389" s="1">
        <v>117833</v>
      </c>
      <c r="E389" s="1">
        <v>1482600</v>
      </c>
      <c r="F389" s="2">
        <v>36090</v>
      </c>
    </row>
    <row r="390" spans="1:6" x14ac:dyDescent="0.25">
      <c r="A390">
        <v>2020</v>
      </c>
      <c r="B390" t="s">
        <v>59</v>
      </c>
      <c r="C390" t="s">
        <v>5</v>
      </c>
      <c r="D390" s="1">
        <v>17650</v>
      </c>
      <c r="E390" s="1">
        <v>271680</v>
      </c>
      <c r="F390" s="2">
        <v>28424</v>
      </c>
    </row>
    <row r="391" spans="1:6" x14ac:dyDescent="0.25">
      <c r="A391">
        <v>2020</v>
      </c>
      <c r="B391" t="s">
        <v>59</v>
      </c>
      <c r="C391" t="s">
        <v>6</v>
      </c>
      <c r="D391" s="1">
        <v>10916</v>
      </c>
      <c r="E391" s="1">
        <v>117365</v>
      </c>
      <c r="F391" s="2">
        <v>26295</v>
      </c>
    </row>
    <row r="392" spans="1:6" x14ac:dyDescent="0.25">
      <c r="A392">
        <v>2020</v>
      </c>
      <c r="B392" t="s">
        <v>59</v>
      </c>
      <c r="C392" t="s">
        <v>7</v>
      </c>
      <c r="D392" s="1">
        <v>2698</v>
      </c>
      <c r="E392" s="1">
        <v>41103</v>
      </c>
      <c r="F392" s="2">
        <v>22228</v>
      </c>
    </row>
    <row r="393" spans="1:6" x14ac:dyDescent="0.25">
      <c r="A393">
        <v>2020</v>
      </c>
      <c r="B393" t="s">
        <v>59</v>
      </c>
      <c r="C393" t="s">
        <v>8</v>
      </c>
      <c r="D393" s="1">
        <v>59645</v>
      </c>
      <c r="E393" s="1">
        <v>1007574</v>
      </c>
      <c r="F393" s="2">
        <v>27709</v>
      </c>
    </row>
    <row r="394" spans="1:6" x14ac:dyDescent="0.25">
      <c r="A394">
        <v>2020</v>
      </c>
      <c r="B394" t="s">
        <v>59</v>
      </c>
      <c r="C394" t="s">
        <v>9</v>
      </c>
      <c r="D394" s="1">
        <v>26741</v>
      </c>
      <c r="E394" s="1">
        <v>414059</v>
      </c>
      <c r="F394" s="2">
        <v>22009</v>
      </c>
    </row>
    <row r="395" spans="1:6" x14ac:dyDescent="0.25">
      <c r="A395">
        <v>2020</v>
      </c>
      <c r="B395" t="s">
        <v>59</v>
      </c>
      <c r="C395" t="s">
        <v>10</v>
      </c>
      <c r="D395" s="1">
        <v>5242</v>
      </c>
      <c r="E395" s="1">
        <v>74574</v>
      </c>
      <c r="F395" s="2">
        <v>18637</v>
      </c>
    </row>
    <row r="396" spans="1:6" x14ac:dyDescent="0.25">
      <c r="A396">
        <v>2020</v>
      </c>
      <c r="B396" t="s">
        <v>59</v>
      </c>
      <c r="C396" t="s">
        <v>11</v>
      </c>
      <c r="D396" s="1">
        <v>32842</v>
      </c>
      <c r="E396" s="1">
        <v>462216</v>
      </c>
      <c r="F396" s="2">
        <v>25054</v>
      </c>
    </row>
    <row r="397" spans="1:6" x14ac:dyDescent="0.25">
      <c r="A397">
        <v>2020</v>
      </c>
      <c r="B397" t="s">
        <v>59</v>
      </c>
      <c r="C397" t="s">
        <v>12</v>
      </c>
      <c r="D397" s="1">
        <v>16068</v>
      </c>
      <c r="E397" s="1">
        <v>263892</v>
      </c>
      <c r="F397" s="2">
        <v>20493</v>
      </c>
    </row>
    <row r="398" spans="1:6" x14ac:dyDescent="0.25">
      <c r="A398">
        <v>2020</v>
      </c>
      <c r="B398" t="s">
        <v>59</v>
      </c>
      <c r="C398" t="s">
        <v>13</v>
      </c>
      <c r="D398" s="1">
        <v>8734</v>
      </c>
      <c r="E398" s="1">
        <v>118383</v>
      </c>
      <c r="F398" s="2">
        <v>18002</v>
      </c>
    </row>
    <row r="399" spans="1:6" x14ac:dyDescent="0.25">
      <c r="A399">
        <v>2020</v>
      </c>
      <c r="B399" t="s">
        <v>59</v>
      </c>
      <c r="C399" t="s">
        <v>14</v>
      </c>
      <c r="D399" s="1">
        <v>6792</v>
      </c>
      <c r="E399" s="1">
        <v>110526</v>
      </c>
      <c r="F399" s="2">
        <v>18088</v>
      </c>
    </row>
    <row r="400" spans="1:6" x14ac:dyDescent="0.25">
      <c r="A400">
        <v>2020</v>
      </c>
      <c r="B400" t="s">
        <v>59</v>
      </c>
      <c r="C400" t="s">
        <v>15</v>
      </c>
      <c r="D400" s="1">
        <v>10331</v>
      </c>
      <c r="E400" s="1">
        <v>165335</v>
      </c>
      <c r="F400" s="2">
        <v>19522</v>
      </c>
    </row>
    <row r="401" spans="1:6" x14ac:dyDescent="0.25">
      <c r="A401">
        <v>2020</v>
      </c>
      <c r="B401" t="s">
        <v>59</v>
      </c>
      <c r="C401" t="s">
        <v>16</v>
      </c>
      <c r="D401" s="1">
        <v>13351</v>
      </c>
      <c r="E401" s="1">
        <v>188383</v>
      </c>
      <c r="F401" s="2">
        <v>22216</v>
      </c>
    </row>
    <row r="402" spans="1:6" x14ac:dyDescent="0.25">
      <c r="A402">
        <v>2020</v>
      </c>
      <c r="B402" t="s">
        <v>59</v>
      </c>
      <c r="C402" t="s">
        <v>17</v>
      </c>
      <c r="D402" s="1">
        <v>5172</v>
      </c>
      <c r="E402" s="1">
        <v>51781</v>
      </c>
      <c r="F402" s="2">
        <v>25112</v>
      </c>
    </row>
    <row r="403" spans="1:6" x14ac:dyDescent="0.25">
      <c r="A403">
        <v>2020</v>
      </c>
      <c r="B403" t="s">
        <v>59</v>
      </c>
      <c r="C403" t="s">
        <v>18</v>
      </c>
      <c r="D403" s="1">
        <v>14823</v>
      </c>
      <c r="E403" s="1">
        <v>210848</v>
      </c>
      <c r="F403" s="2">
        <v>26383</v>
      </c>
    </row>
    <row r="404" spans="1:6" x14ac:dyDescent="0.25">
      <c r="A404">
        <v>2020</v>
      </c>
      <c r="B404" t="s">
        <v>59</v>
      </c>
      <c r="C404" t="s">
        <v>19</v>
      </c>
      <c r="D404" s="1">
        <v>20158</v>
      </c>
      <c r="E404" s="1">
        <v>262049</v>
      </c>
      <c r="F404" s="2">
        <v>30457</v>
      </c>
    </row>
    <row r="405" spans="1:6" x14ac:dyDescent="0.25">
      <c r="A405">
        <v>2020</v>
      </c>
      <c r="B405" t="s">
        <v>59</v>
      </c>
      <c r="C405" t="s">
        <v>20</v>
      </c>
      <c r="D405" s="1">
        <v>23032</v>
      </c>
      <c r="E405" s="1">
        <v>323435</v>
      </c>
      <c r="F405" s="2">
        <v>22254</v>
      </c>
    </row>
    <row r="406" spans="1:6" x14ac:dyDescent="0.25">
      <c r="A406">
        <v>2020</v>
      </c>
      <c r="B406" t="s">
        <v>59</v>
      </c>
      <c r="C406" t="s">
        <v>21</v>
      </c>
      <c r="D406" s="1">
        <v>15355</v>
      </c>
      <c r="E406" s="1">
        <v>204519</v>
      </c>
      <c r="F406" s="2">
        <v>24167</v>
      </c>
    </row>
    <row r="407" spans="1:6" x14ac:dyDescent="0.25">
      <c r="A407">
        <v>2020</v>
      </c>
      <c r="B407" t="s">
        <v>59</v>
      </c>
      <c r="C407" t="s">
        <v>22</v>
      </c>
      <c r="D407" s="1">
        <v>6644</v>
      </c>
      <c r="E407" s="1">
        <v>118107</v>
      </c>
      <c r="F407" s="2">
        <v>18380</v>
      </c>
    </row>
    <row r="408" spans="1:6" x14ac:dyDescent="0.25">
      <c r="A408">
        <v>2020</v>
      </c>
      <c r="B408" t="s">
        <v>59</v>
      </c>
      <c r="C408" t="s">
        <v>23</v>
      </c>
      <c r="D408" s="1">
        <v>15398</v>
      </c>
      <c r="E408" s="1">
        <v>253244</v>
      </c>
      <c r="F408" s="2">
        <v>22154</v>
      </c>
    </row>
    <row r="409" spans="1:6" x14ac:dyDescent="0.25">
      <c r="A409">
        <v>2020</v>
      </c>
      <c r="B409" t="s">
        <v>59</v>
      </c>
      <c r="C409" t="s">
        <v>24</v>
      </c>
      <c r="D409" s="1">
        <v>5182</v>
      </c>
      <c r="E409" s="1">
        <v>58811</v>
      </c>
      <c r="F409" s="2">
        <v>21078</v>
      </c>
    </row>
    <row r="410" spans="1:6" x14ac:dyDescent="0.25">
      <c r="A410">
        <v>2020</v>
      </c>
      <c r="B410" t="s">
        <v>59</v>
      </c>
      <c r="C410" t="s">
        <v>25</v>
      </c>
      <c r="D410" s="1">
        <v>5552</v>
      </c>
      <c r="E410" s="1">
        <v>79529</v>
      </c>
      <c r="F410" s="2">
        <v>18131</v>
      </c>
    </row>
    <row r="411" spans="1:6" x14ac:dyDescent="0.25">
      <c r="A411">
        <v>2020</v>
      </c>
      <c r="B411" t="s">
        <v>59</v>
      </c>
      <c r="C411" t="s">
        <v>26</v>
      </c>
      <c r="D411" s="1">
        <v>8698</v>
      </c>
      <c r="E411" s="1">
        <v>255447</v>
      </c>
      <c r="F411" s="2">
        <v>34061</v>
      </c>
    </row>
    <row r="412" spans="1:6" x14ac:dyDescent="0.25">
      <c r="A412">
        <v>2020</v>
      </c>
      <c r="B412" t="s">
        <v>59</v>
      </c>
      <c r="C412" t="s">
        <v>27</v>
      </c>
      <c r="D412" s="1">
        <v>4677</v>
      </c>
      <c r="E412" s="1">
        <v>57132</v>
      </c>
      <c r="F412" s="2">
        <v>24729</v>
      </c>
    </row>
    <row r="413" spans="1:6" x14ac:dyDescent="0.25">
      <c r="A413">
        <v>2020</v>
      </c>
      <c r="B413" t="s">
        <v>59</v>
      </c>
      <c r="C413" t="s">
        <v>28</v>
      </c>
      <c r="D413" s="1">
        <v>24584</v>
      </c>
      <c r="E413" s="1">
        <v>281546</v>
      </c>
      <c r="F413" s="2">
        <v>28639</v>
      </c>
    </row>
    <row r="414" spans="1:6" x14ac:dyDescent="0.25">
      <c r="A414">
        <v>2020</v>
      </c>
      <c r="B414" t="s">
        <v>59</v>
      </c>
      <c r="C414" t="s">
        <v>29</v>
      </c>
      <c r="D414" s="1">
        <v>5276</v>
      </c>
      <c r="E414" s="1">
        <v>78539</v>
      </c>
      <c r="F414" s="2">
        <v>19988</v>
      </c>
    </row>
    <row r="415" spans="1:6" x14ac:dyDescent="0.25">
      <c r="A415">
        <v>2020</v>
      </c>
      <c r="B415" t="s">
        <v>59</v>
      </c>
      <c r="C415" t="s">
        <v>30</v>
      </c>
      <c r="D415" s="1">
        <v>64959</v>
      </c>
      <c r="E415" s="1">
        <v>632760</v>
      </c>
      <c r="F415" s="2">
        <v>36986</v>
      </c>
    </row>
    <row r="416" spans="1:6" x14ac:dyDescent="0.25">
      <c r="A416">
        <v>2020</v>
      </c>
      <c r="B416" t="s">
        <v>59</v>
      </c>
      <c r="C416" t="s">
        <v>31</v>
      </c>
      <c r="D416" s="1">
        <v>27015</v>
      </c>
      <c r="E416" s="1">
        <v>420420</v>
      </c>
      <c r="F416" s="2">
        <v>21462</v>
      </c>
    </row>
    <row r="417" spans="1:6" x14ac:dyDescent="0.25">
      <c r="A417">
        <v>2020</v>
      </c>
      <c r="B417" t="s">
        <v>59</v>
      </c>
      <c r="C417" t="s">
        <v>32</v>
      </c>
      <c r="D417" s="1">
        <v>2621</v>
      </c>
      <c r="E417" s="1">
        <v>34228</v>
      </c>
      <c r="F417" s="2">
        <v>19193</v>
      </c>
    </row>
    <row r="418" spans="1:6" x14ac:dyDescent="0.25">
      <c r="A418">
        <v>2020</v>
      </c>
      <c r="B418" t="s">
        <v>59</v>
      </c>
      <c r="C418" t="s">
        <v>33</v>
      </c>
      <c r="D418" s="1">
        <v>29197</v>
      </c>
      <c r="E418" s="1">
        <v>466069</v>
      </c>
      <c r="F418" s="2">
        <v>21027</v>
      </c>
    </row>
    <row r="419" spans="1:6" x14ac:dyDescent="0.25">
      <c r="A419">
        <v>2020</v>
      </c>
      <c r="B419" t="s">
        <v>59</v>
      </c>
      <c r="C419" t="s">
        <v>34</v>
      </c>
      <c r="D419" s="1">
        <v>9364</v>
      </c>
      <c r="E419" s="1">
        <v>156230</v>
      </c>
      <c r="F419" s="2">
        <v>19310</v>
      </c>
    </row>
    <row r="420" spans="1:6" x14ac:dyDescent="0.25">
      <c r="A420">
        <v>2020</v>
      </c>
      <c r="B420" t="s">
        <v>59</v>
      </c>
      <c r="C420" t="s">
        <v>35</v>
      </c>
      <c r="D420" s="1">
        <v>13993</v>
      </c>
      <c r="E420" s="1">
        <v>161570</v>
      </c>
      <c r="F420" s="2">
        <v>24338</v>
      </c>
    </row>
    <row r="421" spans="1:6" x14ac:dyDescent="0.25">
      <c r="A421">
        <v>2020</v>
      </c>
      <c r="B421" t="s">
        <v>59</v>
      </c>
      <c r="C421" t="s">
        <v>36</v>
      </c>
      <c r="D421" s="1">
        <v>33532</v>
      </c>
      <c r="E421" s="1">
        <v>424092</v>
      </c>
      <c r="F421" s="2">
        <v>22945</v>
      </c>
    </row>
    <row r="422" spans="1:6" x14ac:dyDescent="0.25">
      <c r="A422">
        <v>2020</v>
      </c>
      <c r="B422" t="s">
        <v>59</v>
      </c>
      <c r="C422" t="s">
        <v>37</v>
      </c>
      <c r="D422" s="1">
        <v>3890</v>
      </c>
      <c r="E422" s="1">
        <v>44621</v>
      </c>
      <c r="F422" s="2">
        <v>24733</v>
      </c>
    </row>
    <row r="423" spans="1:6" x14ac:dyDescent="0.25">
      <c r="A423">
        <v>2020</v>
      </c>
      <c r="B423" t="s">
        <v>59</v>
      </c>
      <c r="C423" t="s">
        <v>38</v>
      </c>
      <c r="D423" s="1">
        <v>13676</v>
      </c>
      <c r="E423" s="1">
        <v>226959</v>
      </c>
      <c r="F423" s="2">
        <v>19677</v>
      </c>
    </row>
    <row r="424" spans="1:6" x14ac:dyDescent="0.25">
      <c r="A424">
        <v>2020</v>
      </c>
      <c r="B424" t="s">
        <v>59</v>
      </c>
      <c r="C424" t="s">
        <v>39</v>
      </c>
      <c r="D424" s="1">
        <v>3184</v>
      </c>
      <c r="E424" s="1">
        <v>41000</v>
      </c>
      <c r="F424" s="2">
        <v>18829</v>
      </c>
    </row>
    <row r="425" spans="1:6" x14ac:dyDescent="0.25">
      <c r="A425">
        <v>2020</v>
      </c>
      <c r="B425" t="s">
        <v>59</v>
      </c>
      <c r="C425" t="s">
        <v>40</v>
      </c>
      <c r="D425" s="1">
        <v>17443</v>
      </c>
      <c r="E425" s="1">
        <v>293033</v>
      </c>
      <c r="F425" s="2">
        <v>23771</v>
      </c>
    </row>
    <row r="426" spans="1:6" x14ac:dyDescent="0.25">
      <c r="A426">
        <v>2020</v>
      </c>
      <c r="B426" t="s">
        <v>59</v>
      </c>
      <c r="C426" t="s">
        <v>41</v>
      </c>
      <c r="D426" s="1">
        <v>66777</v>
      </c>
      <c r="E426" s="1">
        <v>1178456</v>
      </c>
      <c r="F426" s="2">
        <v>23001</v>
      </c>
    </row>
    <row r="427" spans="1:6" x14ac:dyDescent="0.25">
      <c r="A427">
        <v>2020</v>
      </c>
      <c r="B427" t="s">
        <v>59</v>
      </c>
      <c r="C427" t="s">
        <v>42</v>
      </c>
      <c r="D427" s="1">
        <v>7766</v>
      </c>
      <c r="E427" s="1">
        <v>133375</v>
      </c>
      <c r="F427" s="2">
        <v>21580</v>
      </c>
    </row>
    <row r="428" spans="1:6" x14ac:dyDescent="0.25">
      <c r="A428">
        <v>2020</v>
      </c>
      <c r="B428" t="s">
        <v>59</v>
      </c>
      <c r="C428" t="s">
        <v>43</v>
      </c>
      <c r="D428" s="1">
        <v>2220</v>
      </c>
      <c r="E428" s="1">
        <v>25985</v>
      </c>
      <c r="F428" s="2">
        <v>26068</v>
      </c>
    </row>
    <row r="429" spans="1:6" x14ac:dyDescent="0.25">
      <c r="A429">
        <v>2020</v>
      </c>
      <c r="B429" t="s">
        <v>59</v>
      </c>
      <c r="C429" t="s">
        <v>44</v>
      </c>
      <c r="D429" s="1">
        <v>20954</v>
      </c>
      <c r="E429" s="1">
        <v>322216</v>
      </c>
      <c r="F429" s="2">
        <v>22634</v>
      </c>
    </row>
    <row r="430" spans="1:6" x14ac:dyDescent="0.25">
      <c r="A430">
        <v>2020</v>
      </c>
      <c r="B430" t="s">
        <v>59</v>
      </c>
      <c r="C430" t="s">
        <v>45</v>
      </c>
      <c r="D430" s="1">
        <v>20710</v>
      </c>
      <c r="E430" s="1">
        <v>255412</v>
      </c>
      <c r="F430" s="2">
        <v>26657</v>
      </c>
    </row>
    <row r="431" spans="1:6" x14ac:dyDescent="0.25">
      <c r="A431">
        <v>2020</v>
      </c>
      <c r="B431" t="s">
        <v>59</v>
      </c>
      <c r="C431" t="s">
        <v>46</v>
      </c>
      <c r="D431" s="1">
        <v>4602</v>
      </c>
      <c r="E431" s="1">
        <v>61253</v>
      </c>
      <c r="F431" s="2">
        <v>18945</v>
      </c>
    </row>
    <row r="432" spans="1:6" x14ac:dyDescent="0.25">
      <c r="A432">
        <v>2020</v>
      </c>
      <c r="B432" t="s">
        <v>59</v>
      </c>
      <c r="C432" t="s">
        <v>47</v>
      </c>
      <c r="D432" s="1">
        <v>16783</v>
      </c>
      <c r="E432" s="1">
        <v>227495</v>
      </c>
      <c r="F432" s="2">
        <v>19473</v>
      </c>
    </row>
    <row r="433" spans="1:6" x14ac:dyDescent="0.25">
      <c r="A433">
        <v>2020</v>
      </c>
      <c r="B433" t="s">
        <v>59</v>
      </c>
      <c r="C433" t="s">
        <v>48</v>
      </c>
      <c r="D433" s="1">
        <v>2418</v>
      </c>
      <c r="E433" s="1">
        <v>32312</v>
      </c>
      <c r="F433" s="2">
        <v>23041</v>
      </c>
    </row>
    <row r="434" spans="1:6" x14ac:dyDescent="0.25">
      <c r="A434">
        <v>2020</v>
      </c>
      <c r="B434" t="s">
        <v>60</v>
      </c>
      <c r="C434" t="s">
        <v>1</v>
      </c>
      <c r="D434" s="1">
        <v>9048</v>
      </c>
      <c r="E434" s="1">
        <v>42367</v>
      </c>
      <c r="F434" s="2">
        <v>41437</v>
      </c>
    </row>
    <row r="435" spans="1:6" x14ac:dyDescent="0.25">
      <c r="A435">
        <v>2020</v>
      </c>
      <c r="B435" t="s">
        <v>60</v>
      </c>
      <c r="C435" t="s">
        <v>2</v>
      </c>
      <c r="D435" s="1">
        <v>10878</v>
      </c>
      <c r="E435" s="1">
        <v>69183</v>
      </c>
      <c r="F435" s="2">
        <v>42482</v>
      </c>
    </row>
    <row r="436" spans="1:6" x14ac:dyDescent="0.25">
      <c r="A436">
        <v>2020</v>
      </c>
      <c r="B436" t="s">
        <v>60</v>
      </c>
      <c r="C436" t="s">
        <v>3</v>
      </c>
      <c r="D436" s="1">
        <v>5464</v>
      </c>
      <c r="E436" s="1">
        <v>23724</v>
      </c>
      <c r="F436" s="2">
        <v>38111</v>
      </c>
    </row>
    <row r="437" spans="1:6" x14ac:dyDescent="0.25">
      <c r="A437">
        <v>2020</v>
      </c>
      <c r="B437" t="s">
        <v>60</v>
      </c>
      <c r="C437" t="s">
        <v>4</v>
      </c>
      <c r="D437" s="1">
        <v>97116</v>
      </c>
      <c r="E437" s="1">
        <v>452175</v>
      </c>
      <c r="F437" s="2">
        <v>47080</v>
      </c>
    </row>
    <row r="438" spans="1:6" x14ac:dyDescent="0.25">
      <c r="A438">
        <v>2020</v>
      </c>
      <c r="B438" t="s">
        <v>60</v>
      </c>
      <c r="C438" t="s">
        <v>5</v>
      </c>
      <c r="D438" s="1">
        <v>16860</v>
      </c>
      <c r="E438" s="1">
        <v>76766</v>
      </c>
      <c r="F438" s="2">
        <v>45642</v>
      </c>
    </row>
    <row r="439" spans="1:6" x14ac:dyDescent="0.25">
      <c r="A439">
        <v>2020</v>
      </c>
      <c r="B439" t="s">
        <v>60</v>
      </c>
      <c r="C439" t="s">
        <v>6</v>
      </c>
      <c r="D439" s="1">
        <v>12480</v>
      </c>
      <c r="E439" s="1">
        <v>48120</v>
      </c>
      <c r="F439" s="2">
        <v>42136</v>
      </c>
    </row>
    <row r="440" spans="1:6" x14ac:dyDescent="0.25">
      <c r="A440">
        <v>2020</v>
      </c>
      <c r="B440" t="s">
        <v>60</v>
      </c>
      <c r="C440" t="s">
        <v>7</v>
      </c>
      <c r="D440" s="1">
        <v>2088</v>
      </c>
      <c r="E440" s="1">
        <v>10706</v>
      </c>
      <c r="F440" s="2">
        <v>38135</v>
      </c>
    </row>
    <row r="441" spans="1:6" x14ac:dyDescent="0.25">
      <c r="A441">
        <v>2020</v>
      </c>
      <c r="B441" t="s">
        <v>60</v>
      </c>
      <c r="C441" t="s">
        <v>8</v>
      </c>
      <c r="D441" s="1">
        <v>54871</v>
      </c>
      <c r="E441" s="1">
        <v>254577</v>
      </c>
      <c r="F441" s="2">
        <v>41154</v>
      </c>
    </row>
    <row r="442" spans="1:6" x14ac:dyDescent="0.25">
      <c r="A442">
        <v>2020</v>
      </c>
      <c r="B442" t="s">
        <v>60</v>
      </c>
      <c r="C442" t="s">
        <v>9</v>
      </c>
      <c r="D442" s="1">
        <v>19294</v>
      </c>
      <c r="E442" s="1">
        <v>101509</v>
      </c>
      <c r="F442" s="2">
        <v>41319</v>
      </c>
    </row>
    <row r="443" spans="1:6" x14ac:dyDescent="0.25">
      <c r="A443">
        <v>2020</v>
      </c>
      <c r="B443" t="s">
        <v>60</v>
      </c>
      <c r="C443" t="s">
        <v>10</v>
      </c>
      <c r="D443" s="1">
        <v>4119</v>
      </c>
      <c r="E443" s="1">
        <v>18237</v>
      </c>
      <c r="F443" s="2">
        <v>35029</v>
      </c>
    </row>
    <row r="444" spans="1:6" x14ac:dyDescent="0.25">
      <c r="A444">
        <v>2020</v>
      </c>
      <c r="B444" t="s">
        <v>60</v>
      </c>
      <c r="C444" t="s">
        <v>11</v>
      </c>
      <c r="D444" s="1">
        <v>35477</v>
      </c>
      <c r="E444" s="1">
        <v>184359</v>
      </c>
      <c r="F444" s="2">
        <v>48230</v>
      </c>
    </row>
    <row r="445" spans="1:6" x14ac:dyDescent="0.25">
      <c r="A445">
        <v>2020</v>
      </c>
      <c r="B445" t="s">
        <v>60</v>
      </c>
      <c r="C445" t="s">
        <v>12</v>
      </c>
      <c r="D445" s="1">
        <v>13233</v>
      </c>
      <c r="E445" s="1">
        <v>80627</v>
      </c>
      <c r="F445" s="2">
        <v>36636</v>
      </c>
    </row>
    <row r="446" spans="1:6" x14ac:dyDescent="0.25">
      <c r="A446">
        <v>2020</v>
      </c>
      <c r="B446" t="s">
        <v>60</v>
      </c>
      <c r="C446" t="s">
        <v>13</v>
      </c>
      <c r="D446" s="1">
        <v>7585</v>
      </c>
      <c r="E446" s="1">
        <v>37229</v>
      </c>
      <c r="F446" s="2">
        <v>40163</v>
      </c>
    </row>
    <row r="447" spans="1:6" x14ac:dyDescent="0.25">
      <c r="A447">
        <v>2020</v>
      </c>
      <c r="B447" t="s">
        <v>60</v>
      </c>
      <c r="C447" t="s">
        <v>14</v>
      </c>
      <c r="D447" s="1">
        <v>5873</v>
      </c>
      <c r="E447" s="1">
        <v>31183</v>
      </c>
      <c r="F447" s="2">
        <v>38965</v>
      </c>
    </row>
    <row r="448" spans="1:6" x14ac:dyDescent="0.25">
      <c r="A448">
        <v>2020</v>
      </c>
      <c r="B448" t="s">
        <v>60</v>
      </c>
      <c r="C448" t="s">
        <v>15</v>
      </c>
      <c r="D448" s="1">
        <v>9084</v>
      </c>
      <c r="E448" s="1">
        <v>40228</v>
      </c>
      <c r="F448" s="2">
        <v>38895</v>
      </c>
    </row>
    <row r="449" spans="1:6" x14ac:dyDescent="0.25">
      <c r="A449">
        <v>2020</v>
      </c>
      <c r="B449" t="s">
        <v>60</v>
      </c>
      <c r="C449" t="s">
        <v>16</v>
      </c>
      <c r="D449" s="1">
        <v>9437</v>
      </c>
      <c r="E449" s="1">
        <v>41500</v>
      </c>
      <c r="F449" s="2">
        <v>41226</v>
      </c>
    </row>
    <row r="450" spans="1:6" x14ac:dyDescent="0.25">
      <c r="A450">
        <v>2020</v>
      </c>
      <c r="B450" t="s">
        <v>60</v>
      </c>
      <c r="C450" t="s">
        <v>17</v>
      </c>
      <c r="D450" s="1">
        <v>3830</v>
      </c>
      <c r="E450" s="1">
        <v>16120</v>
      </c>
      <c r="F450" s="2">
        <v>39497</v>
      </c>
    </row>
    <row r="451" spans="1:6" x14ac:dyDescent="0.25">
      <c r="A451">
        <v>2020</v>
      </c>
      <c r="B451" t="s">
        <v>60</v>
      </c>
      <c r="C451" t="s">
        <v>18</v>
      </c>
      <c r="D451" s="1">
        <v>19028</v>
      </c>
      <c r="E451" s="1">
        <v>78236</v>
      </c>
      <c r="F451" s="2">
        <v>48238</v>
      </c>
    </row>
    <row r="452" spans="1:6" x14ac:dyDescent="0.25">
      <c r="A452">
        <v>2020</v>
      </c>
      <c r="B452" t="s">
        <v>60</v>
      </c>
      <c r="C452" t="s">
        <v>19</v>
      </c>
      <c r="D452" s="1">
        <v>21927</v>
      </c>
      <c r="E452" s="1">
        <v>98276</v>
      </c>
      <c r="F452" s="2">
        <v>46345</v>
      </c>
    </row>
    <row r="453" spans="1:6" x14ac:dyDescent="0.25">
      <c r="A453">
        <v>2020</v>
      </c>
      <c r="B453" t="s">
        <v>60</v>
      </c>
      <c r="C453" t="s">
        <v>20</v>
      </c>
      <c r="D453" s="1">
        <v>25486</v>
      </c>
      <c r="E453" s="1">
        <v>114074</v>
      </c>
      <c r="F453" s="2">
        <v>39650</v>
      </c>
    </row>
    <row r="454" spans="1:6" x14ac:dyDescent="0.25">
      <c r="A454">
        <v>2020</v>
      </c>
      <c r="B454" t="s">
        <v>60</v>
      </c>
      <c r="C454" t="s">
        <v>21</v>
      </c>
      <c r="D454" s="1">
        <v>17118</v>
      </c>
      <c r="E454" s="1">
        <v>77083</v>
      </c>
      <c r="F454" s="2">
        <v>39485</v>
      </c>
    </row>
    <row r="455" spans="1:6" x14ac:dyDescent="0.25">
      <c r="A455">
        <v>2020</v>
      </c>
      <c r="B455" t="s">
        <v>60</v>
      </c>
      <c r="C455" t="s">
        <v>22</v>
      </c>
      <c r="D455" s="1">
        <v>4625</v>
      </c>
      <c r="E455" s="1">
        <v>19993</v>
      </c>
      <c r="F455" s="2">
        <v>38520</v>
      </c>
    </row>
    <row r="456" spans="1:6" x14ac:dyDescent="0.25">
      <c r="A456">
        <v>2020</v>
      </c>
      <c r="B456" t="s">
        <v>60</v>
      </c>
      <c r="C456" t="s">
        <v>23</v>
      </c>
      <c r="D456" s="1">
        <v>13399</v>
      </c>
      <c r="E456" s="1">
        <v>68557</v>
      </c>
      <c r="F456" s="2">
        <v>38496</v>
      </c>
    </row>
    <row r="457" spans="1:6" x14ac:dyDescent="0.25">
      <c r="A457">
        <v>2020</v>
      </c>
      <c r="B457" t="s">
        <v>60</v>
      </c>
      <c r="C457" t="s">
        <v>24</v>
      </c>
      <c r="D457" s="1">
        <v>4199</v>
      </c>
      <c r="E457" s="1">
        <v>17236</v>
      </c>
      <c r="F457" s="2">
        <v>34349</v>
      </c>
    </row>
    <row r="458" spans="1:6" x14ac:dyDescent="0.25">
      <c r="A458">
        <v>2020</v>
      </c>
      <c r="B458" t="s">
        <v>60</v>
      </c>
      <c r="C458" t="s">
        <v>25</v>
      </c>
      <c r="D458" s="1">
        <v>4602</v>
      </c>
      <c r="E458" s="1">
        <v>24061</v>
      </c>
      <c r="F458" s="2">
        <v>36266</v>
      </c>
    </row>
    <row r="459" spans="1:6" x14ac:dyDescent="0.25">
      <c r="A459">
        <v>2020</v>
      </c>
      <c r="B459" t="s">
        <v>60</v>
      </c>
      <c r="C459" t="s">
        <v>26</v>
      </c>
      <c r="D459" s="1">
        <v>5067</v>
      </c>
      <c r="E459" s="1">
        <v>30593</v>
      </c>
      <c r="F459" s="2">
        <v>41698</v>
      </c>
    </row>
    <row r="460" spans="1:6" x14ac:dyDescent="0.25">
      <c r="A460">
        <v>2020</v>
      </c>
      <c r="B460" t="s">
        <v>60</v>
      </c>
      <c r="C460" t="s">
        <v>27</v>
      </c>
      <c r="D460" s="1">
        <v>4109</v>
      </c>
      <c r="E460" s="1">
        <v>18869</v>
      </c>
      <c r="F460" s="2">
        <v>43107</v>
      </c>
    </row>
    <row r="461" spans="1:6" x14ac:dyDescent="0.25">
      <c r="A461">
        <v>2020</v>
      </c>
      <c r="B461" t="s">
        <v>60</v>
      </c>
      <c r="C461" t="s">
        <v>28</v>
      </c>
      <c r="D461" s="1">
        <v>24307</v>
      </c>
      <c r="E461" s="1">
        <v>114130</v>
      </c>
      <c r="F461" s="2">
        <v>41197</v>
      </c>
    </row>
    <row r="462" spans="1:6" x14ac:dyDescent="0.25">
      <c r="A462">
        <v>2020</v>
      </c>
      <c r="B462" t="s">
        <v>60</v>
      </c>
      <c r="C462" t="s">
        <v>29</v>
      </c>
      <c r="D462" s="1">
        <v>4261</v>
      </c>
      <c r="E462" s="1">
        <v>18424</v>
      </c>
      <c r="F462" s="2">
        <v>38699</v>
      </c>
    </row>
    <row r="463" spans="1:6" x14ac:dyDescent="0.25">
      <c r="A463">
        <v>2020</v>
      </c>
      <c r="B463" t="s">
        <v>60</v>
      </c>
      <c r="C463" t="s">
        <v>30</v>
      </c>
      <c r="D463" s="1">
        <v>70935</v>
      </c>
      <c r="E463" s="1">
        <v>307026</v>
      </c>
      <c r="F463" s="2">
        <v>49001</v>
      </c>
    </row>
    <row r="464" spans="1:6" x14ac:dyDescent="0.25">
      <c r="A464">
        <v>2020</v>
      </c>
      <c r="B464" t="s">
        <v>60</v>
      </c>
      <c r="C464" t="s">
        <v>31</v>
      </c>
      <c r="D464" s="1">
        <v>26011</v>
      </c>
      <c r="E464" s="1">
        <v>107703</v>
      </c>
      <c r="F464" s="2">
        <v>39794</v>
      </c>
    </row>
    <row r="465" spans="1:6" x14ac:dyDescent="0.25">
      <c r="A465">
        <v>2020</v>
      </c>
      <c r="B465" t="s">
        <v>60</v>
      </c>
      <c r="C465" t="s">
        <v>32</v>
      </c>
      <c r="D465" s="1">
        <v>2141</v>
      </c>
      <c r="E465" s="1">
        <v>10645</v>
      </c>
      <c r="F465" s="2">
        <v>40484</v>
      </c>
    </row>
    <row r="466" spans="1:6" x14ac:dyDescent="0.25">
      <c r="A466">
        <v>2020</v>
      </c>
      <c r="B466" t="s">
        <v>60</v>
      </c>
      <c r="C466" t="s">
        <v>33</v>
      </c>
      <c r="D466" s="1">
        <v>23929</v>
      </c>
      <c r="E466" s="1">
        <v>138448</v>
      </c>
      <c r="F466" s="2">
        <v>38332</v>
      </c>
    </row>
    <row r="467" spans="1:6" x14ac:dyDescent="0.25">
      <c r="A467">
        <v>2020</v>
      </c>
      <c r="B467" t="s">
        <v>60</v>
      </c>
      <c r="C467" t="s">
        <v>34</v>
      </c>
      <c r="D467" s="1">
        <v>6600</v>
      </c>
      <c r="E467" s="1">
        <v>34047</v>
      </c>
      <c r="F467" s="2">
        <v>37686</v>
      </c>
    </row>
    <row r="468" spans="1:6" x14ac:dyDescent="0.25">
      <c r="A468">
        <v>2020</v>
      </c>
      <c r="B468" t="s">
        <v>60</v>
      </c>
      <c r="C468" t="s">
        <v>35</v>
      </c>
      <c r="D468" s="1">
        <v>14853</v>
      </c>
      <c r="E468" s="1">
        <v>60924</v>
      </c>
      <c r="F468" s="2">
        <v>41296</v>
      </c>
    </row>
    <row r="469" spans="1:6" x14ac:dyDescent="0.25">
      <c r="A469">
        <v>2020</v>
      </c>
      <c r="B469" t="s">
        <v>60</v>
      </c>
      <c r="C469" t="s">
        <v>36</v>
      </c>
      <c r="D469" s="1">
        <v>33590</v>
      </c>
      <c r="E469" s="1">
        <v>169772</v>
      </c>
      <c r="F469" s="2">
        <v>39396</v>
      </c>
    </row>
    <row r="470" spans="1:6" x14ac:dyDescent="0.25">
      <c r="A470">
        <v>2020</v>
      </c>
      <c r="B470" t="s">
        <v>60</v>
      </c>
      <c r="C470" t="s">
        <v>37</v>
      </c>
      <c r="D470" s="1">
        <v>3576</v>
      </c>
      <c r="E470" s="1">
        <v>15156</v>
      </c>
      <c r="F470" s="2">
        <v>38763</v>
      </c>
    </row>
    <row r="471" spans="1:6" x14ac:dyDescent="0.25">
      <c r="A471">
        <v>2020</v>
      </c>
      <c r="B471" t="s">
        <v>60</v>
      </c>
      <c r="C471" t="s">
        <v>38</v>
      </c>
      <c r="D471" s="1">
        <v>10267</v>
      </c>
      <c r="E471" s="1">
        <v>49710</v>
      </c>
      <c r="F471" s="2">
        <v>38110</v>
      </c>
    </row>
    <row r="472" spans="1:6" x14ac:dyDescent="0.25">
      <c r="A472">
        <v>2020</v>
      </c>
      <c r="B472" t="s">
        <v>60</v>
      </c>
      <c r="C472" t="s">
        <v>39</v>
      </c>
      <c r="D472" s="1">
        <v>2313</v>
      </c>
      <c r="E472" s="1">
        <v>11077</v>
      </c>
      <c r="F472" s="2">
        <v>38165</v>
      </c>
    </row>
    <row r="473" spans="1:6" x14ac:dyDescent="0.25">
      <c r="A473">
        <v>2020</v>
      </c>
      <c r="B473" t="s">
        <v>60</v>
      </c>
      <c r="C473" t="s">
        <v>40</v>
      </c>
      <c r="D473" s="1">
        <v>12651</v>
      </c>
      <c r="E473" s="1">
        <v>70977</v>
      </c>
      <c r="F473" s="2">
        <v>40323</v>
      </c>
    </row>
    <row r="474" spans="1:6" x14ac:dyDescent="0.25">
      <c r="A474">
        <v>2020</v>
      </c>
      <c r="B474" t="s">
        <v>60</v>
      </c>
      <c r="C474" t="s">
        <v>41</v>
      </c>
      <c r="D474" s="1">
        <v>57936</v>
      </c>
      <c r="E474" s="1">
        <v>310244</v>
      </c>
      <c r="F474" s="2">
        <v>44055</v>
      </c>
    </row>
    <row r="475" spans="1:6" x14ac:dyDescent="0.25">
      <c r="A475">
        <v>2020</v>
      </c>
      <c r="B475" t="s">
        <v>60</v>
      </c>
      <c r="C475" t="s">
        <v>42</v>
      </c>
      <c r="D475" s="1">
        <v>6849</v>
      </c>
      <c r="E475" s="1">
        <v>35002</v>
      </c>
      <c r="F475" s="2">
        <v>39528</v>
      </c>
    </row>
    <row r="476" spans="1:6" x14ac:dyDescent="0.25">
      <c r="A476">
        <v>2020</v>
      </c>
      <c r="B476" t="s">
        <v>60</v>
      </c>
      <c r="C476" t="s">
        <v>43</v>
      </c>
      <c r="D476" s="1">
        <v>1995</v>
      </c>
      <c r="E476" s="1">
        <v>7681</v>
      </c>
      <c r="F476" s="2">
        <v>41304</v>
      </c>
    </row>
    <row r="477" spans="1:6" x14ac:dyDescent="0.25">
      <c r="A477">
        <v>2020</v>
      </c>
      <c r="B477" t="s">
        <v>60</v>
      </c>
      <c r="C477" t="s">
        <v>44</v>
      </c>
      <c r="D477" s="1">
        <v>29516</v>
      </c>
      <c r="E477" s="1">
        <v>121622</v>
      </c>
      <c r="F477" s="2">
        <v>50744</v>
      </c>
    </row>
    <row r="478" spans="1:6" x14ac:dyDescent="0.25">
      <c r="A478">
        <v>2020</v>
      </c>
      <c r="B478" t="s">
        <v>60</v>
      </c>
      <c r="C478" t="s">
        <v>45</v>
      </c>
      <c r="D478" s="1">
        <v>20259</v>
      </c>
      <c r="E478" s="1">
        <v>89105</v>
      </c>
      <c r="F478" s="2">
        <v>46691</v>
      </c>
    </row>
    <row r="479" spans="1:6" x14ac:dyDescent="0.25">
      <c r="A479">
        <v>2020</v>
      </c>
      <c r="B479" t="s">
        <v>60</v>
      </c>
      <c r="C479" t="s">
        <v>46</v>
      </c>
      <c r="D479" s="1">
        <v>3442</v>
      </c>
      <c r="E479" s="1">
        <v>15621</v>
      </c>
      <c r="F479" s="2">
        <v>35759</v>
      </c>
    </row>
    <row r="480" spans="1:6" x14ac:dyDescent="0.25">
      <c r="A480">
        <v>2020</v>
      </c>
      <c r="B480" t="s">
        <v>60</v>
      </c>
      <c r="C480" t="s">
        <v>47</v>
      </c>
      <c r="D480" s="1">
        <v>13143</v>
      </c>
      <c r="E480" s="1">
        <v>74028</v>
      </c>
      <c r="F480" s="2">
        <v>36058</v>
      </c>
    </row>
    <row r="481" spans="1:6" x14ac:dyDescent="0.25">
      <c r="A481">
        <v>2020</v>
      </c>
      <c r="B481" t="s">
        <v>60</v>
      </c>
      <c r="C481" t="s">
        <v>48</v>
      </c>
      <c r="D481" s="1">
        <v>1669</v>
      </c>
      <c r="E481" s="1">
        <v>6769</v>
      </c>
      <c r="F481" s="2">
        <v>40253</v>
      </c>
    </row>
    <row r="482" spans="1:6" x14ac:dyDescent="0.25">
      <c r="A482">
        <v>2019</v>
      </c>
      <c r="B482" t="s">
        <v>55</v>
      </c>
      <c r="C482" t="s">
        <v>1</v>
      </c>
      <c r="D482" s="1">
        <v>1846</v>
      </c>
      <c r="E482" s="1">
        <v>18939</v>
      </c>
      <c r="F482" s="2">
        <v>56529</v>
      </c>
    </row>
    <row r="483" spans="1:6" x14ac:dyDescent="0.25">
      <c r="A483">
        <v>2019</v>
      </c>
      <c r="B483" t="s">
        <v>55</v>
      </c>
      <c r="C483" t="s">
        <v>2</v>
      </c>
      <c r="D483" s="1">
        <v>1358</v>
      </c>
      <c r="E483" s="1">
        <v>37970</v>
      </c>
      <c r="F483" s="2">
        <v>52262</v>
      </c>
    </row>
    <row r="484" spans="1:6" x14ac:dyDescent="0.25">
      <c r="A484">
        <v>2019</v>
      </c>
      <c r="B484" t="s">
        <v>55</v>
      </c>
      <c r="C484" t="s">
        <v>3</v>
      </c>
      <c r="D484" s="1">
        <v>2577</v>
      </c>
      <c r="E484" s="1">
        <v>16390</v>
      </c>
      <c r="F484" s="2">
        <v>48299</v>
      </c>
    </row>
    <row r="485" spans="1:6" x14ac:dyDescent="0.25">
      <c r="A485">
        <v>2019</v>
      </c>
      <c r="B485" t="s">
        <v>55</v>
      </c>
      <c r="C485" t="s">
        <v>4</v>
      </c>
      <c r="D485" s="1">
        <v>17663</v>
      </c>
      <c r="E485" s="1">
        <v>443581</v>
      </c>
      <c r="F485" s="2">
        <v>40246</v>
      </c>
    </row>
    <row r="486" spans="1:6" x14ac:dyDescent="0.25">
      <c r="A486">
        <v>2019</v>
      </c>
      <c r="B486" t="s">
        <v>55</v>
      </c>
      <c r="C486" t="s">
        <v>5</v>
      </c>
      <c r="D486" s="1">
        <v>3279</v>
      </c>
      <c r="E486" s="1">
        <v>48392</v>
      </c>
      <c r="F486" s="2">
        <v>90328</v>
      </c>
    </row>
    <row r="487" spans="1:6" x14ac:dyDescent="0.25">
      <c r="A487">
        <v>2019</v>
      </c>
      <c r="B487" t="s">
        <v>55</v>
      </c>
      <c r="C487" t="s">
        <v>6</v>
      </c>
      <c r="D487">
        <v>437</v>
      </c>
      <c r="E487" s="1">
        <v>5258</v>
      </c>
      <c r="F487" s="2">
        <v>41449</v>
      </c>
    </row>
    <row r="488" spans="1:6" x14ac:dyDescent="0.25">
      <c r="A488">
        <v>2019</v>
      </c>
      <c r="B488" t="s">
        <v>55</v>
      </c>
      <c r="C488" t="s">
        <v>7</v>
      </c>
      <c r="D488">
        <v>180</v>
      </c>
      <c r="E488" s="1">
        <v>1471</v>
      </c>
      <c r="F488" s="2">
        <v>42123</v>
      </c>
    </row>
    <row r="489" spans="1:6" x14ac:dyDescent="0.25">
      <c r="A489">
        <v>2019</v>
      </c>
      <c r="B489" t="s">
        <v>55</v>
      </c>
      <c r="C489" t="s">
        <v>8</v>
      </c>
      <c r="D489" s="1">
        <v>5304</v>
      </c>
      <c r="E489" s="1">
        <v>71329</v>
      </c>
      <c r="F489" s="2">
        <v>35645</v>
      </c>
    </row>
    <row r="490" spans="1:6" x14ac:dyDescent="0.25">
      <c r="A490">
        <v>2019</v>
      </c>
      <c r="B490" t="s">
        <v>55</v>
      </c>
      <c r="C490" t="s">
        <v>9</v>
      </c>
      <c r="D490" s="1">
        <v>2662</v>
      </c>
      <c r="E490" s="1">
        <v>29910</v>
      </c>
      <c r="F490" s="2">
        <v>43258</v>
      </c>
    </row>
    <row r="491" spans="1:6" x14ac:dyDescent="0.25">
      <c r="A491">
        <v>2019</v>
      </c>
      <c r="B491" t="s">
        <v>55</v>
      </c>
      <c r="C491" t="s">
        <v>10</v>
      </c>
      <c r="D491" s="1">
        <v>2401</v>
      </c>
      <c r="E491" s="1">
        <v>26555</v>
      </c>
      <c r="F491" s="2">
        <v>41105</v>
      </c>
    </row>
    <row r="492" spans="1:6" x14ac:dyDescent="0.25">
      <c r="A492">
        <v>2019</v>
      </c>
      <c r="B492" t="s">
        <v>55</v>
      </c>
      <c r="C492" t="s">
        <v>11</v>
      </c>
      <c r="D492" s="1">
        <v>2825</v>
      </c>
      <c r="E492" s="1">
        <v>26828</v>
      </c>
      <c r="F492" s="2">
        <v>52197</v>
      </c>
    </row>
    <row r="493" spans="1:6" x14ac:dyDescent="0.25">
      <c r="A493">
        <v>2019</v>
      </c>
      <c r="B493" t="s">
        <v>55</v>
      </c>
      <c r="C493" t="s">
        <v>12</v>
      </c>
      <c r="D493" s="1">
        <v>2255</v>
      </c>
      <c r="E493" s="1">
        <v>21475</v>
      </c>
      <c r="F493" s="2">
        <v>50243</v>
      </c>
    </row>
    <row r="494" spans="1:6" x14ac:dyDescent="0.25">
      <c r="A494">
        <v>2019</v>
      </c>
      <c r="B494" t="s">
        <v>55</v>
      </c>
      <c r="C494" t="s">
        <v>13</v>
      </c>
      <c r="D494" s="1">
        <v>2916</v>
      </c>
      <c r="E494" s="1">
        <v>23431</v>
      </c>
      <c r="F494" s="2">
        <v>44087</v>
      </c>
    </row>
    <row r="495" spans="1:6" x14ac:dyDescent="0.25">
      <c r="A495">
        <v>2019</v>
      </c>
      <c r="B495" t="s">
        <v>55</v>
      </c>
      <c r="C495" t="s">
        <v>14</v>
      </c>
      <c r="D495" s="1">
        <v>2612</v>
      </c>
      <c r="E495" s="1">
        <v>19353</v>
      </c>
      <c r="F495" s="2">
        <v>47802</v>
      </c>
    </row>
    <row r="496" spans="1:6" x14ac:dyDescent="0.25">
      <c r="A496">
        <v>2019</v>
      </c>
      <c r="B496" t="s">
        <v>55</v>
      </c>
      <c r="C496" t="s">
        <v>15</v>
      </c>
      <c r="D496" s="1">
        <v>1561</v>
      </c>
      <c r="E496" s="1">
        <v>18911</v>
      </c>
      <c r="F496" s="2">
        <v>56448</v>
      </c>
    </row>
    <row r="497" spans="1:6" x14ac:dyDescent="0.25">
      <c r="A497">
        <v>2019</v>
      </c>
      <c r="B497" t="s">
        <v>55</v>
      </c>
      <c r="C497" t="s">
        <v>16</v>
      </c>
      <c r="D497" s="1">
        <v>3133</v>
      </c>
      <c r="E497" s="1">
        <v>44052</v>
      </c>
      <c r="F497" s="2">
        <v>87820</v>
      </c>
    </row>
    <row r="498" spans="1:6" x14ac:dyDescent="0.25">
      <c r="A498">
        <v>2019</v>
      </c>
      <c r="B498" t="s">
        <v>55</v>
      </c>
      <c r="C498" t="s">
        <v>17</v>
      </c>
      <c r="D498" s="1">
        <v>1447</v>
      </c>
      <c r="E498" s="1">
        <v>7281</v>
      </c>
      <c r="F498" s="2">
        <v>41157</v>
      </c>
    </row>
    <row r="499" spans="1:6" x14ac:dyDescent="0.25">
      <c r="A499">
        <v>2019</v>
      </c>
      <c r="B499" t="s">
        <v>55</v>
      </c>
      <c r="C499" t="s">
        <v>18</v>
      </c>
      <c r="D499">
        <v>723</v>
      </c>
      <c r="E499" s="1">
        <v>7194</v>
      </c>
      <c r="F499" s="2">
        <v>44642</v>
      </c>
    </row>
    <row r="500" spans="1:6" x14ac:dyDescent="0.25">
      <c r="A500">
        <v>2019</v>
      </c>
      <c r="B500" t="s">
        <v>55</v>
      </c>
      <c r="C500" t="s">
        <v>19</v>
      </c>
      <c r="D500" s="1">
        <v>1007</v>
      </c>
      <c r="E500" s="1">
        <v>10500</v>
      </c>
      <c r="F500" s="2">
        <v>63846</v>
      </c>
    </row>
    <row r="501" spans="1:6" x14ac:dyDescent="0.25">
      <c r="A501">
        <v>2019</v>
      </c>
      <c r="B501" t="s">
        <v>55</v>
      </c>
      <c r="C501" t="s">
        <v>20</v>
      </c>
      <c r="D501" s="1">
        <v>3480</v>
      </c>
      <c r="E501" s="1">
        <v>35622</v>
      </c>
      <c r="F501" s="2">
        <v>41799</v>
      </c>
    </row>
    <row r="502" spans="1:6" x14ac:dyDescent="0.25">
      <c r="A502">
        <v>2019</v>
      </c>
      <c r="B502" t="s">
        <v>55</v>
      </c>
      <c r="C502" t="s">
        <v>21</v>
      </c>
      <c r="D502" s="1">
        <v>3094</v>
      </c>
      <c r="E502" s="1">
        <v>28134</v>
      </c>
      <c r="F502" s="2">
        <v>51107</v>
      </c>
    </row>
    <row r="503" spans="1:6" x14ac:dyDescent="0.25">
      <c r="A503">
        <v>2019</v>
      </c>
      <c r="B503" t="s">
        <v>55</v>
      </c>
      <c r="C503" t="s">
        <v>22</v>
      </c>
      <c r="D503" s="1">
        <v>2110</v>
      </c>
      <c r="E503" s="1">
        <v>15777</v>
      </c>
      <c r="F503" s="2">
        <v>49263</v>
      </c>
    </row>
    <row r="504" spans="1:6" x14ac:dyDescent="0.25">
      <c r="A504">
        <v>2019</v>
      </c>
      <c r="B504" t="s">
        <v>55</v>
      </c>
      <c r="C504" t="s">
        <v>23</v>
      </c>
      <c r="D504" s="1">
        <v>2031</v>
      </c>
      <c r="E504" s="1">
        <v>16899</v>
      </c>
      <c r="F504" s="2">
        <v>44815</v>
      </c>
    </row>
    <row r="505" spans="1:6" x14ac:dyDescent="0.25">
      <c r="A505">
        <v>2019</v>
      </c>
      <c r="B505" t="s">
        <v>55</v>
      </c>
      <c r="C505" t="s">
        <v>24</v>
      </c>
      <c r="D505" s="1">
        <v>1789</v>
      </c>
      <c r="E505" s="1">
        <v>12792</v>
      </c>
      <c r="F505" s="2">
        <v>67162</v>
      </c>
    </row>
    <row r="506" spans="1:6" x14ac:dyDescent="0.25">
      <c r="A506">
        <v>2019</v>
      </c>
      <c r="B506" t="s">
        <v>55</v>
      </c>
      <c r="C506" t="s">
        <v>25</v>
      </c>
      <c r="D506" s="1">
        <v>2414</v>
      </c>
      <c r="E506" s="1">
        <v>15761</v>
      </c>
      <c r="F506" s="2">
        <v>42685</v>
      </c>
    </row>
    <row r="507" spans="1:6" x14ac:dyDescent="0.25">
      <c r="A507">
        <v>2019</v>
      </c>
      <c r="B507" t="s">
        <v>55</v>
      </c>
      <c r="C507" t="s">
        <v>26</v>
      </c>
      <c r="D507">
        <v>618</v>
      </c>
      <c r="E507" s="1">
        <v>19841</v>
      </c>
      <c r="F507" s="2">
        <v>86362</v>
      </c>
    </row>
    <row r="508" spans="1:6" x14ac:dyDescent="0.25">
      <c r="A508">
        <v>2019</v>
      </c>
      <c r="B508" t="s">
        <v>55</v>
      </c>
      <c r="C508" t="s">
        <v>27</v>
      </c>
      <c r="D508">
        <v>350</v>
      </c>
      <c r="E508" s="1">
        <v>2627</v>
      </c>
      <c r="F508" s="2">
        <v>44073</v>
      </c>
    </row>
    <row r="509" spans="1:6" x14ac:dyDescent="0.25">
      <c r="A509">
        <v>2019</v>
      </c>
      <c r="B509" t="s">
        <v>55</v>
      </c>
      <c r="C509" t="s">
        <v>28</v>
      </c>
      <c r="D509">
        <v>998</v>
      </c>
      <c r="E509" s="1">
        <v>12407</v>
      </c>
      <c r="F509" s="2">
        <v>41732</v>
      </c>
    </row>
    <row r="510" spans="1:6" x14ac:dyDescent="0.25">
      <c r="A510">
        <v>2019</v>
      </c>
      <c r="B510" t="s">
        <v>55</v>
      </c>
      <c r="C510" t="s">
        <v>29</v>
      </c>
      <c r="D510" s="1">
        <v>2100</v>
      </c>
      <c r="E510" s="1">
        <v>36949</v>
      </c>
      <c r="F510" s="2">
        <v>68427</v>
      </c>
    </row>
    <row r="511" spans="1:6" x14ac:dyDescent="0.25">
      <c r="A511">
        <v>2019</v>
      </c>
      <c r="B511" t="s">
        <v>55</v>
      </c>
      <c r="C511" t="s">
        <v>30</v>
      </c>
      <c r="D511" s="1">
        <v>3053</v>
      </c>
      <c r="E511" s="1">
        <v>31787</v>
      </c>
      <c r="F511" s="2">
        <v>42992</v>
      </c>
    </row>
    <row r="512" spans="1:6" x14ac:dyDescent="0.25">
      <c r="A512">
        <v>2019</v>
      </c>
      <c r="B512" t="s">
        <v>55</v>
      </c>
      <c r="C512" t="s">
        <v>31</v>
      </c>
      <c r="D512" s="1">
        <v>3378</v>
      </c>
      <c r="E512" s="1">
        <v>29828</v>
      </c>
      <c r="F512" s="2">
        <v>40862</v>
      </c>
    </row>
    <row r="513" spans="1:6" x14ac:dyDescent="0.25">
      <c r="A513">
        <v>2019</v>
      </c>
      <c r="B513" t="s">
        <v>55</v>
      </c>
      <c r="C513" t="s">
        <v>32</v>
      </c>
      <c r="D513" s="1">
        <v>1784</v>
      </c>
      <c r="E513" s="1">
        <v>25973</v>
      </c>
      <c r="F513" s="2">
        <v>97355</v>
      </c>
    </row>
    <row r="514" spans="1:6" x14ac:dyDescent="0.25">
      <c r="A514">
        <v>2019</v>
      </c>
      <c r="B514" t="s">
        <v>55</v>
      </c>
      <c r="C514" t="s">
        <v>33</v>
      </c>
      <c r="D514" s="1">
        <v>2531</v>
      </c>
      <c r="E514" s="1">
        <v>28532</v>
      </c>
      <c r="F514" s="2">
        <v>51860</v>
      </c>
    </row>
    <row r="515" spans="1:6" x14ac:dyDescent="0.25">
      <c r="A515">
        <v>2019</v>
      </c>
      <c r="B515" t="s">
        <v>55</v>
      </c>
      <c r="C515" t="s">
        <v>34</v>
      </c>
      <c r="D515" s="1">
        <v>4402</v>
      </c>
      <c r="E515" s="1">
        <v>56786</v>
      </c>
      <c r="F515" s="2">
        <v>91249</v>
      </c>
    </row>
    <row r="516" spans="1:6" x14ac:dyDescent="0.25">
      <c r="A516">
        <v>2019</v>
      </c>
      <c r="B516" t="s">
        <v>55</v>
      </c>
      <c r="C516" t="s">
        <v>35</v>
      </c>
      <c r="D516" s="1">
        <v>4633</v>
      </c>
      <c r="E516" s="1">
        <v>54550</v>
      </c>
      <c r="F516" s="2">
        <v>37586</v>
      </c>
    </row>
    <row r="517" spans="1:6" x14ac:dyDescent="0.25">
      <c r="A517">
        <v>2019</v>
      </c>
      <c r="B517" t="s">
        <v>55</v>
      </c>
      <c r="C517" t="s">
        <v>36</v>
      </c>
      <c r="D517" s="1">
        <v>3616</v>
      </c>
      <c r="E517" s="1">
        <v>52904</v>
      </c>
      <c r="F517" s="2">
        <v>65014</v>
      </c>
    </row>
    <row r="518" spans="1:6" x14ac:dyDescent="0.25">
      <c r="A518">
        <v>2019</v>
      </c>
      <c r="B518" t="s">
        <v>55</v>
      </c>
      <c r="C518" t="s">
        <v>37</v>
      </c>
      <c r="D518">
        <v>198</v>
      </c>
      <c r="E518" s="1">
        <v>1121</v>
      </c>
      <c r="F518" s="2">
        <v>39917</v>
      </c>
    </row>
    <row r="519" spans="1:6" x14ac:dyDescent="0.25">
      <c r="A519">
        <v>2019</v>
      </c>
      <c r="B519" t="s">
        <v>55</v>
      </c>
      <c r="C519" t="s">
        <v>38</v>
      </c>
      <c r="D519" s="1">
        <v>1345</v>
      </c>
      <c r="E519" s="1">
        <v>12552</v>
      </c>
      <c r="F519" s="2">
        <v>43952</v>
      </c>
    </row>
    <row r="520" spans="1:6" x14ac:dyDescent="0.25">
      <c r="A520">
        <v>2019</v>
      </c>
      <c r="B520" t="s">
        <v>55</v>
      </c>
      <c r="C520" t="s">
        <v>39</v>
      </c>
      <c r="D520" s="1">
        <v>1063</v>
      </c>
      <c r="E520" s="1">
        <v>6986</v>
      </c>
      <c r="F520" s="2">
        <v>43642</v>
      </c>
    </row>
    <row r="521" spans="1:6" x14ac:dyDescent="0.25">
      <c r="A521">
        <v>2019</v>
      </c>
      <c r="B521" t="s">
        <v>55</v>
      </c>
      <c r="C521" t="s">
        <v>40</v>
      </c>
      <c r="D521" s="1">
        <v>1107</v>
      </c>
      <c r="E521" s="1">
        <v>11568</v>
      </c>
      <c r="F521" s="2">
        <v>46865</v>
      </c>
    </row>
    <row r="522" spans="1:6" x14ac:dyDescent="0.25">
      <c r="A522">
        <v>2019</v>
      </c>
      <c r="B522" t="s">
        <v>55</v>
      </c>
      <c r="C522" t="s">
        <v>41</v>
      </c>
      <c r="D522" s="1">
        <v>19971</v>
      </c>
      <c r="E522" s="1">
        <v>307800</v>
      </c>
      <c r="F522" s="2">
        <v>114918</v>
      </c>
    </row>
    <row r="523" spans="1:6" x14ac:dyDescent="0.25">
      <c r="A523">
        <v>2019</v>
      </c>
      <c r="B523" t="s">
        <v>55</v>
      </c>
      <c r="C523" t="s">
        <v>42</v>
      </c>
      <c r="D523" s="1">
        <v>1032</v>
      </c>
      <c r="E523" s="1">
        <v>15160</v>
      </c>
      <c r="F523" s="2">
        <v>63604</v>
      </c>
    </row>
    <row r="524" spans="1:6" x14ac:dyDescent="0.25">
      <c r="A524">
        <v>2019</v>
      </c>
      <c r="B524" t="s">
        <v>55</v>
      </c>
      <c r="C524" t="s">
        <v>43</v>
      </c>
      <c r="D524">
        <v>564</v>
      </c>
      <c r="E524" s="1">
        <v>4130</v>
      </c>
      <c r="F524" s="2">
        <v>39607</v>
      </c>
    </row>
    <row r="525" spans="1:6" x14ac:dyDescent="0.25">
      <c r="A525">
        <v>2019</v>
      </c>
      <c r="B525" t="s">
        <v>55</v>
      </c>
      <c r="C525" t="s">
        <v>44</v>
      </c>
      <c r="D525" s="1">
        <v>2095</v>
      </c>
      <c r="E525" s="1">
        <v>18691</v>
      </c>
      <c r="F525" s="2">
        <v>48704</v>
      </c>
    </row>
    <row r="526" spans="1:6" x14ac:dyDescent="0.25">
      <c r="A526">
        <v>2019</v>
      </c>
      <c r="B526" t="s">
        <v>55</v>
      </c>
      <c r="C526" t="s">
        <v>45</v>
      </c>
      <c r="D526" s="1">
        <v>7117</v>
      </c>
      <c r="E526" s="1">
        <v>105362</v>
      </c>
      <c r="F526" s="2">
        <v>34547</v>
      </c>
    </row>
    <row r="527" spans="1:6" x14ac:dyDescent="0.25">
      <c r="A527">
        <v>2019</v>
      </c>
      <c r="B527" t="s">
        <v>55</v>
      </c>
      <c r="C527" t="s">
        <v>46</v>
      </c>
      <c r="D527" s="1">
        <v>1166</v>
      </c>
      <c r="E527" s="1">
        <v>23333</v>
      </c>
      <c r="F527" s="2">
        <v>80470</v>
      </c>
    </row>
    <row r="528" spans="1:6" x14ac:dyDescent="0.25">
      <c r="A528">
        <v>2019</v>
      </c>
      <c r="B528" t="s">
        <v>55</v>
      </c>
      <c r="C528" t="s">
        <v>47</v>
      </c>
      <c r="D528" s="1">
        <v>2876</v>
      </c>
      <c r="E528" s="1">
        <v>31424</v>
      </c>
      <c r="F528" s="2">
        <v>40225</v>
      </c>
    </row>
    <row r="529" spans="1:6" x14ac:dyDescent="0.25">
      <c r="A529">
        <v>2019</v>
      </c>
      <c r="B529" t="s">
        <v>55</v>
      </c>
      <c r="C529" t="s">
        <v>48</v>
      </c>
      <c r="D529" s="1">
        <v>1463</v>
      </c>
      <c r="E529" s="1">
        <v>23524</v>
      </c>
      <c r="F529" s="2">
        <v>86467</v>
      </c>
    </row>
    <row r="530" spans="1:6" x14ac:dyDescent="0.25">
      <c r="A530">
        <v>2019</v>
      </c>
      <c r="B530" t="s">
        <v>51</v>
      </c>
      <c r="C530" t="s">
        <v>1</v>
      </c>
      <c r="D530" s="1">
        <v>10069</v>
      </c>
      <c r="E530" s="1">
        <v>93619</v>
      </c>
      <c r="F530" s="2">
        <v>56141</v>
      </c>
    </row>
    <row r="531" spans="1:6" x14ac:dyDescent="0.25">
      <c r="A531">
        <v>2019</v>
      </c>
      <c r="B531" t="s">
        <v>51</v>
      </c>
      <c r="C531" t="s">
        <v>2</v>
      </c>
      <c r="D531" s="1">
        <v>13677</v>
      </c>
      <c r="E531" s="1">
        <v>171309</v>
      </c>
      <c r="F531" s="2">
        <v>58621</v>
      </c>
    </row>
    <row r="532" spans="1:6" x14ac:dyDescent="0.25">
      <c r="A532">
        <v>2019</v>
      </c>
      <c r="B532" t="s">
        <v>51</v>
      </c>
      <c r="C532" t="s">
        <v>3</v>
      </c>
      <c r="D532" s="1">
        <v>7093</v>
      </c>
      <c r="E532" s="1">
        <v>52538</v>
      </c>
      <c r="F532" s="2">
        <v>49541</v>
      </c>
    </row>
    <row r="533" spans="1:6" x14ac:dyDescent="0.25">
      <c r="A533">
        <v>2019</v>
      </c>
      <c r="B533" t="s">
        <v>51</v>
      </c>
      <c r="C533" t="s">
        <v>4</v>
      </c>
      <c r="D533" s="1">
        <v>84247</v>
      </c>
      <c r="E533" s="1">
        <v>885668</v>
      </c>
      <c r="F533" s="2">
        <v>73343</v>
      </c>
    </row>
    <row r="534" spans="1:6" x14ac:dyDescent="0.25">
      <c r="A534">
        <v>2019</v>
      </c>
      <c r="B534" t="s">
        <v>51</v>
      </c>
      <c r="C534" t="s">
        <v>5</v>
      </c>
      <c r="D534" s="1">
        <v>20430</v>
      </c>
      <c r="E534" s="1">
        <v>178880</v>
      </c>
      <c r="F534" s="2">
        <v>64603</v>
      </c>
    </row>
    <row r="535" spans="1:6" x14ac:dyDescent="0.25">
      <c r="A535">
        <v>2019</v>
      </c>
      <c r="B535" t="s">
        <v>51</v>
      </c>
      <c r="C535" t="s">
        <v>6</v>
      </c>
      <c r="D535" s="1">
        <v>9496</v>
      </c>
      <c r="E535" s="1">
        <v>59731</v>
      </c>
      <c r="F535" s="2">
        <v>72413</v>
      </c>
    </row>
    <row r="536" spans="1:6" x14ac:dyDescent="0.25">
      <c r="A536">
        <v>2019</v>
      </c>
      <c r="B536" t="s">
        <v>51</v>
      </c>
      <c r="C536" t="s">
        <v>7</v>
      </c>
      <c r="D536" s="1">
        <v>3007</v>
      </c>
      <c r="E536" s="1">
        <v>22909</v>
      </c>
      <c r="F536" s="2">
        <v>62481</v>
      </c>
    </row>
    <row r="537" spans="1:6" x14ac:dyDescent="0.25">
      <c r="A537">
        <v>2019</v>
      </c>
      <c r="B537" t="s">
        <v>51</v>
      </c>
      <c r="C537" t="s">
        <v>8</v>
      </c>
      <c r="D537" s="1">
        <v>74711</v>
      </c>
      <c r="E537" s="1">
        <v>563526</v>
      </c>
      <c r="F537" s="2">
        <v>52893</v>
      </c>
    </row>
    <row r="538" spans="1:6" x14ac:dyDescent="0.25">
      <c r="A538">
        <v>2019</v>
      </c>
      <c r="B538" t="s">
        <v>51</v>
      </c>
      <c r="C538" t="s">
        <v>9</v>
      </c>
      <c r="D538" s="1">
        <v>21408</v>
      </c>
      <c r="E538" s="1">
        <v>203951</v>
      </c>
      <c r="F538" s="2">
        <v>63683</v>
      </c>
    </row>
    <row r="539" spans="1:6" x14ac:dyDescent="0.25">
      <c r="A539">
        <v>2019</v>
      </c>
      <c r="B539" t="s">
        <v>51</v>
      </c>
      <c r="C539" t="s">
        <v>10</v>
      </c>
      <c r="D539" s="1">
        <v>8175</v>
      </c>
      <c r="E539" s="1">
        <v>50684</v>
      </c>
      <c r="F539" s="2">
        <v>46258</v>
      </c>
    </row>
    <row r="540" spans="1:6" x14ac:dyDescent="0.25">
      <c r="A540">
        <v>2019</v>
      </c>
      <c r="B540" t="s">
        <v>51</v>
      </c>
      <c r="C540" t="s">
        <v>11</v>
      </c>
      <c r="D540" s="1">
        <v>32686</v>
      </c>
      <c r="E540" s="1">
        <v>227968</v>
      </c>
      <c r="F540" s="2">
        <v>73799</v>
      </c>
    </row>
    <row r="541" spans="1:6" x14ac:dyDescent="0.25">
      <c r="A541">
        <v>2019</v>
      </c>
      <c r="B541" t="s">
        <v>51</v>
      </c>
      <c r="C541" t="s">
        <v>12</v>
      </c>
      <c r="D541" s="1">
        <v>15232</v>
      </c>
      <c r="E541" s="1">
        <v>145851</v>
      </c>
      <c r="F541" s="2">
        <v>60057</v>
      </c>
    </row>
    <row r="542" spans="1:6" x14ac:dyDescent="0.25">
      <c r="A542">
        <v>2019</v>
      </c>
      <c r="B542" t="s">
        <v>51</v>
      </c>
      <c r="C542" t="s">
        <v>13</v>
      </c>
      <c r="D542" s="1">
        <v>9462</v>
      </c>
      <c r="E542" s="1">
        <v>78134</v>
      </c>
      <c r="F542" s="2">
        <v>58962</v>
      </c>
    </row>
    <row r="543" spans="1:6" x14ac:dyDescent="0.25">
      <c r="A543">
        <v>2019</v>
      </c>
      <c r="B543" t="s">
        <v>51</v>
      </c>
      <c r="C543" t="s">
        <v>14</v>
      </c>
      <c r="D543" s="1">
        <v>7399</v>
      </c>
      <c r="E543" s="1">
        <v>63735</v>
      </c>
      <c r="F543" s="2">
        <v>57030</v>
      </c>
    </row>
    <row r="544" spans="1:6" x14ac:dyDescent="0.25">
      <c r="A544">
        <v>2019</v>
      </c>
      <c r="B544" t="s">
        <v>51</v>
      </c>
      <c r="C544" t="s">
        <v>15</v>
      </c>
      <c r="D544" s="1">
        <v>9517</v>
      </c>
      <c r="E544" s="1">
        <v>80463</v>
      </c>
      <c r="F544" s="2">
        <v>55601</v>
      </c>
    </row>
    <row r="545" spans="1:6" x14ac:dyDescent="0.25">
      <c r="A545">
        <v>2019</v>
      </c>
      <c r="B545" t="s">
        <v>51</v>
      </c>
      <c r="C545" t="s">
        <v>16</v>
      </c>
      <c r="D545" s="1">
        <v>10991</v>
      </c>
      <c r="E545" s="1">
        <v>142033</v>
      </c>
      <c r="F545" s="2">
        <v>64940</v>
      </c>
    </row>
    <row r="546" spans="1:6" x14ac:dyDescent="0.25">
      <c r="A546">
        <v>2019</v>
      </c>
      <c r="B546" t="s">
        <v>51</v>
      </c>
      <c r="C546" t="s">
        <v>17</v>
      </c>
      <c r="D546" s="1">
        <v>5605</v>
      </c>
      <c r="E546" s="1">
        <v>29987</v>
      </c>
      <c r="F546" s="2">
        <v>51654</v>
      </c>
    </row>
    <row r="547" spans="1:6" x14ac:dyDescent="0.25">
      <c r="A547">
        <v>2019</v>
      </c>
      <c r="B547" t="s">
        <v>51</v>
      </c>
      <c r="C547" t="s">
        <v>18</v>
      </c>
      <c r="D547" s="1">
        <v>16694</v>
      </c>
      <c r="E547" s="1">
        <v>166132</v>
      </c>
      <c r="F547" s="2">
        <v>67799</v>
      </c>
    </row>
    <row r="548" spans="1:6" x14ac:dyDescent="0.25">
      <c r="A548">
        <v>2019</v>
      </c>
      <c r="B548" t="s">
        <v>51</v>
      </c>
      <c r="C548" t="s">
        <v>19</v>
      </c>
      <c r="D548" s="1">
        <v>21309</v>
      </c>
      <c r="E548" s="1">
        <v>163062</v>
      </c>
      <c r="F548" s="2">
        <v>81436</v>
      </c>
    </row>
    <row r="549" spans="1:6" x14ac:dyDescent="0.25">
      <c r="A549">
        <v>2019</v>
      </c>
      <c r="B549" t="s">
        <v>51</v>
      </c>
      <c r="C549" t="s">
        <v>20</v>
      </c>
      <c r="D549" s="1">
        <v>21106</v>
      </c>
      <c r="E549" s="1">
        <v>173015</v>
      </c>
      <c r="F549" s="2">
        <v>63588</v>
      </c>
    </row>
    <row r="550" spans="1:6" x14ac:dyDescent="0.25">
      <c r="A550">
        <v>2019</v>
      </c>
      <c r="B550" t="s">
        <v>51</v>
      </c>
      <c r="C550" t="s">
        <v>21</v>
      </c>
      <c r="D550" s="1">
        <v>16700</v>
      </c>
      <c r="E550" s="1">
        <v>127092</v>
      </c>
      <c r="F550" s="2">
        <v>69734</v>
      </c>
    </row>
    <row r="551" spans="1:6" x14ac:dyDescent="0.25">
      <c r="A551">
        <v>2019</v>
      </c>
      <c r="B551" t="s">
        <v>51</v>
      </c>
      <c r="C551" t="s">
        <v>22</v>
      </c>
      <c r="D551" s="1">
        <v>5771</v>
      </c>
      <c r="E551" s="1">
        <v>44543</v>
      </c>
      <c r="F551" s="2">
        <v>50925</v>
      </c>
    </row>
    <row r="552" spans="1:6" x14ac:dyDescent="0.25">
      <c r="A552">
        <v>2019</v>
      </c>
      <c r="B552" t="s">
        <v>51</v>
      </c>
      <c r="C552" t="s">
        <v>23</v>
      </c>
      <c r="D552" s="1">
        <v>15133</v>
      </c>
      <c r="E552" s="1">
        <v>126641</v>
      </c>
      <c r="F552" s="2">
        <v>61762</v>
      </c>
    </row>
    <row r="553" spans="1:6" x14ac:dyDescent="0.25">
      <c r="A553">
        <v>2019</v>
      </c>
      <c r="B553" t="s">
        <v>51</v>
      </c>
      <c r="C553" t="s">
        <v>24</v>
      </c>
      <c r="D553" s="1">
        <v>6432</v>
      </c>
      <c r="E553" s="1">
        <v>29914</v>
      </c>
      <c r="F553" s="2">
        <v>53962</v>
      </c>
    </row>
    <row r="554" spans="1:6" x14ac:dyDescent="0.25">
      <c r="A554">
        <v>2019</v>
      </c>
      <c r="B554" t="s">
        <v>51</v>
      </c>
      <c r="C554" t="s">
        <v>25</v>
      </c>
      <c r="D554" s="1">
        <v>7038</v>
      </c>
      <c r="E554" s="1">
        <v>53732</v>
      </c>
      <c r="F554" s="2">
        <v>53794</v>
      </c>
    </row>
    <row r="555" spans="1:6" x14ac:dyDescent="0.25">
      <c r="A555">
        <v>2019</v>
      </c>
      <c r="B555" t="s">
        <v>51</v>
      </c>
      <c r="C555" t="s">
        <v>26</v>
      </c>
      <c r="D555" s="1">
        <v>5852</v>
      </c>
      <c r="E555" s="1">
        <v>95939</v>
      </c>
      <c r="F555" s="2">
        <v>64365</v>
      </c>
    </row>
    <row r="556" spans="1:6" x14ac:dyDescent="0.25">
      <c r="A556">
        <v>2019</v>
      </c>
      <c r="B556" t="s">
        <v>51</v>
      </c>
      <c r="C556" t="s">
        <v>27</v>
      </c>
      <c r="D556" s="1">
        <v>4692</v>
      </c>
      <c r="E556" s="1">
        <v>27825</v>
      </c>
      <c r="F556" s="2">
        <v>64868</v>
      </c>
    </row>
    <row r="557" spans="1:6" x14ac:dyDescent="0.25">
      <c r="A557">
        <v>2019</v>
      </c>
      <c r="B557" t="s">
        <v>51</v>
      </c>
      <c r="C557" t="s">
        <v>28</v>
      </c>
      <c r="D557" s="1">
        <v>22556</v>
      </c>
      <c r="E557" s="1">
        <v>159462</v>
      </c>
      <c r="F557" s="2">
        <v>74644</v>
      </c>
    </row>
    <row r="558" spans="1:6" x14ac:dyDescent="0.25">
      <c r="A558">
        <v>2019</v>
      </c>
      <c r="B558" t="s">
        <v>51</v>
      </c>
      <c r="C558" t="s">
        <v>29</v>
      </c>
      <c r="D558" s="1">
        <v>5571</v>
      </c>
      <c r="E558" s="1">
        <v>50153</v>
      </c>
      <c r="F558" s="2">
        <v>52091</v>
      </c>
    </row>
    <row r="559" spans="1:6" x14ac:dyDescent="0.25">
      <c r="A559">
        <v>2019</v>
      </c>
      <c r="B559" t="s">
        <v>51</v>
      </c>
      <c r="C559" t="s">
        <v>30</v>
      </c>
      <c r="D559" s="1">
        <v>50432</v>
      </c>
      <c r="E559" s="1">
        <v>405650</v>
      </c>
      <c r="F559" s="2">
        <v>75570</v>
      </c>
    </row>
    <row r="560" spans="1:6" x14ac:dyDescent="0.25">
      <c r="A560">
        <v>2019</v>
      </c>
      <c r="B560" t="s">
        <v>51</v>
      </c>
      <c r="C560" t="s">
        <v>31</v>
      </c>
      <c r="D560" s="1">
        <v>27974</v>
      </c>
      <c r="E560" s="1">
        <v>231739</v>
      </c>
      <c r="F560" s="2">
        <v>56974</v>
      </c>
    </row>
    <row r="561" spans="1:6" x14ac:dyDescent="0.25">
      <c r="A561">
        <v>2019</v>
      </c>
      <c r="B561" t="s">
        <v>51</v>
      </c>
      <c r="C561" t="s">
        <v>32</v>
      </c>
      <c r="D561" s="1">
        <v>3692</v>
      </c>
      <c r="E561" s="1">
        <v>27961</v>
      </c>
      <c r="F561" s="2">
        <v>68153</v>
      </c>
    </row>
    <row r="562" spans="1:6" x14ac:dyDescent="0.25">
      <c r="A562">
        <v>2019</v>
      </c>
      <c r="B562" t="s">
        <v>51</v>
      </c>
      <c r="C562" t="s">
        <v>33</v>
      </c>
      <c r="D562" s="1">
        <v>23405</v>
      </c>
      <c r="E562" s="1">
        <v>226563</v>
      </c>
      <c r="F562" s="2">
        <v>62383</v>
      </c>
    </row>
    <row r="563" spans="1:6" x14ac:dyDescent="0.25">
      <c r="A563">
        <v>2019</v>
      </c>
      <c r="B563" t="s">
        <v>51</v>
      </c>
      <c r="C563" t="s">
        <v>34</v>
      </c>
      <c r="D563" s="1">
        <v>9801</v>
      </c>
      <c r="E563" s="1">
        <v>82834</v>
      </c>
      <c r="F563" s="2">
        <v>54435</v>
      </c>
    </row>
    <row r="564" spans="1:6" x14ac:dyDescent="0.25">
      <c r="A564">
        <v>2019</v>
      </c>
      <c r="B564" t="s">
        <v>51</v>
      </c>
      <c r="C564" t="s">
        <v>35</v>
      </c>
      <c r="D564" s="1">
        <v>14626</v>
      </c>
      <c r="E564" s="1">
        <v>108871</v>
      </c>
      <c r="F564" s="2">
        <v>63148</v>
      </c>
    </row>
    <row r="565" spans="1:6" x14ac:dyDescent="0.25">
      <c r="A565">
        <v>2019</v>
      </c>
      <c r="B565" t="s">
        <v>51</v>
      </c>
      <c r="C565" t="s">
        <v>36</v>
      </c>
      <c r="D565" s="1">
        <v>29139</v>
      </c>
      <c r="E565" s="1">
        <v>260895</v>
      </c>
      <c r="F565" s="2">
        <v>68612</v>
      </c>
    </row>
    <row r="566" spans="1:6" x14ac:dyDescent="0.25">
      <c r="A566">
        <v>2019</v>
      </c>
      <c r="B566" t="s">
        <v>51</v>
      </c>
      <c r="C566" t="s">
        <v>37</v>
      </c>
      <c r="D566" s="1">
        <v>3833</v>
      </c>
      <c r="E566" s="1">
        <v>19980</v>
      </c>
      <c r="F566" s="2">
        <v>63414</v>
      </c>
    </row>
    <row r="567" spans="1:6" x14ac:dyDescent="0.25">
      <c r="A567">
        <v>2019</v>
      </c>
      <c r="B567" t="s">
        <v>51</v>
      </c>
      <c r="C567" t="s">
        <v>38</v>
      </c>
      <c r="D567" s="1">
        <v>12956</v>
      </c>
      <c r="E567" s="1">
        <v>107028</v>
      </c>
      <c r="F567" s="2">
        <v>55230</v>
      </c>
    </row>
    <row r="568" spans="1:6" x14ac:dyDescent="0.25">
      <c r="A568">
        <v>2019</v>
      </c>
      <c r="B568" t="s">
        <v>51</v>
      </c>
      <c r="C568" t="s">
        <v>39</v>
      </c>
      <c r="D568" s="1">
        <v>3897</v>
      </c>
      <c r="E568" s="1">
        <v>23609</v>
      </c>
      <c r="F568" s="2">
        <v>50997</v>
      </c>
    </row>
    <row r="569" spans="1:6" x14ac:dyDescent="0.25">
      <c r="A569">
        <v>2019</v>
      </c>
      <c r="B569" t="s">
        <v>51</v>
      </c>
      <c r="C569" t="s">
        <v>40</v>
      </c>
      <c r="D569" s="1">
        <v>12487</v>
      </c>
      <c r="E569" s="1">
        <v>130126</v>
      </c>
      <c r="F569" s="2">
        <v>58777</v>
      </c>
    </row>
    <row r="570" spans="1:6" x14ac:dyDescent="0.25">
      <c r="A570">
        <v>2019</v>
      </c>
      <c r="B570" t="s">
        <v>51</v>
      </c>
      <c r="C570" t="s">
        <v>41</v>
      </c>
      <c r="D570" s="1">
        <v>53248</v>
      </c>
      <c r="E570" s="1">
        <v>774190</v>
      </c>
      <c r="F570" s="2">
        <v>67564</v>
      </c>
    </row>
    <row r="571" spans="1:6" x14ac:dyDescent="0.25">
      <c r="A571">
        <v>2019</v>
      </c>
      <c r="B571" t="s">
        <v>51</v>
      </c>
      <c r="C571" t="s">
        <v>42</v>
      </c>
      <c r="D571" s="1">
        <v>12212</v>
      </c>
      <c r="E571" s="1">
        <v>109486</v>
      </c>
      <c r="F571" s="2">
        <v>53428</v>
      </c>
    </row>
    <row r="572" spans="1:6" x14ac:dyDescent="0.25">
      <c r="A572">
        <v>2019</v>
      </c>
      <c r="B572" t="s">
        <v>51</v>
      </c>
      <c r="C572" t="s">
        <v>43</v>
      </c>
      <c r="D572" s="1">
        <v>2846</v>
      </c>
      <c r="E572" s="1">
        <v>15283</v>
      </c>
      <c r="F572" s="2">
        <v>52585</v>
      </c>
    </row>
    <row r="573" spans="1:6" x14ac:dyDescent="0.25">
      <c r="A573">
        <v>2019</v>
      </c>
      <c r="B573" t="s">
        <v>51</v>
      </c>
      <c r="C573" t="s">
        <v>44</v>
      </c>
      <c r="D573" s="1">
        <v>21468</v>
      </c>
      <c r="E573" s="1">
        <v>202134</v>
      </c>
      <c r="F573" s="2">
        <v>60504</v>
      </c>
    </row>
    <row r="574" spans="1:6" x14ac:dyDescent="0.25">
      <c r="A574">
        <v>2019</v>
      </c>
      <c r="B574" t="s">
        <v>51</v>
      </c>
      <c r="C574" t="s">
        <v>45</v>
      </c>
      <c r="D574" s="1">
        <v>26472</v>
      </c>
      <c r="E574" s="1">
        <v>205717</v>
      </c>
      <c r="F574" s="2">
        <v>67833</v>
      </c>
    </row>
    <row r="575" spans="1:6" x14ac:dyDescent="0.25">
      <c r="A575">
        <v>2019</v>
      </c>
      <c r="B575" t="s">
        <v>51</v>
      </c>
      <c r="C575" t="s">
        <v>46</v>
      </c>
      <c r="D575" s="1">
        <v>4338</v>
      </c>
      <c r="E575" s="1">
        <v>35459</v>
      </c>
      <c r="F575" s="2">
        <v>64460</v>
      </c>
    </row>
    <row r="576" spans="1:6" x14ac:dyDescent="0.25">
      <c r="A576">
        <v>2019</v>
      </c>
      <c r="B576" t="s">
        <v>51</v>
      </c>
      <c r="C576" t="s">
        <v>47</v>
      </c>
      <c r="D576" s="1">
        <v>14823</v>
      </c>
      <c r="E576" s="1">
        <v>124384</v>
      </c>
      <c r="F576" s="2">
        <v>63874</v>
      </c>
    </row>
    <row r="577" spans="1:6" x14ac:dyDescent="0.25">
      <c r="A577">
        <v>2019</v>
      </c>
      <c r="B577" t="s">
        <v>51</v>
      </c>
      <c r="C577" t="s">
        <v>48</v>
      </c>
      <c r="D577" s="1">
        <v>3427</v>
      </c>
      <c r="E577" s="1">
        <v>22875</v>
      </c>
      <c r="F577" s="2">
        <v>57417</v>
      </c>
    </row>
    <row r="578" spans="1:6" x14ac:dyDescent="0.25">
      <c r="A578">
        <v>2019</v>
      </c>
      <c r="B578" t="s">
        <v>52</v>
      </c>
      <c r="C578" t="s">
        <v>1</v>
      </c>
      <c r="D578" s="1">
        <v>5677</v>
      </c>
      <c r="E578" s="1">
        <v>268948</v>
      </c>
      <c r="F578" s="2">
        <v>58532</v>
      </c>
    </row>
    <row r="579" spans="1:6" x14ac:dyDescent="0.25">
      <c r="A579">
        <v>2019</v>
      </c>
      <c r="B579" t="s">
        <v>52</v>
      </c>
      <c r="C579" t="s">
        <v>2</v>
      </c>
      <c r="D579" s="1">
        <v>5157</v>
      </c>
      <c r="E579" s="1">
        <v>177610</v>
      </c>
      <c r="F579" s="2">
        <v>78966</v>
      </c>
    </row>
    <row r="580" spans="1:6" x14ac:dyDescent="0.25">
      <c r="A580">
        <v>2019</v>
      </c>
      <c r="B580" t="s">
        <v>52</v>
      </c>
      <c r="C580" t="s">
        <v>3</v>
      </c>
      <c r="D580" s="1">
        <v>2930</v>
      </c>
      <c r="E580" s="1">
        <v>162214</v>
      </c>
      <c r="F580" s="2">
        <v>49202</v>
      </c>
    </row>
    <row r="581" spans="1:6" x14ac:dyDescent="0.25">
      <c r="A581">
        <v>2019</v>
      </c>
      <c r="B581" t="s">
        <v>52</v>
      </c>
      <c r="C581" t="s">
        <v>4</v>
      </c>
      <c r="D581" s="1">
        <v>44539</v>
      </c>
      <c r="E581" s="1">
        <v>1322455</v>
      </c>
      <c r="F581" s="2">
        <v>98222</v>
      </c>
    </row>
    <row r="582" spans="1:6" x14ac:dyDescent="0.25">
      <c r="A582">
        <v>2019</v>
      </c>
      <c r="B582" t="s">
        <v>52</v>
      </c>
      <c r="C582" t="s">
        <v>5</v>
      </c>
      <c r="D582" s="1">
        <v>5849</v>
      </c>
      <c r="E582" s="1">
        <v>150109</v>
      </c>
      <c r="F582" s="2">
        <v>73935</v>
      </c>
    </row>
    <row r="583" spans="1:6" x14ac:dyDescent="0.25">
      <c r="A583">
        <v>2019</v>
      </c>
      <c r="B583" t="s">
        <v>52</v>
      </c>
      <c r="C583" t="s">
        <v>6</v>
      </c>
      <c r="D583" s="1">
        <v>4405</v>
      </c>
      <c r="E583" s="1">
        <v>161899</v>
      </c>
      <c r="F583" s="2">
        <v>85024</v>
      </c>
    </row>
    <row r="584" spans="1:6" x14ac:dyDescent="0.25">
      <c r="A584">
        <v>2019</v>
      </c>
      <c r="B584" t="s">
        <v>52</v>
      </c>
      <c r="C584" t="s">
        <v>7</v>
      </c>
      <c r="D584">
        <v>663</v>
      </c>
      <c r="E584" s="1">
        <v>27298</v>
      </c>
      <c r="F584" s="2">
        <v>66194</v>
      </c>
    </row>
    <row r="585" spans="1:6" x14ac:dyDescent="0.25">
      <c r="A585">
        <v>2019</v>
      </c>
      <c r="B585" t="s">
        <v>52</v>
      </c>
      <c r="C585" t="s">
        <v>8</v>
      </c>
      <c r="D585" s="1">
        <v>20799</v>
      </c>
      <c r="E585" s="1">
        <v>383956</v>
      </c>
      <c r="F585" s="2">
        <v>63877</v>
      </c>
    </row>
    <row r="586" spans="1:6" x14ac:dyDescent="0.25">
      <c r="A586">
        <v>2019</v>
      </c>
      <c r="B586" t="s">
        <v>52</v>
      </c>
      <c r="C586" t="s">
        <v>9</v>
      </c>
      <c r="D586" s="1">
        <v>10066</v>
      </c>
      <c r="E586" s="1">
        <v>404085</v>
      </c>
      <c r="F586" s="2">
        <v>58246</v>
      </c>
    </row>
    <row r="587" spans="1:6" x14ac:dyDescent="0.25">
      <c r="A587">
        <v>2019</v>
      </c>
      <c r="B587" t="s">
        <v>52</v>
      </c>
      <c r="C587" t="s">
        <v>10</v>
      </c>
      <c r="D587" s="1">
        <v>2680</v>
      </c>
      <c r="E587" s="1">
        <v>68404</v>
      </c>
      <c r="F587" s="2">
        <v>62480</v>
      </c>
    </row>
    <row r="588" spans="1:6" x14ac:dyDescent="0.25">
      <c r="A588">
        <v>2019</v>
      </c>
      <c r="B588" t="s">
        <v>52</v>
      </c>
      <c r="C588" t="s">
        <v>11</v>
      </c>
      <c r="D588" s="1">
        <v>18066</v>
      </c>
      <c r="E588" s="1">
        <v>585894</v>
      </c>
      <c r="F588" s="2">
        <v>72819</v>
      </c>
    </row>
    <row r="589" spans="1:6" x14ac:dyDescent="0.25">
      <c r="A589">
        <v>2019</v>
      </c>
      <c r="B589" t="s">
        <v>52</v>
      </c>
      <c r="C589" t="s">
        <v>12</v>
      </c>
      <c r="D589" s="1">
        <v>9083</v>
      </c>
      <c r="E589" s="1">
        <v>541099</v>
      </c>
      <c r="F589" s="2">
        <v>63320</v>
      </c>
    </row>
    <row r="590" spans="1:6" x14ac:dyDescent="0.25">
      <c r="A590">
        <v>2019</v>
      </c>
      <c r="B590" t="s">
        <v>52</v>
      </c>
      <c r="C590" t="s">
        <v>13</v>
      </c>
      <c r="D590" s="1">
        <v>4132</v>
      </c>
      <c r="E590" s="1">
        <v>226152</v>
      </c>
      <c r="F590" s="2">
        <v>60185</v>
      </c>
    </row>
    <row r="591" spans="1:6" x14ac:dyDescent="0.25">
      <c r="A591">
        <v>2019</v>
      </c>
      <c r="B591" t="s">
        <v>52</v>
      </c>
      <c r="C591" t="s">
        <v>14</v>
      </c>
      <c r="D591" s="1">
        <v>3105</v>
      </c>
      <c r="E591" s="1">
        <v>167196</v>
      </c>
      <c r="F591" s="2">
        <v>59652</v>
      </c>
    </row>
    <row r="592" spans="1:6" x14ac:dyDescent="0.25">
      <c r="A592">
        <v>2019</v>
      </c>
      <c r="B592" t="s">
        <v>52</v>
      </c>
      <c r="C592" t="s">
        <v>15</v>
      </c>
      <c r="D592" s="1">
        <v>4583</v>
      </c>
      <c r="E592" s="1">
        <v>252626</v>
      </c>
      <c r="F592" s="2">
        <v>61167</v>
      </c>
    </row>
    <row r="593" spans="1:6" x14ac:dyDescent="0.25">
      <c r="A593">
        <v>2019</v>
      </c>
      <c r="B593" t="s">
        <v>52</v>
      </c>
      <c r="C593" t="s">
        <v>16</v>
      </c>
      <c r="D593" s="1">
        <v>4453</v>
      </c>
      <c r="E593" s="1">
        <v>137729</v>
      </c>
      <c r="F593" s="2">
        <v>77600</v>
      </c>
    </row>
    <row r="594" spans="1:6" x14ac:dyDescent="0.25">
      <c r="A594">
        <v>2019</v>
      </c>
      <c r="B594" t="s">
        <v>52</v>
      </c>
      <c r="C594" t="s">
        <v>17</v>
      </c>
      <c r="D594" s="1">
        <v>1870</v>
      </c>
      <c r="E594" s="1">
        <v>53047</v>
      </c>
      <c r="F594" s="2">
        <v>57227</v>
      </c>
    </row>
    <row r="595" spans="1:6" x14ac:dyDescent="0.25">
      <c r="A595">
        <v>2019</v>
      </c>
      <c r="B595" t="s">
        <v>52</v>
      </c>
      <c r="C595" t="s">
        <v>18</v>
      </c>
      <c r="D595" s="1">
        <v>4145</v>
      </c>
      <c r="E595" s="1">
        <v>112273</v>
      </c>
      <c r="F595" s="2">
        <v>79016</v>
      </c>
    </row>
    <row r="596" spans="1:6" x14ac:dyDescent="0.25">
      <c r="A596">
        <v>2019</v>
      </c>
      <c r="B596" t="s">
        <v>52</v>
      </c>
      <c r="C596" t="s">
        <v>19</v>
      </c>
      <c r="D596" s="1">
        <v>6682</v>
      </c>
      <c r="E596" s="1">
        <v>244258</v>
      </c>
      <c r="F596" s="2">
        <v>89698</v>
      </c>
    </row>
    <row r="597" spans="1:6" x14ac:dyDescent="0.25">
      <c r="A597">
        <v>2019</v>
      </c>
      <c r="B597" t="s">
        <v>52</v>
      </c>
      <c r="C597" t="s">
        <v>20</v>
      </c>
      <c r="D597" s="1">
        <v>16948</v>
      </c>
      <c r="E597" s="1">
        <v>625676</v>
      </c>
      <c r="F597" s="2">
        <v>68465</v>
      </c>
    </row>
    <row r="598" spans="1:6" x14ac:dyDescent="0.25">
      <c r="A598">
        <v>2019</v>
      </c>
      <c r="B598" t="s">
        <v>52</v>
      </c>
      <c r="C598" t="s">
        <v>21</v>
      </c>
      <c r="D598" s="1">
        <v>8265</v>
      </c>
      <c r="E598" s="1">
        <v>324018</v>
      </c>
      <c r="F598" s="2">
        <v>68082</v>
      </c>
    </row>
    <row r="599" spans="1:6" x14ac:dyDescent="0.25">
      <c r="A599">
        <v>2019</v>
      </c>
      <c r="B599" t="s">
        <v>52</v>
      </c>
      <c r="C599" t="s">
        <v>22</v>
      </c>
      <c r="D599" s="1">
        <v>2396</v>
      </c>
      <c r="E599" s="1">
        <v>146775</v>
      </c>
      <c r="F599" s="2">
        <v>50065</v>
      </c>
    </row>
    <row r="600" spans="1:6" x14ac:dyDescent="0.25">
      <c r="A600">
        <v>2019</v>
      </c>
      <c r="B600" t="s">
        <v>52</v>
      </c>
      <c r="C600" t="s">
        <v>23</v>
      </c>
      <c r="D600" s="1">
        <v>6681</v>
      </c>
      <c r="E600" s="1">
        <v>277104</v>
      </c>
      <c r="F600" s="2">
        <v>59758</v>
      </c>
    </row>
    <row r="601" spans="1:6" x14ac:dyDescent="0.25">
      <c r="A601">
        <v>2019</v>
      </c>
      <c r="B601" t="s">
        <v>52</v>
      </c>
      <c r="C601" t="s">
        <v>24</v>
      </c>
      <c r="D601" s="1">
        <v>1625</v>
      </c>
      <c r="E601" s="1">
        <v>20972</v>
      </c>
      <c r="F601" s="2">
        <v>51666</v>
      </c>
    </row>
    <row r="602" spans="1:6" x14ac:dyDescent="0.25">
      <c r="A602">
        <v>2019</v>
      </c>
      <c r="B602" t="s">
        <v>52</v>
      </c>
      <c r="C602" t="s">
        <v>25</v>
      </c>
      <c r="D602" s="1">
        <v>1974</v>
      </c>
      <c r="E602" s="1">
        <v>99914</v>
      </c>
      <c r="F602" s="2">
        <v>52716</v>
      </c>
    </row>
    <row r="603" spans="1:6" x14ac:dyDescent="0.25">
      <c r="A603">
        <v>2019</v>
      </c>
      <c r="B603" t="s">
        <v>52</v>
      </c>
      <c r="C603" t="s">
        <v>26</v>
      </c>
      <c r="D603" s="1">
        <v>2069</v>
      </c>
      <c r="E603" s="1">
        <v>59279</v>
      </c>
      <c r="F603" s="2">
        <v>59498</v>
      </c>
    </row>
    <row r="604" spans="1:6" x14ac:dyDescent="0.25">
      <c r="A604">
        <v>2019</v>
      </c>
      <c r="B604" t="s">
        <v>52</v>
      </c>
      <c r="C604" t="s">
        <v>27</v>
      </c>
      <c r="D604" s="1">
        <v>2012</v>
      </c>
      <c r="E604" s="1">
        <v>71459</v>
      </c>
      <c r="F604" s="2">
        <v>73007</v>
      </c>
    </row>
    <row r="605" spans="1:6" x14ac:dyDescent="0.25">
      <c r="A605">
        <v>2019</v>
      </c>
      <c r="B605" t="s">
        <v>52</v>
      </c>
      <c r="C605" t="s">
        <v>28</v>
      </c>
      <c r="D605" s="1">
        <v>8994</v>
      </c>
      <c r="E605" s="1">
        <v>249464</v>
      </c>
      <c r="F605" s="2">
        <v>81649</v>
      </c>
    </row>
    <row r="606" spans="1:6" x14ac:dyDescent="0.25">
      <c r="A606">
        <v>2019</v>
      </c>
      <c r="B606" t="s">
        <v>52</v>
      </c>
      <c r="C606" t="s">
        <v>29</v>
      </c>
      <c r="D606" s="1">
        <v>1810</v>
      </c>
      <c r="E606" s="1">
        <v>28514</v>
      </c>
      <c r="F606" s="2">
        <v>55737</v>
      </c>
    </row>
    <row r="607" spans="1:6" x14ac:dyDescent="0.25">
      <c r="A607">
        <v>2019</v>
      </c>
      <c r="B607" t="s">
        <v>52</v>
      </c>
      <c r="C607" t="s">
        <v>30</v>
      </c>
      <c r="D607" s="1">
        <v>16457</v>
      </c>
      <c r="E607" s="1">
        <v>437040</v>
      </c>
      <c r="F607" s="2">
        <v>69154</v>
      </c>
    </row>
    <row r="608" spans="1:6" x14ac:dyDescent="0.25">
      <c r="A608">
        <v>2019</v>
      </c>
      <c r="B608" t="s">
        <v>52</v>
      </c>
      <c r="C608" t="s">
        <v>31</v>
      </c>
      <c r="D608" s="1">
        <v>10247</v>
      </c>
      <c r="E608" s="1">
        <v>477086</v>
      </c>
      <c r="F608" s="2">
        <v>61095</v>
      </c>
    </row>
    <row r="609" spans="1:6" x14ac:dyDescent="0.25">
      <c r="A609">
        <v>2019</v>
      </c>
      <c r="B609" t="s">
        <v>52</v>
      </c>
      <c r="C609" t="s">
        <v>32</v>
      </c>
      <c r="D609">
        <v>808</v>
      </c>
      <c r="E609" s="1">
        <v>26471</v>
      </c>
      <c r="F609" s="2">
        <v>55179</v>
      </c>
    </row>
    <row r="610" spans="1:6" x14ac:dyDescent="0.25">
      <c r="A610">
        <v>2019</v>
      </c>
      <c r="B610" t="s">
        <v>52</v>
      </c>
      <c r="C610" t="s">
        <v>33</v>
      </c>
      <c r="D610" s="1">
        <v>15486</v>
      </c>
      <c r="E610" s="1">
        <v>700786</v>
      </c>
      <c r="F610" s="2">
        <v>62878</v>
      </c>
    </row>
    <row r="611" spans="1:6" x14ac:dyDescent="0.25">
      <c r="A611">
        <v>2019</v>
      </c>
      <c r="B611" t="s">
        <v>52</v>
      </c>
      <c r="C611" t="s">
        <v>34</v>
      </c>
      <c r="D611" s="1">
        <v>4213</v>
      </c>
      <c r="E611" s="1">
        <v>140812</v>
      </c>
      <c r="F611" s="2">
        <v>59951</v>
      </c>
    </row>
    <row r="612" spans="1:6" x14ac:dyDescent="0.25">
      <c r="A612">
        <v>2019</v>
      </c>
      <c r="B612" t="s">
        <v>52</v>
      </c>
      <c r="C612" t="s">
        <v>35</v>
      </c>
      <c r="D612" s="1">
        <v>6396</v>
      </c>
      <c r="E612" s="1">
        <v>197626</v>
      </c>
      <c r="F612" s="2">
        <v>71436</v>
      </c>
    </row>
    <row r="613" spans="1:6" x14ac:dyDescent="0.25">
      <c r="A613">
        <v>2019</v>
      </c>
      <c r="B613" t="s">
        <v>52</v>
      </c>
      <c r="C613" t="s">
        <v>36</v>
      </c>
      <c r="D613" s="1">
        <v>14432</v>
      </c>
      <c r="E613" s="1">
        <v>574751</v>
      </c>
      <c r="F613" s="2">
        <v>64231</v>
      </c>
    </row>
    <row r="614" spans="1:6" x14ac:dyDescent="0.25">
      <c r="A614">
        <v>2019</v>
      </c>
      <c r="B614" t="s">
        <v>52</v>
      </c>
      <c r="C614" t="s">
        <v>37</v>
      </c>
      <c r="D614" s="1">
        <v>1636</v>
      </c>
      <c r="E614" s="1">
        <v>39736</v>
      </c>
      <c r="F614" s="2">
        <v>60286</v>
      </c>
    </row>
    <row r="615" spans="1:6" x14ac:dyDescent="0.25">
      <c r="A615">
        <v>2019</v>
      </c>
      <c r="B615" t="s">
        <v>52</v>
      </c>
      <c r="C615" t="s">
        <v>38</v>
      </c>
      <c r="D615" s="1">
        <v>6414</v>
      </c>
      <c r="E615" s="1">
        <v>258252</v>
      </c>
      <c r="F615" s="2">
        <v>60850</v>
      </c>
    </row>
    <row r="616" spans="1:6" x14ac:dyDescent="0.25">
      <c r="A616">
        <v>2019</v>
      </c>
      <c r="B616" t="s">
        <v>52</v>
      </c>
      <c r="C616" t="s">
        <v>39</v>
      </c>
      <c r="D616" s="1">
        <v>1067</v>
      </c>
      <c r="E616" s="1">
        <v>44972</v>
      </c>
      <c r="F616" s="2">
        <v>50219</v>
      </c>
    </row>
    <row r="617" spans="1:6" x14ac:dyDescent="0.25">
      <c r="A617">
        <v>2019</v>
      </c>
      <c r="B617" t="s">
        <v>52</v>
      </c>
      <c r="C617" t="s">
        <v>40</v>
      </c>
      <c r="D617" s="1">
        <v>7272</v>
      </c>
      <c r="E617" s="1">
        <v>354961</v>
      </c>
      <c r="F617" s="2">
        <v>60305</v>
      </c>
    </row>
    <row r="618" spans="1:6" x14ac:dyDescent="0.25">
      <c r="A618">
        <v>2019</v>
      </c>
      <c r="B618" t="s">
        <v>52</v>
      </c>
      <c r="C618" t="s">
        <v>41</v>
      </c>
      <c r="D618" s="1">
        <v>25577</v>
      </c>
      <c r="E618" s="1">
        <v>905953</v>
      </c>
      <c r="F618" s="2">
        <v>79766</v>
      </c>
    </row>
    <row r="619" spans="1:6" x14ac:dyDescent="0.25">
      <c r="A619">
        <v>2019</v>
      </c>
      <c r="B619" t="s">
        <v>52</v>
      </c>
      <c r="C619" t="s">
        <v>42</v>
      </c>
      <c r="D619" s="1">
        <v>4547</v>
      </c>
      <c r="E619" s="1">
        <v>136085</v>
      </c>
      <c r="F619" s="2">
        <v>59426</v>
      </c>
    </row>
    <row r="620" spans="1:6" x14ac:dyDescent="0.25">
      <c r="A620">
        <v>2019</v>
      </c>
      <c r="B620" t="s">
        <v>52</v>
      </c>
      <c r="C620" t="s">
        <v>43</v>
      </c>
      <c r="D620" s="1">
        <v>1108</v>
      </c>
      <c r="E620" s="1">
        <v>30091</v>
      </c>
      <c r="F620" s="2">
        <v>60807</v>
      </c>
    </row>
    <row r="621" spans="1:6" x14ac:dyDescent="0.25">
      <c r="A621">
        <v>2019</v>
      </c>
      <c r="B621" t="s">
        <v>52</v>
      </c>
      <c r="C621" t="s">
        <v>44</v>
      </c>
      <c r="D621" s="1">
        <v>6864</v>
      </c>
      <c r="E621" s="1">
        <v>242160</v>
      </c>
      <c r="F621" s="2">
        <v>61341</v>
      </c>
    </row>
    <row r="622" spans="1:6" x14ac:dyDescent="0.25">
      <c r="A622">
        <v>2019</v>
      </c>
      <c r="B622" t="s">
        <v>52</v>
      </c>
      <c r="C622" t="s">
        <v>45</v>
      </c>
      <c r="D622" s="1">
        <v>7824</v>
      </c>
      <c r="E622" s="1">
        <v>290326</v>
      </c>
      <c r="F622" s="2">
        <v>81228</v>
      </c>
    </row>
    <row r="623" spans="1:6" x14ac:dyDescent="0.25">
      <c r="A623">
        <v>2019</v>
      </c>
      <c r="B623" t="s">
        <v>52</v>
      </c>
      <c r="C623" t="s">
        <v>46</v>
      </c>
      <c r="D623" s="1">
        <v>1251</v>
      </c>
      <c r="E623" s="1">
        <v>46979</v>
      </c>
      <c r="F623" s="2">
        <v>61074</v>
      </c>
    </row>
    <row r="624" spans="1:6" x14ac:dyDescent="0.25">
      <c r="A624">
        <v>2019</v>
      </c>
      <c r="B624" t="s">
        <v>52</v>
      </c>
      <c r="C624" t="s">
        <v>47</v>
      </c>
      <c r="D624" s="1">
        <v>9333</v>
      </c>
      <c r="E624" s="1">
        <v>483196</v>
      </c>
      <c r="F624" s="2">
        <v>59083</v>
      </c>
    </row>
    <row r="625" spans="1:6" x14ac:dyDescent="0.25">
      <c r="A625">
        <v>2019</v>
      </c>
      <c r="B625" t="s">
        <v>52</v>
      </c>
      <c r="C625" t="s">
        <v>48</v>
      </c>
      <c r="D625">
        <v>615</v>
      </c>
      <c r="E625" s="1">
        <v>10043</v>
      </c>
      <c r="F625" s="2">
        <v>68738</v>
      </c>
    </row>
    <row r="626" spans="1:6" x14ac:dyDescent="0.25">
      <c r="A626">
        <v>2019</v>
      </c>
      <c r="B626" t="s">
        <v>54</v>
      </c>
      <c r="C626" t="s">
        <v>1</v>
      </c>
      <c r="D626" s="1">
        <v>32423</v>
      </c>
      <c r="E626" s="1">
        <v>380193</v>
      </c>
      <c r="F626" s="2">
        <v>43426</v>
      </c>
    </row>
    <row r="627" spans="1:6" x14ac:dyDescent="0.25">
      <c r="A627">
        <v>2019</v>
      </c>
      <c r="B627" t="s">
        <v>54</v>
      </c>
      <c r="C627" t="s">
        <v>2</v>
      </c>
      <c r="D627" s="1">
        <v>33190</v>
      </c>
      <c r="E627" s="1">
        <v>541793</v>
      </c>
      <c r="F627" s="2">
        <v>48023</v>
      </c>
    </row>
    <row r="628" spans="1:6" x14ac:dyDescent="0.25">
      <c r="A628">
        <v>2019</v>
      </c>
      <c r="B628" t="s">
        <v>54</v>
      </c>
      <c r="C628" t="s">
        <v>3</v>
      </c>
      <c r="D628" s="1">
        <v>21821</v>
      </c>
      <c r="E628" s="1">
        <v>248631</v>
      </c>
      <c r="F628" s="2">
        <v>42897</v>
      </c>
    </row>
    <row r="629" spans="1:6" x14ac:dyDescent="0.25">
      <c r="A629">
        <v>2019</v>
      </c>
      <c r="B629" t="s">
        <v>54</v>
      </c>
      <c r="C629" t="s">
        <v>4</v>
      </c>
      <c r="D629" s="1">
        <v>198955</v>
      </c>
      <c r="E629" s="1">
        <v>3042089</v>
      </c>
      <c r="F629" s="2">
        <v>54908</v>
      </c>
    </row>
    <row r="630" spans="1:6" x14ac:dyDescent="0.25">
      <c r="A630">
        <v>2019</v>
      </c>
      <c r="B630" t="s">
        <v>54</v>
      </c>
      <c r="C630" t="s">
        <v>5</v>
      </c>
      <c r="D630" s="1">
        <v>36041</v>
      </c>
      <c r="E630" s="1">
        <v>474011</v>
      </c>
      <c r="F630" s="2">
        <v>52675</v>
      </c>
    </row>
    <row r="631" spans="1:6" x14ac:dyDescent="0.25">
      <c r="A631">
        <v>2019</v>
      </c>
      <c r="B631" t="s">
        <v>54</v>
      </c>
      <c r="C631" t="s">
        <v>6</v>
      </c>
      <c r="D631" s="1">
        <v>24868</v>
      </c>
      <c r="E631" s="1">
        <v>291966</v>
      </c>
      <c r="F631" s="2">
        <v>52540</v>
      </c>
    </row>
    <row r="632" spans="1:6" x14ac:dyDescent="0.25">
      <c r="A632">
        <v>2019</v>
      </c>
      <c r="B632" t="s">
        <v>54</v>
      </c>
      <c r="C632" t="s">
        <v>7</v>
      </c>
      <c r="D632" s="1">
        <v>7005</v>
      </c>
      <c r="E632" s="1">
        <v>79487</v>
      </c>
      <c r="F632" s="2">
        <v>42440</v>
      </c>
    </row>
    <row r="633" spans="1:6" x14ac:dyDescent="0.25">
      <c r="A633">
        <v>2019</v>
      </c>
      <c r="B633" t="s">
        <v>54</v>
      </c>
      <c r="C633" t="s">
        <v>8</v>
      </c>
      <c r="D633" s="1">
        <v>140278</v>
      </c>
      <c r="E633" s="1">
        <v>1799930</v>
      </c>
      <c r="F633" s="2">
        <v>46232</v>
      </c>
    </row>
    <row r="634" spans="1:6" x14ac:dyDescent="0.25">
      <c r="A634">
        <v>2019</v>
      </c>
      <c r="B634" t="s">
        <v>54</v>
      </c>
      <c r="C634" t="s">
        <v>9</v>
      </c>
      <c r="D634" s="1">
        <v>61774</v>
      </c>
      <c r="E634" s="1">
        <v>938063</v>
      </c>
      <c r="F634" s="2">
        <v>49817</v>
      </c>
    </row>
    <row r="635" spans="1:6" x14ac:dyDescent="0.25">
      <c r="A635">
        <v>2019</v>
      </c>
      <c r="B635" t="s">
        <v>54</v>
      </c>
      <c r="C635" t="s">
        <v>10</v>
      </c>
      <c r="D635" s="1">
        <v>11892</v>
      </c>
      <c r="E635" s="1">
        <v>142186</v>
      </c>
      <c r="F635" s="2">
        <v>41533</v>
      </c>
    </row>
    <row r="636" spans="1:6" x14ac:dyDescent="0.25">
      <c r="A636">
        <v>2019</v>
      </c>
      <c r="B636" t="s">
        <v>54</v>
      </c>
      <c r="C636" t="s">
        <v>11</v>
      </c>
      <c r="D636" s="1">
        <v>78822</v>
      </c>
      <c r="E636" s="1">
        <v>1187941</v>
      </c>
      <c r="F636" s="2">
        <v>53573</v>
      </c>
    </row>
    <row r="637" spans="1:6" x14ac:dyDescent="0.25">
      <c r="A637">
        <v>2019</v>
      </c>
      <c r="B637" t="s">
        <v>54</v>
      </c>
      <c r="C637" t="s">
        <v>12</v>
      </c>
      <c r="D637" s="1">
        <v>40283</v>
      </c>
      <c r="E637" s="1">
        <v>594348</v>
      </c>
      <c r="F637" s="2">
        <v>43345</v>
      </c>
    </row>
    <row r="638" spans="1:6" x14ac:dyDescent="0.25">
      <c r="A638">
        <v>2019</v>
      </c>
      <c r="B638" t="s">
        <v>54</v>
      </c>
      <c r="C638" t="s">
        <v>13</v>
      </c>
      <c r="D638" s="1">
        <v>23557</v>
      </c>
      <c r="E638" s="1">
        <v>307822</v>
      </c>
      <c r="F638" s="2">
        <v>41407</v>
      </c>
    </row>
    <row r="639" spans="1:6" x14ac:dyDescent="0.25">
      <c r="A639">
        <v>2019</v>
      </c>
      <c r="B639" t="s">
        <v>54</v>
      </c>
      <c r="C639" t="s">
        <v>14</v>
      </c>
      <c r="D639" s="1">
        <v>19844</v>
      </c>
      <c r="E639" s="1">
        <v>262383</v>
      </c>
      <c r="F639" s="2">
        <v>43539</v>
      </c>
    </row>
    <row r="640" spans="1:6" x14ac:dyDescent="0.25">
      <c r="A640">
        <v>2019</v>
      </c>
      <c r="B640" t="s">
        <v>54</v>
      </c>
      <c r="C640" t="s">
        <v>15</v>
      </c>
      <c r="D640" s="1">
        <v>27892</v>
      </c>
      <c r="E640" s="1">
        <v>401804</v>
      </c>
      <c r="F640" s="2">
        <v>44163</v>
      </c>
    </row>
    <row r="641" spans="1:6" x14ac:dyDescent="0.25">
      <c r="A641">
        <v>2019</v>
      </c>
      <c r="B641" t="s">
        <v>54</v>
      </c>
      <c r="C641" t="s">
        <v>16</v>
      </c>
      <c r="D641" s="1">
        <v>30876</v>
      </c>
      <c r="E641" s="1">
        <v>376026</v>
      </c>
      <c r="F641" s="2">
        <v>43579</v>
      </c>
    </row>
    <row r="642" spans="1:6" x14ac:dyDescent="0.25">
      <c r="A642">
        <v>2019</v>
      </c>
      <c r="B642" t="s">
        <v>54</v>
      </c>
      <c r="C642" t="s">
        <v>17</v>
      </c>
      <c r="D642" s="1">
        <v>10676</v>
      </c>
      <c r="E642" s="1">
        <v>117746</v>
      </c>
      <c r="F642" s="2">
        <v>39115</v>
      </c>
    </row>
    <row r="643" spans="1:6" x14ac:dyDescent="0.25">
      <c r="A643">
        <v>2019</v>
      </c>
      <c r="B643" t="s">
        <v>54</v>
      </c>
      <c r="C643" t="s">
        <v>18</v>
      </c>
      <c r="D643" s="1">
        <v>32640</v>
      </c>
      <c r="E643" s="1">
        <v>463647</v>
      </c>
      <c r="F643" s="2">
        <v>47503</v>
      </c>
    </row>
    <row r="644" spans="1:6" x14ac:dyDescent="0.25">
      <c r="A644">
        <v>2019</v>
      </c>
      <c r="B644" t="s">
        <v>54</v>
      </c>
      <c r="C644" t="s">
        <v>19</v>
      </c>
      <c r="D644" s="1">
        <v>41620</v>
      </c>
      <c r="E644" s="1">
        <v>577282</v>
      </c>
      <c r="F644" s="2">
        <v>55423</v>
      </c>
    </row>
    <row r="645" spans="1:6" x14ac:dyDescent="0.25">
      <c r="A645">
        <v>2019</v>
      </c>
      <c r="B645" t="s">
        <v>54</v>
      </c>
      <c r="C645" t="s">
        <v>20</v>
      </c>
      <c r="D645" s="1">
        <v>55150</v>
      </c>
      <c r="E645" s="1">
        <v>791177</v>
      </c>
      <c r="F645" s="2">
        <v>48357</v>
      </c>
    </row>
    <row r="646" spans="1:6" x14ac:dyDescent="0.25">
      <c r="A646">
        <v>2019</v>
      </c>
      <c r="B646" t="s">
        <v>54</v>
      </c>
      <c r="C646" t="s">
        <v>21</v>
      </c>
      <c r="D646" s="1">
        <v>37323</v>
      </c>
      <c r="E646" s="1">
        <v>525857</v>
      </c>
      <c r="F646" s="2">
        <v>50523</v>
      </c>
    </row>
    <row r="647" spans="1:6" x14ac:dyDescent="0.25">
      <c r="A647">
        <v>2019</v>
      </c>
      <c r="B647" t="s">
        <v>54</v>
      </c>
      <c r="C647" t="s">
        <v>22</v>
      </c>
      <c r="D647" s="1">
        <v>19568</v>
      </c>
      <c r="E647" s="1">
        <v>229039</v>
      </c>
      <c r="F647" s="2">
        <v>37621</v>
      </c>
    </row>
    <row r="648" spans="1:6" x14ac:dyDescent="0.25">
      <c r="A648">
        <v>2019</v>
      </c>
      <c r="B648" t="s">
        <v>54</v>
      </c>
      <c r="C648" t="s">
        <v>23</v>
      </c>
      <c r="D648" s="1">
        <v>39400</v>
      </c>
      <c r="E648" s="1">
        <v>536753</v>
      </c>
      <c r="F648" s="2">
        <v>43646</v>
      </c>
    </row>
    <row r="649" spans="1:6" x14ac:dyDescent="0.25">
      <c r="A649">
        <v>2019</v>
      </c>
      <c r="B649" t="s">
        <v>54</v>
      </c>
      <c r="C649" t="s">
        <v>24</v>
      </c>
      <c r="D649" s="1">
        <v>9112</v>
      </c>
      <c r="E649" s="1">
        <v>90946</v>
      </c>
      <c r="F649" s="2">
        <v>40937</v>
      </c>
    </row>
    <row r="650" spans="1:6" x14ac:dyDescent="0.25">
      <c r="A650">
        <v>2019</v>
      </c>
      <c r="B650" t="s">
        <v>54</v>
      </c>
      <c r="C650" t="s">
        <v>25</v>
      </c>
      <c r="D650" s="1">
        <v>14969</v>
      </c>
      <c r="E650" s="1">
        <v>188094</v>
      </c>
      <c r="F650" s="2">
        <v>41557</v>
      </c>
    </row>
    <row r="651" spans="1:6" x14ac:dyDescent="0.25">
      <c r="A651">
        <v>2019</v>
      </c>
      <c r="B651" t="s">
        <v>54</v>
      </c>
      <c r="C651" t="s">
        <v>26</v>
      </c>
      <c r="D651" s="1">
        <v>15866</v>
      </c>
      <c r="E651" s="1">
        <v>261018</v>
      </c>
      <c r="F651" s="2">
        <v>45452</v>
      </c>
    </row>
    <row r="652" spans="1:6" x14ac:dyDescent="0.25">
      <c r="A652">
        <v>2019</v>
      </c>
      <c r="B652" t="s">
        <v>54</v>
      </c>
      <c r="C652" t="s">
        <v>27</v>
      </c>
      <c r="D652" s="1">
        <v>12448</v>
      </c>
      <c r="E652" s="1">
        <v>139278</v>
      </c>
      <c r="F652" s="2">
        <v>49409</v>
      </c>
    </row>
    <row r="653" spans="1:6" x14ac:dyDescent="0.25">
      <c r="A653">
        <v>2019</v>
      </c>
      <c r="B653" t="s">
        <v>54</v>
      </c>
      <c r="C653" t="s">
        <v>28</v>
      </c>
      <c r="D653" s="1">
        <v>54227</v>
      </c>
      <c r="E653" s="1">
        <v>876452</v>
      </c>
      <c r="F653" s="2">
        <v>55204</v>
      </c>
    </row>
    <row r="654" spans="1:6" x14ac:dyDescent="0.25">
      <c r="A654">
        <v>2019</v>
      </c>
      <c r="B654" t="s">
        <v>54</v>
      </c>
      <c r="C654" t="s">
        <v>29</v>
      </c>
      <c r="D654" s="1">
        <v>10974</v>
      </c>
      <c r="E654" s="1">
        <v>135131</v>
      </c>
      <c r="F654" s="2">
        <v>39275</v>
      </c>
    </row>
    <row r="655" spans="1:6" x14ac:dyDescent="0.25">
      <c r="A655">
        <v>2019</v>
      </c>
      <c r="B655" t="s">
        <v>54</v>
      </c>
      <c r="C655" t="s">
        <v>30</v>
      </c>
      <c r="D655" s="1">
        <v>120950</v>
      </c>
      <c r="E655" s="1">
        <v>1543991</v>
      </c>
      <c r="F655" s="2">
        <v>53710</v>
      </c>
    </row>
    <row r="656" spans="1:6" x14ac:dyDescent="0.25">
      <c r="A656">
        <v>2019</v>
      </c>
      <c r="B656" t="s">
        <v>54</v>
      </c>
      <c r="C656" t="s">
        <v>31</v>
      </c>
      <c r="D656" s="1">
        <v>62397</v>
      </c>
      <c r="E656" s="1">
        <v>846177</v>
      </c>
      <c r="F656" s="2">
        <v>44579</v>
      </c>
    </row>
    <row r="657" spans="1:6" x14ac:dyDescent="0.25">
      <c r="A657">
        <v>2019</v>
      </c>
      <c r="B657" t="s">
        <v>54</v>
      </c>
      <c r="C657" t="s">
        <v>32</v>
      </c>
      <c r="D657" s="1">
        <v>7738</v>
      </c>
      <c r="E657" s="1">
        <v>91333</v>
      </c>
      <c r="F657" s="2">
        <v>51925</v>
      </c>
    </row>
    <row r="658" spans="1:6" x14ac:dyDescent="0.25">
      <c r="A658">
        <v>2019</v>
      </c>
      <c r="B658" t="s">
        <v>54</v>
      </c>
      <c r="C658" t="s">
        <v>33</v>
      </c>
      <c r="D658" s="1">
        <v>68958</v>
      </c>
      <c r="E658" s="1">
        <v>1021890</v>
      </c>
      <c r="F658" s="2">
        <v>45569</v>
      </c>
    </row>
    <row r="659" spans="1:6" x14ac:dyDescent="0.25">
      <c r="A659">
        <v>2019</v>
      </c>
      <c r="B659" t="s">
        <v>54</v>
      </c>
      <c r="C659" t="s">
        <v>34</v>
      </c>
      <c r="D659" s="1">
        <v>23883</v>
      </c>
      <c r="E659" s="1">
        <v>300268</v>
      </c>
      <c r="F659" s="2">
        <v>43049</v>
      </c>
    </row>
    <row r="660" spans="1:6" x14ac:dyDescent="0.25">
      <c r="A660">
        <v>2019</v>
      </c>
      <c r="B660" t="s">
        <v>54</v>
      </c>
      <c r="C660" t="s">
        <v>35</v>
      </c>
      <c r="D660" s="1">
        <v>26460</v>
      </c>
      <c r="E660" s="1">
        <v>354168</v>
      </c>
      <c r="F660" s="2">
        <v>45879</v>
      </c>
    </row>
    <row r="661" spans="1:6" x14ac:dyDescent="0.25">
      <c r="A661">
        <v>2019</v>
      </c>
      <c r="B661" t="s">
        <v>54</v>
      </c>
      <c r="C661" t="s">
        <v>36</v>
      </c>
      <c r="D661" s="1">
        <v>74684</v>
      </c>
      <c r="E661" s="1">
        <v>1117033</v>
      </c>
      <c r="F661" s="2">
        <v>46296</v>
      </c>
    </row>
    <row r="662" spans="1:6" x14ac:dyDescent="0.25">
      <c r="A662">
        <v>2019</v>
      </c>
      <c r="B662" t="s">
        <v>54</v>
      </c>
      <c r="C662" t="s">
        <v>37</v>
      </c>
      <c r="D662" s="1">
        <v>7648</v>
      </c>
      <c r="E662" s="1">
        <v>76672</v>
      </c>
      <c r="F662" s="2">
        <v>45232</v>
      </c>
    </row>
    <row r="663" spans="1:6" x14ac:dyDescent="0.25">
      <c r="A663">
        <v>2019</v>
      </c>
      <c r="B663" t="s">
        <v>54</v>
      </c>
      <c r="C663" t="s">
        <v>38</v>
      </c>
      <c r="D663" s="1">
        <v>31073</v>
      </c>
      <c r="E663" s="1">
        <v>406455</v>
      </c>
      <c r="F663" s="2">
        <v>41048</v>
      </c>
    </row>
    <row r="664" spans="1:6" x14ac:dyDescent="0.25">
      <c r="A664">
        <v>2019</v>
      </c>
      <c r="B664" t="s">
        <v>54</v>
      </c>
      <c r="C664" t="s">
        <v>39</v>
      </c>
      <c r="D664" s="1">
        <v>8027</v>
      </c>
      <c r="E664" s="1">
        <v>85125</v>
      </c>
      <c r="F664" s="2">
        <v>40980</v>
      </c>
    </row>
    <row r="665" spans="1:6" x14ac:dyDescent="0.25">
      <c r="A665">
        <v>2019</v>
      </c>
      <c r="B665" t="s">
        <v>54</v>
      </c>
      <c r="C665" t="s">
        <v>40</v>
      </c>
      <c r="D665" s="1">
        <v>40380</v>
      </c>
      <c r="E665" s="1">
        <v>633819</v>
      </c>
      <c r="F665" s="2">
        <v>46991</v>
      </c>
    </row>
    <row r="666" spans="1:6" x14ac:dyDescent="0.25">
      <c r="A666">
        <v>2019</v>
      </c>
      <c r="B666" t="s">
        <v>54</v>
      </c>
      <c r="C666" t="s">
        <v>41</v>
      </c>
      <c r="D666" s="1">
        <v>150310</v>
      </c>
      <c r="E666" s="1">
        <v>2496193</v>
      </c>
      <c r="F666" s="2">
        <v>54323</v>
      </c>
    </row>
    <row r="667" spans="1:6" x14ac:dyDescent="0.25">
      <c r="A667">
        <v>2019</v>
      </c>
      <c r="B667" t="s">
        <v>54</v>
      </c>
      <c r="C667" t="s">
        <v>42</v>
      </c>
      <c r="D667" s="1">
        <v>20066</v>
      </c>
      <c r="E667" s="1">
        <v>289140</v>
      </c>
      <c r="F667" s="2">
        <v>45785</v>
      </c>
    </row>
    <row r="668" spans="1:6" x14ac:dyDescent="0.25">
      <c r="A668">
        <v>2019</v>
      </c>
      <c r="B668" t="s">
        <v>54</v>
      </c>
      <c r="C668" t="s">
        <v>43</v>
      </c>
      <c r="D668" s="1">
        <v>5040</v>
      </c>
      <c r="E668" s="1">
        <v>53817</v>
      </c>
      <c r="F668" s="2">
        <v>41456</v>
      </c>
    </row>
    <row r="669" spans="1:6" x14ac:dyDescent="0.25">
      <c r="A669">
        <v>2019</v>
      </c>
      <c r="B669" t="s">
        <v>54</v>
      </c>
      <c r="C669" t="s">
        <v>44</v>
      </c>
      <c r="D669" s="1">
        <v>42839</v>
      </c>
      <c r="E669" s="1">
        <v>650148</v>
      </c>
      <c r="F669" s="2">
        <v>45486</v>
      </c>
    </row>
    <row r="670" spans="1:6" x14ac:dyDescent="0.25">
      <c r="A670">
        <v>2019</v>
      </c>
      <c r="B670" t="s">
        <v>54</v>
      </c>
      <c r="C670" t="s">
        <v>45</v>
      </c>
      <c r="D670" s="1">
        <v>38692</v>
      </c>
      <c r="E670" s="1">
        <v>628543</v>
      </c>
      <c r="F670" s="2">
        <v>67312</v>
      </c>
    </row>
    <row r="671" spans="1:6" x14ac:dyDescent="0.25">
      <c r="A671">
        <v>2019</v>
      </c>
      <c r="B671" t="s">
        <v>54</v>
      </c>
      <c r="C671" t="s">
        <v>46</v>
      </c>
      <c r="D671" s="1">
        <v>10709</v>
      </c>
      <c r="E671" s="1">
        <v>125470</v>
      </c>
      <c r="F671" s="2">
        <v>40148</v>
      </c>
    </row>
    <row r="672" spans="1:6" x14ac:dyDescent="0.25">
      <c r="A672">
        <v>2019</v>
      </c>
      <c r="B672" t="s">
        <v>54</v>
      </c>
      <c r="C672" t="s">
        <v>47</v>
      </c>
      <c r="D672" s="1">
        <v>36253</v>
      </c>
      <c r="E672" s="1">
        <v>533175</v>
      </c>
      <c r="F672" s="2">
        <v>42647</v>
      </c>
    </row>
    <row r="673" spans="1:6" x14ac:dyDescent="0.25">
      <c r="A673">
        <v>2019</v>
      </c>
      <c r="B673" t="s">
        <v>54</v>
      </c>
      <c r="C673" t="s">
        <v>48</v>
      </c>
      <c r="D673" s="1">
        <v>4819</v>
      </c>
      <c r="E673" s="1">
        <v>49901</v>
      </c>
      <c r="F673" s="2">
        <v>44408</v>
      </c>
    </row>
    <row r="674" spans="1:6" x14ac:dyDescent="0.25">
      <c r="A674">
        <v>2019</v>
      </c>
      <c r="B674" t="s">
        <v>53</v>
      </c>
      <c r="C674" t="s">
        <v>1</v>
      </c>
      <c r="D674" s="1">
        <v>2309</v>
      </c>
      <c r="E674" s="1">
        <v>21296</v>
      </c>
      <c r="F674" s="2">
        <v>62845</v>
      </c>
    </row>
    <row r="675" spans="1:6" x14ac:dyDescent="0.25">
      <c r="A675">
        <v>2019</v>
      </c>
      <c r="B675" t="s">
        <v>53</v>
      </c>
      <c r="C675" t="s">
        <v>2</v>
      </c>
      <c r="D675" s="1">
        <v>3691</v>
      </c>
      <c r="E675" s="1">
        <v>49188</v>
      </c>
      <c r="F675" s="2">
        <v>77822</v>
      </c>
    </row>
    <row r="676" spans="1:6" x14ac:dyDescent="0.25">
      <c r="A676">
        <v>2019</v>
      </c>
      <c r="B676" t="s">
        <v>53</v>
      </c>
      <c r="C676" t="s">
        <v>3</v>
      </c>
      <c r="D676" s="1">
        <v>1303</v>
      </c>
      <c r="E676" s="1">
        <v>10974</v>
      </c>
      <c r="F676" s="2">
        <v>57981</v>
      </c>
    </row>
    <row r="677" spans="1:6" x14ac:dyDescent="0.25">
      <c r="A677">
        <v>2019</v>
      </c>
      <c r="B677" t="s">
        <v>53</v>
      </c>
      <c r="C677" t="s">
        <v>4</v>
      </c>
      <c r="D677" s="1">
        <v>28529</v>
      </c>
      <c r="E677" s="1">
        <v>550084</v>
      </c>
      <c r="F677" s="2">
        <v>191278</v>
      </c>
    </row>
    <row r="678" spans="1:6" x14ac:dyDescent="0.25">
      <c r="A678">
        <v>2019</v>
      </c>
      <c r="B678" t="s">
        <v>53</v>
      </c>
      <c r="C678" t="s">
        <v>5</v>
      </c>
      <c r="D678" s="1">
        <v>4330</v>
      </c>
      <c r="E678" s="1">
        <v>76292</v>
      </c>
      <c r="F678" s="2">
        <v>109380</v>
      </c>
    </row>
    <row r="679" spans="1:6" x14ac:dyDescent="0.25">
      <c r="A679">
        <v>2019</v>
      </c>
      <c r="B679" t="s">
        <v>53</v>
      </c>
      <c r="C679" t="s">
        <v>6</v>
      </c>
      <c r="D679" s="1">
        <v>2551</v>
      </c>
      <c r="E679" s="1">
        <v>31469</v>
      </c>
      <c r="F679" s="2">
        <v>120406</v>
      </c>
    </row>
    <row r="680" spans="1:6" x14ac:dyDescent="0.25">
      <c r="A680">
        <v>2019</v>
      </c>
      <c r="B680" t="s">
        <v>53</v>
      </c>
      <c r="C680" t="s">
        <v>7</v>
      </c>
      <c r="D680">
        <v>497</v>
      </c>
      <c r="E680" s="1">
        <v>3905</v>
      </c>
      <c r="F680" s="2">
        <v>70031</v>
      </c>
    </row>
    <row r="681" spans="1:6" x14ac:dyDescent="0.25">
      <c r="A681">
        <v>2019</v>
      </c>
      <c r="B681" t="s">
        <v>53</v>
      </c>
      <c r="C681" t="s">
        <v>8</v>
      </c>
      <c r="D681" s="1">
        <v>11744</v>
      </c>
      <c r="E681" s="1">
        <v>138845</v>
      </c>
      <c r="F681" s="2">
        <v>86153</v>
      </c>
    </row>
    <row r="682" spans="1:6" x14ac:dyDescent="0.25">
      <c r="A682">
        <v>2019</v>
      </c>
      <c r="B682" t="s">
        <v>53</v>
      </c>
      <c r="C682" t="s">
        <v>9</v>
      </c>
      <c r="D682" s="1">
        <v>5380</v>
      </c>
      <c r="E682" s="1">
        <v>116215</v>
      </c>
      <c r="F682" s="2">
        <v>100462</v>
      </c>
    </row>
    <row r="683" spans="1:6" x14ac:dyDescent="0.25">
      <c r="A683">
        <v>2019</v>
      </c>
      <c r="B683" t="s">
        <v>53</v>
      </c>
      <c r="C683" t="s">
        <v>10</v>
      </c>
      <c r="D683" s="1">
        <v>1231</v>
      </c>
      <c r="E683" s="1">
        <v>8802</v>
      </c>
      <c r="F683" s="2">
        <v>56211</v>
      </c>
    </row>
    <row r="684" spans="1:6" x14ac:dyDescent="0.25">
      <c r="A684">
        <v>2019</v>
      </c>
      <c r="B684" t="s">
        <v>53</v>
      </c>
      <c r="C684" t="s">
        <v>11</v>
      </c>
      <c r="D684" s="1">
        <v>6998</v>
      </c>
      <c r="E684" s="1">
        <v>94879</v>
      </c>
      <c r="F684" s="2">
        <v>96732</v>
      </c>
    </row>
    <row r="685" spans="1:6" x14ac:dyDescent="0.25">
      <c r="A685">
        <v>2019</v>
      </c>
      <c r="B685" t="s">
        <v>53</v>
      </c>
      <c r="C685" t="s">
        <v>12</v>
      </c>
      <c r="D685" s="1">
        <v>2278</v>
      </c>
      <c r="E685" s="1">
        <v>28628</v>
      </c>
      <c r="F685" s="2">
        <v>62444</v>
      </c>
    </row>
    <row r="686" spans="1:6" x14ac:dyDescent="0.25">
      <c r="A686">
        <v>2019</v>
      </c>
      <c r="B686" t="s">
        <v>53</v>
      </c>
      <c r="C686" t="s">
        <v>13</v>
      </c>
      <c r="D686" s="1">
        <v>1778</v>
      </c>
      <c r="E686" s="1">
        <v>21356</v>
      </c>
      <c r="F686" s="2">
        <v>60664</v>
      </c>
    </row>
    <row r="687" spans="1:6" x14ac:dyDescent="0.25">
      <c r="A687">
        <v>2019</v>
      </c>
      <c r="B687" t="s">
        <v>53</v>
      </c>
      <c r="C687" t="s">
        <v>14</v>
      </c>
      <c r="D687" s="1">
        <v>1386</v>
      </c>
      <c r="E687" s="1">
        <v>18137</v>
      </c>
      <c r="F687" s="2">
        <v>66434</v>
      </c>
    </row>
    <row r="688" spans="1:6" x14ac:dyDescent="0.25">
      <c r="A688">
        <v>2019</v>
      </c>
      <c r="B688" t="s">
        <v>53</v>
      </c>
      <c r="C688" t="s">
        <v>15</v>
      </c>
      <c r="D688" s="1">
        <v>1924</v>
      </c>
      <c r="E688" s="1">
        <v>21670</v>
      </c>
      <c r="F688" s="2">
        <v>58590</v>
      </c>
    </row>
    <row r="689" spans="1:6" x14ac:dyDescent="0.25">
      <c r="A689">
        <v>2019</v>
      </c>
      <c r="B689" t="s">
        <v>53</v>
      </c>
      <c r="C689" t="s">
        <v>16</v>
      </c>
      <c r="D689" s="1">
        <v>1801</v>
      </c>
      <c r="E689" s="1">
        <v>22427</v>
      </c>
      <c r="F689" s="2">
        <v>60638</v>
      </c>
    </row>
    <row r="690" spans="1:6" x14ac:dyDescent="0.25">
      <c r="A690">
        <v>2019</v>
      </c>
      <c r="B690" t="s">
        <v>53</v>
      </c>
      <c r="C690" t="s">
        <v>17</v>
      </c>
      <c r="D690">
        <v>869</v>
      </c>
      <c r="E690" s="1">
        <v>7158</v>
      </c>
      <c r="F690" s="2">
        <v>57442</v>
      </c>
    </row>
    <row r="691" spans="1:6" x14ac:dyDescent="0.25">
      <c r="A691">
        <v>2019</v>
      </c>
      <c r="B691" t="s">
        <v>53</v>
      </c>
      <c r="C691" t="s">
        <v>18</v>
      </c>
      <c r="D691" s="1">
        <v>2846</v>
      </c>
      <c r="E691" s="1">
        <v>35678</v>
      </c>
      <c r="F691" s="2">
        <v>98834</v>
      </c>
    </row>
    <row r="692" spans="1:6" x14ac:dyDescent="0.25">
      <c r="A692">
        <v>2019</v>
      </c>
      <c r="B692" t="s">
        <v>53</v>
      </c>
      <c r="C692" t="s">
        <v>19</v>
      </c>
      <c r="D692" s="1">
        <v>5717</v>
      </c>
      <c r="E692" s="1">
        <v>93033</v>
      </c>
      <c r="F692" s="2">
        <v>128022</v>
      </c>
    </row>
    <row r="693" spans="1:6" x14ac:dyDescent="0.25">
      <c r="A693">
        <v>2019</v>
      </c>
      <c r="B693" t="s">
        <v>53</v>
      </c>
      <c r="C693" t="s">
        <v>20</v>
      </c>
      <c r="D693" s="1">
        <v>7146</v>
      </c>
      <c r="E693" s="1">
        <v>55298</v>
      </c>
      <c r="F693" s="2">
        <v>77504</v>
      </c>
    </row>
    <row r="694" spans="1:6" x14ac:dyDescent="0.25">
      <c r="A694">
        <v>2019</v>
      </c>
      <c r="B694" t="s">
        <v>53</v>
      </c>
      <c r="C694" t="s">
        <v>21</v>
      </c>
      <c r="D694" s="1">
        <v>4133</v>
      </c>
      <c r="E694" s="1">
        <v>46906</v>
      </c>
      <c r="F694" s="2">
        <v>83846</v>
      </c>
    </row>
    <row r="695" spans="1:6" x14ac:dyDescent="0.25">
      <c r="A695">
        <v>2019</v>
      </c>
      <c r="B695" t="s">
        <v>53</v>
      </c>
      <c r="C695" t="s">
        <v>22</v>
      </c>
      <c r="D695">
        <v>944</v>
      </c>
      <c r="E695" s="1">
        <v>10695</v>
      </c>
      <c r="F695" s="2">
        <v>49438</v>
      </c>
    </row>
    <row r="696" spans="1:6" x14ac:dyDescent="0.25">
      <c r="A696">
        <v>2019</v>
      </c>
      <c r="B696" t="s">
        <v>53</v>
      </c>
      <c r="C696" t="s">
        <v>23</v>
      </c>
      <c r="D696" s="1">
        <v>3310</v>
      </c>
      <c r="E696" s="1">
        <v>46729</v>
      </c>
      <c r="F696" s="2">
        <v>85960</v>
      </c>
    </row>
    <row r="697" spans="1:6" x14ac:dyDescent="0.25">
      <c r="A697">
        <v>2019</v>
      </c>
      <c r="B697" t="s">
        <v>53</v>
      </c>
      <c r="C697" t="s">
        <v>24</v>
      </c>
      <c r="D697">
        <v>799</v>
      </c>
      <c r="E697" s="1">
        <v>6210</v>
      </c>
      <c r="F697" s="2">
        <v>56592</v>
      </c>
    </row>
    <row r="698" spans="1:6" x14ac:dyDescent="0.25">
      <c r="A698">
        <v>2019</v>
      </c>
      <c r="B698" t="s">
        <v>53</v>
      </c>
      <c r="C698" t="s">
        <v>25</v>
      </c>
      <c r="D698" s="1">
        <v>1015</v>
      </c>
      <c r="E698" s="1">
        <v>17258</v>
      </c>
      <c r="F698" s="2">
        <v>66732</v>
      </c>
    </row>
    <row r="699" spans="1:6" x14ac:dyDescent="0.25">
      <c r="A699">
        <v>2019</v>
      </c>
      <c r="B699" t="s">
        <v>53</v>
      </c>
      <c r="C699" t="s">
        <v>26</v>
      </c>
      <c r="D699" s="1">
        <v>1664</v>
      </c>
      <c r="E699" s="1">
        <v>15847</v>
      </c>
      <c r="F699" s="2">
        <v>73213</v>
      </c>
    </row>
    <row r="700" spans="1:6" x14ac:dyDescent="0.25">
      <c r="A700">
        <v>2019</v>
      </c>
      <c r="B700" t="s">
        <v>53</v>
      </c>
      <c r="C700" t="s">
        <v>27</v>
      </c>
      <c r="D700" s="1">
        <v>1037</v>
      </c>
      <c r="E700" s="1">
        <v>12334</v>
      </c>
      <c r="F700" s="2">
        <v>97212</v>
      </c>
    </row>
    <row r="701" spans="1:6" x14ac:dyDescent="0.25">
      <c r="A701">
        <v>2019</v>
      </c>
      <c r="B701" t="s">
        <v>53</v>
      </c>
      <c r="C701" t="s">
        <v>28</v>
      </c>
      <c r="D701" s="1">
        <v>3724</v>
      </c>
      <c r="E701" s="1">
        <v>67578</v>
      </c>
      <c r="F701" s="2">
        <v>117433</v>
      </c>
    </row>
    <row r="702" spans="1:6" x14ac:dyDescent="0.25">
      <c r="A702">
        <v>2019</v>
      </c>
      <c r="B702" t="s">
        <v>53</v>
      </c>
      <c r="C702" t="s">
        <v>29</v>
      </c>
      <c r="D702" s="1">
        <v>1074</v>
      </c>
      <c r="E702" s="1">
        <v>11166</v>
      </c>
      <c r="F702" s="2">
        <v>57554</v>
      </c>
    </row>
    <row r="703" spans="1:6" x14ac:dyDescent="0.25">
      <c r="A703">
        <v>2019</v>
      </c>
      <c r="B703" t="s">
        <v>53</v>
      </c>
      <c r="C703" t="s">
        <v>30</v>
      </c>
      <c r="D703" s="1">
        <v>12812</v>
      </c>
      <c r="E703" s="1">
        <v>277408</v>
      </c>
      <c r="F703" s="2">
        <v>135959</v>
      </c>
    </row>
    <row r="704" spans="1:6" x14ac:dyDescent="0.25">
      <c r="A704">
        <v>2019</v>
      </c>
      <c r="B704" t="s">
        <v>53</v>
      </c>
      <c r="C704" t="s">
        <v>31</v>
      </c>
      <c r="D704" s="1">
        <v>5669</v>
      </c>
      <c r="E704" s="1">
        <v>75919</v>
      </c>
      <c r="F704" s="2">
        <v>87039</v>
      </c>
    </row>
    <row r="705" spans="1:6" x14ac:dyDescent="0.25">
      <c r="A705">
        <v>2019</v>
      </c>
      <c r="B705" t="s">
        <v>53</v>
      </c>
      <c r="C705" t="s">
        <v>32</v>
      </c>
      <c r="D705">
        <v>402</v>
      </c>
      <c r="E705" s="1">
        <v>6093</v>
      </c>
      <c r="F705" s="2">
        <v>71543</v>
      </c>
    </row>
    <row r="706" spans="1:6" x14ac:dyDescent="0.25">
      <c r="A706">
        <v>2019</v>
      </c>
      <c r="B706" t="s">
        <v>53</v>
      </c>
      <c r="C706" t="s">
        <v>33</v>
      </c>
      <c r="D706" s="1">
        <v>4915</v>
      </c>
      <c r="E706" s="1">
        <v>69330</v>
      </c>
      <c r="F706" s="2">
        <v>72613</v>
      </c>
    </row>
    <row r="707" spans="1:6" x14ac:dyDescent="0.25">
      <c r="A707">
        <v>2019</v>
      </c>
      <c r="B707" t="s">
        <v>53</v>
      </c>
      <c r="C707" t="s">
        <v>34</v>
      </c>
      <c r="D707" s="1">
        <v>1550</v>
      </c>
      <c r="E707" s="1">
        <v>19627</v>
      </c>
      <c r="F707" s="2">
        <v>60407</v>
      </c>
    </row>
    <row r="708" spans="1:6" x14ac:dyDescent="0.25">
      <c r="A708">
        <v>2019</v>
      </c>
      <c r="B708" t="s">
        <v>53</v>
      </c>
      <c r="C708" t="s">
        <v>35</v>
      </c>
      <c r="D708" s="1">
        <v>4135</v>
      </c>
      <c r="E708" s="1">
        <v>35053</v>
      </c>
      <c r="F708" s="2">
        <v>89633</v>
      </c>
    </row>
    <row r="709" spans="1:6" x14ac:dyDescent="0.25">
      <c r="A709">
        <v>2019</v>
      </c>
      <c r="B709" t="s">
        <v>53</v>
      </c>
      <c r="C709" t="s">
        <v>36</v>
      </c>
      <c r="D709" s="1">
        <v>5348</v>
      </c>
      <c r="E709" s="1">
        <v>87043</v>
      </c>
      <c r="F709" s="2">
        <v>94900</v>
      </c>
    </row>
    <row r="710" spans="1:6" x14ac:dyDescent="0.25">
      <c r="A710">
        <v>2019</v>
      </c>
      <c r="B710" t="s">
        <v>53</v>
      </c>
      <c r="C710" t="s">
        <v>37</v>
      </c>
      <c r="D710">
        <v>714</v>
      </c>
      <c r="E710" s="1">
        <v>5878</v>
      </c>
      <c r="F710" s="2">
        <v>76409</v>
      </c>
    </row>
    <row r="711" spans="1:6" x14ac:dyDescent="0.25">
      <c r="A711">
        <v>2019</v>
      </c>
      <c r="B711" t="s">
        <v>53</v>
      </c>
      <c r="C711" t="s">
        <v>38</v>
      </c>
      <c r="D711" s="1">
        <v>2883</v>
      </c>
      <c r="E711" s="1">
        <v>26869</v>
      </c>
      <c r="F711" s="2">
        <v>66032</v>
      </c>
    </row>
    <row r="712" spans="1:6" x14ac:dyDescent="0.25">
      <c r="A712">
        <v>2019</v>
      </c>
      <c r="B712" t="s">
        <v>53</v>
      </c>
      <c r="C712" t="s">
        <v>39</v>
      </c>
      <c r="D712">
        <v>589</v>
      </c>
      <c r="E712" s="1">
        <v>5500</v>
      </c>
      <c r="F712" s="2">
        <v>51535</v>
      </c>
    </row>
    <row r="713" spans="1:6" x14ac:dyDescent="0.25">
      <c r="A713">
        <v>2019</v>
      </c>
      <c r="B713" t="s">
        <v>53</v>
      </c>
      <c r="C713" t="s">
        <v>40</v>
      </c>
      <c r="D713" s="1">
        <v>3981</v>
      </c>
      <c r="E713" s="1">
        <v>45042</v>
      </c>
      <c r="F713" s="2">
        <v>75375</v>
      </c>
    </row>
    <row r="714" spans="1:6" x14ac:dyDescent="0.25">
      <c r="A714">
        <v>2019</v>
      </c>
      <c r="B714" t="s">
        <v>53</v>
      </c>
      <c r="C714" t="s">
        <v>41</v>
      </c>
      <c r="D714" s="1">
        <v>10627</v>
      </c>
      <c r="E714" s="1">
        <v>208591</v>
      </c>
      <c r="F714" s="2">
        <v>90857</v>
      </c>
    </row>
    <row r="715" spans="1:6" x14ac:dyDescent="0.25">
      <c r="A715">
        <v>2019</v>
      </c>
      <c r="B715" t="s">
        <v>53</v>
      </c>
      <c r="C715" t="s">
        <v>42</v>
      </c>
      <c r="D715" s="1">
        <v>2776</v>
      </c>
      <c r="E715" s="1">
        <v>38323</v>
      </c>
      <c r="F715" s="2">
        <v>84735</v>
      </c>
    </row>
    <row r="716" spans="1:6" x14ac:dyDescent="0.25">
      <c r="A716">
        <v>2019</v>
      </c>
      <c r="B716" t="s">
        <v>53</v>
      </c>
      <c r="C716" t="s">
        <v>43</v>
      </c>
      <c r="D716">
        <v>527</v>
      </c>
      <c r="E716" s="1">
        <v>4322</v>
      </c>
      <c r="F716" s="2">
        <v>62861</v>
      </c>
    </row>
    <row r="717" spans="1:6" x14ac:dyDescent="0.25">
      <c r="A717">
        <v>2019</v>
      </c>
      <c r="B717" t="s">
        <v>53</v>
      </c>
      <c r="C717" t="s">
        <v>44</v>
      </c>
      <c r="D717" s="1">
        <v>4600</v>
      </c>
      <c r="E717" s="1">
        <v>67714</v>
      </c>
      <c r="F717" s="2">
        <v>107966</v>
      </c>
    </row>
    <row r="718" spans="1:6" x14ac:dyDescent="0.25">
      <c r="A718">
        <v>2019</v>
      </c>
      <c r="B718" t="s">
        <v>53</v>
      </c>
      <c r="C718" t="s">
        <v>45</v>
      </c>
      <c r="D718" s="1">
        <v>5007</v>
      </c>
      <c r="E718" s="1">
        <v>143883</v>
      </c>
      <c r="F718" s="2">
        <v>207135</v>
      </c>
    </row>
    <row r="719" spans="1:6" x14ac:dyDescent="0.25">
      <c r="A719">
        <v>2019</v>
      </c>
      <c r="B719" t="s">
        <v>53</v>
      </c>
      <c r="C719" t="s">
        <v>46</v>
      </c>
      <c r="D719">
        <v>818</v>
      </c>
      <c r="E719" s="1">
        <v>8072</v>
      </c>
      <c r="F719" s="2">
        <v>53281</v>
      </c>
    </row>
    <row r="720" spans="1:6" x14ac:dyDescent="0.25">
      <c r="A720">
        <v>2019</v>
      </c>
      <c r="B720" t="s">
        <v>53</v>
      </c>
      <c r="C720" t="s">
        <v>47</v>
      </c>
      <c r="D720" s="1">
        <v>2335</v>
      </c>
      <c r="E720" s="1">
        <v>46993</v>
      </c>
      <c r="F720" s="2">
        <v>82512</v>
      </c>
    </row>
    <row r="721" spans="1:6" x14ac:dyDescent="0.25">
      <c r="A721">
        <v>2019</v>
      </c>
      <c r="B721" t="s">
        <v>53</v>
      </c>
      <c r="C721" t="s">
        <v>48</v>
      </c>
      <c r="D721">
        <v>417</v>
      </c>
      <c r="E721" s="1">
        <v>3424</v>
      </c>
      <c r="F721" s="2">
        <v>49035</v>
      </c>
    </row>
    <row r="722" spans="1:6" x14ac:dyDescent="0.25">
      <c r="A722">
        <v>2019</v>
      </c>
      <c r="B722" t="s">
        <v>56</v>
      </c>
      <c r="C722" t="s">
        <v>1</v>
      </c>
      <c r="D722" s="1">
        <v>13590</v>
      </c>
      <c r="E722" s="1">
        <v>95053</v>
      </c>
      <c r="F722" s="2">
        <v>71076</v>
      </c>
    </row>
    <row r="723" spans="1:6" x14ac:dyDescent="0.25">
      <c r="A723">
        <v>2019</v>
      </c>
      <c r="B723" t="s">
        <v>56</v>
      </c>
      <c r="C723" t="s">
        <v>2</v>
      </c>
      <c r="D723" s="1">
        <v>19357</v>
      </c>
      <c r="E723" s="1">
        <v>223263</v>
      </c>
      <c r="F723" s="2">
        <v>74627</v>
      </c>
    </row>
    <row r="724" spans="1:6" x14ac:dyDescent="0.25">
      <c r="A724">
        <v>2019</v>
      </c>
      <c r="B724" t="s">
        <v>56</v>
      </c>
      <c r="C724" t="s">
        <v>3</v>
      </c>
      <c r="D724" s="1">
        <v>8591</v>
      </c>
      <c r="E724" s="1">
        <v>51934</v>
      </c>
      <c r="F724" s="2">
        <v>60198</v>
      </c>
    </row>
    <row r="725" spans="1:6" x14ac:dyDescent="0.25">
      <c r="A725">
        <v>2019</v>
      </c>
      <c r="B725" t="s">
        <v>56</v>
      </c>
      <c r="C725" t="s">
        <v>4</v>
      </c>
      <c r="D725" s="1">
        <v>109980</v>
      </c>
      <c r="E725" s="1">
        <v>841829</v>
      </c>
      <c r="F725" s="2">
        <v>112757</v>
      </c>
    </row>
    <row r="726" spans="1:6" x14ac:dyDescent="0.25">
      <c r="A726">
        <v>2019</v>
      </c>
      <c r="B726" t="s">
        <v>56</v>
      </c>
      <c r="C726" t="s">
        <v>5</v>
      </c>
      <c r="D726" s="1">
        <v>24028</v>
      </c>
      <c r="E726" s="1">
        <v>167272</v>
      </c>
      <c r="F726" s="2">
        <v>88613</v>
      </c>
    </row>
    <row r="727" spans="1:6" x14ac:dyDescent="0.25">
      <c r="A727">
        <v>2019</v>
      </c>
      <c r="B727" t="s">
        <v>56</v>
      </c>
      <c r="C727" t="s">
        <v>6</v>
      </c>
      <c r="D727" s="1">
        <v>11028</v>
      </c>
      <c r="E727" s="1">
        <v>121869</v>
      </c>
      <c r="F727" s="2">
        <v>157629</v>
      </c>
    </row>
    <row r="728" spans="1:6" x14ac:dyDescent="0.25">
      <c r="A728">
        <v>2019</v>
      </c>
      <c r="B728" t="s">
        <v>56</v>
      </c>
      <c r="C728" t="s">
        <v>7</v>
      </c>
      <c r="D728" s="1">
        <v>2907</v>
      </c>
      <c r="E728" s="1">
        <v>48162</v>
      </c>
      <c r="F728" s="2">
        <v>97426</v>
      </c>
    </row>
    <row r="729" spans="1:6" x14ac:dyDescent="0.25">
      <c r="A729">
        <v>2019</v>
      </c>
      <c r="B729" t="s">
        <v>56</v>
      </c>
      <c r="C729" t="s">
        <v>8</v>
      </c>
      <c r="D729" s="1">
        <v>76648</v>
      </c>
      <c r="E729" s="1">
        <v>585959</v>
      </c>
      <c r="F729" s="2">
        <v>77025</v>
      </c>
    </row>
    <row r="730" spans="1:6" x14ac:dyDescent="0.25">
      <c r="A730">
        <v>2019</v>
      </c>
      <c r="B730" t="s">
        <v>56</v>
      </c>
      <c r="C730" t="s">
        <v>9</v>
      </c>
      <c r="D730" s="1">
        <v>26961</v>
      </c>
      <c r="E730" s="1">
        <v>242468</v>
      </c>
      <c r="F730" s="2">
        <v>86701</v>
      </c>
    </row>
    <row r="731" spans="1:6" x14ac:dyDescent="0.25">
      <c r="A731">
        <v>2019</v>
      </c>
      <c r="B731" t="s">
        <v>56</v>
      </c>
      <c r="C731" t="s">
        <v>10</v>
      </c>
      <c r="D731" s="1">
        <v>5859</v>
      </c>
      <c r="E731" s="1">
        <v>33273</v>
      </c>
      <c r="F731" s="2">
        <v>59504</v>
      </c>
    </row>
    <row r="732" spans="1:6" x14ac:dyDescent="0.25">
      <c r="A732">
        <v>2019</v>
      </c>
      <c r="B732" t="s">
        <v>56</v>
      </c>
      <c r="C732" t="s">
        <v>11</v>
      </c>
      <c r="D732" s="1">
        <v>32792</v>
      </c>
      <c r="E732" s="1">
        <v>381941</v>
      </c>
      <c r="F732" s="2">
        <v>113091</v>
      </c>
    </row>
    <row r="733" spans="1:6" x14ac:dyDescent="0.25">
      <c r="A733">
        <v>2019</v>
      </c>
      <c r="B733" t="s">
        <v>56</v>
      </c>
      <c r="C733" t="s">
        <v>12</v>
      </c>
      <c r="D733" s="1">
        <v>16940</v>
      </c>
      <c r="E733" s="1">
        <v>135547</v>
      </c>
      <c r="F733" s="2">
        <v>67469</v>
      </c>
    </row>
    <row r="734" spans="1:6" x14ac:dyDescent="0.25">
      <c r="A734">
        <v>2019</v>
      </c>
      <c r="B734" t="s">
        <v>56</v>
      </c>
      <c r="C734" t="s">
        <v>13</v>
      </c>
      <c r="D734" s="1">
        <v>10414</v>
      </c>
      <c r="E734" s="1">
        <v>110010</v>
      </c>
      <c r="F734" s="2">
        <v>76212</v>
      </c>
    </row>
    <row r="735" spans="1:6" x14ac:dyDescent="0.25">
      <c r="A735">
        <v>2019</v>
      </c>
      <c r="B735" t="s">
        <v>56</v>
      </c>
      <c r="C735" t="s">
        <v>14</v>
      </c>
      <c r="D735" s="1">
        <v>8744</v>
      </c>
      <c r="E735" s="1">
        <v>74336</v>
      </c>
      <c r="F735" s="2">
        <v>68950</v>
      </c>
    </row>
    <row r="736" spans="1:6" x14ac:dyDescent="0.25">
      <c r="A736">
        <v>2019</v>
      </c>
      <c r="B736" t="s">
        <v>56</v>
      </c>
      <c r="C736" t="s">
        <v>15</v>
      </c>
      <c r="D736" s="1">
        <v>11201</v>
      </c>
      <c r="E736" s="1">
        <v>93556</v>
      </c>
      <c r="F736" s="2">
        <v>69885</v>
      </c>
    </row>
    <row r="737" spans="1:6" x14ac:dyDescent="0.25">
      <c r="A737">
        <v>2019</v>
      </c>
      <c r="B737" t="s">
        <v>56</v>
      </c>
      <c r="C737" t="s">
        <v>16</v>
      </c>
      <c r="D737" s="1">
        <v>13852</v>
      </c>
      <c r="E737" s="1">
        <v>84791</v>
      </c>
      <c r="F737" s="2">
        <v>63590</v>
      </c>
    </row>
    <row r="738" spans="1:6" x14ac:dyDescent="0.25">
      <c r="A738">
        <v>2019</v>
      </c>
      <c r="B738" t="s">
        <v>56</v>
      </c>
      <c r="C738" t="s">
        <v>17</v>
      </c>
      <c r="D738" s="1">
        <v>3854</v>
      </c>
      <c r="E738" s="1">
        <v>30481</v>
      </c>
      <c r="F738" s="2">
        <v>70030</v>
      </c>
    </row>
    <row r="739" spans="1:6" x14ac:dyDescent="0.25">
      <c r="A739">
        <v>2019</v>
      </c>
      <c r="B739" t="s">
        <v>56</v>
      </c>
      <c r="C739" t="s">
        <v>18</v>
      </c>
      <c r="D739" s="1">
        <v>15512</v>
      </c>
      <c r="E739" s="1">
        <v>135216</v>
      </c>
      <c r="F739" s="2">
        <v>98024</v>
      </c>
    </row>
    <row r="740" spans="1:6" x14ac:dyDescent="0.25">
      <c r="A740">
        <v>2019</v>
      </c>
      <c r="B740" t="s">
        <v>56</v>
      </c>
      <c r="C740" t="s">
        <v>19</v>
      </c>
      <c r="D740" s="1">
        <v>17883</v>
      </c>
      <c r="E740" s="1">
        <v>218858</v>
      </c>
      <c r="F740" s="2">
        <v>147565</v>
      </c>
    </row>
    <row r="741" spans="1:6" x14ac:dyDescent="0.25">
      <c r="A741">
        <v>2019</v>
      </c>
      <c r="B741" t="s">
        <v>56</v>
      </c>
      <c r="C741" t="s">
        <v>20</v>
      </c>
      <c r="D741" s="1">
        <v>19641</v>
      </c>
      <c r="E741" s="1">
        <v>208812</v>
      </c>
      <c r="F741" s="2">
        <v>73691</v>
      </c>
    </row>
    <row r="742" spans="1:6" x14ac:dyDescent="0.25">
      <c r="A742">
        <v>2019</v>
      </c>
      <c r="B742" t="s">
        <v>56</v>
      </c>
      <c r="C742" t="s">
        <v>21</v>
      </c>
      <c r="D742" s="1">
        <v>15855</v>
      </c>
      <c r="E742" s="1">
        <v>182914</v>
      </c>
      <c r="F742" s="2">
        <v>97673</v>
      </c>
    </row>
    <row r="743" spans="1:6" x14ac:dyDescent="0.25">
      <c r="A743">
        <v>2019</v>
      </c>
      <c r="B743" t="s">
        <v>56</v>
      </c>
      <c r="C743" t="s">
        <v>22</v>
      </c>
      <c r="D743" s="1">
        <v>7944</v>
      </c>
      <c r="E743" s="1">
        <v>43109</v>
      </c>
      <c r="F743" s="2">
        <v>54672</v>
      </c>
    </row>
    <row r="744" spans="1:6" x14ac:dyDescent="0.25">
      <c r="A744">
        <v>2019</v>
      </c>
      <c r="B744" t="s">
        <v>56</v>
      </c>
      <c r="C744" t="s">
        <v>23</v>
      </c>
      <c r="D744" s="1">
        <v>17951</v>
      </c>
      <c r="E744" s="1">
        <v>166025</v>
      </c>
      <c r="F744" s="2">
        <v>75387</v>
      </c>
    </row>
    <row r="745" spans="1:6" x14ac:dyDescent="0.25">
      <c r="A745">
        <v>2019</v>
      </c>
      <c r="B745" t="s">
        <v>56</v>
      </c>
      <c r="C745" t="s">
        <v>24</v>
      </c>
      <c r="D745" s="1">
        <v>4314</v>
      </c>
      <c r="E745" s="1">
        <v>22199</v>
      </c>
      <c r="F745" s="2">
        <v>60907</v>
      </c>
    </row>
    <row r="746" spans="1:6" x14ac:dyDescent="0.25">
      <c r="A746">
        <v>2019</v>
      </c>
      <c r="B746" t="s">
        <v>56</v>
      </c>
      <c r="C746" t="s">
        <v>25</v>
      </c>
      <c r="D746" s="1">
        <v>6842</v>
      </c>
      <c r="E746" s="1">
        <v>67425</v>
      </c>
      <c r="F746" s="2">
        <v>69072</v>
      </c>
    </row>
    <row r="747" spans="1:6" x14ac:dyDescent="0.25">
      <c r="A747">
        <v>2019</v>
      </c>
      <c r="B747" t="s">
        <v>56</v>
      </c>
      <c r="C747" t="s">
        <v>26</v>
      </c>
      <c r="D747" s="1">
        <v>9324</v>
      </c>
      <c r="E747" s="1">
        <v>64932</v>
      </c>
      <c r="F747" s="2">
        <v>70204</v>
      </c>
    </row>
    <row r="748" spans="1:6" x14ac:dyDescent="0.25">
      <c r="A748">
        <v>2019</v>
      </c>
      <c r="B748" t="s">
        <v>56</v>
      </c>
      <c r="C748" t="s">
        <v>27</v>
      </c>
      <c r="D748" s="1">
        <v>3881</v>
      </c>
      <c r="E748" s="1">
        <v>33418</v>
      </c>
      <c r="F748" s="2">
        <v>100104</v>
      </c>
    </row>
    <row r="749" spans="1:6" x14ac:dyDescent="0.25">
      <c r="A749">
        <v>2019</v>
      </c>
      <c r="B749" t="s">
        <v>56</v>
      </c>
      <c r="C749" t="s">
        <v>28</v>
      </c>
      <c r="D749" s="1">
        <v>20037</v>
      </c>
      <c r="E749" s="1">
        <v>243892</v>
      </c>
      <c r="F749" s="2">
        <v>117277</v>
      </c>
    </row>
    <row r="750" spans="1:6" x14ac:dyDescent="0.25">
      <c r="A750">
        <v>2019</v>
      </c>
      <c r="B750" t="s">
        <v>56</v>
      </c>
      <c r="C750" t="s">
        <v>29</v>
      </c>
      <c r="D750" s="1">
        <v>5460</v>
      </c>
      <c r="E750" s="1">
        <v>33799</v>
      </c>
      <c r="F750" s="2">
        <v>57768</v>
      </c>
    </row>
    <row r="751" spans="1:6" x14ac:dyDescent="0.25">
      <c r="A751">
        <v>2019</v>
      </c>
      <c r="B751" t="s">
        <v>56</v>
      </c>
      <c r="C751" t="s">
        <v>30</v>
      </c>
      <c r="D751" s="1">
        <v>63310</v>
      </c>
      <c r="E751" s="1">
        <v>720818</v>
      </c>
      <c r="F751" s="2">
        <v>191494</v>
      </c>
    </row>
    <row r="752" spans="1:6" x14ac:dyDescent="0.25">
      <c r="A752">
        <v>2019</v>
      </c>
      <c r="B752" t="s">
        <v>56</v>
      </c>
      <c r="C752" t="s">
        <v>31</v>
      </c>
      <c r="D752" s="1">
        <v>28672</v>
      </c>
      <c r="E752" s="1">
        <v>245903</v>
      </c>
      <c r="F752" s="2">
        <v>89886</v>
      </c>
    </row>
    <row r="753" spans="1:6" x14ac:dyDescent="0.25">
      <c r="A753">
        <v>2019</v>
      </c>
      <c r="B753" t="s">
        <v>56</v>
      </c>
      <c r="C753" t="s">
        <v>32</v>
      </c>
      <c r="D753" s="1">
        <v>2985</v>
      </c>
      <c r="E753" s="1">
        <v>23264</v>
      </c>
      <c r="F753" s="2">
        <v>65784</v>
      </c>
    </row>
    <row r="754" spans="1:6" x14ac:dyDescent="0.25">
      <c r="A754">
        <v>2019</v>
      </c>
      <c r="B754" t="s">
        <v>56</v>
      </c>
      <c r="C754" t="s">
        <v>33</v>
      </c>
      <c r="D754" s="1">
        <v>29119</v>
      </c>
      <c r="E754" s="1">
        <v>292556</v>
      </c>
      <c r="F754" s="2">
        <v>75683</v>
      </c>
    </row>
    <row r="755" spans="1:6" x14ac:dyDescent="0.25">
      <c r="A755">
        <v>2019</v>
      </c>
      <c r="B755" t="s">
        <v>56</v>
      </c>
      <c r="C755" t="s">
        <v>34</v>
      </c>
      <c r="D755" s="1">
        <v>11672</v>
      </c>
      <c r="E755" s="1">
        <v>77324</v>
      </c>
      <c r="F755" s="2">
        <v>59814</v>
      </c>
    </row>
    <row r="756" spans="1:6" x14ac:dyDescent="0.25">
      <c r="A756">
        <v>2019</v>
      </c>
      <c r="B756" t="s">
        <v>56</v>
      </c>
      <c r="C756" t="s">
        <v>35</v>
      </c>
      <c r="D756" s="1">
        <v>13190</v>
      </c>
      <c r="E756" s="1">
        <v>85425</v>
      </c>
      <c r="F756" s="2">
        <v>73291</v>
      </c>
    </row>
    <row r="757" spans="1:6" x14ac:dyDescent="0.25">
      <c r="A757">
        <v>2019</v>
      </c>
      <c r="B757" t="s">
        <v>56</v>
      </c>
      <c r="C757" t="s">
        <v>36</v>
      </c>
      <c r="D757" s="1">
        <v>29264</v>
      </c>
      <c r="E757" s="1">
        <v>329745</v>
      </c>
      <c r="F757" s="2">
        <v>90778</v>
      </c>
    </row>
    <row r="758" spans="1:6" x14ac:dyDescent="0.25">
      <c r="A758">
        <v>2019</v>
      </c>
      <c r="B758" t="s">
        <v>56</v>
      </c>
      <c r="C758" t="s">
        <v>37</v>
      </c>
      <c r="D758" s="1">
        <v>2934</v>
      </c>
      <c r="E758" s="1">
        <v>32223</v>
      </c>
      <c r="F758" s="2">
        <v>91537</v>
      </c>
    </row>
    <row r="759" spans="1:6" x14ac:dyDescent="0.25">
      <c r="A759">
        <v>2019</v>
      </c>
      <c r="B759" t="s">
        <v>56</v>
      </c>
      <c r="C759" t="s">
        <v>38</v>
      </c>
      <c r="D759" s="1">
        <v>14196</v>
      </c>
      <c r="E759" s="1">
        <v>101755</v>
      </c>
      <c r="F759" s="2">
        <v>64481</v>
      </c>
    </row>
    <row r="760" spans="1:6" x14ac:dyDescent="0.25">
      <c r="A760">
        <v>2019</v>
      </c>
      <c r="B760" t="s">
        <v>56</v>
      </c>
      <c r="C760" t="s">
        <v>39</v>
      </c>
      <c r="D760" s="1">
        <v>3315</v>
      </c>
      <c r="E760" s="1">
        <v>28483</v>
      </c>
      <c r="F760" s="2">
        <v>63499</v>
      </c>
    </row>
    <row r="761" spans="1:6" x14ac:dyDescent="0.25">
      <c r="A761">
        <v>2019</v>
      </c>
      <c r="B761" t="s">
        <v>56</v>
      </c>
      <c r="C761" t="s">
        <v>40</v>
      </c>
      <c r="D761" s="1">
        <v>16270</v>
      </c>
      <c r="E761" s="1">
        <v>157388</v>
      </c>
      <c r="F761" s="2">
        <v>77805</v>
      </c>
    </row>
    <row r="762" spans="1:6" x14ac:dyDescent="0.25">
      <c r="A762">
        <v>2019</v>
      </c>
      <c r="B762" t="s">
        <v>56</v>
      </c>
      <c r="C762" t="s">
        <v>41</v>
      </c>
      <c r="D762" s="1">
        <v>76169</v>
      </c>
      <c r="E762" s="1">
        <v>777574</v>
      </c>
      <c r="F762" s="2">
        <v>86718</v>
      </c>
    </row>
    <row r="763" spans="1:6" x14ac:dyDescent="0.25">
      <c r="A763">
        <v>2019</v>
      </c>
      <c r="B763" t="s">
        <v>56</v>
      </c>
      <c r="C763" t="s">
        <v>42</v>
      </c>
      <c r="D763" s="1">
        <v>11885</v>
      </c>
      <c r="E763" s="1">
        <v>90007</v>
      </c>
      <c r="F763" s="2">
        <v>70967</v>
      </c>
    </row>
    <row r="764" spans="1:6" x14ac:dyDescent="0.25">
      <c r="A764">
        <v>2019</v>
      </c>
      <c r="B764" t="s">
        <v>56</v>
      </c>
      <c r="C764" t="s">
        <v>43</v>
      </c>
      <c r="D764" s="1">
        <v>1709</v>
      </c>
      <c r="E764" s="1">
        <v>11948</v>
      </c>
      <c r="F764" s="2">
        <v>74642</v>
      </c>
    </row>
    <row r="765" spans="1:6" x14ac:dyDescent="0.25">
      <c r="A765">
        <v>2019</v>
      </c>
      <c r="B765" t="s">
        <v>56</v>
      </c>
      <c r="C765" t="s">
        <v>44</v>
      </c>
      <c r="D765" s="1">
        <v>22249</v>
      </c>
      <c r="E765" s="1">
        <v>198459</v>
      </c>
      <c r="F765" s="2">
        <v>88029</v>
      </c>
    </row>
    <row r="766" spans="1:6" x14ac:dyDescent="0.25">
      <c r="A766">
        <v>2019</v>
      </c>
      <c r="B766" t="s">
        <v>56</v>
      </c>
      <c r="C766" t="s">
        <v>45</v>
      </c>
      <c r="D766" s="1">
        <v>17624</v>
      </c>
      <c r="E766" s="1">
        <v>150178</v>
      </c>
      <c r="F766" s="2">
        <v>85242</v>
      </c>
    </row>
    <row r="767" spans="1:6" x14ac:dyDescent="0.25">
      <c r="A767">
        <v>2019</v>
      </c>
      <c r="B767" t="s">
        <v>56</v>
      </c>
      <c r="C767" t="s">
        <v>46</v>
      </c>
      <c r="D767" s="1">
        <v>4003</v>
      </c>
      <c r="E767" s="1">
        <v>24569</v>
      </c>
      <c r="F767" s="2">
        <v>54528</v>
      </c>
    </row>
    <row r="768" spans="1:6" x14ac:dyDescent="0.25">
      <c r="A768">
        <v>2019</v>
      </c>
      <c r="B768" t="s">
        <v>56</v>
      </c>
      <c r="C768" t="s">
        <v>47</v>
      </c>
      <c r="D768" s="1">
        <v>14066</v>
      </c>
      <c r="E768" s="1">
        <v>150327</v>
      </c>
      <c r="F768" s="2">
        <v>74040</v>
      </c>
    </row>
    <row r="769" spans="1:6" x14ac:dyDescent="0.25">
      <c r="A769">
        <v>2019</v>
      </c>
      <c r="B769" t="s">
        <v>56</v>
      </c>
      <c r="C769" t="s">
        <v>48</v>
      </c>
      <c r="D769" s="1">
        <v>2306</v>
      </c>
      <c r="E769" s="1">
        <v>11180</v>
      </c>
      <c r="F769" s="2">
        <v>60849</v>
      </c>
    </row>
    <row r="770" spans="1:6" x14ac:dyDescent="0.25">
      <c r="A770">
        <v>2019</v>
      </c>
      <c r="B770" t="s">
        <v>57</v>
      </c>
      <c r="C770" t="s">
        <v>1</v>
      </c>
      <c r="D770" s="1">
        <v>22186</v>
      </c>
      <c r="E770" s="1">
        <v>251073</v>
      </c>
      <c r="F770" s="2">
        <v>57061</v>
      </c>
    </row>
    <row r="771" spans="1:6" x14ac:dyDescent="0.25">
      <c r="A771">
        <v>2019</v>
      </c>
      <c r="B771" t="s">
        <v>57</v>
      </c>
      <c r="C771" t="s">
        <v>2</v>
      </c>
      <c r="D771" s="1">
        <v>38940</v>
      </c>
      <c r="E771" s="1">
        <v>445648</v>
      </c>
      <c r="F771" s="2">
        <v>58892</v>
      </c>
    </row>
    <row r="772" spans="1:6" x14ac:dyDescent="0.25">
      <c r="A772">
        <v>2019</v>
      </c>
      <c r="B772" t="s">
        <v>57</v>
      </c>
      <c r="C772" t="s">
        <v>3</v>
      </c>
      <c r="D772" s="1">
        <v>14911</v>
      </c>
      <c r="E772" s="1">
        <v>145841</v>
      </c>
      <c r="F772" s="2">
        <v>63354</v>
      </c>
    </row>
    <row r="773" spans="1:6" x14ac:dyDescent="0.25">
      <c r="A773">
        <v>2019</v>
      </c>
      <c r="B773" t="s">
        <v>57</v>
      </c>
      <c r="C773" t="s">
        <v>4</v>
      </c>
      <c r="D773" s="1">
        <v>215691</v>
      </c>
      <c r="E773" s="1">
        <v>2723437</v>
      </c>
      <c r="F773" s="2">
        <v>95348</v>
      </c>
    </row>
    <row r="774" spans="1:6" x14ac:dyDescent="0.25">
      <c r="A774">
        <v>2019</v>
      </c>
      <c r="B774" t="s">
        <v>57</v>
      </c>
      <c r="C774" t="s">
        <v>5</v>
      </c>
      <c r="D774" s="1">
        <v>55003</v>
      </c>
      <c r="E774" s="1">
        <v>439613</v>
      </c>
      <c r="F774" s="2">
        <v>86477</v>
      </c>
    </row>
    <row r="775" spans="1:6" x14ac:dyDescent="0.25">
      <c r="A775">
        <v>2019</v>
      </c>
      <c r="B775" t="s">
        <v>57</v>
      </c>
      <c r="C775" t="s">
        <v>6</v>
      </c>
      <c r="D775" s="1">
        <v>23755</v>
      </c>
      <c r="E775" s="1">
        <v>218815</v>
      </c>
      <c r="F775" s="2">
        <v>92139</v>
      </c>
    </row>
    <row r="776" spans="1:6" x14ac:dyDescent="0.25">
      <c r="A776">
        <v>2019</v>
      </c>
      <c r="B776" t="s">
        <v>57</v>
      </c>
      <c r="C776" t="s">
        <v>7</v>
      </c>
      <c r="D776" s="1">
        <v>9421</v>
      </c>
      <c r="E776" s="1">
        <v>63844</v>
      </c>
      <c r="F776" s="2">
        <v>82658</v>
      </c>
    </row>
    <row r="777" spans="1:6" x14ac:dyDescent="0.25">
      <c r="A777">
        <v>2019</v>
      </c>
      <c r="B777" t="s">
        <v>57</v>
      </c>
      <c r="C777" t="s">
        <v>8</v>
      </c>
      <c r="D777" s="1">
        <v>170397</v>
      </c>
      <c r="E777" s="1">
        <v>1391050</v>
      </c>
      <c r="F777" s="2">
        <v>63740</v>
      </c>
    </row>
    <row r="778" spans="1:6" x14ac:dyDescent="0.25">
      <c r="A778">
        <v>2019</v>
      </c>
      <c r="B778" t="s">
        <v>57</v>
      </c>
      <c r="C778" t="s">
        <v>9</v>
      </c>
      <c r="D778" s="1">
        <v>56304</v>
      </c>
      <c r="E778" s="1">
        <v>717238</v>
      </c>
      <c r="F778" s="2">
        <v>71861</v>
      </c>
    </row>
    <row r="779" spans="1:6" x14ac:dyDescent="0.25">
      <c r="A779">
        <v>2019</v>
      </c>
      <c r="B779" t="s">
        <v>57</v>
      </c>
      <c r="C779" t="s">
        <v>10</v>
      </c>
      <c r="D779" s="1">
        <v>11359</v>
      </c>
      <c r="E779" s="1">
        <v>94181</v>
      </c>
      <c r="F779" s="2">
        <v>55072</v>
      </c>
    </row>
    <row r="780" spans="1:6" x14ac:dyDescent="0.25">
      <c r="A780">
        <v>2019</v>
      </c>
      <c r="B780" t="s">
        <v>57</v>
      </c>
      <c r="C780" t="s">
        <v>11</v>
      </c>
      <c r="D780" s="1">
        <v>75870</v>
      </c>
      <c r="E780" s="1">
        <v>948055</v>
      </c>
      <c r="F780" s="2">
        <v>78228</v>
      </c>
    </row>
    <row r="781" spans="1:6" x14ac:dyDescent="0.25">
      <c r="A781">
        <v>2019</v>
      </c>
      <c r="B781" t="s">
        <v>57</v>
      </c>
      <c r="C781" t="s">
        <v>12</v>
      </c>
      <c r="D781" s="1">
        <v>30165</v>
      </c>
      <c r="E781" s="1">
        <v>346667</v>
      </c>
      <c r="F781" s="2">
        <v>53817</v>
      </c>
    </row>
    <row r="782" spans="1:6" x14ac:dyDescent="0.25">
      <c r="A782">
        <v>2019</v>
      </c>
      <c r="B782" t="s">
        <v>57</v>
      </c>
      <c r="C782" t="s">
        <v>13</v>
      </c>
      <c r="D782" s="1">
        <v>16421</v>
      </c>
      <c r="E782" s="1">
        <v>139337</v>
      </c>
      <c r="F782" s="2">
        <v>56755</v>
      </c>
    </row>
    <row r="783" spans="1:6" x14ac:dyDescent="0.25">
      <c r="A783">
        <v>2019</v>
      </c>
      <c r="B783" t="s">
        <v>57</v>
      </c>
      <c r="C783" t="s">
        <v>14</v>
      </c>
      <c r="D783" s="1">
        <v>16598</v>
      </c>
      <c r="E783" s="1">
        <v>179211</v>
      </c>
      <c r="F783" s="2">
        <v>64554</v>
      </c>
    </row>
    <row r="784" spans="1:6" x14ac:dyDescent="0.25">
      <c r="A784">
        <v>2019</v>
      </c>
      <c r="B784" t="s">
        <v>57</v>
      </c>
      <c r="C784" t="s">
        <v>15</v>
      </c>
      <c r="D784" s="1">
        <v>20866</v>
      </c>
      <c r="E784" s="1">
        <v>216049</v>
      </c>
      <c r="F784" s="2">
        <v>52511</v>
      </c>
    </row>
    <row r="785" spans="1:6" x14ac:dyDescent="0.25">
      <c r="A785">
        <v>2019</v>
      </c>
      <c r="B785" t="s">
        <v>57</v>
      </c>
      <c r="C785" t="s">
        <v>16</v>
      </c>
      <c r="D785" s="1">
        <v>25304</v>
      </c>
      <c r="E785" s="1">
        <v>216009</v>
      </c>
      <c r="F785" s="2">
        <v>57624</v>
      </c>
    </row>
    <row r="786" spans="1:6" x14ac:dyDescent="0.25">
      <c r="A786">
        <v>2019</v>
      </c>
      <c r="B786" t="s">
        <v>57</v>
      </c>
      <c r="C786" t="s">
        <v>17</v>
      </c>
      <c r="D786" s="1">
        <v>10504</v>
      </c>
      <c r="E786" s="1">
        <v>69931</v>
      </c>
      <c r="F786" s="2">
        <v>60893</v>
      </c>
    </row>
    <row r="787" spans="1:6" x14ac:dyDescent="0.25">
      <c r="A787">
        <v>2019</v>
      </c>
      <c r="B787" t="s">
        <v>57</v>
      </c>
      <c r="C787" t="s">
        <v>18</v>
      </c>
      <c r="D787" s="1">
        <v>44172</v>
      </c>
      <c r="E787" s="1">
        <v>461724</v>
      </c>
      <c r="F787" s="2">
        <v>82573</v>
      </c>
    </row>
    <row r="788" spans="1:6" x14ac:dyDescent="0.25">
      <c r="A788">
        <v>2019</v>
      </c>
      <c r="B788" t="s">
        <v>57</v>
      </c>
      <c r="C788" t="s">
        <v>19</v>
      </c>
      <c r="D788" s="1">
        <v>47892</v>
      </c>
      <c r="E788" s="1">
        <v>605822</v>
      </c>
      <c r="F788" s="2">
        <v>113872</v>
      </c>
    </row>
    <row r="789" spans="1:6" x14ac:dyDescent="0.25">
      <c r="A789">
        <v>2019</v>
      </c>
      <c r="B789" t="s">
        <v>57</v>
      </c>
      <c r="C789" t="s">
        <v>20</v>
      </c>
      <c r="D789" s="1">
        <v>44483</v>
      </c>
      <c r="E789" s="1">
        <v>655188</v>
      </c>
      <c r="F789" s="2">
        <v>70805</v>
      </c>
    </row>
    <row r="790" spans="1:6" x14ac:dyDescent="0.25">
      <c r="A790">
        <v>2019</v>
      </c>
      <c r="B790" t="s">
        <v>57</v>
      </c>
      <c r="C790" t="s">
        <v>21</v>
      </c>
      <c r="D790" s="1">
        <v>32903</v>
      </c>
      <c r="E790" s="1">
        <v>383591</v>
      </c>
      <c r="F790" s="2">
        <v>85736</v>
      </c>
    </row>
    <row r="791" spans="1:6" x14ac:dyDescent="0.25">
      <c r="A791">
        <v>2019</v>
      </c>
      <c r="B791" t="s">
        <v>57</v>
      </c>
      <c r="C791" t="s">
        <v>22</v>
      </c>
      <c r="D791" s="1">
        <v>12421</v>
      </c>
      <c r="E791" s="1">
        <v>108490</v>
      </c>
      <c r="F791" s="2">
        <v>43023</v>
      </c>
    </row>
    <row r="792" spans="1:6" x14ac:dyDescent="0.25">
      <c r="A792">
        <v>2019</v>
      </c>
      <c r="B792" t="s">
        <v>57</v>
      </c>
      <c r="C792" t="s">
        <v>23</v>
      </c>
      <c r="D792" s="1">
        <v>34349</v>
      </c>
      <c r="E792" s="1">
        <v>382484</v>
      </c>
      <c r="F792" s="2">
        <v>68700</v>
      </c>
    </row>
    <row r="793" spans="1:6" x14ac:dyDescent="0.25">
      <c r="A793">
        <v>2019</v>
      </c>
      <c r="B793" t="s">
        <v>57</v>
      </c>
      <c r="C793" t="s">
        <v>24</v>
      </c>
      <c r="D793" s="1">
        <v>9482</v>
      </c>
      <c r="E793" s="1">
        <v>43417</v>
      </c>
      <c r="F793" s="2">
        <v>54553</v>
      </c>
    </row>
    <row r="794" spans="1:6" x14ac:dyDescent="0.25">
      <c r="A794">
        <v>2019</v>
      </c>
      <c r="B794" t="s">
        <v>57</v>
      </c>
      <c r="C794" t="s">
        <v>25</v>
      </c>
      <c r="D794" s="1">
        <v>11737</v>
      </c>
      <c r="E794" s="1">
        <v>120560</v>
      </c>
      <c r="F794" s="2">
        <v>60603</v>
      </c>
    </row>
    <row r="795" spans="1:6" x14ac:dyDescent="0.25">
      <c r="A795">
        <v>2019</v>
      </c>
      <c r="B795" t="s">
        <v>57</v>
      </c>
      <c r="C795" t="s">
        <v>26</v>
      </c>
      <c r="D795" s="1">
        <v>20106</v>
      </c>
      <c r="E795" s="1">
        <v>196204</v>
      </c>
      <c r="F795" s="2">
        <v>62008</v>
      </c>
    </row>
    <row r="796" spans="1:6" x14ac:dyDescent="0.25">
      <c r="A796">
        <v>2019</v>
      </c>
      <c r="B796" t="s">
        <v>57</v>
      </c>
      <c r="C796" t="s">
        <v>27</v>
      </c>
      <c r="D796" s="1">
        <v>12808</v>
      </c>
      <c r="E796" s="1">
        <v>83513</v>
      </c>
      <c r="F796" s="2">
        <v>80647</v>
      </c>
    </row>
    <row r="797" spans="1:6" x14ac:dyDescent="0.25">
      <c r="A797">
        <v>2019</v>
      </c>
      <c r="B797" t="s">
        <v>57</v>
      </c>
      <c r="C797" t="s">
        <v>28</v>
      </c>
      <c r="D797" s="1">
        <v>52040</v>
      </c>
      <c r="E797" s="1">
        <v>677810</v>
      </c>
      <c r="F797" s="2">
        <v>94022</v>
      </c>
    </row>
    <row r="798" spans="1:6" x14ac:dyDescent="0.25">
      <c r="A798">
        <v>2019</v>
      </c>
      <c r="B798" t="s">
        <v>57</v>
      </c>
      <c r="C798" t="s">
        <v>29</v>
      </c>
      <c r="D798" s="1">
        <v>11347</v>
      </c>
      <c r="E798" s="1">
        <v>111478</v>
      </c>
      <c r="F798" s="2">
        <v>64156</v>
      </c>
    </row>
    <row r="799" spans="1:6" x14ac:dyDescent="0.25">
      <c r="A799">
        <v>2019</v>
      </c>
      <c r="B799" t="s">
        <v>57</v>
      </c>
      <c r="C799" t="s">
        <v>30</v>
      </c>
      <c r="D799" s="1">
        <v>112890</v>
      </c>
      <c r="E799" s="1">
        <v>1368950</v>
      </c>
      <c r="F799" s="2">
        <v>99615</v>
      </c>
    </row>
    <row r="800" spans="1:6" x14ac:dyDescent="0.25">
      <c r="A800">
        <v>2019</v>
      </c>
      <c r="B800" t="s">
        <v>57</v>
      </c>
      <c r="C800" t="s">
        <v>31</v>
      </c>
      <c r="D800" s="1">
        <v>61321</v>
      </c>
      <c r="E800" s="1">
        <v>649747</v>
      </c>
      <c r="F800" s="2">
        <v>67705</v>
      </c>
    </row>
    <row r="801" spans="1:6" x14ac:dyDescent="0.25">
      <c r="A801">
        <v>2019</v>
      </c>
      <c r="B801" t="s">
        <v>57</v>
      </c>
      <c r="C801" t="s">
        <v>32</v>
      </c>
      <c r="D801" s="1">
        <v>5198</v>
      </c>
      <c r="E801" s="1">
        <v>32856</v>
      </c>
      <c r="F801" s="2">
        <v>63897</v>
      </c>
    </row>
    <row r="802" spans="1:6" x14ac:dyDescent="0.25">
      <c r="A802">
        <v>2019</v>
      </c>
      <c r="B802" t="s">
        <v>57</v>
      </c>
      <c r="C802" t="s">
        <v>33</v>
      </c>
      <c r="D802" s="1">
        <v>54330</v>
      </c>
      <c r="E802" s="1">
        <v>734963</v>
      </c>
      <c r="F802" s="2">
        <v>66752</v>
      </c>
    </row>
    <row r="803" spans="1:6" x14ac:dyDescent="0.25">
      <c r="A803">
        <v>2019</v>
      </c>
      <c r="B803" t="s">
        <v>57</v>
      </c>
      <c r="C803" t="s">
        <v>34</v>
      </c>
      <c r="D803" s="1">
        <v>21148</v>
      </c>
      <c r="E803" s="1">
        <v>194601</v>
      </c>
      <c r="F803" s="2">
        <v>54841</v>
      </c>
    </row>
    <row r="804" spans="1:6" x14ac:dyDescent="0.25">
      <c r="A804">
        <v>2019</v>
      </c>
      <c r="B804" t="s">
        <v>57</v>
      </c>
      <c r="C804" t="s">
        <v>35</v>
      </c>
      <c r="D804" s="1">
        <v>26161</v>
      </c>
      <c r="E804" s="1">
        <v>253667</v>
      </c>
      <c r="F804" s="2">
        <v>73460</v>
      </c>
    </row>
    <row r="805" spans="1:6" x14ac:dyDescent="0.25">
      <c r="A805">
        <v>2019</v>
      </c>
      <c r="B805" t="s">
        <v>57</v>
      </c>
      <c r="C805" t="s">
        <v>36</v>
      </c>
      <c r="D805" s="1">
        <v>64541</v>
      </c>
      <c r="E805" s="1">
        <v>816358</v>
      </c>
      <c r="F805" s="2">
        <v>81681</v>
      </c>
    </row>
    <row r="806" spans="1:6" x14ac:dyDescent="0.25">
      <c r="A806">
        <v>2019</v>
      </c>
      <c r="B806" t="s">
        <v>57</v>
      </c>
      <c r="C806" t="s">
        <v>37</v>
      </c>
      <c r="D806" s="1">
        <v>9043</v>
      </c>
      <c r="E806" s="1">
        <v>68259</v>
      </c>
      <c r="F806" s="2">
        <v>68454</v>
      </c>
    </row>
    <row r="807" spans="1:6" x14ac:dyDescent="0.25">
      <c r="A807">
        <v>2019</v>
      </c>
      <c r="B807" t="s">
        <v>57</v>
      </c>
      <c r="C807" t="s">
        <v>38</v>
      </c>
      <c r="D807" s="1">
        <v>29329</v>
      </c>
      <c r="E807" s="1">
        <v>298404</v>
      </c>
      <c r="F807" s="2">
        <v>52492</v>
      </c>
    </row>
    <row r="808" spans="1:6" x14ac:dyDescent="0.25">
      <c r="A808">
        <v>2019</v>
      </c>
      <c r="B808" t="s">
        <v>57</v>
      </c>
      <c r="C808" t="s">
        <v>39</v>
      </c>
      <c r="D808" s="1">
        <v>5498</v>
      </c>
      <c r="E808" s="1">
        <v>33117</v>
      </c>
      <c r="F808" s="2">
        <v>58619</v>
      </c>
    </row>
    <row r="809" spans="1:6" x14ac:dyDescent="0.25">
      <c r="A809">
        <v>2019</v>
      </c>
      <c r="B809" t="s">
        <v>57</v>
      </c>
      <c r="C809" t="s">
        <v>40</v>
      </c>
      <c r="D809" s="1">
        <v>30774</v>
      </c>
      <c r="E809" s="1">
        <v>425933</v>
      </c>
      <c r="F809" s="2">
        <v>62990</v>
      </c>
    </row>
    <row r="810" spans="1:6" x14ac:dyDescent="0.25">
      <c r="A810">
        <v>2019</v>
      </c>
      <c r="B810" t="s">
        <v>57</v>
      </c>
      <c r="C810" t="s">
        <v>41</v>
      </c>
      <c r="D810" s="1">
        <v>139953</v>
      </c>
      <c r="E810" s="1">
        <v>1794316</v>
      </c>
      <c r="F810" s="2">
        <v>77197</v>
      </c>
    </row>
    <row r="811" spans="1:6" x14ac:dyDescent="0.25">
      <c r="A811">
        <v>2019</v>
      </c>
      <c r="B811" t="s">
        <v>57</v>
      </c>
      <c r="C811" t="s">
        <v>42</v>
      </c>
      <c r="D811" s="1">
        <v>24485</v>
      </c>
      <c r="E811" s="1">
        <v>221851</v>
      </c>
      <c r="F811" s="2">
        <v>64641</v>
      </c>
    </row>
    <row r="812" spans="1:6" x14ac:dyDescent="0.25">
      <c r="A812">
        <v>2019</v>
      </c>
      <c r="B812" t="s">
        <v>57</v>
      </c>
      <c r="C812" t="s">
        <v>43</v>
      </c>
      <c r="D812" s="1">
        <v>5970</v>
      </c>
      <c r="E812" s="1">
        <v>29394</v>
      </c>
      <c r="F812" s="2">
        <v>68986</v>
      </c>
    </row>
    <row r="813" spans="1:6" x14ac:dyDescent="0.25">
      <c r="A813">
        <v>2019</v>
      </c>
      <c r="B813" t="s">
        <v>57</v>
      </c>
      <c r="C813" t="s">
        <v>44</v>
      </c>
      <c r="D813" s="1">
        <v>59342</v>
      </c>
      <c r="E813" s="1">
        <v>762590</v>
      </c>
      <c r="F813" s="2">
        <v>90327</v>
      </c>
    </row>
    <row r="814" spans="1:6" x14ac:dyDescent="0.25">
      <c r="A814">
        <v>2019</v>
      </c>
      <c r="B814" t="s">
        <v>57</v>
      </c>
      <c r="C814" t="s">
        <v>45</v>
      </c>
      <c r="D814" s="1">
        <v>41249</v>
      </c>
      <c r="E814" s="1">
        <v>425615</v>
      </c>
      <c r="F814" s="2">
        <v>85460</v>
      </c>
    </row>
    <row r="815" spans="1:6" x14ac:dyDescent="0.25">
      <c r="A815">
        <v>2019</v>
      </c>
      <c r="B815" t="s">
        <v>57</v>
      </c>
      <c r="C815" t="s">
        <v>46</v>
      </c>
      <c r="D815" s="1">
        <v>8381</v>
      </c>
      <c r="E815" s="1">
        <v>69069</v>
      </c>
      <c r="F815" s="2">
        <v>52180</v>
      </c>
    </row>
    <row r="816" spans="1:6" x14ac:dyDescent="0.25">
      <c r="A816">
        <v>2019</v>
      </c>
      <c r="B816" t="s">
        <v>57</v>
      </c>
      <c r="C816" t="s">
        <v>47</v>
      </c>
      <c r="D816" s="1">
        <v>26927</v>
      </c>
      <c r="E816" s="1">
        <v>326120</v>
      </c>
      <c r="F816" s="2">
        <v>63192</v>
      </c>
    </row>
    <row r="817" spans="1:6" x14ac:dyDescent="0.25">
      <c r="A817">
        <v>2019</v>
      </c>
      <c r="B817" t="s">
        <v>57</v>
      </c>
      <c r="C817" t="s">
        <v>48</v>
      </c>
      <c r="D817" s="1">
        <v>4728</v>
      </c>
      <c r="E817" s="1">
        <v>19196</v>
      </c>
      <c r="F817" s="2">
        <v>56253</v>
      </c>
    </row>
    <row r="818" spans="1:6" x14ac:dyDescent="0.25">
      <c r="A818">
        <v>2019</v>
      </c>
      <c r="B818" t="s">
        <v>58</v>
      </c>
      <c r="C818" t="s">
        <v>1</v>
      </c>
      <c r="D818" s="1">
        <v>13692</v>
      </c>
      <c r="E818" s="1">
        <v>238078</v>
      </c>
      <c r="F818" s="2">
        <v>47785</v>
      </c>
    </row>
    <row r="819" spans="1:6" x14ac:dyDescent="0.25">
      <c r="A819">
        <v>2019</v>
      </c>
      <c r="B819" t="s">
        <v>58</v>
      </c>
      <c r="C819" t="s">
        <v>2</v>
      </c>
      <c r="D819" s="1">
        <v>19924</v>
      </c>
      <c r="E819" s="1">
        <v>457984</v>
      </c>
      <c r="F819" s="2">
        <v>52632</v>
      </c>
    </row>
    <row r="820" spans="1:6" x14ac:dyDescent="0.25">
      <c r="A820">
        <v>2019</v>
      </c>
      <c r="B820" t="s">
        <v>58</v>
      </c>
      <c r="C820" t="s">
        <v>3</v>
      </c>
      <c r="D820" s="1">
        <v>15780</v>
      </c>
      <c r="E820" s="1">
        <v>187607</v>
      </c>
      <c r="F820" s="2">
        <v>43983</v>
      </c>
    </row>
    <row r="821" spans="1:6" x14ac:dyDescent="0.25">
      <c r="A821">
        <v>2019</v>
      </c>
      <c r="B821" t="s">
        <v>58</v>
      </c>
      <c r="C821" t="s">
        <v>4</v>
      </c>
      <c r="D821" s="1">
        <v>639529</v>
      </c>
      <c r="E821" s="1">
        <v>2734574</v>
      </c>
      <c r="F821" s="2">
        <v>53909</v>
      </c>
    </row>
    <row r="822" spans="1:6" x14ac:dyDescent="0.25">
      <c r="A822">
        <v>2019</v>
      </c>
      <c r="B822" t="s">
        <v>58</v>
      </c>
      <c r="C822" t="s">
        <v>5</v>
      </c>
      <c r="D822" s="1">
        <v>21747</v>
      </c>
      <c r="E822" s="1">
        <v>341496</v>
      </c>
      <c r="F822" s="2">
        <v>51600</v>
      </c>
    </row>
    <row r="823" spans="1:6" x14ac:dyDescent="0.25">
      <c r="A823">
        <v>2019</v>
      </c>
      <c r="B823" t="s">
        <v>58</v>
      </c>
      <c r="C823" t="s">
        <v>6</v>
      </c>
      <c r="D823" s="1">
        <v>13478</v>
      </c>
      <c r="E823" s="1">
        <v>330418</v>
      </c>
      <c r="F823" s="2">
        <v>57419</v>
      </c>
    </row>
    <row r="824" spans="1:6" x14ac:dyDescent="0.25">
      <c r="A824">
        <v>2019</v>
      </c>
      <c r="B824" t="s">
        <v>58</v>
      </c>
      <c r="C824" t="s">
        <v>7</v>
      </c>
      <c r="D824" s="1">
        <v>5386</v>
      </c>
      <c r="E824" s="1">
        <v>76932</v>
      </c>
      <c r="F824" s="2">
        <v>55284</v>
      </c>
    </row>
    <row r="825" spans="1:6" x14ac:dyDescent="0.25">
      <c r="A825">
        <v>2019</v>
      </c>
      <c r="B825" t="s">
        <v>58</v>
      </c>
      <c r="C825" t="s">
        <v>8</v>
      </c>
      <c r="D825" s="1">
        <v>76615</v>
      </c>
      <c r="E825" s="1">
        <v>1324281</v>
      </c>
      <c r="F825" s="2">
        <v>52039</v>
      </c>
    </row>
    <row r="826" spans="1:6" x14ac:dyDescent="0.25">
      <c r="A826">
        <v>2019</v>
      </c>
      <c r="B826" t="s">
        <v>58</v>
      </c>
      <c r="C826" t="s">
        <v>9</v>
      </c>
      <c r="D826" s="1">
        <v>29998</v>
      </c>
      <c r="E826" s="1">
        <v>580134</v>
      </c>
      <c r="F826" s="2">
        <v>53810</v>
      </c>
    </row>
    <row r="827" spans="1:6" x14ac:dyDescent="0.25">
      <c r="A827">
        <v>2019</v>
      </c>
      <c r="B827" t="s">
        <v>58</v>
      </c>
      <c r="C827" t="s">
        <v>10</v>
      </c>
      <c r="D827" s="1">
        <v>8163</v>
      </c>
      <c r="E827" s="1">
        <v>105424</v>
      </c>
      <c r="F827" s="2">
        <v>43475</v>
      </c>
    </row>
    <row r="828" spans="1:6" x14ac:dyDescent="0.25">
      <c r="A828">
        <v>2019</v>
      </c>
      <c r="B828" t="s">
        <v>58</v>
      </c>
      <c r="C828" t="s">
        <v>11</v>
      </c>
      <c r="D828" s="1">
        <v>35102</v>
      </c>
      <c r="E828" s="1">
        <v>924699</v>
      </c>
      <c r="F828" s="2">
        <v>52038</v>
      </c>
    </row>
    <row r="829" spans="1:6" x14ac:dyDescent="0.25">
      <c r="A829">
        <v>2019</v>
      </c>
      <c r="B829" t="s">
        <v>58</v>
      </c>
      <c r="C829" t="s">
        <v>12</v>
      </c>
      <c r="D829" s="1">
        <v>16247</v>
      </c>
      <c r="E829" s="1">
        <v>468491</v>
      </c>
      <c r="F829" s="2">
        <v>49107</v>
      </c>
    </row>
    <row r="830" spans="1:6" x14ac:dyDescent="0.25">
      <c r="A830">
        <v>2019</v>
      </c>
      <c r="B830" t="s">
        <v>58</v>
      </c>
      <c r="C830" t="s">
        <v>13</v>
      </c>
      <c r="D830" s="1">
        <v>11966</v>
      </c>
      <c r="E830" s="1">
        <v>219013</v>
      </c>
      <c r="F830" s="2">
        <v>44392</v>
      </c>
    </row>
    <row r="831" spans="1:6" x14ac:dyDescent="0.25">
      <c r="A831">
        <v>2019</v>
      </c>
      <c r="B831" t="s">
        <v>58</v>
      </c>
      <c r="C831" t="s">
        <v>14</v>
      </c>
      <c r="D831" s="1">
        <v>10085</v>
      </c>
      <c r="E831" s="1">
        <v>197874</v>
      </c>
      <c r="F831" s="2">
        <v>43909</v>
      </c>
    </row>
    <row r="832" spans="1:6" x14ac:dyDescent="0.25">
      <c r="A832">
        <v>2019</v>
      </c>
      <c r="B832" t="s">
        <v>58</v>
      </c>
      <c r="C832" t="s">
        <v>15</v>
      </c>
      <c r="D832" s="1">
        <v>18442</v>
      </c>
      <c r="E832" s="1">
        <v>272579</v>
      </c>
      <c r="F832" s="2">
        <v>49141</v>
      </c>
    </row>
    <row r="833" spans="1:6" x14ac:dyDescent="0.25">
      <c r="A833">
        <v>2019</v>
      </c>
      <c r="B833" t="s">
        <v>58</v>
      </c>
      <c r="C833" t="s">
        <v>16</v>
      </c>
      <c r="D833" s="1">
        <v>16110</v>
      </c>
      <c r="E833" s="1">
        <v>305742</v>
      </c>
      <c r="F833" s="2">
        <v>44832</v>
      </c>
    </row>
    <row r="834" spans="1:6" x14ac:dyDescent="0.25">
      <c r="A834">
        <v>2019</v>
      </c>
      <c r="B834" t="s">
        <v>58</v>
      </c>
      <c r="C834" t="s">
        <v>17</v>
      </c>
      <c r="D834" s="1">
        <v>5474</v>
      </c>
      <c r="E834" s="1">
        <v>120085</v>
      </c>
      <c r="F834" s="2">
        <v>49342</v>
      </c>
    </row>
    <row r="835" spans="1:6" x14ac:dyDescent="0.25">
      <c r="A835">
        <v>2019</v>
      </c>
      <c r="B835" t="s">
        <v>58</v>
      </c>
      <c r="C835" t="s">
        <v>18</v>
      </c>
      <c r="D835" s="1">
        <v>21419</v>
      </c>
      <c r="E835" s="1">
        <v>451332</v>
      </c>
      <c r="F835" s="2">
        <v>55476</v>
      </c>
    </row>
    <row r="836" spans="1:6" x14ac:dyDescent="0.25">
      <c r="A836">
        <v>2019</v>
      </c>
      <c r="B836" t="s">
        <v>58</v>
      </c>
      <c r="C836" t="s">
        <v>19</v>
      </c>
      <c r="D836" s="1">
        <v>68761</v>
      </c>
      <c r="E836" s="1">
        <v>790552</v>
      </c>
      <c r="F836" s="2">
        <v>59886</v>
      </c>
    </row>
    <row r="837" spans="1:6" x14ac:dyDescent="0.25">
      <c r="A837">
        <v>2019</v>
      </c>
      <c r="B837" t="s">
        <v>58</v>
      </c>
      <c r="C837" t="s">
        <v>20</v>
      </c>
      <c r="D837" s="1">
        <v>25357</v>
      </c>
      <c r="E837" s="1">
        <v>661203</v>
      </c>
      <c r="F837" s="2">
        <v>50845</v>
      </c>
    </row>
    <row r="838" spans="1:6" x14ac:dyDescent="0.25">
      <c r="A838">
        <v>2019</v>
      </c>
      <c r="B838" t="s">
        <v>58</v>
      </c>
      <c r="C838" t="s">
        <v>21</v>
      </c>
      <c r="D838" s="1">
        <v>20728</v>
      </c>
      <c r="E838" s="1">
        <v>530749</v>
      </c>
      <c r="F838" s="2">
        <v>52656</v>
      </c>
    </row>
    <row r="839" spans="1:6" x14ac:dyDescent="0.25">
      <c r="A839">
        <v>2019</v>
      </c>
      <c r="B839" t="s">
        <v>58</v>
      </c>
      <c r="C839" t="s">
        <v>22</v>
      </c>
      <c r="D839" s="1">
        <v>7557</v>
      </c>
      <c r="E839" s="1">
        <v>146077</v>
      </c>
      <c r="F839" s="2">
        <v>42620</v>
      </c>
    </row>
    <row r="840" spans="1:6" x14ac:dyDescent="0.25">
      <c r="A840">
        <v>2019</v>
      </c>
      <c r="B840" t="s">
        <v>58</v>
      </c>
      <c r="C840" t="s">
        <v>23</v>
      </c>
      <c r="D840" s="1">
        <v>52078</v>
      </c>
      <c r="E840" s="1">
        <v>462462</v>
      </c>
      <c r="F840" s="2">
        <v>47562</v>
      </c>
    </row>
    <row r="841" spans="1:6" x14ac:dyDescent="0.25">
      <c r="A841">
        <v>2019</v>
      </c>
      <c r="B841" t="s">
        <v>58</v>
      </c>
      <c r="C841" t="s">
        <v>24</v>
      </c>
      <c r="D841" s="1">
        <v>4834</v>
      </c>
      <c r="E841" s="1">
        <v>74646</v>
      </c>
      <c r="F841" s="2">
        <v>49258</v>
      </c>
    </row>
    <row r="842" spans="1:6" x14ac:dyDescent="0.25">
      <c r="A842">
        <v>2019</v>
      </c>
      <c r="B842" t="s">
        <v>58</v>
      </c>
      <c r="C842" t="s">
        <v>25</v>
      </c>
      <c r="D842" s="1">
        <v>11559</v>
      </c>
      <c r="E842" s="1">
        <v>139275</v>
      </c>
      <c r="F842" s="2">
        <v>48735</v>
      </c>
    </row>
    <row r="843" spans="1:6" x14ac:dyDescent="0.25">
      <c r="A843">
        <v>2019</v>
      </c>
      <c r="B843" t="s">
        <v>58</v>
      </c>
      <c r="C843" t="s">
        <v>26</v>
      </c>
      <c r="D843" s="1">
        <v>8934</v>
      </c>
      <c r="E843" s="1">
        <v>143417</v>
      </c>
      <c r="F843" s="2">
        <v>54808</v>
      </c>
    </row>
    <row r="844" spans="1:6" x14ac:dyDescent="0.25">
      <c r="A844">
        <v>2019</v>
      </c>
      <c r="B844" t="s">
        <v>58</v>
      </c>
      <c r="C844" t="s">
        <v>27</v>
      </c>
      <c r="D844" s="1">
        <v>4773</v>
      </c>
      <c r="E844" s="1">
        <v>114430</v>
      </c>
      <c r="F844" s="2">
        <v>58363</v>
      </c>
    </row>
    <row r="845" spans="1:6" x14ac:dyDescent="0.25">
      <c r="A845">
        <v>2019</v>
      </c>
      <c r="B845" t="s">
        <v>58</v>
      </c>
      <c r="C845" t="s">
        <v>28</v>
      </c>
      <c r="D845" s="1">
        <v>40687</v>
      </c>
      <c r="E845" s="1">
        <v>670070</v>
      </c>
      <c r="F845" s="2">
        <v>55124</v>
      </c>
    </row>
    <row r="846" spans="1:6" x14ac:dyDescent="0.25">
      <c r="A846">
        <v>2019</v>
      </c>
      <c r="B846" t="s">
        <v>58</v>
      </c>
      <c r="C846" t="s">
        <v>29</v>
      </c>
      <c r="D846" s="1">
        <v>10974</v>
      </c>
      <c r="E846" s="1">
        <v>130181</v>
      </c>
      <c r="F846" s="2">
        <v>42852</v>
      </c>
    </row>
    <row r="847" spans="1:6" x14ac:dyDescent="0.25">
      <c r="A847">
        <v>2019</v>
      </c>
      <c r="B847" t="s">
        <v>58</v>
      </c>
      <c r="C847" t="s">
        <v>30</v>
      </c>
      <c r="D847" s="1">
        <v>67202</v>
      </c>
      <c r="E847" s="1">
        <v>1981493</v>
      </c>
      <c r="F847" s="2">
        <v>54638</v>
      </c>
    </row>
    <row r="848" spans="1:6" x14ac:dyDescent="0.25">
      <c r="A848">
        <v>2019</v>
      </c>
      <c r="B848" t="s">
        <v>58</v>
      </c>
      <c r="C848" t="s">
        <v>31</v>
      </c>
      <c r="D848" s="1">
        <v>28199</v>
      </c>
      <c r="E848" s="1">
        <v>606564</v>
      </c>
      <c r="F848" s="2">
        <v>50123</v>
      </c>
    </row>
    <row r="849" spans="1:6" x14ac:dyDescent="0.25">
      <c r="A849">
        <v>2019</v>
      </c>
      <c r="B849" t="s">
        <v>58</v>
      </c>
      <c r="C849" t="s">
        <v>32</v>
      </c>
      <c r="D849" s="1">
        <v>2581</v>
      </c>
      <c r="E849" s="1">
        <v>65771</v>
      </c>
      <c r="F849" s="2">
        <v>52585</v>
      </c>
    </row>
    <row r="850" spans="1:6" x14ac:dyDescent="0.25">
      <c r="A850">
        <v>2019</v>
      </c>
      <c r="B850" t="s">
        <v>58</v>
      </c>
      <c r="C850" t="s">
        <v>33</v>
      </c>
      <c r="D850" s="1">
        <v>35525</v>
      </c>
      <c r="E850" s="1">
        <v>908891</v>
      </c>
      <c r="F850" s="2">
        <v>47891</v>
      </c>
    </row>
    <row r="851" spans="1:6" x14ac:dyDescent="0.25">
      <c r="A851">
        <v>2019</v>
      </c>
      <c r="B851" t="s">
        <v>58</v>
      </c>
      <c r="C851" t="s">
        <v>34</v>
      </c>
      <c r="D851" s="1">
        <v>13345</v>
      </c>
      <c r="E851" s="1">
        <v>213244</v>
      </c>
      <c r="F851" s="2">
        <v>46841</v>
      </c>
    </row>
    <row r="852" spans="1:6" x14ac:dyDescent="0.25">
      <c r="A852">
        <v>2019</v>
      </c>
      <c r="B852" t="s">
        <v>58</v>
      </c>
      <c r="C852" t="s">
        <v>35</v>
      </c>
      <c r="D852" s="1">
        <v>16113</v>
      </c>
      <c r="E852" s="1">
        <v>295311</v>
      </c>
      <c r="F852" s="2">
        <v>51842</v>
      </c>
    </row>
    <row r="853" spans="1:6" x14ac:dyDescent="0.25">
      <c r="A853">
        <v>2019</v>
      </c>
      <c r="B853" t="s">
        <v>58</v>
      </c>
      <c r="C853" t="s">
        <v>36</v>
      </c>
      <c r="D853" s="1">
        <v>57945</v>
      </c>
      <c r="E853" s="1">
        <v>1230922</v>
      </c>
      <c r="F853" s="2">
        <v>53416</v>
      </c>
    </row>
    <row r="854" spans="1:6" x14ac:dyDescent="0.25">
      <c r="A854">
        <v>2019</v>
      </c>
      <c r="B854" t="s">
        <v>58</v>
      </c>
      <c r="C854" t="s">
        <v>37</v>
      </c>
      <c r="D854" s="1">
        <v>4664</v>
      </c>
      <c r="E854" s="1">
        <v>102395</v>
      </c>
      <c r="F854" s="2">
        <v>50458</v>
      </c>
    </row>
    <row r="855" spans="1:6" x14ac:dyDescent="0.25">
      <c r="A855">
        <v>2019</v>
      </c>
      <c r="B855" t="s">
        <v>58</v>
      </c>
      <c r="C855" t="s">
        <v>38</v>
      </c>
      <c r="D855" s="1">
        <v>12757</v>
      </c>
      <c r="E855" s="1">
        <v>237600</v>
      </c>
      <c r="F855" s="2">
        <v>47296</v>
      </c>
    </row>
    <row r="856" spans="1:6" x14ac:dyDescent="0.25">
      <c r="A856">
        <v>2019</v>
      </c>
      <c r="B856" t="s">
        <v>58</v>
      </c>
      <c r="C856" t="s">
        <v>39</v>
      </c>
      <c r="D856" s="1">
        <v>2904</v>
      </c>
      <c r="E856" s="1">
        <v>68913</v>
      </c>
      <c r="F856" s="2">
        <v>52412</v>
      </c>
    </row>
    <row r="857" spans="1:6" x14ac:dyDescent="0.25">
      <c r="A857">
        <v>2019</v>
      </c>
      <c r="B857" t="s">
        <v>58</v>
      </c>
      <c r="C857" t="s">
        <v>40</v>
      </c>
      <c r="D857" s="1">
        <v>16563</v>
      </c>
      <c r="E857" s="1">
        <v>427328</v>
      </c>
      <c r="F857" s="2">
        <v>53183</v>
      </c>
    </row>
    <row r="858" spans="1:6" x14ac:dyDescent="0.25">
      <c r="A858">
        <v>2019</v>
      </c>
      <c r="B858" t="s">
        <v>58</v>
      </c>
      <c r="C858" t="s">
        <v>41</v>
      </c>
      <c r="D858" s="1">
        <v>94237</v>
      </c>
      <c r="E858" s="1">
        <v>1684606</v>
      </c>
      <c r="F858" s="2">
        <v>49322</v>
      </c>
    </row>
    <row r="859" spans="1:6" x14ac:dyDescent="0.25">
      <c r="A859">
        <v>2019</v>
      </c>
      <c r="B859" t="s">
        <v>58</v>
      </c>
      <c r="C859" t="s">
        <v>42</v>
      </c>
      <c r="D859" s="1">
        <v>12857</v>
      </c>
      <c r="E859" s="1">
        <v>193373</v>
      </c>
      <c r="F859" s="2">
        <v>44983</v>
      </c>
    </row>
    <row r="860" spans="1:6" x14ac:dyDescent="0.25">
      <c r="A860">
        <v>2019</v>
      </c>
      <c r="B860" t="s">
        <v>58</v>
      </c>
      <c r="C860" t="s">
        <v>43</v>
      </c>
      <c r="D860" s="1">
        <v>2503</v>
      </c>
      <c r="E860" s="1">
        <v>62317</v>
      </c>
      <c r="F860" s="2">
        <v>48501</v>
      </c>
    </row>
    <row r="861" spans="1:6" x14ac:dyDescent="0.25">
      <c r="A861">
        <v>2019</v>
      </c>
      <c r="B861" t="s">
        <v>58</v>
      </c>
      <c r="C861" t="s">
        <v>44</v>
      </c>
      <c r="D861" s="1">
        <v>50144</v>
      </c>
      <c r="E861" s="1">
        <v>517645</v>
      </c>
      <c r="F861" s="2">
        <v>50876</v>
      </c>
    </row>
    <row r="862" spans="1:6" x14ac:dyDescent="0.25">
      <c r="A862">
        <v>2019</v>
      </c>
      <c r="B862" t="s">
        <v>58</v>
      </c>
      <c r="C862" t="s">
        <v>45</v>
      </c>
      <c r="D862" s="1">
        <v>64023</v>
      </c>
      <c r="E862" s="1">
        <v>478274</v>
      </c>
      <c r="F862" s="2">
        <v>53267</v>
      </c>
    </row>
    <row r="863" spans="1:6" x14ac:dyDescent="0.25">
      <c r="A863">
        <v>2019</v>
      </c>
      <c r="B863" t="s">
        <v>58</v>
      </c>
      <c r="C863" t="s">
        <v>46</v>
      </c>
      <c r="D863" s="1">
        <v>5755</v>
      </c>
      <c r="E863" s="1">
        <v>125528</v>
      </c>
      <c r="F863" s="2">
        <v>47876</v>
      </c>
    </row>
    <row r="864" spans="1:6" x14ac:dyDescent="0.25">
      <c r="A864">
        <v>2019</v>
      </c>
      <c r="B864" t="s">
        <v>58</v>
      </c>
      <c r="C864" t="s">
        <v>47</v>
      </c>
      <c r="D864" s="1">
        <v>29257</v>
      </c>
      <c r="E864" s="1">
        <v>440255</v>
      </c>
      <c r="F864" s="2">
        <v>50951</v>
      </c>
    </row>
    <row r="865" spans="1:6" x14ac:dyDescent="0.25">
      <c r="A865">
        <v>2019</v>
      </c>
      <c r="B865" t="s">
        <v>58</v>
      </c>
      <c r="C865" t="s">
        <v>48</v>
      </c>
      <c r="D865" s="1">
        <v>3384</v>
      </c>
      <c r="E865" s="1">
        <v>27323</v>
      </c>
      <c r="F865" s="2">
        <v>44083</v>
      </c>
    </row>
    <row r="866" spans="1:6" x14ac:dyDescent="0.25">
      <c r="A866">
        <v>2019</v>
      </c>
      <c r="B866" t="s">
        <v>59</v>
      </c>
      <c r="C866" t="s">
        <v>1</v>
      </c>
      <c r="D866" s="1">
        <v>11180</v>
      </c>
      <c r="E866" s="1">
        <v>208446</v>
      </c>
      <c r="F866" s="2">
        <v>17618</v>
      </c>
    </row>
    <row r="867" spans="1:6" x14ac:dyDescent="0.25">
      <c r="A867">
        <v>2019</v>
      </c>
      <c r="B867" t="s">
        <v>59</v>
      </c>
      <c r="C867" t="s">
        <v>2</v>
      </c>
      <c r="D867" s="1">
        <v>14256</v>
      </c>
      <c r="E867" s="1">
        <v>331295</v>
      </c>
      <c r="F867" s="2">
        <v>25557</v>
      </c>
    </row>
    <row r="868" spans="1:6" x14ac:dyDescent="0.25">
      <c r="A868">
        <v>2019</v>
      </c>
      <c r="B868" t="s">
        <v>59</v>
      </c>
      <c r="C868" t="s">
        <v>3</v>
      </c>
      <c r="D868" s="1">
        <v>7315</v>
      </c>
      <c r="E868" s="1">
        <v>120644</v>
      </c>
      <c r="F868" s="2">
        <v>17299</v>
      </c>
    </row>
    <row r="869" spans="1:6" x14ac:dyDescent="0.25">
      <c r="A869">
        <v>2019</v>
      </c>
      <c r="B869" t="s">
        <v>59</v>
      </c>
      <c r="C869" t="s">
        <v>4</v>
      </c>
      <c r="D869" s="1">
        <v>116191</v>
      </c>
      <c r="E869" s="1">
        <v>2034920</v>
      </c>
      <c r="F869" s="2">
        <v>32379</v>
      </c>
    </row>
    <row r="870" spans="1:6" x14ac:dyDescent="0.25">
      <c r="A870">
        <v>2019</v>
      </c>
      <c r="B870" t="s">
        <v>59</v>
      </c>
      <c r="C870" t="s">
        <v>5</v>
      </c>
      <c r="D870" s="1">
        <v>17317</v>
      </c>
      <c r="E870" s="1">
        <v>344935</v>
      </c>
      <c r="F870" s="2">
        <v>27131</v>
      </c>
    </row>
    <row r="871" spans="1:6" x14ac:dyDescent="0.25">
      <c r="A871">
        <v>2019</v>
      </c>
      <c r="B871" t="s">
        <v>59</v>
      </c>
      <c r="C871" t="s">
        <v>6</v>
      </c>
      <c r="D871" s="1">
        <v>10917</v>
      </c>
      <c r="E871" s="1">
        <v>157574</v>
      </c>
      <c r="F871" s="2">
        <v>24451</v>
      </c>
    </row>
    <row r="872" spans="1:6" x14ac:dyDescent="0.25">
      <c r="A872">
        <v>2019</v>
      </c>
      <c r="B872" t="s">
        <v>59</v>
      </c>
      <c r="C872" t="s">
        <v>7</v>
      </c>
      <c r="D872" s="1">
        <v>2710</v>
      </c>
      <c r="E872" s="1">
        <v>53038</v>
      </c>
      <c r="F872" s="2">
        <v>21264</v>
      </c>
    </row>
    <row r="873" spans="1:6" x14ac:dyDescent="0.25">
      <c r="A873">
        <v>2019</v>
      </c>
      <c r="B873" t="s">
        <v>59</v>
      </c>
      <c r="C873" t="s">
        <v>8</v>
      </c>
      <c r="D873" s="1">
        <v>58596</v>
      </c>
      <c r="E873" s="1">
        <v>1257201</v>
      </c>
      <c r="F873" s="2">
        <v>26675</v>
      </c>
    </row>
    <row r="874" spans="1:6" x14ac:dyDescent="0.25">
      <c r="A874">
        <v>2019</v>
      </c>
      <c r="B874" t="s">
        <v>59</v>
      </c>
      <c r="C874" t="s">
        <v>9</v>
      </c>
      <c r="D874" s="1">
        <v>25254</v>
      </c>
      <c r="E874" s="1">
        <v>498529</v>
      </c>
      <c r="F874" s="2">
        <v>21342</v>
      </c>
    </row>
    <row r="875" spans="1:6" x14ac:dyDescent="0.25">
      <c r="A875">
        <v>2019</v>
      </c>
      <c r="B875" t="s">
        <v>59</v>
      </c>
      <c r="C875" t="s">
        <v>10</v>
      </c>
      <c r="D875" s="1">
        <v>5038</v>
      </c>
      <c r="E875" s="1">
        <v>82521</v>
      </c>
      <c r="F875" s="2">
        <v>17770</v>
      </c>
    </row>
    <row r="876" spans="1:6" x14ac:dyDescent="0.25">
      <c r="A876">
        <v>2019</v>
      </c>
      <c r="B876" t="s">
        <v>59</v>
      </c>
      <c r="C876" t="s">
        <v>11</v>
      </c>
      <c r="D876" s="1">
        <v>33183</v>
      </c>
      <c r="E876" s="1">
        <v>622987</v>
      </c>
      <c r="F876" s="2">
        <v>24703</v>
      </c>
    </row>
    <row r="877" spans="1:6" x14ac:dyDescent="0.25">
      <c r="A877">
        <v>2019</v>
      </c>
      <c r="B877" t="s">
        <v>59</v>
      </c>
      <c r="C877" t="s">
        <v>12</v>
      </c>
      <c r="D877" s="1">
        <v>15776</v>
      </c>
      <c r="E877" s="1">
        <v>313889</v>
      </c>
      <c r="F877" s="2">
        <v>19660</v>
      </c>
    </row>
    <row r="878" spans="1:6" x14ac:dyDescent="0.25">
      <c r="A878">
        <v>2019</v>
      </c>
      <c r="B878" t="s">
        <v>59</v>
      </c>
      <c r="C878" t="s">
        <v>13</v>
      </c>
      <c r="D878" s="1">
        <v>8796</v>
      </c>
      <c r="E878" s="1">
        <v>144265</v>
      </c>
      <c r="F878" s="2">
        <v>17261</v>
      </c>
    </row>
    <row r="879" spans="1:6" x14ac:dyDescent="0.25">
      <c r="A879">
        <v>2019</v>
      </c>
      <c r="B879" t="s">
        <v>59</v>
      </c>
      <c r="C879" t="s">
        <v>14</v>
      </c>
      <c r="D879" s="1">
        <v>6871</v>
      </c>
      <c r="E879" s="1">
        <v>130101</v>
      </c>
      <c r="F879" s="2">
        <v>17333</v>
      </c>
    </row>
    <row r="880" spans="1:6" x14ac:dyDescent="0.25">
      <c r="A880">
        <v>2019</v>
      </c>
      <c r="B880" t="s">
        <v>59</v>
      </c>
      <c r="C880" t="s">
        <v>15</v>
      </c>
      <c r="D880" s="1">
        <v>10118</v>
      </c>
      <c r="E880" s="1">
        <v>201748</v>
      </c>
      <c r="F880" s="2">
        <v>18350</v>
      </c>
    </row>
    <row r="881" spans="1:6" x14ac:dyDescent="0.25">
      <c r="A881">
        <v>2019</v>
      </c>
      <c r="B881" t="s">
        <v>59</v>
      </c>
      <c r="C881" t="s">
        <v>16</v>
      </c>
      <c r="D881" s="1">
        <v>12912</v>
      </c>
      <c r="E881" s="1">
        <v>237469</v>
      </c>
      <c r="F881" s="2">
        <v>21789</v>
      </c>
    </row>
    <row r="882" spans="1:6" x14ac:dyDescent="0.25">
      <c r="A882">
        <v>2019</v>
      </c>
      <c r="B882" t="s">
        <v>59</v>
      </c>
      <c r="C882" t="s">
        <v>17</v>
      </c>
      <c r="D882" s="1">
        <v>5132</v>
      </c>
      <c r="E882" s="1">
        <v>69501</v>
      </c>
      <c r="F882" s="2">
        <v>23169</v>
      </c>
    </row>
    <row r="883" spans="1:6" x14ac:dyDescent="0.25">
      <c r="A883">
        <v>2019</v>
      </c>
      <c r="B883" t="s">
        <v>59</v>
      </c>
      <c r="C883" t="s">
        <v>18</v>
      </c>
      <c r="D883" s="1">
        <v>15043</v>
      </c>
      <c r="E883" s="1">
        <v>282746</v>
      </c>
      <c r="F883" s="2">
        <v>24758</v>
      </c>
    </row>
    <row r="884" spans="1:6" x14ac:dyDescent="0.25">
      <c r="A884">
        <v>2019</v>
      </c>
      <c r="B884" t="s">
        <v>59</v>
      </c>
      <c r="C884" t="s">
        <v>19</v>
      </c>
      <c r="D884" s="1">
        <v>20740</v>
      </c>
      <c r="E884" s="1">
        <v>379863</v>
      </c>
      <c r="F884" s="2">
        <v>29500</v>
      </c>
    </row>
    <row r="885" spans="1:6" x14ac:dyDescent="0.25">
      <c r="A885">
        <v>2019</v>
      </c>
      <c r="B885" t="s">
        <v>59</v>
      </c>
      <c r="C885" t="s">
        <v>20</v>
      </c>
      <c r="D885" s="1">
        <v>23113</v>
      </c>
      <c r="E885" s="1">
        <v>434299</v>
      </c>
      <c r="F885" s="2">
        <v>21121</v>
      </c>
    </row>
    <row r="886" spans="1:6" x14ac:dyDescent="0.25">
      <c r="A886">
        <v>2019</v>
      </c>
      <c r="B886" t="s">
        <v>59</v>
      </c>
      <c r="C886" t="s">
        <v>21</v>
      </c>
      <c r="D886" s="1">
        <v>15325</v>
      </c>
      <c r="E886" s="1">
        <v>275608</v>
      </c>
      <c r="F886" s="2">
        <v>23261</v>
      </c>
    </row>
    <row r="887" spans="1:6" x14ac:dyDescent="0.25">
      <c r="A887">
        <v>2019</v>
      </c>
      <c r="B887" t="s">
        <v>59</v>
      </c>
      <c r="C887" t="s">
        <v>22</v>
      </c>
      <c r="D887" s="1">
        <v>6514</v>
      </c>
      <c r="E887" s="1">
        <v>136282</v>
      </c>
      <c r="F887" s="2">
        <v>17817</v>
      </c>
    </row>
    <row r="888" spans="1:6" x14ac:dyDescent="0.25">
      <c r="A888">
        <v>2019</v>
      </c>
      <c r="B888" t="s">
        <v>59</v>
      </c>
      <c r="C888" t="s">
        <v>23</v>
      </c>
      <c r="D888" s="1">
        <v>15195</v>
      </c>
      <c r="E888" s="1">
        <v>308646</v>
      </c>
      <c r="F888" s="2">
        <v>21614</v>
      </c>
    </row>
    <row r="889" spans="1:6" x14ac:dyDescent="0.25">
      <c r="A889">
        <v>2019</v>
      </c>
      <c r="B889" t="s">
        <v>59</v>
      </c>
      <c r="C889" t="s">
        <v>24</v>
      </c>
      <c r="D889" s="1">
        <v>5052</v>
      </c>
      <c r="E889" s="1">
        <v>67008</v>
      </c>
      <c r="F889" s="2">
        <v>19955</v>
      </c>
    </row>
    <row r="890" spans="1:6" x14ac:dyDescent="0.25">
      <c r="A890">
        <v>2019</v>
      </c>
      <c r="B890" t="s">
        <v>59</v>
      </c>
      <c r="C890" t="s">
        <v>25</v>
      </c>
      <c r="D890" s="1">
        <v>5609</v>
      </c>
      <c r="E890" s="1">
        <v>93856</v>
      </c>
      <c r="F890" s="2">
        <v>17213</v>
      </c>
    </row>
    <row r="891" spans="1:6" x14ac:dyDescent="0.25">
      <c r="A891">
        <v>2019</v>
      </c>
      <c r="B891" t="s">
        <v>59</v>
      </c>
      <c r="C891" t="s">
        <v>26</v>
      </c>
      <c r="D891" s="1">
        <v>8716</v>
      </c>
      <c r="E891" s="1">
        <v>355178</v>
      </c>
      <c r="F891" s="2">
        <v>34432</v>
      </c>
    </row>
    <row r="892" spans="1:6" x14ac:dyDescent="0.25">
      <c r="A892">
        <v>2019</v>
      </c>
      <c r="B892" t="s">
        <v>59</v>
      </c>
      <c r="C892" t="s">
        <v>27</v>
      </c>
      <c r="D892" s="1">
        <v>4675</v>
      </c>
      <c r="E892" s="1">
        <v>73214</v>
      </c>
      <c r="F892" s="2">
        <v>22783</v>
      </c>
    </row>
    <row r="893" spans="1:6" x14ac:dyDescent="0.25">
      <c r="A893">
        <v>2019</v>
      </c>
      <c r="B893" t="s">
        <v>59</v>
      </c>
      <c r="C893" t="s">
        <v>28</v>
      </c>
      <c r="D893" s="1">
        <v>24526</v>
      </c>
      <c r="E893" s="1">
        <v>391519</v>
      </c>
      <c r="F893" s="2">
        <v>26347</v>
      </c>
    </row>
    <row r="894" spans="1:6" x14ac:dyDescent="0.25">
      <c r="A894">
        <v>2019</v>
      </c>
      <c r="B894" t="s">
        <v>59</v>
      </c>
      <c r="C894" t="s">
        <v>29</v>
      </c>
      <c r="D894" s="1">
        <v>5277</v>
      </c>
      <c r="E894" s="1">
        <v>99656</v>
      </c>
      <c r="F894" s="2">
        <v>19571</v>
      </c>
    </row>
    <row r="895" spans="1:6" x14ac:dyDescent="0.25">
      <c r="A895">
        <v>2019</v>
      </c>
      <c r="B895" t="s">
        <v>59</v>
      </c>
      <c r="C895" t="s">
        <v>30</v>
      </c>
      <c r="D895" s="1">
        <v>65868</v>
      </c>
      <c r="E895" s="1">
        <v>957897</v>
      </c>
      <c r="F895" s="2">
        <v>35828</v>
      </c>
    </row>
    <row r="896" spans="1:6" x14ac:dyDescent="0.25">
      <c r="A896">
        <v>2019</v>
      </c>
      <c r="B896" t="s">
        <v>59</v>
      </c>
      <c r="C896" t="s">
        <v>31</v>
      </c>
      <c r="D896" s="1">
        <v>26474</v>
      </c>
      <c r="E896" s="1">
        <v>515152</v>
      </c>
      <c r="F896" s="2">
        <v>20460</v>
      </c>
    </row>
    <row r="897" spans="1:6" x14ac:dyDescent="0.25">
      <c r="A897">
        <v>2019</v>
      </c>
      <c r="B897" t="s">
        <v>59</v>
      </c>
      <c r="C897" t="s">
        <v>32</v>
      </c>
      <c r="D897" s="1">
        <v>2610</v>
      </c>
      <c r="E897" s="1">
        <v>40423</v>
      </c>
      <c r="F897" s="2">
        <v>18573</v>
      </c>
    </row>
    <row r="898" spans="1:6" x14ac:dyDescent="0.25">
      <c r="A898">
        <v>2019</v>
      </c>
      <c r="B898" t="s">
        <v>59</v>
      </c>
      <c r="C898" t="s">
        <v>33</v>
      </c>
      <c r="D898" s="1">
        <v>29035</v>
      </c>
      <c r="E898" s="1">
        <v>570254</v>
      </c>
      <c r="F898" s="2">
        <v>20197</v>
      </c>
    </row>
    <row r="899" spans="1:6" x14ac:dyDescent="0.25">
      <c r="A899">
        <v>2019</v>
      </c>
      <c r="B899" t="s">
        <v>59</v>
      </c>
      <c r="C899" t="s">
        <v>34</v>
      </c>
      <c r="D899" s="1">
        <v>9209</v>
      </c>
      <c r="E899" s="1">
        <v>174213</v>
      </c>
      <c r="F899" s="2">
        <v>18600</v>
      </c>
    </row>
    <row r="900" spans="1:6" x14ac:dyDescent="0.25">
      <c r="A900">
        <v>2019</v>
      </c>
      <c r="B900" t="s">
        <v>59</v>
      </c>
      <c r="C900" t="s">
        <v>35</v>
      </c>
      <c r="D900" s="1">
        <v>14116</v>
      </c>
      <c r="E900" s="1">
        <v>213454</v>
      </c>
      <c r="F900" s="2">
        <v>23818</v>
      </c>
    </row>
    <row r="901" spans="1:6" x14ac:dyDescent="0.25">
      <c r="A901">
        <v>2019</v>
      </c>
      <c r="B901" t="s">
        <v>59</v>
      </c>
      <c r="C901" t="s">
        <v>36</v>
      </c>
      <c r="D901" s="1">
        <v>33729</v>
      </c>
      <c r="E901" s="1">
        <v>577911</v>
      </c>
      <c r="F901" s="2">
        <v>22011</v>
      </c>
    </row>
    <row r="902" spans="1:6" x14ac:dyDescent="0.25">
      <c r="A902">
        <v>2019</v>
      </c>
      <c r="B902" t="s">
        <v>59</v>
      </c>
      <c r="C902" t="s">
        <v>37</v>
      </c>
      <c r="D902" s="1">
        <v>3873</v>
      </c>
      <c r="E902" s="1">
        <v>60008</v>
      </c>
      <c r="F902" s="2">
        <v>23680</v>
      </c>
    </row>
    <row r="903" spans="1:6" x14ac:dyDescent="0.25">
      <c r="A903">
        <v>2019</v>
      </c>
      <c r="B903" t="s">
        <v>59</v>
      </c>
      <c r="C903" t="s">
        <v>38</v>
      </c>
      <c r="D903" s="1">
        <v>13400</v>
      </c>
      <c r="E903" s="1">
        <v>270473</v>
      </c>
      <c r="F903" s="2">
        <v>18816</v>
      </c>
    </row>
    <row r="904" spans="1:6" x14ac:dyDescent="0.25">
      <c r="A904">
        <v>2019</v>
      </c>
      <c r="B904" t="s">
        <v>59</v>
      </c>
      <c r="C904" t="s">
        <v>39</v>
      </c>
      <c r="D904" s="1">
        <v>3191</v>
      </c>
      <c r="E904" s="1">
        <v>47413</v>
      </c>
      <c r="F904" s="2">
        <v>17519</v>
      </c>
    </row>
    <row r="905" spans="1:6" x14ac:dyDescent="0.25">
      <c r="A905">
        <v>2019</v>
      </c>
      <c r="B905" t="s">
        <v>59</v>
      </c>
      <c r="C905" t="s">
        <v>40</v>
      </c>
      <c r="D905" s="1">
        <v>16924</v>
      </c>
      <c r="E905" s="1">
        <v>347181</v>
      </c>
      <c r="F905" s="2">
        <v>23878</v>
      </c>
    </row>
    <row r="906" spans="1:6" x14ac:dyDescent="0.25">
      <c r="A906">
        <v>2019</v>
      </c>
      <c r="B906" t="s">
        <v>59</v>
      </c>
      <c r="C906" t="s">
        <v>41</v>
      </c>
      <c r="D906" s="1">
        <v>65057</v>
      </c>
      <c r="E906" s="1">
        <v>1394036</v>
      </c>
      <c r="F906" s="2">
        <v>22762</v>
      </c>
    </row>
    <row r="907" spans="1:6" x14ac:dyDescent="0.25">
      <c r="A907">
        <v>2019</v>
      </c>
      <c r="B907" t="s">
        <v>59</v>
      </c>
      <c r="C907" t="s">
        <v>42</v>
      </c>
      <c r="D907" s="1">
        <v>7570</v>
      </c>
      <c r="E907" s="1">
        <v>153412</v>
      </c>
      <c r="F907" s="2">
        <v>20955</v>
      </c>
    </row>
    <row r="908" spans="1:6" x14ac:dyDescent="0.25">
      <c r="A908">
        <v>2019</v>
      </c>
      <c r="B908" t="s">
        <v>59</v>
      </c>
      <c r="C908" t="s">
        <v>43</v>
      </c>
      <c r="D908" s="1">
        <v>2268</v>
      </c>
      <c r="E908" s="1">
        <v>37208</v>
      </c>
      <c r="F908" s="2">
        <v>23863</v>
      </c>
    </row>
    <row r="909" spans="1:6" x14ac:dyDescent="0.25">
      <c r="A909">
        <v>2019</v>
      </c>
      <c r="B909" t="s">
        <v>59</v>
      </c>
      <c r="C909" t="s">
        <v>44</v>
      </c>
      <c r="D909" s="1">
        <v>20743</v>
      </c>
      <c r="E909" s="1">
        <v>408354</v>
      </c>
      <c r="F909" s="2">
        <v>21582</v>
      </c>
    </row>
    <row r="910" spans="1:6" x14ac:dyDescent="0.25">
      <c r="A910">
        <v>2019</v>
      </c>
      <c r="B910" t="s">
        <v>59</v>
      </c>
      <c r="C910" t="s">
        <v>45</v>
      </c>
      <c r="D910" s="1">
        <v>20637</v>
      </c>
      <c r="E910" s="1">
        <v>341265</v>
      </c>
      <c r="F910" s="2">
        <v>26566</v>
      </c>
    </row>
    <row r="911" spans="1:6" x14ac:dyDescent="0.25">
      <c r="A911">
        <v>2019</v>
      </c>
      <c r="B911" t="s">
        <v>59</v>
      </c>
      <c r="C911" t="s">
        <v>46</v>
      </c>
      <c r="D911" s="1">
        <v>4658</v>
      </c>
      <c r="E911" s="1">
        <v>75027</v>
      </c>
      <c r="F911" s="2">
        <v>18256</v>
      </c>
    </row>
    <row r="912" spans="1:6" x14ac:dyDescent="0.25">
      <c r="A912">
        <v>2019</v>
      </c>
      <c r="B912" t="s">
        <v>59</v>
      </c>
      <c r="C912" t="s">
        <v>47</v>
      </c>
      <c r="D912" s="1">
        <v>17015</v>
      </c>
      <c r="E912" s="1">
        <v>285279</v>
      </c>
      <c r="F912" s="2">
        <v>18758</v>
      </c>
    </row>
    <row r="913" spans="1:6" x14ac:dyDescent="0.25">
      <c r="A913">
        <v>2019</v>
      </c>
      <c r="B913" t="s">
        <v>59</v>
      </c>
      <c r="C913" t="s">
        <v>48</v>
      </c>
      <c r="D913" s="1">
        <v>2398</v>
      </c>
      <c r="E913" s="1">
        <v>37041</v>
      </c>
      <c r="F913" s="2">
        <v>21994</v>
      </c>
    </row>
    <row r="914" spans="1:6" x14ac:dyDescent="0.25">
      <c r="A914">
        <v>2019</v>
      </c>
      <c r="B914" t="s">
        <v>60</v>
      </c>
      <c r="C914" t="s">
        <v>1</v>
      </c>
      <c r="D914" s="1">
        <v>10189</v>
      </c>
      <c r="E914" s="1">
        <v>46816</v>
      </c>
      <c r="F914" s="2">
        <v>38607</v>
      </c>
    </row>
    <row r="915" spans="1:6" x14ac:dyDescent="0.25">
      <c r="A915">
        <v>2019</v>
      </c>
      <c r="B915" t="s">
        <v>60</v>
      </c>
      <c r="C915" t="s">
        <v>2</v>
      </c>
      <c r="D915" s="1">
        <v>10674</v>
      </c>
      <c r="E915" s="1">
        <v>75782</v>
      </c>
      <c r="F915" s="2">
        <v>39965</v>
      </c>
    </row>
    <row r="916" spans="1:6" x14ac:dyDescent="0.25">
      <c r="A916">
        <v>2019</v>
      </c>
      <c r="B916" t="s">
        <v>60</v>
      </c>
      <c r="C916" t="s">
        <v>3</v>
      </c>
      <c r="D916" s="1">
        <v>5359</v>
      </c>
      <c r="E916" s="1">
        <v>25279</v>
      </c>
      <c r="F916" s="2">
        <v>36115</v>
      </c>
    </row>
    <row r="917" spans="1:6" x14ac:dyDescent="0.25">
      <c r="A917">
        <v>2019</v>
      </c>
      <c r="B917" t="s">
        <v>60</v>
      </c>
      <c r="C917" t="s">
        <v>4</v>
      </c>
      <c r="D917" s="1">
        <v>97442</v>
      </c>
      <c r="E917" s="1">
        <v>547972</v>
      </c>
      <c r="F917" s="2">
        <v>42293</v>
      </c>
    </row>
    <row r="918" spans="1:6" x14ac:dyDescent="0.25">
      <c r="A918">
        <v>2019</v>
      </c>
      <c r="B918" t="s">
        <v>60</v>
      </c>
      <c r="C918" t="s">
        <v>5</v>
      </c>
      <c r="D918" s="1">
        <v>17008</v>
      </c>
      <c r="E918" s="1">
        <v>84571</v>
      </c>
      <c r="F918" s="2">
        <v>42381</v>
      </c>
    </row>
    <row r="919" spans="1:6" x14ac:dyDescent="0.25">
      <c r="A919">
        <v>2019</v>
      </c>
      <c r="B919" t="s">
        <v>60</v>
      </c>
      <c r="C919" t="s">
        <v>6</v>
      </c>
      <c r="D919" s="1">
        <v>18146</v>
      </c>
      <c r="E919" s="1">
        <v>66497</v>
      </c>
      <c r="F919" s="2">
        <v>34861</v>
      </c>
    </row>
    <row r="920" spans="1:6" x14ac:dyDescent="0.25">
      <c r="A920">
        <v>2019</v>
      </c>
      <c r="B920" t="s">
        <v>60</v>
      </c>
      <c r="C920" t="s">
        <v>7</v>
      </c>
      <c r="D920" s="1">
        <v>2052</v>
      </c>
      <c r="E920" s="1">
        <v>12125</v>
      </c>
      <c r="F920" s="2">
        <v>35636</v>
      </c>
    </row>
    <row r="921" spans="1:6" x14ac:dyDescent="0.25">
      <c r="A921">
        <v>2019</v>
      </c>
      <c r="B921" t="s">
        <v>60</v>
      </c>
      <c r="C921" t="s">
        <v>8</v>
      </c>
      <c r="D921" s="1">
        <v>56765</v>
      </c>
      <c r="E921" s="1">
        <v>281975</v>
      </c>
      <c r="F921" s="2">
        <v>37969</v>
      </c>
    </row>
    <row r="922" spans="1:6" x14ac:dyDescent="0.25">
      <c r="A922">
        <v>2019</v>
      </c>
      <c r="B922" t="s">
        <v>60</v>
      </c>
      <c r="C922" t="s">
        <v>9</v>
      </c>
      <c r="D922" s="1">
        <v>18227</v>
      </c>
      <c r="E922" s="1">
        <v>111902</v>
      </c>
      <c r="F922" s="2">
        <v>37971</v>
      </c>
    </row>
    <row r="923" spans="1:6" x14ac:dyDescent="0.25">
      <c r="A923">
        <v>2019</v>
      </c>
      <c r="B923" t="s">
        <v>60</v>
      </c>
      <c r="C923" t="s">
        <v>10</v>
      </c>
      <c r="D923" s="1">
        <v>3845</v>
      </c>
      <c r="E923" s="1">
        <v>19414</v>
      </c>
      <c r="F923" s="2">
        <v>32615</v>
      </c>
    </row>
    <row r="924" spans="1:6" x14ac:dyDescent="0.25">
      <c r="A924">
        <v>2019</v>
      </c>
      <c r="B924" t="s">
        <v>60</v>
      </c>
      <c r="C924" t="s">
        <v>11</v>
      </c>
      <c r="D924" s="1">
        <v>39884</v>
      </c>
      <c r="E924" s="1">
        <v>209967</v>
      </c>
      <c r="F924" s="2">
        <v>43714</v>
      </c>
    </row>
    <row r="925" spans="1:6" x14ac:dyDescent="0.25">
      <c r="A925">
        <v>2019</v>
      </c>
      <c r="B925" t="s">
        <v>60</v>
      </c>
      <c r="C925" t="s">
        <v>12</v>
      </c>
      <c r="D925" s="1">
        <v>12916</v>
      </c>
      <c r="E925" s="1">
        <v>89273</v>
      </c>
      <c r="F925" s="2">
        <v>33759</v>
      </c>
    </row>
    <row r="926" spans="1:6" x14ac:dyDescent="0.25">
      <c r="A926">
        <v>2019</v>
      </c>
      <c r="B926" t="s">
        <v>60</v>
      </c>
      <c r="C926" t="s">
        <v>13</v>
      </c>
      <c r="D926" s="1">
        <v>8547</v>
      </c>
      <c r="E926" s="1">
        <v>42519</v>
      </c>
      <c r="F926" s="2">
        <v>36534</v>
      </c>
    </row>
    <row r="927" spans="1:6" x14ac:dyDescent="0.25">
      <c r="A927">
        <v>2019</v>
      </c>
      <c r="B927" t="s">
        <v>60</v>
      </c>
      <c r="C927" t="s">
        <v>14</v>
      </c>
      <c r="D927" s="1">
        <v>5938</v>
      </c>
      <c r="E927" s="1">
        <v>34833</v>
      </c>
      <c r="F927" s="2">
        <v>35624</v>
      </c>
    </row>
    <row r="928" spans="1:6" x14ac:dyDescent="0.25">
      <c r="A928">
        <v>2019</v>
      </c>
      <c r="B928" t="s">
        <v>60</v>
      </c>
      <c r="C928" t="s">
        <v>15</v>
      </c>
      <c r="D928" s="1">
        <v>10404</v>
      </c>
      <c r="E928" s="1">
        <v>46571</v>
      </c>
      <c r="F928" s="2">
        <v>34846</v>
      </c>
    </row>
    <row r="929" spans="1:6" x14ac:dyDescent="0.25">
      <c r="A929">
        <v>2019</v>
      </c>
      <c r="B929" t="s">
        <v>60</v>
      </c>
      <c r="C929" t="s">
        <v>16</v>
      </c>
      <c r="D929" s="1">
        <v>9280</v>
      </c>
      <c r="E929" s="1">
        <v>46391</v>
      </c>
      <c r="F929" s="2">
        <v>38963</v>
      </c>
    </row>
    <row r="930" spans="1:6" x14ac:dyDescent="0.25">
      <c r="A930">
        <v>2019</v>
      </c>
      <c r="B930" t="s">
        <v>60</v>
      </c>
      <c r="C930" t="s">
        <v>17</v>
      </c>
      <c r="D930" s="1">
        <v>3777</v>
      </c>
      <c r="E930" s="1">
        <v>17863</v>
      </c>
      <c r="F930" s="2">
        <v>35322</v>
      </c>
    </row>
    <row r="931" spans="1:6" x14ac:dyDescent="0.25">
      <c r="A931">
        <v>2019</v>
      </c>
      <c r="B931" t="s">
        <v>60</v>
      </c>
      <c r="C931" t="s">
        <v>18</v>
      </c>
      <c r="D931" s="1">
        <v>19358</v>
      </c>
      <c r="E931" s="1">
        <v>91545</v>
      </c>
      <c r="F931" s="2">
        <v>44150</v>
      </c>
    </row>
    <row r="932" spans="1:6" x14ac:dyDescent="0.25">
      <c r="A932">
        <v>2019</v>
      </c>
      <c r="B932" t="s">
        <v>60</v>
      </c>
      <c r="C932" t="s">
        <v>19</v>
      </c>
      <c r="D932" s="1">
        <v>22046</v>
      </c>
      <c r="E932" s="1">
        <v>121404</v>
      </c>
      <c r="F932" s="2">
        <v>40421</v>
      </c>
    </row>
    <row r="933" spans="1:6" x14ac:dyDescent="0.25">
      <c r="A933">
        <v>2019</v>
      </c>
      <c r="B933" t="s">
        <v>60</v>
      </c>
      <c r="C933" t="s">
        <v>20</v>
      </c>
      <c r="D933" s="1">
        <v>32480</v>
      </c>
      <c r="E933" s="1">
        <v>140352</v>
      </c>
      <c r="F933" s="2">
        <v>34330</v>
      </c>
    </row>
    <row r="934" spans="1:6" x14ac:dyDescent="0.25">
      <c r="A934">
        <v>2019</v>
      </c>
      <c r="B934" t="s">
        <v>60</v>
      </c>
      <c r="C934" t="s">
        <v>21</v>
      </c>
      <c r="D934" s="1">
        <v>17266</v>
      </c>
      <c r="E934" s="1">
        <v>91238</v>
      </c>
      <c r="F934" s="2">
        <v>35478</v>
      </c>
    </row>
    <row r="935" spans="1:6" x14ac:dyDescent="0.25">
      <c r="A935">
        <v>2019</v>
      </c>
      <c r="B935" t="s">
        <v>60</v>
      </c>
      <c r="C935" t="s">
        <v>22</v>
      </c>
      <c r="D935" s="1">
        <v>4589</v>
      </c>
      <c r="E935" s="1">
        <v>21043</v>
      </c>
      <c r="F935" s="2">
        <v>36243</v>
      </c>
    </row>
    <row r="936" spans="1:6" x14ac:dyDescent="0.25">
      <c r="A936">
        <v>2019</v>
      </c>
      <c r="B936" t="s">
        <v>60</v>
      </c>
      <c r="C936" t="s">
        <v>23</v>
      </c>
      <c r="D936" s="1">
        <v>13240</v>
      </c>
      <c r="E936" s="1">
        <v>75829</v>
      </c>
      <c r="F936" s="2">
        <v>35224</v>
      </c>
    </row>
    <row r="937" spans="1:6" x14ac:dyDescent="0.25">
      <c r="A937">
        <v>2019</v>
      </c>
      <c r="B937" t="s">
        <v>60</v>
      </c>
      <c r="C937" t="s">
        <v>24</v>
      </c>
      <c r="D937" s="1">
        <v>4153</v>
      </c>
      <c r="E937" s="1">
        <v>18442</v>
      </c>
      <c r="F937" s="2">
        <v>31791</v>
      </c>
    </row>
    <row r="938" spans="1:6" x14ac:dyDescent="0.25">
      <c r="A938">
        <v>2019</v>
      </c>
      <c r="B938" t="s">
        <v>60</v>
      </c>
      <c r="C938" t="s">
        <v>25</v>
      </c>
      <c r="D938" s="1">
        <v>4572</v>
      </c>
      <c r="E938" s="1">
        <v>25509</v>
      </c>
      <c r="F938" s="2">
        <v>33587</v>
      </c>
    </row>
    <row r="939" spans="1:6" x14ac:dyDescent="0.25">
      <c r="A939">
        <v>2019</v>
      </c>
      <c r="B939" t="s">
        <v>60</v>
      </c>
      <c r="C939" t="s">
        <v>26</v>
      </c>
      <c r="D939" s="1">
        <v>5140</v>
      </c>
      <c r="E939" s="1">
        <v>35449</v>
      </c>
      <c r="F939" s="2">
        <v>38479</v>
      </c>
    </row>
    <row r="940" spans="1:6" x14ac:dyDescent="0.25">
      <c r="A940">
        <v>2019</v>
      </c>
      <c r="B940" t="s">
        <v>60</v>
      </c>
      <c r="C940" t="s">
        <v>27</v>
      </c>
      <c r="D940" s="1">
        <v>4011</v>
      </c>
      <c r="E940" s="1">
        <v>21600</v>
      </c>
      <c r="F940" s="2">
        <v>39236</v>
      </c>
    </row>
    <row r="941" spans="1:6" x14ac:dyDescent="0.25">
      <c r="A941">
        <v>2019</v>
      </c>
      <c r="B941" t="s">
        <v>60</v>
      </c>
      <c r="C941" t="s">
        <v>28</v>
      </c>
      <c r="D941" s="1">
        <v>24469</v>
      </c>
      <c r="E941" s="1">
        <v>138255</v>
      </c>
      <c r="F941" s="2">
        <v>37373</v>
      </c>
    </row>
    <row r="942" spans="1:6" x14ac:dyDescent="0.25">
      <c r="A942">
        <v>2019</v>
      </c>
      <c r="B942" t="s">
        <v>60</v>
      </c>
      <c r="C942" t="s">
        <v>29</v>
      </c>
      <c r="D942" s="1">
        <v>4216</v>
      </c>
      <c r="E942" s="1">
        <v>21214</v>
      </c>
      <c r="F942" s="2">
        <v>35417</v>
      </c>
    </row>
    <row r="943" spans="1:6" x14ac:dyDescent="0.25">
      <c r="A943">
        <v>2019</v>
      </c>
      <c r="B943" t="s">
        <v>60</v>
      </c>
      <c r="C943" t="s">
        <v>30</v>
      </c>
      <c r="D943" s="1">
        <v>72430</v>
      </c>
      <c r="E943" s="1">
        <v>371218</v>
      </c>
      <c r="F943" s="2">
        <v>43410</v>
      </c>
    </row>
    <row r="944" spans="1:6" x14ac:dyDescent="0.25">
      <c r="A944">
        <v>2019</v>
      </c>
      <c r="B944" t="s">
        <v>60</v>
      </c>
      <c r="C944" t="s">
        <v>31</v>
      </c>
      <c r="D944" s="1">
        <v>24457</v>
      </c>
      <c r="E944" s="1">
        <v>115119</v>
      </c>
      <c r="F944" s="2">
        <v>36624</v>
      </c>
    </row>
    <row r="945" spans="1:6" x14ac:dyDescent="0.25">
      <c r="A945">
        <v>2019</v>
      </c>
      <c r="B945" t="s">
        <v>60</v>
      </c>
      <c r="C945" t="s">
        <v>32</v>
      </c>
      <c r="D945" s="1">
        <v>2047</v>
      </c>
      <c r="E945" s="1">
        <v>11337</v>
      </c>
      <c r="F945" s="2">
        <v>38696</v>
      </c>
    </row>
    <row r="946" spans="1:6" x14ac:dyDescent="0.25">
      <c r="A946">
        <v>2019</v>
      </c>
      <c r="B946" t="s">
        <v>60</v>
      </c>
      <c r="C946" t="s">
        <v>33</v>
      </c>
      <c r="D946" s="1">
        <v>23639</v>
      </c>
      <c r="E946" s="1">
        <v>157001</v>
      </c>
      <c r="F946" s="2">
        <v>35006</v>
      </c>
    </row>
    <row r="947" spans="1:6" x14ac:dyDescent="0.25">
      <c r="A947">
        <v>2019</v>
      </c>
      <c r="B947" t="s">
        <v>60</v>
      </c>
      <c r="C947" t="s">
        <v>34</v>
      </c>
      <c r="D947" s="1">
        <v>6589</v>
      </c>
      <c r="E947" s="1">
        <v>36706</v>
      </c>
      <c r="F947" s="2">
        <v>36151</v>
      </c>
    </row>
    <row r="948" spans="1:6" x14ac:dyDescent="0.25">
      <c r="A948">
        <v>2019</v>
      </c>
      <c r="B948" t="s">
        <v>60</v>
      </c>
      <c r="C948" t="s">
        <v>35</v>
      </c>
      <c r="D948" s="1">
        <v>25468</v>
      </c>
      <c r="E948" s="1">
        <v>78423</v>
      </c>
      <c r="F948" s="2">
        <v>35467</v>
      </c>
    </row>
    <row r="949" spans="1:6" x14ac:dyDescent="0.25">
      <c r="A949">
        <v>2019</v>
      </c>
      <c r="B949" t="s">
        <v>60</v>
      </c>
      <c r="C949" t="s">
        <v>36</v>
      </c>
      <c r="D949" s="1">
        <v>33082</v>
      </c>
      <c r="E949" s="1">
        <v>202171</v>
      </c>
      <c r="F949" s="2">
        <v>35131</v>
      </c>
    </row>
    <row r="950" spans="1:6" x14ac:dyDescent="0.25">
      <c r="A950">
        <v>2019</v>
      </c>
      <c r="B950" t="s">
        <v>60</v>
      </c>
      <c r="C950" t="s">
        <v>37</v>
      </c>
      <c r="D950" s="1">
        <v>3537</v>
      </c>
      <c r="E950" s="1">
        <v>18157</v>
      </c>
      <c r="F950" s="2">
        <v>34466</v>
      </c>
    </row>
    <row r="951" spans="1:6" x14ac:dyDescent="0.25">
      <c r="A951">
        <v>2019</v>
      </c>
      <c r="B951" t="s">
        <v>60</v>
      </c>
      <c r="C951" t="s">
        <v>38</v>
      </c>
      <c r="D951" s="1">
        <v>12142</v>
      </c>
      <c r="E951" s="1">
        <v>54906</v>
      </c>
      <c r="F951" s="2">
        <v>34386</v>
      </c>
    </row>
    <row r="952" spans="1:6" x14ac:dyDescent="0.25">
      <c r="A952">
        <v>2019</v>
      </c>
      <c r="B952" t="s">
        <v>60</v>
      </c>
      <c r="C952" t="s">
        <v>39</v>
      </c>
      <c r="D952" s="1">
        <v>2223</v>
      </c>
      <c r="E952" s="1">
        <v>11326</v>
      </c>
      <c r="F952" s="2">
        <v>34233</v>
      </c>
    </row>
    <row r="953" spans="1:6" x14ac:dyDescent="0.25">
      <c r="A953">
        <v>2019</v>
      </c>
      <c r="B953" t="s">
        <v>60</v>
      </c>
      <c r="C953" t="s">
        <v>40</v>
      </c>
      <c r="D953" s="1">
        <v>15931</v>
      </c>
      <c r="E953" s="1">
        <v>80484</v>
      </c>
      <c r="F953" s="2">
        <v>36227</v>
      </c>
    </row>
    <row r="954" spans="1:6" x14ac:dyDescent="0.25">
      <c r="A954">
        <v>2019</v>
      </c>
      <c r="B954" t="s">
        <v>60</v>
      </c>
      <c r="C954" t="s">
        <v>41</v>
      </c>
      <c r="D954" s="1">
        <v>57504</v>
      </c>
      <c r="E954" s="1">
        <v>343287</v>
      </c>
      <c r="F954" s="2">
        <v>41110</v>
      </c>
    </row>
    <row r="955" spans="1:6" x14ac:dyDescent="0.25">
      <c r="A955">
        <v>2019</v>
      </c>
      <c r="B955" t="s">
        <v>60</v>
      </c>
      <c r="C955" t="s">
        <v>42</v>
      </c>
      <c r="D955" s="1">
        <v>6492</v>
      </c>
      <c r="E955" s="1">
        <v>37200</v>
      </c>
      <c r="F955" s="2">
        <v>37389</v>
      </c>
    </row>
    <row r="956" spans="1:6" x14ac:dyDescent="0.25">
      <c r="A956">
        <v>2019</v>
      </c>
      <c r="B956" t="s">
        <v>60</v>
      </c>
      <c r="C956" t="s">
        <v>43</v>
      </c>
      <c r="D956" s="1">
        <v>1990</v>
      </c>
      <c r="E956" s="1">
        <v>8772</v>
      </c>
      <c r="F956" s="2">
        <v>37394</v>
      </c>
    </row>
    <row r="957" spans="1:6" x14ac:dyDescent="0.25">
      <c r="A957">
        <v>2019</v>
      </c>
      <c r="B957" t="s">
        <v>60</v>
      </c>
      <c r="C957" t="s">
        <v>44</v>
      </c>
      <c r="D957" s="1">
        <v>29777</v>
      </c>
      <c r="E957" s="1">
        <v>140456</v>
      </c>
      <c r="F957" s="2">
        <v>45136</v>
      </c>
    </row>
    <row r="958" spans="1:6" x14ac:dyDescent="0.25">
      <c r="A958">
        <v>2019</v>
      </c>
      <c r="B958" t="s">
        <v>60</v>
      </c>
      <c r="C958" t="s">
        <v>45</v>
      </c>
      <c r="D958" s="1">
        <v>19915</v>
      </c>
      <c r="E958" s="1">
        <v>102632</v>
      </c>
      <c r="F958" s="2">
        <v>42585</v>
      </c>
    </row>
    <row r="959" spans="1:6" x14ac:dyDescent="0.25">
      <c r="A959">
        <v>2019</v>
      </c>
      <c r="B959" t="s">
        <v>60</v>
      </c>
      <c r="C959" t="s">
        <v>46</v>
      </c>
      <c r="D959" s="1">
        <v>5797</v>
      </c>
      <c r="E959" s="1">
        <v>20164</v>
      </c>
      <c r="F959" s="2">
        <v>32080</v>
      </c>
    </row>
    <row r="960" spans="1:6" x14ac:dyDescent="0.25">
      <c r="A960">
        <v>2019</v>
      </c>
      <c r="B960" t="s">
        <v>60</v>
      </c>
      <c r="C960" t="s">
        <v>47</v>
      </c>
      <c r="D960" s="1">
        <v>13757</v>
      </c>
      <c r="E960" s="1">
        <v>84267</v>
      </c>
      <c r="F960" s="2">
        <v>31908</v>
      </c>
    </row>
    <row r="961" spans="1:6" x14ac:dyDescent="0.25">
      <c r="A961">
        <v>2019</v>
      </c>
      <c r="B961" t="s">
        <v>60</v>
      </c>
      <c r="C961" t="s">
        <v>48</v>
      </c>
      <c r="D961" s="1">
        <v>1655</v>
      </c>
      <c r="E961" s="1">
        <v>7188</v>
      </c>
      <c r="F961" s="2">
        <v>39255</v>
      </c>
    </row>
    <row r="962" spans="1:6" x14ac:dyDescent="0.25">
      <c r="A962">
        <v>2018</v>
      </c>
      <c r="B962" t="s">
        <v>55</v>
      </c>
      <c r="C962" t="s">
        <v>1</v>
      </c>
      <c r="D962" s="1">
        <v>1843</v>
      </c>
      <c r="E962" s="1">
        <v>18397</v>
      </c>
      <c r="F962" s="2">
        <v>56388</v>
      </c>
    </row>
    <row r="963" spans="1:6" x14ac:dyDescent="0.25">
      <c r="A963">
        <v>2018</v>
      </c>
      <c r="B963" t="s">
        <v>55</v>
      </c>
      <c r="C963" t="s">
        <v>2</v>
      </c>
      <c r="D963" s="1">
        <v>1328</v>
      </c>
      <c r="E963" s="1">
        <v>38653</v>
      </c>
      <c r="F963" s="2">
        <v>50854</v>
      </c>
    </row>
    <row r="964" spans="1:6" x14ac:dyDescent="0.25">
      <c r="A964">
        <v>2018</v>
      </c>
      <c r="B964" t="s">
        <v>55</v>
      </c>
      <c r="C964" t="s">
        <v>3</v>
      </c>
      <c r="D964" s="1">
        <v>2525</v>
      </c>
      <c r="E964" s="1">
        <v>16334</v>
      </c>
      <c r="F964" s="2">
        <v>47616</v>
      </c>
    </row>
    <row r="965" spans="1:6" x14ac:dyDescent="0.25">
      <c r="A965">
        <v>2018</v>
      </c>
      <c r="B965" t="s">
        <v>55</v>
      </c>
      <c r="C965" t="s">
        <v>4</v>
      </c>
      <c r="D965" s="1">
        <v>17605</v>
      </c>
      <c r="E965" s="1">
        <v>443542</v>
      </c>
      <c r="F965" s="2">
        <v>38595</v>
      </c>
    </row>
    <row r="966" spans="1:6" x14ac:dyDescent="0.25">
      <c r="A966">
        <v>2018</v>
      </c>
      <c r="B966" t="s">
        <v>55</v>
      </c>
      <c r="C966" t="s">
        <v>5</v>
      </c>
      <c r="D966" s="1">
        <v>3256</v>
      </c>
      <c r="E966" s="1">
        <v>46357</v>
      </c>
      <c r="F966" s="2">
        <v>88489</v>
      </c>
    </row>
    <row r="967" spans="1:6" x14ac:dyDescent="0.25">
      <c r="A967">
        <v>2018</v>
      </c>
      <c r="B967" t="s">
        <v>55</v>
      </c>
      <c r="C967" t="s">
        <v>6</v>
      </c>
      <c r="D967">
        <v>441</v>
      </c>
      <c r="E967" s="1">
        <v>5272</v>
      </c>
      <c r="F967" s="2">
        <v>40054</v>
      </c>
    </row>
    <row r="968" spans="1:6" x14ac:dyDescent="0.25">
      <c r="A968">
        <v>2018</v>
      </c>
      <c r="B968" t="s">
        <v>55</v>
      </c>
      <c r="C968" t="s">
        <v>7</v>
      </c>
      <c r="D968">
        <v>177</v>
      </c>
      <c r="E968" s="1">
        <v>1535</v>
      </c>
      <c r="F968" s="2">
        <v>39987</v>
      </c>
    </row>
    <row r="969" spans="1:6" x14ac:dyDescent="0.25">
      <c r="A969">
        <v>2018</v>
      </c>
      <c r="B969" t="s">
        <v>55</v>
      </c>
      <c r="C969" t="s">
        <v>8</v>
      </c>
      <c r="D969" s="1">
        <v>5289</v>
      </c>
      <c r="E969" s="1">
        <v>72507</v>
      </c>
      <c r="F969" s="2">
        <v>34681</v>
      </c>
    </row>
    <row r="970" spans="1:6" x14ac:dyDescent="0.25">
      <c r="A970">
        <v>2018</v>
      </c>
      <c r="B970" t="s">
        <v>55</v>
      </c>
      <c r="C970" t="s">
        <v>9</v>
      </c>
      <c r="D970" s="1">
        <v>2630</v>
      </c>
      <c r="E970" s="1">
        <v>29395</v>
      </c>
      <c r="F970" s="2">
        <v>42010</v>
      </c>
    </row>
    <row r="971" spans="1:6" x14ac:dyDescent="0.25">
      <c r="A971">
        <v>2018</v>
      </c>
      <c r="B971" t="s">
        <v>55</v>
      </c>
      <c r="C971" t="s">
        <v>10</v>
      </c>
      <c r="D971" s="1">
        <v>2500</v>
      </c>
      <c r="E971" s="1">
        <v>26636</v>
      </c>
      <c r="F971" s="2">
        <v>39998</v>
      </c>
    </row>
    <row r="972" spans="1:6" x14ac:dyDescent="0.25">
      <c r="A972">
        <v>2018</v>
      </c>
      <c r="B972" t="s">
        <v>55</v>
      </c>
      <c r="C972" t="s">
        <v>11</v>
      </c>
      <c r="D972" s="1">
        <v>2785</v>
      </c>
      <c r="E972" s="1">
        <v>26452</v>
      </c>
      <c r="F972" s="2">
        <v>50101</v>
      </c>
    </row>
    <row r="973" spans="1:6" x14ac:dyDescent="0.25">
      <c r="A973">
        <v>2018</v>
      </c>
      <c r="B973" t="s">
        <v>55</v>
      </c>
      <c r="C973" t="s">
        <v>12</v>
      </c>
      <c r="D973" s="1">
        <v>2217</v>
      </c>
      <c r="E973" s="1">
        <v>21236</v>
      </c>
      <c r="F973" s="2">
        <v>48605</v>
      </c>
    </row>
    <row r="974" spans="1:6" x14ac:dyDescent="0.25">
      <c r="A974">
        <v>2018</v>
      </c>
      <c r="B974" t="s">
        <v>55</v>
      </c>
      <c r="C974" t="s">
        <v>13</v>
      </c>
      <c r="D974" s="1">
        <v>2830</v>
      </c>
      <c r="E974" s="1">
        <v>23077</v>
      </c>
      <c r="F974" s="2">
        <v>42989</v>
      </c>
    </row>
    <row r="975" spans="1:6" x14ac:dyDescent="0.25">
      <c r="A975">
        <v>2018</v>
      </c>
      <c r="B975" t="s">
        <v>55</v>
      </c>
      <c r="C975" t="s">
        <v>14</v>
      </c>
      <c r="D975" s="1">
        <v>2658</v>
      </c>
      <c r="E975" s="1">
        <v>19284</v>
      </c>
      <c r="F975" s="2">
        <v>47004</v>
      </c>
    </row>
    <row r="976" spans="1:6" x14ac:dyDescent="0.25">
      <c r="A976">
        <v>2018</v>
      </c>
      <c r="B976" t="s">
        <v>55</v>
      </c>
      <c r="C976" t="s">
        <v>15</v>
      </c>
      <c r="D976" s="1">
        <v>1559</v>
      </c>
      <c r="E976" s="1">
        <v>18569</v>
      </c>
      <c r="F976" s="2">
        <v>56223</v>
      </c>
    </row>
    <row r="977" spans="1:6" x14ac:dyDescent="0.25">
      <c r="A977">
        <v>2018</v>
      </c>
      <c r="B977" t="s">
        <v>55</v>
      </c>
      <c r="C977" t="s">
        <v>16</v>
      </c>
      <c r="D977" s="1">
        <v>3089</v>
      </c>
      <c r="E977" s="1">
        <v>43598</v>
      </c>
      <c r="F977" s="2">
        <v>84277</v>
      </c>
    </row>
    <row r="978" spans="1:6" x14ac:dyDescent="0.25">
      <c r="A978">
        <v>2018</v>
      </c>
      <c r="B978" t="s">
        <v>55</v>
      </c>
      <c r="C978" t="s">
        <v>17</v>
      </c>
      <c r="D978" s="1">
        <v>1372</v>
      </c>
      <c r="E978" s="1">
        <v>7143</v>
      </c>
      <c r="F978" s="2">
        <v>41187</v>
      </c>
    </row>
    <row r="979" spans="1:6" x14ac:dyDescent="0.25">
      <c r="A979">
        <v>2018</v>
      </c>
      <c r="B979" t="s">
        <v>55</v>
      </c>
      <c r="C979" t="s">
        <v>18</v>
      </c>
      <c r="D979">
        <v>723</v>
      </c>
      <c r="E979" s="1">
        <v>6447</v>
      </c>
      <c r="F979" s="2">
        <v>43100</v>
      </c>
    </row>
    <row r="980" spans="1:6" x14ac:dyDescent="0.25">
      <c r="A980">
        <v>2018</v>
      </c>
      <c r="B980" t="s">
        <v>55</v>
      </c>
      <c r="C980" t="s">
        <v>19</v>
      </c>
      <c r="D980">
        <v>985</v>
      </c>
      <c r="E980" s="1">
        <v>9626</v>
      </c>
      <c r="F980" s="2">
        <v>61244</v>
      </c>
    </row>
    <row r="981" spans="1:6" x14ac:dyDescent="0.25">
      <c r="A981">
        <v>2018</v>
      </c>
      <c r="B981" t="s">
        <v>55</v>
      </c>
      <c r="C981" t="s">
        <v>20</v>
      </c>
      <c r="D981" s="1">
        <v>3282</v>
      </c>
      <c r="E981" s="1">
        <v>35874</v>
      </c>
      <c r="F981" s="2">
        <v>40516</v>
      </c>
    </row>
    <row r="982" spans="1:6" x14ac:dyDescent="0.25">
      <c r="A982">
        <v>2018</v>
      </c>
      <c r="B982" t="s">
        <v>55</v>
      </c>
      <c r="C982" t="s">
        <v>21</v>
      </c>
      <c r="D982" s="1">
        <v>3071</v>
      </c>
      <c r="E982" s="1">
        <v>27642</v>
      </c>
      <c r="F982" s="2">
        <v>50521</v>
      </c>
    </row>
    <row r="983" spans="1:6" x14ac:dyDescent="0.25">
      <c r="A983">
        <v>2018</v>
      </c>
      <c r="B983" t="s">
        <v>55</v>
      </c>
      <c r="C983" t="s">
        <v>22</v>
      </c>
      <c r="D983" s="1">
        <v>2153</v>
      </c>
      <c r="E983" s="1">
        <v>16234</v>
      </c>
      <c r="F983" s="2">
        <v>47028</v>
      </c>
    </row>
    <row r="984" spans="1:6" x14ac:dyDescent="0.25">
      <c r="A984">
        <v>2018</v>
      </c>
      <c r="B984" t="s">
        <v>55</v>
      </c>
      <c r="C984" t="s">
        <v>23</v>
      </c>
      <c r="D984" s="1">
        <v>1935</v>
      </c>
      <c r="E984" s="1">
        <v>16642</v>
      </c>
      <c r="F984" s="2">
        <v>43331</v>
      </c>
    </row>
    <row r="985" spans="1:6" x14ac:dyDescent="0.25">
      <c r="A985">
        <v>2018</v>
      </c>
      <c r="B985" t="s">
        <v>55</v>
      </c>
      <c r="C985" t="s">
        <v>24</v>
      </c>
      <c r="D985" s="1">
        <v>1771</v>
      </c>
      <c r="E985" s="1">
        <v>12503</v>
      </c>
      <c r="F985" s="2">
        <v>67090</v>
      </c>
    </row>
    <row r="986" spans="1:6" x14ac:dyDescent="0.25">
      <c r="A986">
        <v>2018</v>
      </c>
      <c r="B986" t="s">
        <v>55</v>
      </c>
      <c r="C986" t="s">
        <v>25</v>
      </c>
      <c r="D986" s="1">
        <v>2378</v>
      </c>
      <c r="E986" s="1">
        <v>15823</v>
      </c>
      <c r="F986" s="2">
        <v>41084</v>
      </c>
    </row>
    <row r="987" spans="1:6" x14ac:dyDescent="0.25">
      <c r="A987">
        <v>2018</v>
      </c>
      <c r="B987" t="s">
        <v>55</v>
      </c>
      <c r="C987" t="s">
        <v>26</v>
      </c>
      <c r="D987">
        <v>641</v>
      </c>
      <c r="E987" s="1">
        <v>19336</v>
      </c>
      <c r="F987" s="2">
        <v>82872</v>
      </c>
    </row>
    <row r="988" spans="1:6" x14ac:dyDescent="0.25">
      <c r="A988">
        <v>2018</v>
      </c>
      <c r="B988" t="s">
        <v>55</v>
      </c>
      <c r="C988" t="s">
        <v>27</v>
      </c>
      <c r="D988">
        <v>344</v>
      </c>
      <c r="E988" s="1">
        <v>2619</v>
      </c>
      <c r="F988" s="2">
        <v>42081</v>
      </c>
    </row>
    <row r="989" spans="1:6" x14ac:dyDescent="0.25">
      <c r="A989">
        <v>2018</v>
      </c>
      <c r="B989" t="s">
        <v>55</v>
      </c>
      <c r="C989" t="s">
        <v>28</v>
      </c>
      <c r="D989" s="1">
        <v>1003</v>
      </c>
      <c r="E989" s="1">
        <v>12165</v>
      </c>
      <c r="F989" s="2">
        <v>39981</v>
      </c>
    </row>
    <row r="990" spans="1:6" x14ac:dyDescent="0.25">
      <c r="A990">
        <v>2018</v>
      </c>
      <c r="B990" t="s">
        <v>55</v>
      </c>
      <c r="C990" t="s">
        <v>29</v>
      </c>
      <c r="D990" s="1">
        <v>2007</v>
      </c>
      <c r="E990" s="1">
        <v>35856</v>
      </c>
      <c r="F990" s="2">
        <v>64393</v>
      </c>
    </row>
    <row r="991" spans="1:6" x14ac:dyDescent="0.25">
      <c r="A991">
        <v>2018</v>
      </c>
      <c r="B991" t="s">
        <v>55</v>
      </c>
      <c r="C991" t="s">
        <v>30</v>
      </c>
      <c r="D991" s="1">
        <v>3062</v>
      </c>
      <c r="E991" s="1">
        <v>31787</v>
      </c>
      <c r="F991" s="2">
        <v>41230</v>
      </c>
    </row>
    <row r="992" spans="1:6" x14ac:dyDescent="0.25">
      <c r="A992">
        <v>2018</v>
      </c>
      <c r="B992" t="s">
        <v>55</v>
      </c>
      <c r="C992" t="s">
        <v>31</v>
      </c>
      <c r="D992" s="1">
        <v>3330</v>
      </c>
      <c r="E992" s="1">
        <v>30208</v>
      </c>
      <c r="F992" s="2">
        <v>39062</v>
      </c>
    </row>
    <row r="993" spans="1:6" x14ac:dyDescent="0.25">
      <c r="A993">
        <v>2018</v>
      </c>
      <c r="B993" t="s">
        <v>55</v>
      </c>
      <c r="C993" t="s">
        <v>32</v>
      </c>
      <c r="D993" s="1">
        <v>1766</v>
      </c>
      <c r="E993" s="1">
        <v>25422</v>
      </c>
      <c r="F993" s="2">
        <v>95073</v>
      </c>
    </row>
    <row r="994" spans="1:6" x14ac:dyDescent="0.25">
      <c r="A994">
        <v>2018</v>
      </c>
      <c r="B994" t="s">
        <v>55</v>
      </c>
      <c r="C994" t="s">
        <v>33</v>
      </c>
      <c r="D994" s="1">
        <v>2470</v>
      </c>
      <c r="E994" s="1">
        <v>28520</v>
      </c>
      <c r="F994" s="2">
        <v>51145</v>
      </c>
    </row>
    <row r="995" spans="1:6" x14ac:dyDescent="0.25">
      <c r="A995">
        <v>2018</v>
      </c>
      <c r="B995" t="s">
        <v>55</v>
      </c>
      <c r="C995" t="s">
        <v>34</v>
      </c>
      <c r="D995" s="1">
        <v>4348</v>
      </c>
      <c r="E995" s="1">
        <v>64020</v>
      </c>
      <c r="F995" s="2">
        <v>91135</v>
      </c>
    </row>
    <row r="996" spans="1:6" x14ac:dyDescent="0.25">
      <c r="A996">
        <v>2018</v>
      </c>
      <c r="B996" t="s">
        <v>55</v>
      </c>
      <c r="C996" t="s">
        <v>35</v>
      </c>
      <c r="D996" s="1">
        <v>4560</v>
      </c>
      <c r="E996" s="1">
        <v>53530</v>
      </c>
      <c r="F996" s="2">
        <v>37495</v>
      </c>
    </row>
    <row r="997" spans="1:6" x14ac:dyDescent="0.25">
      <c r="A997">
        <v>2018</v>
      </c>
      <c r="B997" t="s">
        <v>55</v>
      </c>
      <c r="C997" t="s">
        <v>36</v>
      </c>
      <c r="D997" s="1">
        <v>3585</v>
      </c>
      <c r="E997" s="1">
        <v>52523</v>
      </c>
      <c r="F997" s="2">
        <v>62951</v>
      </c>
    </row>
    <row r="998" spans="1:6" x14ac:dyDescent="0.25">
      <c r="A998">
        <v>2018</v>
      </c>
      <c r="B998" t="s">
        <v>55</v>
      </c>
      <c r="C998" t="s">
        <v>37</v>
      </c>
      <c r="D998">
        <v>194</v>
      </c>
      <c r="E998" s="1">
        <v>1056</v>
      </c>
      <c r="F998" s="2">
        <v>39071</v>
      </c>
    </row>
    <row r="999" spans="1:6" x14ac:dyDescent="0.25">
      <c r="A999">
        <v>2018</v>
      </c>
      <c r="B999" t="s">
        <v>55</v>
      </c>
      <c r="C999" t="s">
        <v>38</v>
      </c>
      <c r="D999" s="1">
        <v>1286</v>
      </c>
      <c r="E999" s="1">
        <v>12662</v>
      </c>
      <c r="F999" s="2">
        <v>40536</v>
      </c>
    </row>
    <row r="1000" spans="1:6" x14ac:dyDescent="0.25">
      <c r="A1000">
        <v>2018</v>
      </c>
      <c r="B1000" t="s">
        <v>55</v>
      </c>
      <c r="C1000" t="s">
        <v>39</v>
      </c>
      <c r="D1000" s="1">
        <v>1047</v>
      </c>
      <c r="E1000" s="1">
        <v>6831</v>
      </c>
      <c r="F1000" s="2">
        <v>42904</v>
      </c>
    </row>
    <row r="1001" spans="1:6" x14ac:dyDescent="0.25">
      <c r="A1001">
        <v>2018</v>
      </c>
      <c r="B1001" t="s">
        <v>55</v>
      </c>
      <c r="C1001" t="s">
        <v>40</v>
      </c>
      <c r="D1001" s="1">
        <v>1099</v>
      </c>
      <c r="E1001" s="1">
        <v>11051</v>
      </c>
      <c r="F1001" s="2">
        <v>46634</v>
      </c>
    </row>
    <row r="1002" spans="1:6" x14ac:dyDescent="0.25">
      <c r="A1002">
        <v>2018</v>
      </c>
      <c r="B1002" t="s">
        <v>55</v>
      </c>
      <c r="C1002" t="s">
        <v>41</v>
      </c>
      <c r="D1002" s="1">
        <v>19761</v>
      </c>
      <c r="E1002" s="1">
        <v>304275</v>
      </c>
      <c r="F1002" s="2">
        <v>109449</v>
      </c>
    </row>
    <row r="1003" spans="1:6" x14ac:dyDescent="0.25">
      <c r="A1003">
        <v>2018</v>
      </c>
      <c r="B1003" t="s">
        <v>55</v>
      </c>
      <c r="C1003" t="s">
        <v>42</v>
      </c>
      <c r="D1003" s="1">
        <v>1002</v>
      </c>
      <c r="E1003" s="1">
        <v>15159</v>
      </c>
      <c r="F1003" s="2">
        <v>61171</v>
      </c>
    </row>
    <row r="1004" spans="1:6" x14ac:dyDescent="0.25">
      <c r="A1004">
        <v>2018</v>
      </c>
      <c r="B1004" t="s">
        <v>55</v>
      </c>
      <c r="C1004" t="s">
        <v>43</v>
      </c>
      <c r="D1004">
        <v>548</v>
      </c>
      <c r="E1004" s="1">
        <v>3930</v>
      </c>
      <c r="F1004" s="2">
        <v>38605</v>
      </c>
    </row>
    <row r="1005" spans="1:6" x14ac:dyDescent="0.25">
      <c r="A1005">
        <v>2018</v>
      </c>
      <c r="B1005" t="s">
        <v>55</v>
      </c>
      <c r="C1005" t="s">
        <v>44</v>
      </c>
      <c r="D1005" s="1">
        <v>2101</v>
      </c>
      <c r="E1005" s="1">
        <v>19281</v>
      </c>
      <c r="F1005" s="2">
        <v>47043</v>
      </c>
    </row>
    <row r="1006" spans="1:6" x14ac:dyDescent="0.25">
      <c r="A1006">
        <v>2018</v>
      </c>
      <c r="B1006" t="s">
        <v>55</v>
      </c>
      <c r="C1006" t="s">
        <v>45</v>
      </c>
      <c r="D1006" s="1">
        <v>7317</v>
      </c>
      <c r="E1006" s="1">
        <v>109210</v>
      </c>
      <c r="F1006" s="2">
        <v>33346</v>
      </c>
    </row>
    <row r="1007" spans="1:6" x14ac:dyDescent="0.25">
      <c r="A1007">
        <v>2018</v>
      </c>
      <c r="B1007" t="s">
        <v>55</v>
      </c>
      <c r="C1007" t="s">
        <v>46</v>
      </c>
      <c r="D1007" s="1">
        <v>1199</v>
      </c>
      <c r="E1007" s="1">
        <v>23481</v>
      </c>
      <c r="F1007" s="2">
        <v>80012</v>
      </c>
    </row>
    <row r="1008" spans="1:6" x14ac:dyDescent="0.25">
      <c r="A1008">
        <v>2018</v>
      </c>
      <c r="B1008" t="s">
        <v>55</v>
      </c>
      <c r="C1008" t="s">
        <v>47</v>
      </c>
      <c r="D1008" s="1">
        <v>2926</v>
      </c>
      <c r="E1008" s="1">
        <v>32257</v>
      </c>
      <c r="F1008" s="2">
        <v>39437</v>
      </c>
    </row>
    <row r="1009" spans="1:6" x14ac:dyDescent="0.25">
      <c r="A1009">
        <v>2018</v>
      </c>
      <c r="B1009" t="s">
        <v>55</v>
      </c>
      <c r="C1009" t="s">
        <v>48</v>
      </c>
      <c r="D1009" s="1">
        <v>1438</v>
      </c>
      <c r="E1009" s="1">
        <v>23488</v>
      </c>
      <c r="F1009" s="2">
        <v>83751</v>
      </c>
    </row>
    <row r="1010" spans="1:6" x14ac:dyDescent="0.25">
      <c r="A1010">
        <v>2018</v>
      </c>
      <c r="B1010" t="s">
        <v>51</v>
      </c>
      <c r="C1010" t="s">
        <v>1</v>
      </c>
      <c r="D1010" s="1">
        <v>9897</v>
      </c>
      <c r="E1010" s="1">
        <v>89207</v>
      </c>
      <c r="F1010" s="2">
        <v>53957</v>
      </c>
    </row>
    <row r="1011" spans="1:6" x14ac:dyDescent="0.25">
      <c r="A1011">
        <v>2018</v>
      </c>
      <c r="B1011" t="s">
        <v>51</v>
      </c>
      <c r="C1011" t="s">
        <v>2</v>
      </c>
      <c r="D1011" s="1">
        <v>12867</v>
      </c>
      <c r="E1011" s="1">
        <v>158251</v>
      </c>
      <c r="F1011" s="2">
        <v>55989</v>
      </c>
    </row>
    <row r="1012" spans="1:6" x14ac:dyDescent="0.25">
      <c r="A1012">
        <v>2018</v>
      </c>
      <c r="B1012" t="s">
        <v>51</v>
      </c>
      <c r="C1012" t="s">
        <v>3</v>
      </c>
      <c r="D1012" s="1">
        <v>6945</v>
      </c>
      <c r="E1012" s="1">
        <v>50848</v>
      </c>
      <c r="F1012" s="2">
        <v>47988</v>
      </c>
    </row>
    <row r="1013" spans="1:6" x14ac:dyDescent="0.25">
      <c r="A1013">
        <v>2018</v>
      </c>
      <c r="B1013" t="s">
        <v>51</v>
      </c>
      <c r="C1013" t="s">
        <v>4</v>
      </c>
      <c r="D1013" s="1">
        <v>80657</v>
      </c>
      <c r="E1013" s="1">
        <v>860278</v>
      </c>
      <c r="F1013" s="2">
        <v>70084</v>
      </c>
    </row>
    <row r="1014" spans="1:6" x14ac:dyDescent="0.25">
      <c r="A1014">
        <v>2018</v>
      </c>
      <c r="B1014" t="s">
        <v>51</v>
      </c>
      <c r="C1014" t="s">
        <v>5</v>
      </c>
      <c r="D1014" s="1">
        <v>19884</v>
      </c>
      <c r="E1014" s="1">
        <v>173096</v>
      </c>
      <c r="F1014" s="2">
        <v>62414</v>
      </c>
    </row>
    <row r="1015" spans="1:6" x14ac:dyDescent="0.25">
      <c r="A1015">
        <v>2018</v>
      </c>
      <c r="B1015" t="s">
        <v>51</v>
      </c>
      <c r="C1015" t="s">
        <v>6</v>
      </c>
      <c r="D1015" s="1">
        <v>9399</v>
      </c>
      <c r="E1015" s="1">
        <v>58769</v>
      </c>
      <c r="F1015" s="2">
        <v>69727</v>
      </c>
    </row>
    <row r="1016" spans="1:6" x14ac:dyDescent="0.25">
      <c r="A1016">
        <v>2018</v>
      </c>
      <c r="B1016" t="s">
        <v>51</v>
      </c>
      <c r="C1016" t="s">
        <v>7</v>
      </c>
      <c r="D1016" s="1">
        <v>2871</v>
      </c>
      <c r="E1016" s="1">
        <v>22192</v>
      </c>
      <c r="F1016" s="2">
        <v>59797</v>
      </c>
    </row>
    <row r="1017" spans="1:6" x14ac:dyDescent="0.25">
      <c r="A1017">
        <v>2018</v>
      </c>
      <c r="B1017" t="s">
        <v>51</v>
      </c>
      <c r="C1017" t="s">
        <v>8</v>
      </c>
      <c r="D1017" s="1">
        <v>70819</v>
      </c>
      <c r="E1017" s="1">
        <v>541083</v>
      </c>
      <c r="F1017" s="2">
        <v>51286</v>
      </c>
    </row>
    <row r="1018" spans="1:6" x14ac:dyDescent="0.25">
      <c r="A1018">
        <v>2018</v>
      </c>
      <c r="B1018" t="s">
        <v>51</v>
      </c>
      <c r="C1018" t="s">
        <v>9</v>
      </c>
      <c r="D1018" s="1">
        <v>20577</v>
      </c>
      <c r="E1018" s="1">
        <v>195221</v>
      </c>
      <c r="F1018" s="2">
        <v>61018</v>
      </c>
    </row>
    <row r="1019" spans="1:6" x14ac:dyDescent="0.25">
      <c r="A1019">
        <v>2018</v>
      </c>
      <c r="B1019" t="s">
        <v>51</v>
      </c>
      <c r="C1019" t="s">
        <v>10</v>
      </c>
      <c r="D1019" s="1">
        <v>8174</v>
      </c>
      <c r="E1019" s="1">
        <v>46827</v>
      </c>
      <c r="F1019" s="2">
        <v>44285</v>
      </c>
    </row>
    <row r="1020" spans="1:6" x14ac:dyDescent="0.25">
      <c r="A1020">
        <v>2018</v>
      </c>
      <c r="B1020" t="s">
        <v>51</v>
      </c>
      <c r="C1020" t="s">
        <v>11</v>
      </c>
      <c r="D1020" s="1">
        <v>32305</v>
      </c>
      <c r="E1020" s="1">
        <v>225991</v>
      </c>
      <c r="F1020" s="2">
        <v>71957</v>
      </c>
    </row>
    <row r="1021" spans="1:6" x14ac:dyDescent="0.25">
      <c r="A1021">
        <v>2018</v>
      </c>
      <c r="B1021" t="s">
        <v>51</v>
      </c>
      <c r="C1021" t="s">
        <v>12</v>
      </c>
      <c r="D1021" s="1">
        <v>15176</v>
      </c>
      <c r="E1021" s="1">
        <v>141028</v>
      </c>
      <c r="F1021" s="2">
        <v>58404</v>
      </c>
    </row>
    <row r="1022" spans="1:6" x14ac:dyDescent="0.25">
      <c r="A1022">
        <v>2018</v>
      </c>
      <c r="B1022" t="s">
        <v>51</v>
      </c>
      <c r="C1022" t="s">
        <v>13</v>
      </c>
      <c r="D1022" s="1">
        <v>9447</v>
      </c>
      <c r="E1022" s="1">
        <v>77230</v>
      </c>
      <c r="F1022" s="2">
        <v>57435</v>
      </c>
    </row>
    <row r="1023" spans="1:6" x14ac:dyDescent="0.25">
      <c r="A1023">
        <v>2018</v>
      </c>
      <c r="B1023" t="s">
        <v>51</v>
      </c>
      <c r="C1023" t="s">
        <v>14</v>
      </c>
      <c r="D1023" s="1">
        <v>7555</v>
      </c>
      <c r="E1023" s="1">
        <v>61206</v>
      </c>
      <c r="F1023" s="2">
        <v>54735</v>
      </c>
    </row>
    <row r="1024" spans="1:6" x14ac:dyDescent="0.25">
      <c r="A1024">
        <v>2018</v>
      </c>
      <c r="B1024" t="s">
        <v>51</v>
      </c>
      <c r="C1024" t="s">
        <v>15</v>
      </c>
      <c r="D1024" s="1">
        <v>9466</v>
      </c>
      <c r="E1024" s="1">
        <v>77934</v>
      </c>
      <c r="F1024" s="2">
        <v>53957</v>
      </c>
    </row>
    <row r="1025" spans="1:6" x14ac:dyDescent="0.25">
      <c r="A1025">
        <v>2018</v>
      </c>
      <c r="B1025" t="s">
        <v>51</v>
      </c>
      <c r="C1025" t="s">
        <v>16</v>
      </c>
      <c r="D1025" s="1">
        <v>10844</v>
      </c>
      <c r="E1025" s="1">
        <v>151993</v>
      </c>
      <c r="F1025" s="2">
        <v>63892</v>
      </c>
    </row>
    <row r="1026" spans="1:6" x14ac:dyDescent="0.25">
      <c r="A1026">
        <v>2018</v>
      </c>
      <c r="B1026" t="s">
        <v>51</v>
      </c>
      <c r="C1026" t="s">
        <v>17</v>
      </c>
      <c r="D1026" s="1">
        <v>5475</v>
      </c>
      <c r="E1026" s="1">
        <v>29285</v>
      </c>
      <c r="F1026" s="2">
        <v>49575</v>
      </c>
    </row>
    <row r="1027" spans="1:6" x14ac:dyDescent="0.25">
      <c r="A1027">
        <v>2018</v>
      </c>
      <c r="B1027" t="s">
        <v>51</v>
      </c>
      <c r="C1027" t="s">
        <v>18</v>
      </c>
      <c r="D1027" s="1">
        <v>16487</v>
      </c>
      <c r="E1027" s="1">
        <v>163210</v>
      </c>
      <c r="F1027" s="2">
        <v>65971</v>
      </c>
    </row>
    <row r="1028" spans="1:6" x14ac:dyDescent="0.25">
      <c r="A1028">
        <v>2018</v>
      </c>
      <c r="B1028" t="s">
        <v>51</v>
      </c>
      <c r="C1028" t="s">
        <v>19</v>
      </c>
      <c r="D1028" s="1">
        <v>21120</v>
      </c>
      <c r="E1028" s="1">
        <v>158656</v>
      </c>
      <c r="F1028" s="2">
        <v>78802</v>
      </c>
    </row>
    <row r="1029" spans="1:6" x14ac:dyDescent="0.25">
      <c r="A1029">
        <v>2018</v>
      </c>
      <c r="B1029" t="s">
        <v>51</v>
      </c>
      <c r="C1029" t="s">
        <v>20</v>
      </c>
      <c r="D1029" s="1">
        <v>19952</v>
      </c>
      <c r="E1029" s="1">
        <v>168632</v>
      </c>
      <c r="F1029" s="2">
        <v>62378</v>
      </c>
    </row>
    <row r="1030" spans="1:6" x14ac:dyDescent="0.25">
      <c r="A1030">
        <v>2018</v>
      </c>
      <c r="B1030" t="s">
        <v>51</v>
      </c>
      <c r="C1030" t="s">
        <v>21</v>
      </c>
      <c r="D1030" s="1">
        <v>16480</v>
      </c>
      <c r="E1030" s="1">
        <v>121665</v>
      </c>
      <c r="F1030" s="2">
        <v>67248</v>
      </c>
    </row>
    <row r="1031" spans="1:6" x14ac:dyDescent="0.25">
      <c r="A1031">
        <v>2018</v>
      </c>
      <c r="B1031" t="s">
        <v>51</v>
      </c>
      <c r="C1031" t="s">
        <v>22</v>
      </c>
      <c r="D1031" s="1">
        <v>5760</v>
      </c>
      <c r="E1031" s="1">
        <v>43911</v>
      </c>
      <c r="F1031" s="2">
        <v>50325</v>
      </c>
    </row>
    <row r="1032" spans="1:6" x14ac:dyDescent="0.25">
      <c r="A1032">
        <v>2018</v>
      </c>
      <c r="B1032" t="s">
        <v>51</v>
      </c>
      <c r="C1032" t="s">
        <v>23</v>
      </c>
      <c r="D1032" s="1">
        <v>14591</v>
      </c>
      <c r="E1032" s="1">
        <v>122662</v>
      </c>
      <c r="F1032" s="2">
        <v>59442</v>
      </c>
    </row>
    <row r="1033" spans="1:6" x14ac:dyDescent="0.25">
      <c r="A1033">
        <v>2018</v>
      </c>
      <c r="B1033" t="s">
        <v>51</v>
      </c>
      <c r="C1033" t="s">
        <v>24</v>
      </c>
      <c r="D1033" s="1">
        <v>6514</v>
      </c>
      <c r="E1033" s="1">
        <v>29077</v>
      </c>
      <c r="F1033" s="2">
        <v>52969</v>
      </c>
    </row>
    <row r="1034" spans="1:6" x14ac:dyDescent="0.25">
      <c r="A1034">
        <v>2018</v>
      </c>
      <c r="B1034" t="s">
        <v>51</v>
      </c>
      <c r="C1034" t="s">
        <v>25</v>
      </c>
      <c r="D1034" s="1">
        <v>7068</v>
      </c>
      <c r="E1034" s="1">
        <v>52320</v>
      </c>
      <c r="F1034" s="2">
        <v>51657</v>
      </c>
    </row>
    <row r="1035" spans="1:6" x14ac:dyDescent="0.25">
      <c r="A1035">
        <v>2018</v>
      </c>
      <c r="B1035" t="s">
        <v>51</v>
      </c>
      <c r="C1035" t="s">
        <v>26</v>
      </c>
      <c r="D1035" s="1">
        <v>5898</v>
      </c>
      <c r="E1035" s="1">
        <v>89125</v>
      </c>
      <c r="F1035" s="2">
        <v>61123</v>
      </c>
    </row>
    <row r="1036" spans="1:6" x14ac:dyDescent="0.25">
      <c r="A1036">
        <v>2018</v>
      </c>
      <c r="B1036" t="s">
        <v>51</v>
      </c>
      <c r="C1036" t="s">
        <v>27</v>
      </c>
      <c r="D1036" s="1">
        <v>4498</v>
      </c>
      <c r="E1036" s="1">
        <v>26890</v>
      </c>
      <c r="F1036" s="2">
        <v>62661</v>
      </c>
    </row>
    <row r="1037" spans="1:6" x14ac:dyDescent="0.25">
      <c r="A1037">
        <v>2018</v>
      </c>
      <c r="B1037" t="s">
        <v>51</v>
      </c>
      <c r="C1037" t="s">
        <v>28</v>
      </c>
      <c r="D1037" s="1">
        <v>22416</v>
      </c>
      <c r="E1037" s="1">
        <v>157147</v>
      </c>
      <c r="F1037" s="2">
        <v>72658</v>
      </c>
    </row>
    <row r="1038" spans="1:6" x14ac:dyDescent="0.25">
      <c r="A1038">
        <v>2018</v>
      </c>
      <c r="B1038" t="s">
        <v>51</v>
      </c>
      <c r="C1038" t="s">
        <v>29</v>
      </c>
      <c r="D1038" s="1">
        <v>5337</v>
      </c>
      <c r="E1038" s="1">
        <v>47224</v>
      </c>
      <c r="F1038" s="2">
        <v>49350</v>
      </c>
    </row>
    <row r="1039" spans="1:6" x14ac:dyDescent="0.25">
      <c r="A1039">
        <v>2018</v>
      </c>
      <c r="B1039" t="s">
        <v>51</v>
      </c>
      <c r="C1039" t="s">
        <v>30</v>
      </c>
      <c r="D1039" s="1">
        <v>50281</v>
      </c>
      <c r="E1039" s="1">
        <v>399629</v>
      </c>
      <c r="F1039" s="2">
        <v>73248</v>
      </c>
    </row>
    <row r="1040" spans="1:6" x14ac:dyDescent="0.25">
      <c r="A1040">
        <v>2018</v>
      </c>
      <c r="B1040" t="s">
        <v>51</v>
      </c>
      <c r="C1040" t="s">
        <v>31</v>
      </c>
      <c r="D1040" s="1">
        <v>26741</v>
      </c>
      <c r="E1040" s="1">
        <v>220692</v>
      </c>
      <c r="F1040" s="2">
        <v>54587</v>
      </c>
    </row>
    <row r="1041" spans="1:6" x14ac:dyDescent="0.25">
      <c r="A1041">
        <v>2018</v>
      </c>
      <c r="B1041" t="s">
        <v>51</v>
      </c>
      <c r="C1041" t="s">
        <v>32</v>
      </c>
      <c r="D1041" s="1">
        <v>3798</v>
      </c>
      <c r="E1041" s="1">
        <v>26002</v>
      </c>
      <c r="F1041" s="2">
        <v>64586</v>
      </c>
    </row>
    <row r="1042" spans="1:6" x14ac:dyDescent="0.25">
      <c r="A1042">
        <v>2018</v>
      </c>
      <c r="B1042" t="s">
        <v>51</v>
      </c>
      <c r="C1042" t="s">
        <v>33</v>
      </c>
      <c r="D1042" s="1">
        <v>23076</v>
      </c>
      <c r="E1042" s="1">
        <v>220709</v>
      </c>
      <c r="F1042" s="2">
        <v>61194</v>
      </c>
    </row>
    <row r="1043" spans="1:6" x14ac:dyDescent="0.25">
      <c r="A1043">
        <v>2018</v>
      </c>
      <c r="B1043" t="s">
        <v>51</v>
      </c>
      <c r="C1043" t="s">
        <v>34</v>
      </c>
      <c r="D1043" s="1">
        <v>9765</v>
      </c>
      <c r="E1043" s="1">
        <v>80295</v>
      </c>
      <c r="F1043" s="2">
        <v>52777</v>
      </c>
    </row>
    <row r="1044" spans="1:6" x14ac:dyDescent="0.25">
      <c r="A1044">
        <v>2018</v>
      </c>
      <c r="B1044" t="s">
        <v>51</v>
      </c>
      <c r="C1044" t="s">
        <v>35</v>
      </c>
      <c r="D1044" s="1">
        <v>14244</v>
      </c>
      <c r="E1044" s="1">
        <v>104561</v>
      </c>
      <c r="F1044" s="2">
        <v>60523</v>
      </c>
    </row>
    <row r="1045" spans="1:6" x14ac:dyDescent="0.25">
      <c r="A1045">
        <v>2018</v>
      </c>
      <c r="B1045" t="s">
        <v>51</v>
      </c>
      <c r="C1045" t="s">
        <v>36</v>
      </c>
      <c r="D1045" s="1">
        <v>28749</v>
      </c>
      <c r="E1045" s="1">
        <v>255910</v>
      </c>
      <c r="F1045" s="2">
        <v>66852</v>
      </c>
    </row>
    <row r="1046" spans="1:6" x14ac:dyDescent="0.25">
      <c r="A1046">
        <v>2018</v>
      </c>
      <c r="B1046" t="s">
        <v>51</v>
      </c>
      <c r="C1046" t="s">
        <v>37</v>
      </c>
      <c r="D1046" s="1">
        <v>3743</v>
      </c>
      <c r="E1046" s="1">
        <v>19229</v>
      </c>
      <c r="F1046" s="2">
        <v>61579</v>
      </c>
    </row>
    <row r="1047" spans="1:6" x14ac:dyDescent="0.25">
      <c r="A1047">
        <v>2018</v>
      </c>
      <c r="B1047" t="s">
        <v>51</v>
      </c>
      <c r="C1047" t="s">
        <v>38</v>
      </c>
      <c r="D1047" s="1">
        <v>12124</v>
      </c>
      <c r="E1047" s="1">
        <v>104324</v>
      </c>
      <c r="F1047" s="2">
        <v>52634</v>
      </c>
    </row>
    <row r="1048" spans="1:6" x14ac:dyDescent="0.25">
      <c r="A1048">
        <v>2018</v>
      </c>
      <c r="B1048" t="s">
        <v>51</v>
      </c>
      <c r="C1048" t="s">
        <v>39</v>
      </c>
      <c r="D1048" s="1">
        <v>3884</v>
      </c>
      <c r="E1048" s="1">
        <v>22971</v>
      </c>
      <c r="F1048" s="2">
        <v>48981</v>
      </c>
    </row>
    <row r="1049" spans="1:6" x14ac:dyDescent="0.25">
      <c r="A1049">
        <v>2018</v>
      </c>
      <c r="B1049" t="s">
        <v>51</v>
      </c>
      <c r="C1049" t="s">
        <v>40</v>
      </c>
      <c r="D1049" s="1">
        <v>12110</v>
      </c>
      <c r="E1049" s="1">
        <v>124488</v>
      </c>
      <c r="F1049" s="2">
        <v>57033</v>
      </c>
    </row>
    <row r="1050" spans="1:6" x14ac:dyDescent="0.25">
      <c r="A1050">
        <v>2018</v>
      </c>
      <c r="B1050" t="s">
        <v>51</v>
      </c>
      <c r="C1050" t="s">
        <v>41</v>
      </c>
      <c r="D1050" s="1">
        <v>51405</v>
      </c>
      <c r="E1050" s="1">
        <v>739156</v>
      </c>
      <c r="F1050" s="2">
        <v>65554</v>
      </c>
    </row>
    <row r="1051" spans="1:6" x14ac:dyDescent="0.25">
      <c r="A1051">
        <v>2018</v>
      </c>
      <c r="B1051" t="s">
        <v>51</v>
      </c>
      <c r="C1051" t="s">
        <v>42</v>
      </c>
      <c r="D1051" s="1">
        <v>11572</v>
      </c>
      <c r="E1051" s="1">
        <v>104339</v>
      </c>
      <c r="F1051" s="2">
        <v>51052</v>
      </c>
    </row>
    <row r="1052" spans="1:6" x14ac:dyDescent="0.25">
      <c r="A1052">
        <v>2018</v>
      </c>
      <c r="B1052" t="s">
        <v>51</v>
      </c>
      <c r="C1052" t="s">
        <v>43</v>
      </c>
      <c r="D1052" s="1">
        <v>2878</v>
      </c>
      <c r="E1052" s="1">
        <v>15262</v>
      </c>
      <c r="F1052" s="2">
        <v>51025</v>
      </c>
    </row>
    <row r="1053" spans="1:6" x14ac:dyDescent="0.25">
      <c r="A1053">
        <v>2018</v>
      </c>
      <c r="B1053" t="s">
        <v>51</v>
      </c>
      <c r="C1053" t="s">
        <v>44</v>
      </c>
      <c r="D1053" s="1">
        <v>21508</v>
      </c>
      <c r="E1053" s="1">
        <v>197292</v>
      </c>
      <c r="F1053" s="2">
        <v>58050</v>
      </c>
    </row>
    <row r="1054" spans="1:6" x14ac:dyDescent="0.25">
      <c r="A1054">
        <v>2018</v>
      </c>
      <c r="B1054" t="s">
        <v>51</v>
      </c>
      <c r="C1054" t="s">
        <v>45</v>
      </c>
      <c r="D1054" s="1">
        <v>26015</v>
      </c>
      <c r="E1054" s="1">
        <v>199867</v>
      </c>
      <c r="F1054" s="2">
        <v>64432</v>
      </c>
    </row>
    <row r="1055" spans="1:6" x14ac:dyDescent="0.25">
      <c r="A1055">
        <v>2018</v>
      </c>
      <c r="B1055" t="s">
        <v>51</v>
      </c>
      <c r="C1055" t="s">
        <v>46</v>
      </c>
      <c r="D1055" s="1">
        <v>4435</v>
      </c>
      <c r="E1055" s="1">
        <v>40126</v>
      </c>
      <c r="F1055" s="2">
        <v>72255</v>
      </c>
    </row>
    <row r="1056" spans="1:6" x14ac:dyDescent="0.25">
      <c r="A1056">
        <v>2018</v>
      </c>
      <c r="B1056" t="s">
        <v>51</v>
      </c>
      <c r="C1056" t="s">
        <v>47</v>
      </c>
      <c r="D1056" s="1">
        <v>14814</v>
      </c>
      <c r="E1056" s="1">
        <v>122396</v>
      </c>
      <c r="F1056" s="2">
        <v>62063</v>
      </c>
    </row>
    <row r="1057" spans="1:6" x14ac:dyDescent="0.25">
      <c r="A1057">
        <v>2018</v>
      </c>
      <c r="B1057" t="s">
        <v>51</v>
      </c>
      <c r="C1057" t="s">
        <v>48</v>
      </c>
      <c r="D1057" s="1">
        <v>3375</v>
      </c>
      <c r="E1057" s="1">
        <v>20253</v>
      </c>
      <c r="F1057" s="2">
        <v>53554</v>
      </c>
    </row>
    <row r="1058" spans="1:6" x14ac:dyDescent="0.25">
      <c r="A1058">
        <v>2018</v>
      </c>
      <c r="B1058" t="s">
        <v>52</v>
      </c>
      <c r="C1058" t="s">
        <v>1</v>
      </c>
      <c r="D1058" s="1">
        <v>5566</v>
      </c>
      <c r="E1058" s="1">
        <v>266798</v>
      </c>
      <c r="F1058" s="2">
        <v>57068</v>
      </c>
    </row>
    <row r="1059" spans="1:6" x14ac:dyDescent="0.25">
      <c r="A1059">
        <v>2018</v>
      </c>
      <c r="B1059" t="s">
        <v>52</v>
      </c>
      <c r="C1059" t="s">
        <v>2</v>
      </c>
      <c r="D1059" s="1">
        <v>4926</v>
      </c>
      <c r="E1059" s="1">
        <v>169675</v>
      </c>
      <c r="F1059" s="2">
        <v>76139</v>
      </c>
    </row>
    <row r="1060" spans="1:6" x14ac:dyDescent="0.25">
      <c r="A1060">
        <v>2018</v>
      </c>
      <c r="B1060" t="s">
        <v>52</v>
      </c>
      <c r="C1060" t="s">
        <v>3</v>
      </c>
      <c r="D1060" s="1">
        <v>2918</v>
      </c>
      <c r="E1060" s="1">
        <v>160597</v>
      </c>
      <c r="F1060" s="2">
        <v>47984</v>
      </c>
    </row>
    <row r="1061" spans="1:6" x14ac:dyDescent="0.25">
      <c r="A1061">
        <v>2018</v>
      </c>
      <c r="B1061" t="s">
        <v>52</v>
      </c>
      <c r="C1061" t="s">
        <v>4</v>
      </c>
      <c r="D1061" s="1">
        <v>44706</v>
      </c>
      <c r="E1061" s="1">
        <v>1320068</v>
      </c>
      <c r="F1061" s="2">
        <v>95627</v>
      </c>
    </row>
    <row r="1062" spans="1:6" x14ac:dyDescent="0.25">
      <c r="A1062">
        <v>2018</v>
      </c>
      <c r="B1062" t="s">
        <v>52</v>
      </c>
      <c r="C1062" t="s">
        <v>5</v>
      </c>
      <c r="D1062" s="1">
        <v>5804</v>
      </c>
      <c r="E1062" s="1">
        <v>147285</v>
      </c>
      <c r="F1062" s="2">
        <v>70677</v>
      </c>
    </row>
    <row r="1063" spans="1:6" x14ac:dyDescent="0.25">
      <c r="A1063">
        <v>2018</v>
      </c>
      <c r="B1063" t="s">
        <v>52</v>
      </c>
      <c r="C1063" t="s">
        <v>6</v>
      </c>
      <c r="D1063" s="1">
        <v>4408</v>
      </c>
      <c r="E1063" s="1">
        <v>160500</v>
      </c>
      <c r="F1063" s="2">
        <v>82569</v>
      </c>
    </row>
    <row r="1064" spans="1:6" x14ac:dyDescent="0.25">
      <c r="A1064">
        <v>2018</v>
      </c>
      <c r="B1064" t="s">
        <v>52</v>
      </c>
      <c r="C1064" t="s">
        <v>7</v>
      </c>
      <c r="D1064">
        <v>661</v>
      </c>
      <c r="E1064" s="1">
        <v>27077</v>
      </c>
      <c r="F1064" s="2">
        <v>64153</v>
      </c>
    </row>
    <row r="1065" spans="1:6" x14ac:dyDescent="0.25">
      <c r="A1065">
        <v>2018</v>
      </c>
      <c r="B1065" t="s">
        <v>52</v>
      </c>
      <c r="C1065" t="s">
        <v>8</v>
      </c>
      <c r="D1065" s="1">
        <v>20548</v>
      </c>
      <c r="E1065" s="1">
        <v>371590</v>
      </c>
      <c r="F1065" s="2">
        <v>61740</v>
      </c>
    </row>
    <row r="1066" spans="1:6" x14ac:dyDescent="0.25">
      <c r="A1066">
        <v>2018</v>
      </c>
      <c r="B1066" t="s">
        <v>52</v>
      </c>
      <c r="C1066" t="s">
        <v>9</v>
      </c>
      <c r="D1066" s="1">
        <v>9884</v>
      </c>
      <c r="E1066" s="1">
        <v>406818</v>
      </c>
      <c r="F1066" s="2">
        <v>59168</v>
      </c>
    </row>
    <row r="1067" spans="1:6" x14ac:dyDescent="0.25">
      <c r="A1067">
        <v>2018</v>
      </c>
      <c r="B1067" t="s">
        <v>52</v>
      </c>
      <c r="C1067" t="s">
        <v>10</v>
      </c>
      <c r="D1067" s="1">
        <v>2807</v>
      </c>
      <c r="E1067" s="1">
        <v>67792</v>
      </c>
      <c r="F1067" s="2">
        <v>63932</v>
      </c>
    </row>
    <row r="1068" spans="1:6" x14ac:dyDescent="0.25">
      <c r="A1068">
        <v>2018</v>
      </c>
      <c r="B1068" t="s">
        <v>52</v>
      </c>
      <c r="C1068" t="s">
        <v>11</v>
      </c>
      <c r="D1068" s="1">
        <v>17883</v>
      </c>
      <c r="E1068" s="1">
        <v>586130</v>
      </c>
      <c r="F1068" s="2">
        <v>71895</v>
      </c>
    </row>
    <row r="1069" spans="1:6" x14ac:dyDescent="0.25">
      <c r="A1069">
        <v>2018</v>
      </c>
      <c r="B1069" t="s">
        <v>52</v>
      </c>
      <c r="C1069" t="s">
        <v>12</v>
      </c>
      <c r="D1069" s="1">
        <v>8825</v>
      </c>
      <c r="E1069" s="1">
        <v>541836</v>
      </c>
      <c r="F1069" s="2">
        <v>62680</v>
      </c>
    </row>
    <row r="1070" spans="1:6" x14ac:dyDescent="0.25">
      <c r="A1070">
        <v>2018</v>
      </c>
      <c r="B1070" t="s">
        <v>52</v>
      </c>
      <c r="C1070" t="s">
        <v>13</v>
      </c>
      <c r="D1070" s="1">
        <v>4142</v>
      </c>
      <c r="E1070" s="1">
        <v>222586</v>
      </c>
      <c r="F1070" s="2">
        <v>60257</v>
      </c>
    </row>
    <row r="1071" spans="1:6" x14ac:dyDescent="0.25">
      <c r="A1071">
        <v>2018</v>
      </c>
      <c r="B1071" t="s">
        <v>52</v>
      </c>
      <c r="C1071" t="s">
        <v>14</v>
      </c>
      <c r="D1071" s="1">
        <v>3143</v>
      </c>
      <c r="E1071" s="1">
        <v>165056</v>
      </c>
      <c r="F1071" s="2">
        <v>59206</v>
      </c>
    </row>
    <row r="1072" spans="1:6" x14ac:dyDescent="0.25">
      <c r="A1072">
        <v>2018</v>
      </c>
      <c r="B1072" t="s">
        <v>52</v>
      </c>
      <c r="C1072" t="s">
        <v>15</v>
      </c>
      <c r="D1072" s="1">
        <v>4443</v>
      </c>
      <c r="E1072" s="1">
        <v>251454</v>
      </c>
      <c r="F1072" s="2">
        <v>59208</v>
      </c>
    </row>
    <row r="1073" spans="1:6" x14ac:dyDescent="0.25">
      <c r="A1073">
        <v>2018</v>
      </c>
      <c r="B1073" t="s">
        <v>52</v>
      </c>
      <c r="C1073" t="s">
        <v>16</v>
      </c>
      <c r="D1073" s="1">
        <v>4428</v>
      </c>
      <c r="E1073" s="1">
        <v>135510</v>
      </c>
      <c r="F1073" s="2">
        <v>75881</v>
      </c>
    </row>
    <row r="1074" spans="1:6" x14ac:dyDescent="0.25">
      <c r="A1074">
        <v>2018</v>
      </c>
      <c r="B1074" t="s">
        <v>52</v>
      </c>
      <c r="C1074" t="s">
        <v>17</v>
      </c>
      <c r="D1074" s="1">
        <v>1856</v>
      </c>
      <c r="E1074" s="1">
        <v>51836</v>
      </c>
      <c r="F1074" s="2">
        <v>55894</v>
      </c>
    </row>
    <row r="1075" spans="1:6" x14ac:dyDescent="0.25">
      <c r="A1075">
        <v>2018</v>
      </c>
      <c r="B1075" t="s">
        <v>52</v>
      </c>
      <c r="C1075" t="s">
        <v>18</v>
      </c>
      <c r="D1075" s="1">
        <v>4035</v>
      </c>
      <c r="E1075" s="1">
        <v>109683</v>
      </c>
      <c r="F1075" s="2">
        <v>78350</v>
      </c>
    </row>
    <row r="1076" spans="1:6" x14ac:dyDescent="0.25">
      <c r="A1076">
        <v>2018</v>
      </c>
      <c r="B1076" t="s">
        <v>52</v>
      </c>
      <c r="C1076" t="s">
        <v>19</v>
      </c>
      <c r="D1076" s="1">
        <v>6711</v>
      </c>
      <c r="E1076" s="1">
        <v>245091</v>
      </c>
      <c r="F1076" s="2">
        <v>88576</v>
      </c>
    </row>
    <row r="1077" spans="1:6" x14ac:dyDescent="0.25">
      <c r="A1077">
        <v>2018</v>
      </c>
      <c r="B1077" t="s">
        <v>52</v>
      </c>
      <c r="C1077" t="s">
        <v>20</v>
      </c>
      <c r="D1077" s="1">
        <v>16070</v>
      </c>
      <c r="E1077" s="1">
        <v>627751</v>
      </c>
      <c r="F1077" s="2">
        <v>67537</v>
      </c>
    </row>
    <row r="1078" spans="1:6" x14ac:dyDescent="0.25">
      <c r="A1078">
        <v>2018</v>
      </c>
      <c r="B1078" t="s">
        <v>52</v>
      </c>
      <c r="C1078" t="s">
        <v>21</v>
      </c>
      <c r="D1078" s="1">
        <v>8487</v>
      </c>
      <c r="E1078" s="1">
        <v>321908</v>
      </c>
      <c r="F1078" s="2">
        <v>67096</v>
      </c>
    </row>
    <row r="1079" spans="1:6" x14ac:dyDescent="0.25">
      <c r="A1079">
        <v>2018</v>
      </c>
      <c r="B1079" t="s">
        <v>52</v>
      </c>
      <c r="C1079" t="s">
        <v>22</v>
      </c>
      <c r="D1079" s="1">
        <v>2421</v>
      </c>
      <c r="E1079" s="1">
        <v>144816</v>
      </c>
      <c r="F1079" s="2">
        <v>49254</v>
      </c>
    </row>
    <row r="1080" spans="1:6" x14ac:dyDescent="0.25">
      <c r="A1080">
        <v>2018</v>
      </c>
      <c r="B1080" t="s">
        <v>52</v>
      </c>
      <c r="C1080" t="s">
        <v>23</v>
      </c>
      <c r="D1080" s="1">
        <v>6476</v>
      </c>
      <c r="E1080" s="1">
        <v>273163</v>
      </c>
      <c r="F1080" s="2">
        <v>58359</v>
      </c>
    </row>
    <row r="1081" spans="1:6" x14ac:dyDescent="0.25">
      <c r="A1081">
        <v>2018</v>
      </c>
      <c r="B1081" t="s">
        <v>52</v>
      </c>
      <c r="C1081" t="s">
        <v>24</v>
      </c>
      <c r="D1081" s="1">
        <v>1634</v>
      </c>
      <c r="E1081" s="1">
        <v>20560</v>
      </c>
      <c r="F1081" s="2">
        <v>50194</v>
      </c>
    </row>
    <row r="1082" spans="1:6" x14ac:dyDescent="0.25">
      <c r="A1082">
        <v>2018</v>
      </c>
      <c r="B1082" t="s">
        <v>52</v>
      </c>
      <c r="C1082" t="s">
        <v>25</v>
      </c>
      <c r="D1082" s="1">
        <v>1988</v>
      </c>
      <c r="E1082" s="1">
        <v>99807</v>
      </c>
      <c r="F1082" s="2">
        <v>51566</v>
      </c>
    </row>
    <row r="1083" spans="1:6" x14ac:dyDescent="0.25">
      <c r="A1083">
        <v>2018</v>
      </c>
      <c r="B1083" t="s">
        <v>52</v>
      </c>
      <c r="C1083" t="s">
        <v>26</v>
      </c>
      <c r="D1083" s="1">
        <v>2066</v>
      </c>
      <c r="E1083" s="1">
        <v>55405</v>
      </c>
      <c r="F1083" s="2">
        <v>58543</v>
      </c>
    </row>
    <row r="1084" spans="1:6" x14ac:dyDescent="0.25">
      <c r="A1084">
        <v>2018</v>
      </c>
      <c r="B1084" t="s">
        <v>52</v>
      </c>
      <c r="C1084" t="s">
        <v>27</v>
      </c>
      <c r="D1084" s="1">
        <v>2032</v>
      </c>
      <c r="E1084" s="1">
        <v>70582</v>
      </c>
      <c r="F1084" s="2">
        <v>71722</v>
      </c>
    </row>
    <row r="1085" spans="1:6" x14ac:dyDescent="0.25">
      <c r="A1085">
        <v>2018</v>
      </c>
      <c r="B1085" t="s">
        <v>52</v>
      </c>
      <c r="C1085" t="s">
        <v>28</v>
      </c>
      <c r="D1085" s="1">
        <v>8976</v>
      </c>
      <c r="E1085" s="1">
        <v>245593</v>
      </c>
      <c r="F1085" s="2">
        <v>80088</v>
      </c>
    </row>
    <row r="1086" spans="1:6" x14ac:dyDescent="0.25">
      <c r="A1086">
        <v>2018</v>
      </c>
      <c r="B1086" t="s">
        <v>52</v>
      </c>
      <c r="C1086" t="s">
        <v>29</v>
      </c>
      <c r="D1086" s="1">
        <v>1768</v>
      </c>
      <c r="E1086" s="1">
        <v>27145</v>
      </c>
      <c r="F1086" s="2">
        <v>53139</v>
      </c>
    </row>
    <row r="1087" spans="1:6" x14ac:dyDescent="0.25">
      <c r="A1087">
        <v>2018</v>
      </c>
      <c r="B1087" t="s">
        <v>52</v>
      </c>
      <c r="C1087" t="s">
        <v>30</v>
      </c>
      <c r="D1087" s="1">
        <v>16910</v>
      </c>
      <c r="E1087" s="1">
        <v>441590</v>
      </c>
      <c r="F1087" s="2">
        <v>67614</v>
      </c>
    </row>
    <row r="1088" spans="1:6" x14ac:dyDescent="0.25">
      <c r="A1088">
        <v>2018</v>
      </c>
      <c r="B1088" t="s">
        <v>52</v>
      </c>
      <c r="C1088" t="s">
        <v>31</v>
      </c>
      <c r="D1088" s="1">
        <v>10219</v>
      </c>
      <c r="E1088" s="1">
        <v>474932</v>
      </c>
      <c r="F1088" s="2">
        <v>59827</v>
      </c>
    </row>
    <row r="1089" spans="1:6" x14ac:dyDescent="0.25">
      <c r="A1089">
        <v>2018</v>
      </c>
      <c r="B1089" t="s">
        <v>52</v>
      </c>
      <c r="C1089" t="s">
        <v>32</v>
      </c>
      <c r="D1089">
        <v>807</v>
      </c>
      <c r="E1089" s="1">
        <v>25906</v>
      </c>
      <c r="F1089" s="2">
        <v>53882</v>
      </c>
    </row>
    <row r="1090" spans="1:6" x14ac:dyDescent="0.25">
      <c r="A1090">
        <v>2018</v>
      </c>
      <c r="B1090" t="s">
        <v>52</v>
      </c>
      <c r="C1090" t="s">
        <v>33</v>
      </c>
      <c r="D1090" s="1">
        <v>15409</v>
      </c>
      <c r="E1090" s="1">
        <v>698950</v>
      </c>
      <c r="F1090" s="2">
        <v>61487</v>
      </c>
    </row>
    <row r="1091" spans="1:6" x14ac:dyDescent="0.25">
      <c r="A1091">
        <v>2018</v>
      </c>
      <c r="B1091" t="s">
        <v>52</v>
      </c>
      <c r="C1091" t="s">
        <v>34</v>
      </c>
      <c r="D1091" s="1">
        <v>4164</v>
      </c>
      <c r="E1091" s="1">
        <v>137739</v>
      </c>
      <c r="F1091" s="2">
        <v>58770</v>
      </c>
    </row>
    <row r="1092" spans="1:6" x14ac:dyDescent="0.25">
      <c r="A1092">
        <v>2018</v>
      </c>
      <c r="B1092" t="s">
        <v>52</v>
      </c>
      <c r="C1092" t="s">
        <v>35</v>
      </c>
      <c r="D1092" s="1">
        <v>6240</v>
      </c>
      <c r="E1092" s="1">
        <v>194693</v>
      </c>
      <c r="F1092" s="2">
        <v>70641</v>
      </c>
    </row>
    <row r="1093" spans="1:6" x14ac:dyDescent="0.25">
      <c r="A1093">
        <v>2018</v>
      </c>
      <c r="B1093" t="s">
        <v>52</v>
      </c>
      <c r="C1093" t="s">
        <v>36</v>
      </c>
      <c r="D1093" s="1">
        <v>14407</v>
      </c>
      <c r="E1093" s="1">
        <v>569811</v>
      </c>
      <c r="F1093" s="2">
        <v>62561</v>
      </c>
    </row>
    <row r="1094" spans="1:6" x14ac:dyDescent="0.25">
      <c r="A1094">
        <v>2018</v>
      </c>
      <c r="B1094" t="s">
        <v>52</v>
      </c>
      <c r="C1094" t="s">
        <v>37</v>
      </c>
      <c r="D1094" s="1">
        <v>1572</v>
      </c>
      <c r="E1094" s="1">
        <v>40340</v>
      </c>
      <c r="F1094" s="2">
        <v>58468</v>
      </c>
    </row>
    <row r="1095" spans="1:6" x14ac:dyDescent="0.25">
      <c r="A1095">
        <v>2018</v>
      </c>
      <c r="B1095" t="s">
        <v>52</v>
      </c>
      <c r="C1095" t="s">
        <v>38</v>
      </c>
      <c r="D1095" s="1">
        <v>6087</v>
      </c>
      <c r="E1095" s="1">
        <v>249719</v>
      </c>
      <c r="F1095" s="2">
        <v>59522</v>
      </c>
    </row>
    <row r="1096" spans="1:6" x14ac:dyDescent="0.25">
      <c r="A1096">
        <v>2018</v>
      </c>
      <c r="B1096" t="s">
        <v>52</v>
      </c>
      <c r="C1096" t="s">
        <v>39</v>
      </c>
      <c r="D1096" s="1">
        <v>1084</v>
      </c>
      <c r="E1096" s="1">
        <v>44442</v>
      </c>
      <c r="F1096" s="2">
        <v>49320</v>
      </c>
    </row>
    <row r="1097" spans="1:6" x14ac:dyDescent="0.25">
      <c r="A1097">
        <v>2018</v>
      </c>
      <c r="B1097" t="s">
        <v>52</v>
      </c>
      <c r="C1097" t="s">
        <v>40</v>
      </c>
      <c r="D1097" s="1">
        <v>7051</v>
      </c>
      <c r="E1097" s="1">
        <v>351073</v>
      </c>
      <c r="F1097" s="2">
        <v>59495</v>
      </c>
    </row>
    <row r="1098" spans="1:6" x14ac:dyDescent="0.25">
      <c r="A1098">
        <v>2018</v>
      </c>
      <c r="B1098" t="s">
        <v>52</v>
      </c>
      <c r="C1098" t="s">
        <v>41</v>
      </c>
      <c r="D1098" s="1">
        <v>24758</v>
      </c>
      <c r="E1098" s="1">
        <v>879509</v>
      </c>
      <c r="F1098" s="2">
        <v>77648</v>
      </c>
    </row>
    <row r="1099" spans="1:6" x14ac:dyDescent="0.25">
      <c r="A1099">
        <v>2018</v>
      </c>
      <c r="B1099" t="s">
        <v>52</v>
      </c>
      <c r="C1099" t="s">
        <v>42</v>
      </c>
      <c r="D1099" s="1">
        <v>4386</v>
      </c>
      <c r="E1099" s="1">
        <v>132149</v>
      </c>
      <c r="F1099" s="2">
        <v>58006</v>
      </c>
    </row>
    <row r="1100" spans="1:6" x14ac:dyDescent="0.25">
      <c r="A1100">
        <v>2018</v>
      </c>
      <c r="B1100" t="s">
        <v>52</v>
      </c>
      <c r="C1100" t="s">
        <v>43</v>
      </c>
      <c r="D1100" s="1">
        <v>1108</v>
      </c>
      <c r="E1100" s="1">
        <v>29827</v>
      </c>
      <c r="F1100" s="2">
        <v>59390</v>
      </c>
    </row>
    <row r="1101" spans="1:6" x14ac:dyDescent="0.25">
      <c r="A1101">
        <v>2018</v>
      </c>
      <c r="B1101" t="s">
        <v>52</v>
      </c>
      <c r="C1101" t="s">
        <v>44</v>
      </c>
      <c r="D1101" s="1">
        <v>6750</v>
      </c>
      <c r="E1101" s="1">
        <v>238645</v>
      </c>
      <c r="F1101" s="2">
        <v>59974</v>
      </c>
    </row>
    <row r="1102" spans="1:6" x14ac:dyDescent="0.25">
      <c r="A1102">
        <v>2018</v>
      </c>
      <c r="B1102" t="s">
        <v>52</v>
      </c>
      <c r="C1102" t="s">
        <v>45</v>
      </c>
      <c r="D1102" s="1">
        <v>7798</v>
      </c>
      <c r="E1102" s="1">
        <v>284112</v>
      </c>
      <c r="F1102" s="2">
        <v>79321</v>
      </c>
    </row>
    <row r="1103" spans="1:6" x14ac:dyDescent="0.25">
      <c r="A1103">
        <v>2018</v>
      </c>
      <c r="B1103" t="s">
        <v>52</v>
      </c>
      <c r="C1103" t="s">
        <v>46</v>
      </c>
      <c r="D1103" s="1">
        <v>1268</v>
      </c>
      <c r="E1103" s="1">
        <v>46952</v>
      </c>
      <c r="F1103" s="2">
        <v>60459</v>
      </c>
    </row>
    <row r="1104" spans="1:6" x14ac:dyDescent="0.25">
      <c r="A1104">
        <v>2018</v>
      </c>
      <c r="B1104" t="s">
        <v>52</v>
      </c>
      <c r="C1104" t="s">
        <v>47</v>
      </c>
      <c r="D1104" s="1">
        <v>9432</v>
      </c>
      <c r="E1104" s="1">
        <v>475510</v>
      </c>
      <c r="F1104" s="2">
        <v>58047</v>
      </c>
    </row>
    <row r="1105" spans="1:6" x14ac:dyDescent="0.25">
      <c r="A1105">
        <v>2018</v>
      </c>
      <c r="B1105" t="s">
        <v>52</v>
      </c>
      <c r="C1105" t="s">
        <v>48</v>
      </c>
      <c r="D1105">
        <v>600</v>
      </c>
      <c r="E1105" s="1">
        <v>9721</v>
      </c>
      <c r="F1105" s="2">
        <v>67060</v>
      </c>
    </row>
    <row r="1106" spans="1:6" x14ac:dyDescent="0.25">
      <c r="A1106">
        <v>2018</v>
      </c>
      <c r="B1106" t="s">
        <v>54</v>
      </c>
      <c r="C1106" t="s">
        <v>1</v>
      </c>
      <c r="D1106" s="1">
        <v>32481</v>
      </c>
      <c r="E1106" s="1">
        <v>377561</v>
      </c>
      <c r="F1106" s="2">
        <v>41970</v>
      </c>
    </row>
    <row r="1107" spans="1:6" x14ac:dyDescent="0.25">
      <c r="A1107">
        <v>2018</v>
      </c>
      <c r="B1107" t="s">
        <v>54</v>
      </c>
      <c r="C1107" t="s">
        <v>2</v>
      </c>
      <c r="D1107" s="1">
        <v>31775</v>
      </c>
      <c r="E1107" s="1">
        <v>532318</v>
      </c>
      <c r="F1107" s="2">
        <v>46734</v>
      </c>
    </row>
    <row r="1108" spans="1:6" x14ac:dyDescent="0.25">
      <c r="A1108">
        <v>2018</v>
      </c>
      <c r="B1108" t="s">
        <v>54</v>
      </c>
      <c r="C1108" t="s">
        <v>3</v>
      </c>
      <c r="D1108" s="1">
        <v>21642</v>
      </c>
      <c r="E1108" s="1">
        <v>248584</v>
      </c>
      <c r="F1108" s="2">
        <v>41450</v>
      </c>
    </row>
    <row r="1109" spans="1:6" x14ac:dyDescent="0.25">
      <c r="A1109">
        <v>2018</v>
      </c>
      <c r="B1109" t="s">
        <v>54</v>
      </c>
      <c r="C1109" t="s">
        <v>4</v>
      </c>
      <c r="D1109" s="1">
        <v>196511</v>
      </c>
      <c r="E1109" s="1">
        <v>3033009</v>
      </c>
      <c r="F1109" s="2">
        <v>52020</v>
      </c>
    </row>
    <row r="1110" spans="1:6" x14ac:dyDescent="0.25">
      <c r="A1110">
        <v>2018</v>
      </c>
      <c r="B1110" t="s">
        <v>54</v>
      </c>
      <c r="C1110" t="s">
        <v>5</v>
      </c>
      <c r="D1110" s="1">
        <v>35891</v>
      </c>
      <c r="E1110" s="1">
        <v>466602</v>
      </c>
      <c r="F1110" s="2">
        <v>50043</v>
      </c>
    </row>
    <row r="1111" spans="1:6" x14ac:dyDescent="0.25">
      <c r="A1111">
        <v>2018</v>
      </c>
      <c r="B1111" t="s">
        <v>54</v>
      </c>
      <c r="C1111" t="s">
        <v>6</v>
      </c>
      <c r="D1111" s="1">
        <v>24902</v>
      </c>
      <c r="E1111" s="1">
        <v>296173</v>
      </c>
      <c r="F1111" s="2">
        <v>51041</v>
      </c>
    </row>
    <row r="1112" spans="1:6" x14ac:dyDescent="0.25">
      <c r="A1112">
        <v>2018</v>
      </c>
      <c r="B1112" t="s">
        <v>54</v>
      </c>
      <c r="C1112" t="s">
        <v>7</v>
      </c>
      <c r="D1112" s="1">
        <v>6850</v>
      </c>
      <c r="E1112" s="1">
        <v>79300</v>
      </c>
      <c r="F1112" s="2">
        <v>40843</v>
      </c>
    </row>
    <row r="1113" spans="1:6" x14ac:dyDescent="0.25">
      <c r="A1113">
        <v>2018</v>
      </c>
      <c r="B1113" t="s">
        <v>54</v>
      </c>
      <c r="C1113" t="s">
        <v>8</v>
      </c>
      <c r="D1113" s="1">
        <v>139486</v>
      </c>
      <c r="E1113" s="1">
        <v>1772605</v>
      </c>
      <c r="F1113" s="2">
        <v>44766</v>
      </c>
    </row>
    <row r="1114" spans="1:6" x14ac:dyDescent="0.25">
      <c r="A1114">
        <v>2018</v>
      </c>
      <c r="B1114" t="s">
        <v>54</v>
      </c>
      <c r="C1114" t="s">
        <v>9</v>
      </c>
      <c r="D1114" s="1">
        <v>60996</v>
      </c>
      <c r="E1114" s="1">
        <v>934259</v>
      </c>
      <c r="F1114" s="2">
        <v>49352</v>
      </c>
    </row>
    <row r="1115" spans="1:6" x14ac:dyDescent="0.25">
      <c r="A1115">
        <v>2018</v>
      </c>
      <c r="B1115" t="s">
        <v>54</v>
      </c>
      <c r="C1115" t="s">
        <v>10</v>
      </c>
      <c r="D1115" s="1">
        <v>11969</v>
      </c>
      <c r="E1115" s="1">
        <v>139473</v>
      </c>
      <c r="F1115" s="2">
        <v>39972</v>
      </c>
    </row>
    <row r="1116" spans="1:6" x14ac:dyDescent="0.25">
      <c r="A1116">
        <v>2018</v>
      </c>
      <c r="B1116" t="s">
        <v>54</v>
      </c>
      <c r="C1116" t="s">
        <v>11</v>
      </c>
      <c r="D1116" s="1">
        <v>78063</v>
      </c>
      <c r="E1116" s="1">
        <v>1192654</v>
      </c>
      <c r="F1116" s="2">
        <v>51570</v>
      </c>
    </row>
    <row r="1117" spans="1:6" x14ac:dyDescent="0.25">
      <c r="A1117">
        <v>2018</v>
      </c>
      <c r="B1117" t="s">
        <v>54</v>
      </c>
      <c r="C1117" t="s">
        <v>12</v>
      </c>
      <c r="D1117" s="1">
        <v>40681</v>
      </c>
      <c r="E1117" s="1">
        <v>591234</v>
      </c>
      <c r="F1117" s="2">
        <v>42092</v>
      </c>
    </row>
    <row r="1118" spans="1:6" x14ac:dyDescent="0.25">
      <c r="A1118">
        <v>2018</v>
      </c>
      <c r="B1118" t="s">
        <v>54</v>
      </c>
      <c r="C1118" t="s">
        <v>13</v>
      </c>
      <c r="D1118" s="1">
        <v>23521</v>
      </c>
      <c r="E1118" s="1">
        <v>309603</v>
      </c>
      <c r="F1118" s="2">
        <v>40539</v>
      </c>
    </row>
    <row r="1119" spans="1:6" x14ac:dyDescent="0.25">
      <c r="A1119">
        <v>2018</v>
      </c>
      <c r="B1119" t="s">
        <v>54</v>
      </c>
      <c r="C1119" t="s">
        <v>14</v>
      </c>
      <c r="D1119" s="1">
        <v>20370</v>
      </c>
      <c r="E1119" s="1">
        <v>263858</v>
      </c>
      <c r="F1119" s="2">
        <v>42235</v>
      </c>
    </row>
    <row r="1120" spans="1:6" x14ac:dyDescent="0.25">
      <c r="A1120">
        <v>2018</v>
      </c>
      <c r="B1120" t="s">
        <v>54</v>
      </c>
      <c r="C1120" t="s">
        <v>15</v>
      </c>
      <c r="D1120" s="1">
        <v>28056</v>
      </c>
      <c r="E1120" s="1">
        <v>399946</v>
      </c>
      <c r="F1120" s="2">
        <v>42623</v>
      </c>
    </row>
    <row r="1121" spans="1:6" x14ac:dyDescent="0.25">
      <c r="A1121">
        <v>2018</v>
      </c>
      <c r="B1121" t="s">
        <v>54</v>
      </c>
      <c r="C1121" t="s">
        <v>16</v>
      </c>
      <c r="D1121" s="1">
        <v>30545</v>
      </c>
      <c r="E1121" s="1">
        <v>377555</v>
      </c>
      <c r="F1121" s="2">
        <v>42196</v>
      </c>
    </row>
    <row r="1122" spans="1:6" x14ac:dyDescent="0.25">
      <c r="A1122">
        <v>2018</v>
      </c>
      <c r="B1122" t="s">
        <v>54</v>
      </c>
      <c r="C1122" t="s">
        <v>17</v>
      </c>
      <c r="D1122" s="1">
        <v>10761</v>
      </c>
      <c r="E1122" s="1">
        <v>118191</v>
      </c>
      <c r="F1122" s="2">
        <v>37589</v>
      </c>
    </row>
    <row r="1123" spans="1:6" x14ac:dyDescent="0.25">
      <c r="A1123">
        <v>2018</v>
      </c>
      <c r="B1123" t="s">
        <v>54</v>
      </c>
      <c r="C1123" t="s">
        <v>18</v>
      </c>
      <c r="D1123" s="1">
        <v>32767</v>
      </c>
      <c r="E1123" s="1">
        <v>462590</v>
      </c>
      <c r="F1123" s="2">
        <v>46648</v>
      </c>
    </row>
    <row r="1124" spans="1:6" x14ac:dyDescent="0.25">
      <c r="A1124">
        <v>2018</v>
      </c>
      <c r="B1124" t="s">
        <v>54</v>
      </c>
      <c r="C1124" t="s">
        <v>19</v>
      </c>
      <c r="D1124" s="1">
        <v>42171</v>
      </c>
      <c r="E1124" s="1">
        <v>577061</v>
      </c>
      <c r="F1124" s="2">
        <v>52937</v>
      </c>
    </row>
    <row r="1125" spans="1:6" x14ac:dyDescent="0.25">
      <c r="A1125">
        <v>2018</v>
      </c>
      <c r="B1125" t="s">
        <v>54</v>
      </c>
      <c r="C1125" t="s">
        <v>20</v>
      </c>
      <c r="D1125" s="1">
        <v>52459</v>
      </c>
      <c r="E1125" s="1">
        <v>786892</v>
      </c>
      <c r="F1125" s="2">
        <v>47200</v>
      </c>
    </row>
    <row r="1126" spans="1:6" x14ac:dyDescent="0.25">
      <c r="A1126">
        <v>2018</v>
      </c>
      <c r="B1126" t="s">
        <v>54</v>
      </c>
      <c r="C1126" t="s">
        <v>21</v>
      </c>
      <c r="D1126" s="1">
        <v>37272</v>
      </c>
      <c r="E1126" s="1">
        <v>531669</v>
      </c>
      <c r="F1126" s="2">
        <v>49570</v>
      </c>
    </row>
    <row r="1127" spans="1:6" x14ac:dyDescent="0.25">
      <c r="A1127">
        <v>2018</v>
      </c>
      <c r="B1127" t="s">
        <v>54</v>
      </c>
      <c r="C1127" t="s">
        <v>22</v>
      </c>
      <c r="D1127" s="1">
        <v>19763</v>
      </c>
      <c r="E1127" s="1">
        <v>229107</v>
      </c>
      <c r="F1127" s="2">
        <v>36497</v>
      </c>
    </row>
    <row r="1128" spans="1:6" x14ac:dyDescent="0.25">
      <c r="A1128">
        <v>2018</v>
      </c>
      <c r="B1128" t="s">
        <v>54</v>
      </c>
      <c r="C1128" t="s">
        <v>23</v>
      </c>
      <c r="D1128" s="1">
        <v>38808</v>
      </c>
      <c r="E1128" s="1">
        <v>537150</v>
      </c>
      <c r="F1128" s="2">
        <v>42469</v>
      </c>
    </row>
    <row r="1129" spans="1:6" x14ac:dyDescent="0.25">
      <c r="A1129">
        <v>2018</v>
      </c>
      <c r="B1129" t="s">
        <v>54</v>
      </c>
      <c r="C1129" t="s">
        <v>24</v>
      </c>
      <c r="D1129" s="1">
        <v>9250</v>
      </c>
      <c r="E1129" s="1">
        <v>91355</v>
      </c>
      <c r="F1129" s="2">
        <v>39170</v>
      </c>
    </row>
    <row r="1130" spans="1:6" x14ac:dyDescent="0.25">
      <c r="A1130">
        <v>2018</v>
      </c>
      <c r="B1130" t="s">
        <v>54</v>
      </c>
      <c r="C1130" t="s">
        <v>25</v>
      </c>
      <c r="D1130" s="1">
        <v>14923</v>
      </c>
      <c r="E1130" s="1">
        <v>189793</v>
      </c>
      <c r="F1130" s="2">
        <v>39891</v>
      </c>
    </row>
    <row r="1131" spans="1:6" x14ac:dyDescent="0.25">
      <c r="A1131">
        <v>2018</v>
      </c>
      <c r="B1131" t="s">
        <v>54</v>
      </c>
      <c r="C1131" t="s">
        <v>26</v>
      </c>
      <c r="D1131" s="1">
        <v>15829</v>
      </c>
      <c r="E1131" s="1">
        <v>254417</v>
      </c>
      <c r="F1131" s="2">
        <v>44190</v>
      </c>
    </row>
    <row r="1132" spans="1:6" x14ac:dyDescent="0.25">
      <c r="A1132">
        <v>2018</v>
      </c>
      <c r="B1132" t="s">
        <v>54</v>
      </c>
      <c r="C1132" t="s">
        <v>27</v>
      </c>
      <c r="D1132" s="1">
        <v>12509</v>
      </c>
      <c r="E1132" s="1">
        <v>139183</v>
      </c>
      <c r="F1132" s="2">
        <v>47777</v>
      </c>
    </row>
    <row r="1133" spans="1:6" x14ac:dyDescent="0.25">
      <c r="A1133">
        <v>2018</v>
      </c>
      <c r="B1133" t="s">
        <v>54</v>
      </c>
      <c r="C1133" t="s">
        <v>28</v>
      </c>
      <c r="D1133" s="1">
        <v>54238</v>
      </c>
      <c r="E1133" s="1">
        <v>876344</v>
      </c>
      <c r="F1133" s="2">
        <v>53723</v>
      </c>
    </row>
    <row r="1134" spans="1:6" x14ac:dyDescent="0.25">
      <c r="A1134">
        <v>2018</v>
      </c>
      <c r="B1134" t="s">
        <v>54</v>
      </c>
      <c r="C1134" t="s">
        <v>29</v>
      </c>
      <c r="D1134" s="1">
        <v>10758</v>
      </c>
      <c r="E1134" s="1">
        <v>135970</v>
      </c>
      <c r="F1134" s="2">
        <v>38078</v>
      </c>
    </row>
    <row r="1135" spans="1:6" x14ac:dyDescent="0.25">
      <c r="A1135">
        <v>2018</v>
      </c>
      <c r="B1135" t="s">
        <v>54</v>
      </c>
      <c r="C1135" t="s">
        <v>30</v>
      </c>
      <c r="D1135" s="1">
        <v>123741</v>
      </c>
      <c r="E1135" s="1">
        <v>1554768</v>
      </c>
      <c r="F1135" s="2">
        <v>51832</v>
      </c>
    </row>
    <row r="1136" spans="1:6" x14ac:dyDescent="0.25">
      <c r="A1136">
        <v>2018</v>
      </c>
      <c r="B1136" t="s">
        <v>54</v>
      </c>
      <c r="C1136" t="s">
        <v>31</v>
      </c>
      <c r="D1136" s="1">
        <v>61525</v>
      </c>
      <c r="E1136" s="1">
        <v>830550</v>
      </c>
      <c r="F1136" s="2">
        <v>43092</v>
      </c>
    </row>
    <row r="1137" spans="1:6" x14ac:dyDescent="0.25">
      <c r="A1137">
        <v>2018</v>
      </c>
      <c r="B1137" t="s">
        <v>54</v>
      </c>
      <c r="C1137" t="s">
        <v>32</v>
      </c>
      <c r="D1137" s="1">
        <v>7753</v>
      </c>
      <c r="E1137" s="1">
        <v>91635</v>
      </c>
      <c r="F1137" s="2">
        <v>49819</v>
      </c>
    </row>
    <row r="1138" spans="1:6" x14ac:dyDescent="0.25">
      <c r="A1138">
        <v>2018</v>
      </c>
      <c r="B1138" t="s">
        <v>54</v>
      </c>
      <c r="C1138" t="s">
        <v>33</v>
      </c>
      <c r="D1138" s="1">
        <v>68615</v>
      </c>
      <c r="E1138" s="1">
        <v>1017249</v>
      </c>
      <c r="F1138" s="2">
        <v>44247</v>
      </c>
    </row>
    <row r="1139" spans="1:6" x14ac:dyDescent="0.25">
      <c r="A1139">
        <v>2018</v>
      </c>
      <c r="B1139" t="s">
        <v>54</v>
      </c>
      <c r="C1139" t="s">
        <v>34</v>
      </c>
      <c r="D1139" s="1">
        <v>23748</v>
      </c>
      <c r="E1139" s="1">
        <v>297631</v>
      </c>
      <c r="F1139" s="2">
        <v>41554</v>
      </c>
    </row>
    <row r="1140" spans="1:6" x14ac:dyDescent="0.25">
      <c r="A1140">
        <v>2018</v>
      </c>
      <c r="B1140" t="s">
        <v>54</v>
      </c>
      <c r="C1140" t="s">
        <v>35</v>
      </c>
      <c r="D1140" s="1">
        <v>26503</v>
      </c>
      <c r="E1140" s="1">
        <v>349656</v>
      </c>
      <c r="F1140" s="2">
        <v>44347</v>
      </c>
    </row>
    <row r="1141" spans="1:6" x14ac:dyDescent="0.25">
      <c r="A1141">
        <v>2018</v>
      </c>
      <c r="B1141" t="s">
        <v>54</v>
      </c>
      <c r="C1141" t="s">
        <v>36</v>
      </c>
      <c r="D1141" s="1">
        <v>74845</v>
      </c>
      <c r="E1141" s="1">
        <v>1117054</v>
      </c>
      <c r="F1141" s="2">
        <v>45000</v>
      </c>
    </row>
    <row r="1142" spans="1:6" x14ac:dyDescent="0.25">
      <c r="A1142">
        <v>2018</v>
      </c>
      <c r="B1142" t="s">
        <v>54</v>
      </c>
      <c r="C1142" t="s">
        <v>37</v>
      </c>
      <c r="D1142" s="1">
        <v>7658</v>
      </c>
      <c r="E1142" s="1">
        <v>76762</v>
      </c>
      <c r="F1142" s="2">
        <v>43902</v>
      </c>
    </row>
    <row r="1143" spans="1:6" x14ac:dyDescent="0.25">
      <c r="A1143">
        <v>2018</v>
      </c>
      <c r="B1143" t="s">
        <v>54</v>
      </c>
      <c r="C1143" t="s">
        <v>38</v>
      </c>
      <c r="D1143" s="1">
        <v>30013</v>
      </c>
      <c r="E1143" s="1">
        <v>402308</v>
      </c>
      <c r="F1143" s="2">
        <v>39429</v>
      </c>
    </row>
    <row r="1144" spans="1:6" x14ac:dyDescent="0.25">
      <c r="A1144">
        <v>2018</v>
      </c>
      <c r="B1144" t="s">
        <v>54</v>
      </c>
      <c r="C1144" t="s">
        <v>39</v>
      </c>
      <c r="D1144" s="1">
        <v>8059</v>
      </c>
      <c r="E1144" s="1">
        <v>85734</v>
      </c>
      <c r="F1144" s="2">
        <v>39650</v>
      </c>
    </row>
    <row r="1145" spans="1:6" x14ac:dyDescent="0.25">
      <c r="A1145">
        <v>2018</v>
      </c>
      <c r="B1145" t="s">
        <v>54</v>
      </c>
      <c r="C1145" t="s">
        <v>40</v>
      </c>
      <c r="D1145" s="1">
        <v>40040</v>
      </c>
      <c r="E1145" s="1">
        <v>623566</v>
      </c>
      <c r="F1145" s="2">
        <v>46137</v>
      </c>
    </row>
    <row r="1146" spans="1:6" x14ac:dyDescent="0.25">
      <c r="A1146">
        <v>2018</v>
      </c>
      <c r="B1146" t="s">
        <v>54</v>
      </c>
      <c r="C1146" t="s">
        <v>41</v>
      </c>
      <c r="D1146" s="1">
        <v>147447</v>
      </c>
      <c r="E1146" s="1">
        <v>2465009</v>
      </c>
      <c r="F1146" s="2">
        <v>52337</v>
      </c>
    </row>
    <row r="1147" spans="1:6" x14ac:dyDescent="0.25">
      <c r="A1147">
        <v>2018</v>
      </c>
      <c r="B1147" t="s">
        <v>54</v>
      </c>
      <c r="C1147" t="s">
        <v>42</v>
      </c>
      <c r="D1147" s="1">
        <v>19531</v>
      </c>
      <c r="E1147" s="1">
        <v>284283</v>
      </c>
      <c r="F1147" s="2">
        <v>44163</v>
      </c>
    </row>
    <row r="1148" spans="1:6" x14ac:dyDescent="0.25">
      <c r="A1148">
        <v>2018</v>
      </c>
      <c r="B1148" t="s">
        <v>54</v>
      </c>
      <c r="C1148" t="s">
        <v>43</v>
      </c>
      <c r="D1148" s="1">
        <v>5084</v>
      </c>
      <c r="E1148" s="1">
        <v>54476</v>
      </c>
      <c r="F1148" s="2">
        <v>40351</v>
      </c>
    </row>
    <row r="1149" spans="1:6" x14ac:dyDescent="0.25">
      <c r="A1149">
        <v>2018</v>
      </c>
      <c r="B1149" t="s">
        <v>54</v>
      </c>
      <c r="C1149" t="s">
        <v>44</v>
      </c>
      <c r="D1149" s="1">
        <v>43180</v>
      </c>
      <c r="E1149" s="1">
        <v>650233</v>
      </c>
      <c r="F1149" s="2">
        <v>43886</v>
      </c>
    </row>
    <row r="1150" spans="1:6" x14ac:dyDescent="0.25">
      <c r="A1150">
        <v>2018</v>
      </c>
      <c r="B1150" t="s">
        <v>54</v>
      </c>
      <c r="C1150" t="s">
        <v>45</v>
      </c>
      <c r="D1150" s="1">
        <v>39324</v>
      </c>
      <c r="E1150" s="1">
        <v>621384</v>
      </c>
      <c r="F1150" s="2">
        <v>63994</v>
      </c>
    </row>
    <row r="1151" spans="1:6" x14ac:dyDescent="0.25">
      <c r="A1151">
        <v>2018</v>
      </c>
      <c r="B1151" t="s">
        <v>54</v>
      </c>
      <c r="C1151" t="s">
        <v>46</v>
      </c>
      <c r="D1151" s="1">
        <v>10925</v>
      </c>
      <c r="E1151" s="1">
        <v>128211</v>
      </c>
      <c r="F1151" s="2">
        <v>38698</v>
      </c>
    </row>
    <row r="1152" spans="1:6" x14ac:dyDescent="0.25">
      <c r="A1152">
        <v>2018</v>
      </c>
      <c r="B1152" t="s">
        <v>54</v>
      </c>
      <c r="C1152" t="s">
        <v>47</v>
      </c>
      <c r="D1152" s="1">
        <v>36496</v>
      </c>
      <c r="E1152" s="1">
        <v>541333</v>
      </c>
      <c r="F1152" s="2">
        <v>41512</v>
      </c>
    </row>
    <row r="1153" spans="1:6" x14ac:dyDescent="0.25">
      <c r="A1153">
        <v>2018</v>
      </c>
      <c r="B1153" t="s">
        <v>54</v>
      </c>
      <c r="C1153" t="s">
        <v>48</v>
      </c>
      <c r="D1153" s="1">
        <v>4830</v>
      </c>
      <c r="E1153" s="1">
        <v>49819</v>
      </c>
      <c r="F1153" s="2">
        <v>42737</v>
      </c>
    </row>
    <row r="1154" spans="1:6" x14ac:dyDescent="0.25">
      <c r="A1154">
        <v>2018</v>
      </c>
      <c r="B1154" t="s">
        <v>53</v>
      </c>
      <c r="C1154" t="s">
        <v>1</v>
      </c>
      <c r="D1154" s="1">
        <v>2168</v>
      </c>
      <c r="E1154" s="1">
        <v>21030</v>
      </c>
      <c r="F1154" s="2">
        <v>60025</v>
      </c>
    </row>
    <row r="1155" spans="1:6" x14ac:dyDescent="0.25">
      <c r="A1155">
        <v>2018</v>
      </c>
      <c r="B1155" t="s">
        <v>53</v>
      </c>
      <c r="C1155" t="s">
        <v>2</v>
      </c>
      <c r="D1155" s="1">
        <v>3113</v>
      </c>
      <c r="E1155" s="1">
        <v>47340</v>
      </c>
      <c r="F1155" s="2">
        <v>75499</v>
      </c>
    </row>
    <row r="1156" spans="1:6" x14ac:dyDescent="0.25">
      <c r="A1156">
        <v>2018</v>
      </c>
      <c r="B1156" t="s">
        <v>53</v>
      </c>
      <c r="C1156" t="s">
        <v>3</v>
      </c>
      <c r="D1156" s="1">
        <v>1210</v>
      </c>
      <c r="E1156" s="1">
        <v>10913</v>
      </c>
      <c r="F1156" s="2">
        <v>53828</v>
      </c>
    </row>
    <row r="1157" spans="1:6" x14ac:dyDescent="0.25">
      <c r="A1157">
        <v>2018</v>
      </c>
      <c r="B1157" t="s">
        <v>53</v>
      </c>
      <c r="C1157" t="s">
        <v>4</v>
      </c>
      <c r="D1157" s="1">
        <v>26592</v>
      </c>
      <c r="E1157" s="1">
        <v>525771</v>
      </c>
      <c r="F1157" s="2">
        <v>188173</v>
      </c>
    </row>
    <row r="1158" spans="1:6" x14ac:dyDescent="0.25">
      <c r="A1158">
        <v>2018</v>
      </c>
      <c r="B1158" t="s">
        <v>53</v>
      </c>
      <c r="C1158" t="s">
        <v>5</v>
      </c>
      <c r="D1158" s="1">
        <v>4173</v>
      </c>
      <c r="E1158" s="1">
        <v>75076</v>
      </c>
      <c r="F1158" s="2">
        <v>100735</v>
      </c>
    </row>
    <row r="1159" spans="1:6" x14ac:dyDescent="0.25">
      <c r="A1159">
        <v>2018</v>
      </c>
      <c r="B1159" t="s">
        <v>53</v>
      </c>
      <c r="C1159" t="s">
        <v>6</v>
      </c>
      <c r="D1159" s="1">
        <v>2306</v>
      </c>
      <c r="E1159" s="1">
        <v>31734</v>
      </c>
      <c r="F1159" s="2">
        <v>110642</v>
      </c>
    </row>
    <row r="1160" spans="1:6" x14ac:dyDescent="0.25">
      <c r="A1160">
        <v>2018</v>
      </c>
      <c r="B1160" t="s">
        <v>53</v>
      </c>
      <c r="C1160" t="s">
        <v>7</v>
      </c>
      <c r="D1160">
        <v>433</v>
      </c>
      <c r="E1160" s="1">
        <v>4065</v>
      </c>
      <c r="F1160" s="2">
        <v>65782</v>
      </c>
    </row>
    <row r="1161" spans="1:6" x14ac:dyDescent="0.25">
      <c r="A1161">
        <v>2018</v>
      </c>
      <c r="B1161" t="s">
        <v>53</v>
      </c>
      <c r="C1161" t="s">
        <v>8</v>
      </c>
      <c r="D1161" s="1">
        <v>11205</v>
      </c>
      <c r="E1161" s="1">
        <v>138995</v>
      </c>
      <c r="F1161" s="2">
        <v>81168</v>
      </c>
    </row>
    <row r="1162" spans="1:6" x14ac:dyDescent="0.25">
      <c r="A1162">
        <v>2018</v>
      </c>
      <c r="B1162" t="s">
        <v>53</v>
      </c>
      <c r="C1162" t="s">
        <v>9</v>
      </c>
      <c r="D1162" s="1">
        <v>5113</v>
      </c>
      <c r="E1162" s="1">
        <v>114231</v>
      </c>
      <c r="F1162" s="2">
        <v>96613</v>
      </c>
    </row>
    <row r="1163" spans="1:6" x14ac:dyDescent="0.25">
      <c r="A1163">
        <v>2018</v>
      </c>
      <c r="B1163" t="s">
        <v>53</v>
      </c>
      <c r="C1163" t="s">
        <v>10</v>
      </c>
      <c r="D1163" s="1">
        <v>1223</v>
      </c>
      <c r="E1163" s="1">
        <v>8798</v>
      </c>
      <c r="F1163" s="2">
        <v>52761</v>
      </c>
    </row>
    <row r="1164" spans="1:6" x14ac:dyDescent="0.25">
      <c r="A1164">
        <v>2018</v>
      </c>
      <c r="B1164" t="s">
        <v>53</v>
      </c>
      <c r="C1164" t="s">
        <v>11</v>
      </c>
      <c r="D1164" s="1">
        <v>6688</v>
      </c>
      <c r="E1164" s="1">
        <v>94330</v>
      </c>
      <c r="F1164" s="2">
        <v>91164</v>
      </c>
    </row>
    <row r="1165" spans="1:6" x14ac:dyDescent="0.25">
      <c r="A1165">
        <v>2018</v>
      </c>
      <c r="B1165" t="s">
        <v>53</v>
      </c>
      <c r="C1165" t="s">
        <v>12</v>
      </c>
      <c r="D1165" s="1">
        <v>2123</v>
      </c>
      <c r="E1165" s="1">
        <v>29375</v>
      </c>
      <c r="F1165" s="2">
        <v>60371</v>
      </c>
    </row>
    <row r="1166" spans="1:6" x14ac:dyDescent="0.25">
      <c r="A1166">
        <v>2018</v>
      </c>
      <c r="B1166" t="s">
        <v>53</v>
      </c>
      <c r="C1166" t="s">
        <v>13</v>
      </c>
      <c r="D1166" s="1">
        <v>1742</v>
      </c>
      <c r="E1166" s="1">
        <v>22018</v>
      </c>
      <c r="F1166" s="2">
        <v>58519</v>
      </c>
    </row>
    <row r="1167" spans="1:6" x14ac:dyDescent="0.25">
      <c r="A1167">
        <v>2018</v>
      </c>
      <c r="B1167" t="s">
        <v>53</v>
      </c>
      <c r="C1167" t="s">
        <v>14</v>
      </c>
      <c r="D1167" s="1">
        <v>1308</v>
      </c>
      <c r="E1167" s="1">
        <v>18664</v>
      </c>
      <c r="F1167" s="2">
        <v>63399</v>
      </c>
    </row>
    <row r="1168" spans="1:6" x14ac:dyDescent="0.25">
      <c r="A1168">
        <v>2018</v>
      </c>
      <c r="B1168" t="s">
        <v>53</v>
      </c>
      <c r="C1168" t="s">
        <v>15</v>
      </c>
      <c r="D1168" s="1">
        <v>1785</v>
      </c>
      <c r="E1168" s="1">
        <v>21989</v>
      </c>
      <c r="F1168" s="2">
        <v>54629</v>
      </c>
    </row>
    <row r="1169" spans="1:6" x14ac:dyDescent="0.25">
      <c r="A1169">
        <v>2018</v>
      </c>
      <c r="B1169" t="s">
        <v>53</v>
      </c>
      <c r="C1169" t="s">
        <v>16</v>
      </c>
      <c r="D1169" s="1">
        <v>1716</v>
      </c>
      <c r="E1169" s="1">
        <v>22869</v>
      </c>
      <c r="F1169" s="2">
        <v>58223</v>
      </c>
    </row>
    <row r="1170" spans="1:6" x14ac:dyDescent="0.25">
      <c r="A1170">
        <v>2018</v>
      </c>
      <c r="B1170" t="s">
        <v>53</v>
      </c>
      <c r="C1170" t="s">
        <v>17</v>
      </c>
      <c r="D1170">
        <v>849</v>
      </c>
      <c r="E1170" s="1">
        <v>7397</v>
      </c>
      <c r="F1170" s="2">
        <v>54502</v>
      </c>
    </row>
    <row r="1171" spans="1:6" x14ac:dyDescent="0.25">
      <c r="A1171">
        <v>2018</v>
      </c>
      <c r="B1171" t="s">
        <v>53</v>
      </c>
      <c r="C1171" t="s">
        <v>18</v>
      </c>
      <c r="D1171" s="1">
        <v>2737</v>
      </c>
      <c r="E1171" s="1">
        <v>36210</v>
      </c>
      <c r="F1171" s="2">
        <v>92844</v>
      </c>
    </row>
    <row r="1172" spans="1:6" x14ac:dyDescent="0.25">
      <c r="A1172">
        <v>2018</v>
      </c>
      <c r="B1172" t="s">
        <v>53</v>
      </c>
      <c r="C1172" t="s">
        <v>19</v>
      </c>
      <c r="D1172" s="1">
        <v>5379</v>
      </c>
      <c r="E1172" s="1">
        <v>91783</v>
      </c>
      <c r="F1172" s="2">
        <v>123118</v>
      </c>
    </row>
    <row r="1173" spans="1:6" x14ac:dyDescent="0.25">
      <c r="A1173">
        <v>2018</v>
      </c>
      <c r="B1173" t="s">
        <v>53</v>
      </c>
      <c r="C1173" t="s">
        <v>20</v>
      </c>
      <c r="D1173" s="1">
        <v>6287</v>
      </c>
      <c r="E1173" s="1">
        <v>56247</v>
      </c>
      <c r="F1173" s="2">
        <v>73556</v>
      </c>
    </row>
    <row r="1174" spans="1:6" x14ac:dyDescent="0.25">
      <c r="A1174">
        <v>2018</v>
      </c>
      <c r="B1174" t="s">
        <v>53</v>
      </c>
      <c r="C1174" t="s">
        <v>21</v>
      </c>
      <c r="D1174" s="1">
        <v>3977</v>
      </c>
      <c r="E1174" s="1">
        <v>49170</v>
      </c>
      <c r="F1174" s="2">
        <v>78903</v>
      </c>
    </row>
    <row r="1175" spans="1:6" x14ac:dyDescent="0.25">
      <c r="A1175">
        <v>2018</v>
      </c>
      <c r="B1175" t="s">
        <v>53</v>
      </c>
      <c r="C1175" t="s">
        <v>22</v>
      </c>
      <c r="D1175">
        <v>940</v>
      </c>
      <c r="E1175" s="1">
        <v>10980</v>
      </c>
      <c r="F1175" s="2">
        <v>49173</v>
      </c>
    </row>
    <row r="1176" spans="1:6" x14ac:dyDescent="0.25">
      <c r="A1176">
        <v>2018</v>
      </c>
      <c r="B1176" t="s">
        <v>53</v>
      </c>
      <c r="C1176" t="s">
        <v>23</v>
      </c>
      <c r="D1176" s="1">
        <v>3049</v>
      </c>
      <c r="E1176" s="1">
        <v>47666</v>
      </c>
      <c r="F1176" s="2">
        <v>81842</v>
      </c>
    </row>
    <row r="1177" spans="1:6" x14ac:dyDescent="0.25">
      <c r="A1177">
        <v>2018</v>
      </c>
      <c r="B1177" t="s">
        <v>53</v>
      </c>
      <c r="C1177" t="s">
        <v>24</v>
      </c>
      <c r="D1177">
        <v>801</v>
      </c>
      <c r="E1177" s="1">
        <v>6350</v>
      </c>
      <c r="F1177" s="2">
        <v>54475</v>
      </c>
    </row>
    <row r="1178" spans="1:6" x14ac:dyDescent="0.25">
      <c r="A1178">
        <v>2018</v>
      </c>
      <c r="B1178" t="s">
        <v>53</v>
      </c>
      <c r="C1178" t="s">
        <v>25</v>
      </c>
      <c r="D1178">
        <v>973</v>
      </c>
      <c r="E1178" s="1">
        <v>17653</v>
      </c>
      <c r="F1178" s="2">
        <v>64407</v>
      </c>
    </row>
    <row r="1179" spans="1:6" x14ac:dyDescent="0.25">
      <c r="A1179">
        <v>2018</v>
      </c>
      <c r="B1179" t="s">
        <v>53</v>
      </c>
      <c r="C1179" t="s">
        <v>26</v>
      </c>
      <c r="D1179" s="1">
        <v>1541</v>
      </c>
      <c r="E1179" s="1">
        <v>15646</v>
      </c>
      <c r="F1179" s="2">
        <v>70292</v>
      </c>
    </row>
    <row r="1180" spans="1:6" x14ac:dyDescent="0.25">
      <c r="A1180">
        <v>2018</v>
      </c>
      <c r="B1180" t="s">
        <v>53</v>
      </c>
      <c r="C1180" t="s">
        <v>27</v>
      </c>
      <c r="D1180">
        <v>892</v>
      </c>
      <c r="E1180" s="1">
        <v>12351</v>
      </c>
      <c r="F1180" s="2">
        <v>93599</v>
      </c>
    </row>
    <row r="1181" spans="1:6" x14ac:dyDescent="0.25">
      <c r="A1181">
        <v>2018</v>
      </c>
      <c r="B1181" t="s">
        <v>53</v>
      </c>
      <c r="C1181" t="s">
        <v>28</v>
      </c>
      <c r="D1181" s="1">
        <v>3722</v>
      </c>
      <c r="E1181" s="1">
        <v>69519</v>
      </c>
      <c r="F1181" s="2">
        <v>114630</v>
      </c>
    </row>
    <row r="1182" spans="1:6" x14ac:dyDescent="0.25">
      <c r="A1182">
        <v>2018</v>
      </c>
      <c r="B1182" t="s">
        <v>53</v>
      </c>
      <c r="C1182" t="s">
        <v>29</v>
      </c>
      <c r="D1182">
        <v>987</v>
      </c>
      <c r="E1182" s="1">
        <v>12015</v>
      </c>
      <c r="F1182" s="2">
        <v>53204</v>
      </c>
    </row>
    <row r="1183" spans="1:6" x14ac:dyDescent="0.25">
      <c r="A1183">
        <v>2018</v>
      </c>
      <c r="B1183" t="s">
        <v>53</v>
      </c>
      <c r="C1183" t="s">
        <v>30</v>
      </c>
      <c r="D1183" s="1">
        <v>12672</v>
      </c>
      <c r="E1183" s="1">
        <v>275598</v>
      </c>
      <c r="F1183" s="2">
        <v>129853</v>
      </c>
    </row>
    <row r="1184" spans="1:6" x14ac:dyDescent="0.25">
      <c r="A1184">
        <v>2018</v>
      </c>
      <c r="B1184" t="s">
        <v>53</v>
      </c>
      <c r="C1184" t="s">
        <v>31</v>
      </c>
      <c r="D1184" s="1">
        <v>5238</v>
      </c>
      <c r="E1184" s="1">
        <v>79945</v>
      </c>
      <c r="F1184" s="2">
        <v>83920</v>
      </c>
    </row>
    <row r="1185" spans="1:6" x14ac:dyDescent="0.25">
      <c r="A1185">
        <v>2018</v>
      </c>
      <c r="B1185" t="s">
        <v>53</v>
      </c>
      <c r="C1185" t="s">
        <v>32</v>
      </c>
      <c r="D1185">
        <v>395</v>
      </c>
      <c r="E1185" s="1">
        <v>6221</v>
      </c>
      <c r="F1185" s="2">
        <v>70208</v>
      </c>
    </row>
    <row r="1186" spans="1:6" x14ac:dyDescent="0.25">
      <c r="A1186">
        <v>2018</v>
      </c>
      <c r="B1186" t="s">
        <v>53</v>
      </c>
      <c r="C1186" t="s">
        <v>33</v>
      </c>
      <c r="D1186" s="1">
        <v>4616</v>
      </c>
      <c r="E1186" s="1">
        <v>70930</v>
      </c>
      <c r="F1186" s="2">
        <v>70006</v>
      </c>
    </row>
    <row r="1187" spans="1:6" x14ac:dyDescent="0.25">
      <c r="A1187">
        <v>2018</v>
      </c>
      <c r="B1187" t="s">
        <v>53</v>
      </c>
      <c r="C1187" t="s">
        <v>34</v>
      </c>
      <c r="D1187" s="1">
        <v>1469</v>
      </c>
      <c r="E1187" s="1">
        <v>19859</v>
      </c>
      <c r="F1187" s="2">
        <v>58997</v>
      </c>
    </row>
    <row r="1188" spans="1:6" x14ac:dyDescent="0.25">
      <c r="A1188">
        <v>2018</v>
      </c>
      <c r="B1188" t="s">
        <v>53</v>
      </c>
      <c r="C1188" t="s">
        <v>35</v>
      </c>
      <c r="D1188" s="1">
        <v>3768</v>
      </c>
      <c r="E1188" s="1">
        <v>34277</v>
      </c>
      <c r="F1188" s="2">
        <v>87733</v>
      </c>
    </row>
    <row r="1189" spans="1:6" x14ac:dyDescent="0.25">
      <c r="A1189">
        <v>2018</v>
      </c>
      <c r="B1189" t="s">
        <v>53</v>
      </c>
      <c r="C1189" t="s">
        <v>36</v>
      </c>
      <c r="D1189" s="1">
        <v>4896</v>
      </c>
      <c r="E1189" s="1">
        <v>85970</v>
      </c>
      <c r="F1189" s="2">
        <v>87091</v>
      </c>
    </row>
    <row r="1190" spans="1:6" x14ac:dyDescent="0.25">
      <c r="A1190">
        <v>2018</v>
      </c>
      <c r="B1190" t="s">
        <v>53</v>
      </c>
      <c r="C1190" t="s">
        <v>37</v>
      </c>
      <c r="D1190">
        <v>715</v>
      </c>
      <c r="E1190" s="1">
        <v>5930</v>
      </c>
      <c r="F1190" s="2">
        <v>74327</v>
      </c>
    </row>
    <row r="1191" spans="1:6" x14ac:dyDescent="0.25">
      <c r="A1191">
        <v>2018</v>
      </c>
      <c r="B1191" t="s">
        <v>53</v>
      </c>
      <c r="C1191" t="s">
        <v>38</v>
      </c>
      <c r="D1191" s="1">
        <v>2548</v>
      </c>
      <c r="E1191" s="1">
        <v>28067</v>
      </c>
      <c r="F1191" s="2">
        <v>61977</v>
      </c>
    </row>
    <row r="1192" spans="1:6" x14ac:dyDescent="0.25">
      <c r="A1192">
        <v>2018</v>
      </c>
      <c r="B1192" t="s">
        <v>53</v>
      </c>
      <c r="C1192" t="s">
        <v>39</v>
      </c>
      <c r="D1192">
        <v>561</v>
      </c>
      <c r="E1192" s="1">
        <v>5589</v>
      </c>
      <c r="F1192" s="2">
        <v>49334</v>
      </c>
    </row>
    <row r="1193" spans="1:6" x14ac:dyDescent="0.25">
      <c r="A1193">
        <v>2018</v>
      </c>
      <c r="B1193" t="s">
        <v>53</v>
      </c>
      <c r="C1193" t="s">
        <v>40</v>
      </c>
      <c r="D1193" s="1">
        <v>3519</v>
      </c>
      <c r="E1193" s="1">
        <v>44851</v>
      </c>
      <c r="F1193" s="2">
        <v>73821</v>
      </c>
    </row>
    <row r="1194" spans="1:6" x14ac:dyDescent="0.25">
      <c r="A1194">
        <v>2018</v>
      </c>
      <c r="B1194" t="s">
        <v>53</v>
      </c>
      <c r="C1194" t="s">
        <v>41</v>
      </c>
      <c r="D1194" s="1">
        <v>9828</v>
      </c>
      <c r="E1194" s="1">
        <v>203822</v>
      </c>
      <c r="F1194" s="2">
        <v>87085</v>
      </c>
    </row>
    <row r="1195" spans="1:6" x14ac:dyDescent="0.25">
      <c r="A1195">
        <v>2018</v>
      </c>
      <c r="B1195" t="s">
        <v>53</v>
      </c>
      <c r="C1195" t="s">
        <v>42</v>
      </c>
      <c r="D1195" s="1">
        <v>2489</v>
      </c>
      <c r="E1195" s="1">
        <v>36783</v>
      </c>
      <c r="F1195" s="2">
        <v>78404</v>
      </c>
    </row>
    <row r="1196" spans="1:6" x14ac:dyDescent="0.25">
      <c r="A1196">
        <v>2018</v>
      </c>
      <c r="B1196" t="s">
        <v>53</v>
      </c>
      <c r="C1196" t="s">
        <v>43</v>
      </c>
      <c r="D1196">
        <v>505</v>
      </c>
      <c r="E1196" s="1">
        <v>4280</v>
      </c>
      <c r="F1196" s="2">
        <v>59800</v>
      </c>
    </row>
    <row r="1197" spans="1:6" x14ac:dyDescent="0.25">
      <c r="A1197">
        <v>2018</v>
      </c>
      <c r="B1197" t="s">
        <v>53</v>
      </c>
      <c r="C1197" t="s">
        <v>44</v>
      </c>
      <c r="D1197" s="1">
        <v>4379</v>
      </c>
      <c r="E1197" s="1">
        <v>66998</v>
      </c>
      <c r="F1197" s="2">
        <v>100731</v>
      </c>
    </row>
    <row r="1198" spans="1:6" x14ac:dyDescent="0.25">
      <c r="A1198">
        <v>2018</v>
      </c>
      <c r="B1198" t="s">
        <v>53</v>
      </c>
      <c r="C1198" t="s">
        <v>45</v>
      </c>
      <c r="D1198" s="1">
        <v>4629</v>
      </c>
      <c r="E1198" s="1">
        <v>133126</v>
      </c>
      <c r="F1198" s="2">
        <v>194631</v>
      </c>
    </row>
    <row r="1199" spans="1:6" x14ac:dyDescent="0.25">
      <c r="A1199">
        <v>2018</v>
      </c>
      <c r="B1199" t="s">
        <v>53</v>
      </c>
      <c r="C1199" t="s">
        <v>46</v>
      </c>
      <c r="D1199">
        <v>789</v>
      </c>
      <c r="E1199" s="1">
        <v>8288</v>
      </c>
      <c r="F1199" s="2">
        <v>52508</v>
      </c>
    </row>
    <row r="1200" spans="1:6" x14ac:dyDescent="0.25">
      <c r="A1200">
        <v>2018</v>
      </c>
      <c r="B1200" t="s">
        <v>53</v>
      </c>
      <c r="C1200" t="s">
        <v>47</v>
      </c>
      <c r="D1200" s="1">
        <v>2298</v>
      </c>
      <c r="E1200" s="1">
        <v>47152</v>
      </c>
      <c r="F1200" s="2">
        <v>75414</v>
      </c>
    </row>
    <row r="1201" spans="1:6" x14ac:dyDescent="0.25">
      <c r="A1201">
        <v>2018</v>
      </c>
      <c r="B1201" t="s">
        <v>53</v>
      </c>
      <c r="C1201" t="s">
        <v>48</v>
      </c>
      <c r="D1201">
        <v>398</v>
      </c>
      <c r="E1201" s="1">
        <v>3554</v>
      </c>
      <c r="F1201" s="2">
        <v>47401</v>
      </c>
    </row>
    <row r="1202" spans="1:6" x14ac:dyDescent="0.25">
      <c r="A1202">
        <v>2018</v>
      </c>
      <c r="B1202" t="s">
        <v>56</v>
      </c>
      <c r="C1202" t="s">
        <v>1</v>
      </c>
      <c r="D1202" s="1">
        <v>13364</v>
      </c>
      <c r="E1202" s="1">
        <v>94561</v>
      </c>
      <c r="F1202" s="2">
        <v>69240</v>
      </c>
    </row>
    <row r="1203" spans="1:6" x14ac:dyDescent="0.25">
      <c r="A1203">
        <v>2018</v>
      </c>
      <c r="B1203" t="s">
        <v>56</v>
      </c>
      <c r="C1203" t="s">
        <v>2</v>
      </c>
      <c r="D1203" s="1">
        <v>17978</v>
      </c>
      <c r="E1203" s="1">
        <v>214637</v>
      </c>
      <c r="F1203" s="2">
        <v>70877</v>
      </c>
    </row>
    <row r="1204" spans="1:6" x14ac:dyDescent="0.25">
      <c r="A1204">
        <v>2018</v>
      </c>
      <c r="B1204" t="s">
        <v>56</v>
      </c>
      <c r="C1204" t="s">
        <v>3</v>
      </c>
      <c r="D1204" s="1">
        <v>8418</v>
      </c>
      <c r="E1204" s="1">
        <v>50647</v>
      </c>
      <c r="F1204" s="2">
        <v>58119</v>
      </c>
    </row>
    <row r="1205" spans="1:6" x14ac:dyDescent="0.25">
      <c r="A1205">
        <v>2018</v>
      </c>
      <c r="B1205" t="s">
        <v>56</v>
      </c>
      <c r="C1205" t="s">
        <v>4</v>
      </c>
      <c r="D1205" s="1">
        <v>106953</v>
      </c>
      <c r="E1205" s="1">
        <v>835896</v>
      </c>
      <c r="F1205" s="2">
        <v>107228</v>
      </c>
    </row>
    <row r="1206" spans="1:6" x14ac:dyDescent="0.25">
      <c r="A1206">
        <v>2018</v>
      </c>
      <c r="B1206" t="s">
        <v>56</v>
      </c>
      <c r="C1206" t="s">
        <v>5</v>
      </c>
      <c r="D1206" s="1">
        <v>23326</v>
      </c>
      <c r="E1206" s="1">
        <v>164801</v>
      </c>
      <c r="F1206" s="2">
        <v>84615</v>
      </c>
    </row>
    <row r="1207" spans="1:6" x14ac:dyDescent="0.25">
      <c r="A1207">
        <v>2018</v>
      </c>
      <c r="B1207" t="s">
        <v>56</v>
      </c>
      <c r="C1207" t="s">
        <v>6</v>
      </c>
      <c r="D1207" s="1">
        <v>10879</v>
      </c>
      <c r="E1207" s="1">
        <v>123655</v>
      </c>
      <c r="F1207" s="2">
        <v>155433</v>
      </c>
    </row>
    <row r="1208" spans="1:6" x14ac:dyDescent="0.25">
      <c r="A1208">
        <v>2018</v>
      </c>
      <c r="B1208" t="s">
        <v>56</v>
      </c>
      <c r="C1208" t="s">
        <v>7</v>
      </c>
      <c r="D1208" s="1">
        <v>2859</v>
      </c>
      <c r="E1208" s="1">
        <v>47609</v>
      </c>
      <c r="F1208" s="2">
        <v>95574</v>
      </c>
    </row>
    <row r="1209" spans="1:6" x14ac:dyDescent="0.25">
      <c r="A1209">
        <v>2018</v>
      </c>
      <c r="B1209" t="s">
        <v>56</v>
      </c>
      <c r="C1209" t="s">
        <v>8</v>
      </c>
      <c r="D1209" s="1">
        <v>73412</v>
      </c>
      <c r="E1209" s="1">
        <v>570645</v>
      </c>
      <c r="F1209" s="2">
        <v>75337</v>
      </c>
    </row>
    <row r="1210" spans="1:6" x14ac:dyDescent="0.25">
      <c r="A1210">
        <v>2018</v>
      </c>
      <c r="B1210" t="s">
        <v>56</v>
      </c>
      <c r="C1210" t="s">
        <v>9</v>
      </c>
      <c r="D1210" s="1">
        <v>26225</v>
      </c>
      <c r="E1210" s="1">
        <v>237900</v>
      </c>
      <c r="F1210" s="2">
        <v>84587</v>
      </c>
    </row>
    <row r="1211" spans="1:6" x14ac:dyDescent="0.25">
      <c r="A1211">
        <v>2018</v>
      </c>
      <c r="B1211" t="s">
        <v>56</v>
      </c>
      <c r="C1211" t="s">
        <v>10</v>
      </c>
      <c r="D1211" s="1">
        <v>5824</v>
      </c>
      <c r="E1211" s="1">
        <v>32493</v>
      </c>
      <c r="F1211" s="2">
        <v>56024</v>
      </c>
    </row>
    <row r="1212" spans="1:6" x14ac:dyDescent="0.25">
      <c r="A1212">
        <v>2018</v>
      </c>
      <c r="B1212" t="s">
        <v>56</v>
      </c>
      <c r="C1212" t="s">
        <v>11</v>
      </c>
      <c r="D1212" s="1">
        <v>32448</v>
      </c>
      <c r="E1212" s="1">
        <v>373685</v>
      </c>
      <c r="F1212" s="2">
        <v>109598</v>
      </c>
    </row>
    <row r="1213" spans="1:6" x14ac:dyDescent="0.25">
      <c r="A1213">
        <v>2018</v>
      </c>
      <c r="B1213" t="s">
        <v>56</v>
      </c>
      <c r="C1213" t="s">
        <v>12</v>
      </c>
      <c r="D1213" s="1">
        <v>16542</v>
      </c>
      <c r="E1213" s="1">
        <v>133603</v>
      </c>
      <c r="F1213" s="2">
        <v>65167</v>
      </c>
    </row>
    <row r="1214" spans="1:6" x14ac:dyDescent="0.25">
      <c r="A1214">
        <v>2018</v>
      </c>
      <c r="B1214" t="s">
        <v>56</v>
      </c>
      <c r="C1214" t="s">
        <v>13</v>
      </c>
      <c r="D1214" s="1">
        <v>10213</v>
      </c>
      <c r="E1214" s="1">
        <v>109030</v>
      </c>
      <c r="F1214" s="2">
        <v>73894</v>
      </c>
    </row>
    <row r="1215" spans="1:6" x14ac:dyDescent="0.25">
      <c r="A1215">
        <v>2018</v>
      </c>
      <c r="B1215" t="s">
        <v>56</v>
      </c>
      <c r="C1215" t="s">
        <v>14</v>
      </c>
      <c r="D1215" s="1">
        <v>8870</v>
      </c>
      <c r="E1215" s="1">
        <v>73500</v>
      </c>
      <c r="F1215" s="2">
        <v>67710</v>
      </c>
    </row>
    <row r="1216" spans="1:6" x14ac:dyDescent="0.25">
      <c r="A1216">
        <v>2018</v>
      </c>
      <c r="B1216" t="s">
        <v>56</v>
      </c>
      <c r="C1216" t="s">
        <v>15</v>
      </c>
      <c r="D1216" s="1">
        <v>11035</v>
      </c>
      <c r="E1216" s="1">
        <v>92881</v>
      </c>
      <c r="F1216" s="2">
        <v>67733</v>
      </c>
    </row>
    <row r="1217" spans="1:6" x14ac:dyDescent="0.25">
      <c r="A1217">
        <v>2018</v>
      </c>
      <c r="B1217" t="s">
        <v>56</v>
      </c>
      <c r="C1217" t="s">
        <v>16</v>
      </c>
      <c r="D1217" s="1">
        <v>13754</v>
      </c>
      <c r="E1217" s="1">
        <v>85071</v>
      </c>
      <c r="F1217" s="2">
        <v>62731</v>
      </c>
    </row>
    <row r="1218" spans="1:6" x14ac:dyDescent="0.25">
      <c r="A1218">
        <v>2018</v>
      </c>
      <c r="B1218" t="s">
        <v>56</v>
      </c>
      <c r="C1218" t="s">
        <v>17</v>
      </c>
      <c r="D1218" s="1">
        <v>3804</v>
      </c>
      <c r="E1218" s="1">
        <v>29811</v>
      </c>
      <c r="F1218" s="2">
        <v>68174</v>
      </c>
    </row>
    <row r="1219" spans="1:6" x14ac:dyDescent="0.25">
      <c r="A1219">
        <v>2018</v>
      </c>
      <c r="B1219" t="s">
        <v>56</v>
      </c>
      <c r="C1219" t="s">
        <v>18</v>
      </c>
      <c r="D1219" s="1">
        <v>15277</v>
      </c>
      <c r="E1219" s="1">
        <v>138261</v>
      </c>
      <c r="F1219" s="2">
        <v>94201</v>
      </c>
    </row>
    <row r="1220" spans="1:6" x14ac:dyDescent="0.25">
      <c r="A1220">
        <v>2018</v>
      </c>
      <c r="B1220" t="s">
        <v>56</v>
      </c>
      <c r="C1220" t="s">
        <v>19</v>
      </c>
      <c r="D1220" s="1">
        <v>17504</v>
      </c>
      <c r="E1220" s="1">
        <v>217151</v>
      </c>
      <c r="F1220" s="2">
        <v>144514</v>
      </c>
    </row>
    <row r="1221" spans="1:6" x14ac:dyDescent="0.25">
      <c r="A1221">
        <v>2018</v>
      </c>
      <c r="B1221" t="s">
        <v>56</v>
      </c>
      <c r="C1221" t="s">
        <v>20</v>
      </c>
      <c r="D1221" s="1">
        <v>19082</v>
      </c>
      <c r="E1221" s="1">
        <v>203261</v>
      </c>
      <c r="F1221" s="2">
        <v>71568</v>
      </c>
    </row>
    <row r="1222" spans="1:6" x14ac:dyDescent="0.25">
      <c r="A1222">
        <v>2018</v>
      </c>
      <c r="B1222" t="s">
        <v>56</v>
      </c>
      <c r="C1222" t="s">
        <v>21</v>
      </c>
      <c r="D1222" s="1">
        <v>15877</v>
      </c>
      <c r="E1222" s="1">
        <v>178309</v>
      </c>
      <c r="F1222" s="2">
        <v>95604</v>
      </c>
    </row>
    <row r="1223" spans="1:6" x14ac:dyDescent="0.25">
      <c r="A1223">
        <v>2018</v>
      </c>
      <c r="B1223" t="s">
        <v>56</v>
      </c>
      <c r="C1223" t="s">
        <v>22</v>
      </c>
      <c r="D1223" s="1">
        <v>7959</v>
      </c>
      <c r="E1223" s="1">
        <v>42911</v>
      </c>
      <c r="F1223" s="2">
        <v>53281</v>
      </c>
    </row>
    <row r="1224" spans="1:6" x14ac:dyDescent="0.25">
      <c r="A1224">
        <v>2018</v>
      </c>
      <c r="B1224" t="s">
        <v>56</v>
      </c>
      <c r="C1224" t="s">
        <v>23</v>
      </c>
      <c r="D1224" s="1">
        <v>17251</v>
      </c>
      <c r="E1224" s="1">
        <v>162755</v>
      </c>
      <c r="F1224" s="2">
        <v>72947</v>
      </c>
    </row>
    <row r="1225" spans="1:6" x14ac:dyDescent="0.25">
      <c r="A1225">
        <v>2018</v>
      </c>
      <c r="B1225" t="s">
        <v>56</v>
      </c>
      <c r="C1225" t="s">
        <v>24</v>
      </c>
      <c r="D1225" s="1">
        <v>4297</v>
      </c>
      <c r="E1225" s="1">
        <v>21204</v>
      </c>
      <c r="F1225" s="2">
        <v>59315</v>
      </c>
    </row>
    <row r="1226" spans="1:6" x14ac:dyDescent="0.25">
      <c r="A1226">
        <v>2018</v>
      </c>
      <c r="B1226" t="s">
        <v>56</v>
      </c>
      <c r="C1226" t="s">
        <v>25</v>
      </c>
      <c r="D1226" s="1">
        <v>6683</v>
      </c>
      <c r="E1226" s="1">
        <v>66245</v>
      </c>
      <c r="F1226" s="2">
        <v>66817</v>
      </c>
    </row>
    <row r="1227" spans="1:6" x14ac:dyDescent="0.25">
      <c r="A1227">
        <v>2018</v>
      </c>
      <c r="B1227" t="s">
        <v>56</v>
      </c>
      <c r="C1227" t="s">
        <v>26</v>
      </c>
      <c r="D1227" s="1">
        <v>9082</v>
      </c>
      <c r="E1227" s="1">
        <v>63303</v>
      </c>
      <c r="F1227" s="2">
        <v>66612</v>
      </c>
    </row>
    <row r="1228" spans="1:6" x14ac:dyDescent="0.25">
      <c r="A1228">
        <v>2018</v>
      </c>
      <c r="B1228" t="s">
        <v>56</v>
      </c>
      <c r="C1228" t="s">
        <v>27</v>
      </c>
      <c r="D1228" s="1">
        <v>3838</v>
      </c>
      <c r="E1228" s="1">
        <v>33486</v>
      </c>
      <c r="F1228" s="2">
        <v>94889</v>
      </c>
    </row>
    <row r="1229" spans="1:6" x14ac:dyDescent="0.25">
      <c r="A1229">
        <v>2018</v>
      </c>
      <c r="B1229" t="s">
        <v>56</v>
      </c>
      <c r="C1229" t="s">
        <v>28</v>
      </c>
      <c r="D1229" s="1">
        <v>19963</v>
      </c>
      <c r="E1229" s="1">
        <v>242994</v>
      </c>
      <c r="F1229" s="2">
        <v>115066</v>
      </c>
    </row>
    <row r="1230" spans="1:6" x14ac:dyDescent="0.25">
      <c r="A1230">
        <v>2018</v>
      </c>
      <c r="B1230" t="s">
        <v>56</v>
      </c>
      <c r="C1230" t="s">
        <v>29</v>
      </c>
      <c r="D1230" s="1">
        <v>5293</v>
      </c>
      <c r="E1230" s="1">
        <v>32955</v>
      </c>
      <c r="F1230" s="2">
        <v>56048</v>
      </c>
    </row>
    <row r="1231" spans="1:6" x14ac:dyDescent="0.25">
      <c r="A1231">
        <v>2018</v>
      </c>
      <c r="B1231" t="s">
        <v>56</v>
      </c>
      <c r="C1231" t="s">
        <v>30</v>
      </c>
      <c r="D1231" s="1">
        <v>64317</v>
      </c>
      <c r="E1231" s="1">
        <v>714540</v>
      </c>
      <c r="F1231" s="2">
        <v>186871</v>
      </c>
    </row>
    <row r="1232" spans="1:6" x14ac:dyDescent="0.25">
      <c r="A1232">
        <v>2018</v>
      </c>
      <c r="B1232" t="s">
        <v>56</v>
      </c>
      <c r="C1232" t="s">
        <v>31</v>
      </c>
      <c r="D1232" s="1">
        <v>27776</v>
      </c>
      <c r="E1232" s="1">
        <v>233277</v>
      </c>
      <c r="F1232" s="2">
        <v>87311</v>
      </c>
    </row>
    <row r="1233" spans="1:6" x14ac:dyDescent="0.25">
      <c r="A1233">
        <v>2018</v>
      </c>
      <c r="B1233" t="s">
        <v>56</v>
      </c>
      <c r="C1233" t="s">
        <v>32</v>
      </c>
      <c r="D1233" s="1">
        <v>2995</v>
      </c>
      <c r="E1233" s="1">
        <v>23145</v>
      </c>
      <c r="F1233" s="2">
        <v>63251</v>
      </c>
    </row>
    <row r="1234" spans="1:6" x14ac:dyDescent="0.25">
      <c r="A1234">
        <v>2018</v>
      </c>
      <c r="B1234" t="s">
        <v>56</v>
      </c>
      <c r="C1234" t="s">
        <v>33</v>
      </c>
      <c r="D1234" s="1">
        <v>28783</v>
      </c>
      <c r="E1234" s="1">
        <v>293549</v>
      </c>
      <c r="F1234" s="2">
        <v>72736</v>
      </c>
    </row>
    <row r="1235" spans="1:6" x14ac:dyDescent="0.25">
      <c r="A1235">
        <v>2018</v>
      </c>
      <c r="B1235" t="s">
        <v>56</v>
      </c>
      <c r="C1235" t="s">
        <v>34</v>
      </c>
      <c r="D1235" s="1">
        <v>11458</v>
      </c>
      <c r="E1235" s="1">
        <v>77052</v>
      </c>
      <c r="F1235" s="2">
        <v>58044</v>
      </c>
    </row>
    <row r="1236" spans="1:6" x14ac:dyDescent="0.25">
      <c r="A1236">
        <v>2018</v>
      </c>
      <c r="B1236" t="s">
        <v>56</v>
      </c>
      <c r="C1236" t="s">
        <v>35</v>
      </c>
      <c r="D1236" s="1">
        <v>13030</v>
      </c>
      <c r="E1236" s="1">
        <v>84865</v>
      </c>
      <c r="F1236" s="2">
        <v>69649</v>
      </c>
    </row>
    <row r="1237" spans="1:6" x14ac:dyDescent="0.25">
      <c r="A1237">
        <v>2018</v>
      </c>
      <c r="B1237" t="s">
        <v>56</v>
      </c>
      <c r="C1237" t="s">
        <v>36</v>
      </c>
      <c r="D1237" s="1">
        <v>28823</v>
      </c>
      <c r="E1237" s="1">
        <v>325130</v>
      </c>
      <c r="F1237" s="2">
        <v>88831</v>
      </c>
    </row>
    <row r="1238" spans="1:6" x14ac:dyDescent="0.25">
      <c r="A1238">
        <v>2018</v>
      </c>
      <c r="B1238" t="s">
        <v>56</v>
      </c>
      <c r="C1238" t="s">
        <v>37</v>
      </c>
      <c r="D1238" s="1">
        <v>2869</v>
      </c>
      <c r="E1238" s="1">
        <v>32305</v>
      </c>
      <c r="F1238" s="2">
        <v>88061</v>
      </c>
    </row>
    <row r="1239" spans="1:6" x14ac:dyDescent="0.25">
      <c r="A1239">
        <v>2018</v>
      </c>
      <c r="B1239" t="s">
        <v>56</v>
      </c>
      <c r="C1239" t="s">
        <v>38</v>
      </c>
      <c r="D1239" s="1">
        <v>13166</v>
      </c>
      <c r="E1239" s="1">
        <v>100794</v>
      </c>
      <c r="F1239" s="2">
        <v>61713</v>
      </c>
    </row>
    <row r="1240" spans="1:6" x14ac:dyDescent="0.25">
      <c r="A1240">
        <v>2018</v>
      </c>
      <c r="B1240" t="s">
        <v>56</v>
      </c>
      <c r="C1240" t="s">
        <v>39</v>
      </c>
      <c r="D1240" s="1">
        <v>3259</v>
      </c>
      <c r="E1240" s="1">
        <v>28739</v>
      </c>
      <c r="F1240" s="2">
        <v>60160</v>
      </c>
    </row>
    <row r="1241" spans="1:6" x14ac:dyDescent="0.25">
      <c r="A1241">
        <v>2018</v>
      </c>
      <c r="B1241" t="s">
        <v>56</v>
      </c>
      <c r="C1241" t="s">
        <v>40</v>
      </c>
      <c r="D1241" s="1">
        <v>15698</v>
      </c>
      <c r="E1241" s="1">
        <v>150833</v>
      </c>
      <c r="F1241" s="2">
        <v>76718</v>
      </c>
    </row>
    <row r="1242" spans="1:6" x14ac:dyDescent="0.25">
      <c r="A1242">
        <v>2018</v>
      </c>
      <c r="B1242" t="s">
        <v>56</v>
      </c>
      <c r="C1242" t="s">
        <v>41</v>
      </c>
      <c r="D1242" s="1">
        <v>73679</v>
      </c>
      <c r="E1242" s="1">
        <v>756318</v>
      </c>
      <c r="F1242" s="2">
        <v>83356</v>
      </c>
    </row>
    <row r="1243" spans="1:6" x14ac:dyDescent="0.25">
      <c r="A1243">
        <v>2018</v>
      </c>
      <c r="B1243" t="s">
        <v>56</v>
      </c>
      <c r="C1243" t="s">
        <v>42</v>
      </c>
      <c r="D1243" s="1">
        <v>11520</v>
      </c>
      <c r="E1243" s="1">
        <v>87530</v>
      </c>
      <c r="F1243" s="2">
        <v>67933</v>
      </c>
    </row>
    <row r="1244" spans="1:6" x14ac:dyDescent="0.25">
      <c r="A1244">
        <v>2018</v>
      </c>
      <c r="B1244" t="s">
        <v>56</v>
      </c>
      <c r="C1244" t="s">
        <v>43</v>
      </c>
      <c r="D1244" s="1">
        <v>1694</v>
      </c>
      <c r="E1244" s="1">
        <v>11814</v>
      </c>
      <c r="F1244" s="2">
        <v>72078</v>
      </c>
    </row>
    <row r="1245" spans="1:6" x14ac:dyDescent="0.25">
      <c r="A1245">
        <v>2018</v>
      </c>
      <c r="B1245" t="s">
        <v>56</v>
      </c>
      <c r="C1245" t="s">
        <v>44</v>
      </c>
      <c r="D1245" s="1">
        <v>21938</v>
      </c>
      <c r="E1245" s="1">
        <v>194731</v>
      </c>
      <c r="F1245" s="2">
        <v>85723</v>
      </c>
    </row>
    <row r="1246" spans="1:6" x14ac:dyDescent="0.25">
      <c r="A1246">
        <v>2018</v>
      </c>
      <c r="B1246" t="s">
        <v>56</v>
      </c>
      <c r="C1246" t="s">
        <v>45</v>
      </c>
      <c r="D1246" s="1">
        <v>17577</v>
      </c>
      <c r="E1246" s="1">
        <v>147871</v>
      </c>
      <c r="F1246" s="2">
        <v>80466</v>
      </c>
    </row>
    <row r="1247" spans="1:6" x14ac:dyDescent="0.25">
      <c r="A1247">
        <v>2018</v>
      </c>
      <c r="B1247" t="s">
        <v>56</v>
      </c>
      <c r="C1247" t="s">
        <v>46</v>
      </c>
      <c r="D1247" s="1">
        <v>4029</v>
      </c>
      <c r="E1247" s="1">
        <v>24510</v>
      </c>
      <c r="F1247" s="2">
        <v>53206</v>
      </c>
    </row>
    <row r="1248" spans="1:6" x14ac:dyDescent="0.25">
      <c r="A1248">
        <v>2018</v>
      </c>
      <c r="B1248" t="s">
        <v>56</v>
      </c>
      <c r="C1248" t="s">
        <v>47</v>
      </c>
      <c r="D1248" s="1">
        <v>13917</v>
      </c>
      <c r="E1248" s="1">
        <v>148837</v>
      </c>
      <c r="F1248" s="2">
        <v>71561</v>
      </c>
    </row>
    <row r="1249" spans="1:6" x14ac:dyDescent="0.25">
      <c r="A1249">
        <v>2018</v>
      </c>
      <c r="B1249" t="s">
        <v>56</v>
      </c>
      <c r="C1249" t="s">
        <v>48</v>
      </c>
      <c r="D1249" s="1">
        <v>2283</v>
      </c>
      <c r="E1249" s="1">
        <v>11124</v>
      </c>
      <c r="F1249" s="2">
        <v>57486</v>
      </c>
    </row>
    <row r="1250" spans="1:6" x14ac:dyDescent="0.25">
      <c r="A1250">
        <v>2018</v>
      </c>
      <c r="B1250" t="s">
        <v>57</v>
      </c>
      <c r="C1250" t="s">
        <v>1</v>
      </c>
      <c r="D1250" s="1">
        <v>21888</v>
      </c>
      <c r="E1250" s="1">
        <v>245234</v>
      </c>
      <c r="F1250" s="2">
        <v>55653</v>
      </c>
    </row>
    <row r="1251" spans="1:6" x14ac:dyDescent="0.25">
      <c r="A1251">
        <v>2018</v>
      </c>
      <c r="B1251" t="s">
        <v>57</v>
      </c>
      <c r="C1251" t="s">
        <v>2</v>
      </c>
      <c r="D1251" s="1">
        <v>35993</v>
      </c>
      <c r="E1251" s="1">
        <v>430516</v>
      </c>
      <c r="F1251" s="2">
        <v>56745</v>
      </c>
    </row>
    <row r="1252" spans="1:6" x14ac:dyDescent="0.25">
      <c r="A1252">
        <v>2018</v>
      </c>
      <c r="B1252" t="s">
        <v>57</v>
      </c>
      <c r="C1252" t="s">
        <v>3</v>
      </c>
      <c r="D1252" s="1">
        <v>14308</v>
      </c>
      <c r="E1252" s="1">
        <v>146700</v>
      </c>
      <c r="F1252" s="2">
        <v>60316</v>
      </c>
    </row>
    <row r="1253" spans="1:6" x14ac:dyDescent="0.25">
      <c r="A1253">
        <v>2018</v>
      </c>
      <c r="B1253" t="s">
        <v>57</v>
      </c>
      <c r="C1253" t="s">
        <v>4</v>
      </c>
      <c r="D1253" s="1">
        <v>208425</v>
      </c>
      <c r="E1253" s="1">
        <v>2667839</v>
      </c>
      <c r="F1253" s="2">
        <v>91070</v>
      </c>
    </row>
    <row r="1254" spans="1:6" x14ac:dyDescent="0.25">
      <c r="A1254">
        <v>2018</v>
      </c>
      <c r="B1254" t="s">
        <v>57</v>
      </c>
      <c r="C1254" t="s">
        <v>5</v>
      </c>
      <c r="D1254" s="1">
        <v>52525</v>
      </c>
      <c r="E1254" s="1">
        <v>423946</v>
      </c>
      <c r="F1254" s="2">
        <v>81401</v>
      </c>
    </row>
    <row r="1255" spans="1:6" x14ac:dyDescent="0.25">
      <c r="A1255">
        <v>2018</v>
      </c>
      <c r="B1255" t="s">
        <v>57</v>
      </c>
      <c r="C1255" t="s">
        <v>6</v>
      </c>
      <c r="D1255" s="1">
        <v>23279</v>
      </c>
      <c r="E1255" s="1">
        <v>221029</v>
      </c>
      <c r="F1255" s="2">
        <v>87958</v>
      </c>
    </row>
    <row r="1256" spans="1:6" x14ac:dyDescent="0.25">
      <c r="A1256">
        <v>2018</v>
      </c>
      <c r="B1256" t="s">
        <v>57</v>
      </c>
      <c r="C1256" t="s">
        <v>7</v>
      </c>
      <c r="D1256" s="1">
        <v>8956</v>
      </c>
      <c r="E1256" s="1">
        <v>63405</v>
      </c>
      <c r="F1256" s="2">
        <v>80066</v>
      </c>
    </row>
    <row r="1257" spans="1:6" x14ac:dyDescent="0.25">
      <c r="A1257">
        <v>2018</v>
      </c>
      <c r="B1257" t="s">
        <v>57</v>
      </c>
      <c r="C1257" t="s">
        <v>8</v>
      </c>
      <c r="D1257" s="1">
        <v>161890</v>
      </c>
      <c r="E1257" s="1">
        <v>1365136</v>
      </c>
      <c r="F1257" s="2">
        <v>60914</v>
      </c>
    </row>
    <row r="1258" spans="1:6" x14ac:dyDescent="0.25">
      <c r="A1258">
        <v>2018</v>
      </c>
      <c r="B1258" t="s">
        <v>57</v>
      </c>
      <c r="C1258" t="s">
        <v>9</v>
      </c>
      <c r="D1258" s="1">
        <v>54714</v>
      </c>
      <c r="E1258" s="1">
        <v>687321</v>
      </c>
      <c r="F1258" s="2">
        <v>66989</v>
      </c>
    </row>
    <row r="1259" spans="1:6" x14ac:dyDescent="0.25">
      <c r="A1259">
        <v>2018</v>
      </c>
      <c r="B1259" t="s">
        <v>57</v>
      </c>
      <c r="C1259" t="s">
        <v>10</v>
      </c>
      <c r="D1259" s="1">
        <v>11562</v>
      </c>
      <c r="E1259" s="1">
        <v>91631</v>
      </c>
      <c r="F1259" s="2">
        <v>51695</v>
      </c>
    </row>
    <row r="1260" spans="1:6" x14ac:dyDescent="0.25">
      <c r="A1260">
        <v>2018</v>
      </c>
      <c r="B1260" t="s">
        <v>57</v>
      </c>
      <c r="C1260" t="s">
        <v>11</v>
      </c>
      <c r="D1260" s="1">
        <v>74587</v>
      </c>
      <c r="E1260" s="1">
        <v>948766</v>
      </c>
      <c r="F1260" s="2">
        <v>76586</v>
      </c>
    </row>
    <row r="1261" spans="1:6" x14ac:dyDescent="0.25">
      <c r="A1261">
        <v>2018</v>
      </c>
      <c r="B1261" t="s">
        <v>57</v>
      </c>
      <c r="C1261" t="s">
        <v>12</v>
      </c>
      <c r="D1261" s="1">
        <v>29755</v>
      </c>
      <c r="E1261" s="1">
        <v>342835</v>
      </c>
      <c r="F1261" s="2">
        <v>52468</v>
      </c>
    </row>
    <row r="1262" spans="1:6" x14ac:dyDescent="0.25">
      <c r="A1262">
        <v>2018</v>
      </c>
      <c r="B1262" t="s">
        <v>57</v>
      </c>
      <c r="C1262" t="s">
        <v>13</v>
      </c>
      <c r="D1262" s="1">
        <v>15839</v>
      </c>
      <c r="E1262" s="1">
        <v>140535</v>
      </c>
      <c r="F1262" s="2">
        <v>54071</v>
      </c>
    </row>
    <row r="1263" spans="1:6" x14ac:dyDescent="0.25">
      <c r="A1263">
        <v>2018</v>
      </c>
      <c r="B1263" t="s">
        <v>57</v>
      </c>
      <c r="C1263" t="s">
        <v>14</v>
      </c>
      <c r="D1263" s="1">
        <v>16731</v>
      </c>
      <c r="E1263" s="1">
        <v>179413</v>
      </c>
      <c r="F1263" s="2">
        <v>61288</v>
      </c>
    </row>
    <row r="1264" spans="1:6" x14ac:dyDescent="0.25">
      <c r="A1264">
        <v>2018</v>
      </c>
      <c r="B1264" t="s">
        <v>57</v>
      </c>
      <c r="C1264" t="s">
        <v>15</v>
      </c>
      <c r="D1264" s="1">
        <v>20542</v>
      </c>
      <c r="E1264" s="1">
        <v>217081</v>
      </c>
      <c r="F1264" s="2">
        <v>50087</v>
      </c>
    </row>
    <row r="1265" spans="1:6" x14ac:dyDescent="0.25">
      <c r="A1265">
        <v>2018</v>
      </c>
      <c r="B1265" t="s">
        <v>57</v>
      </c>
      <c r="C1265" t="s">
        <v>16</v>
      </c>
      <c r="D1265" s="1">
        <v>24537</v>
      </c>
      <c r="E1265" s="1">
        <v>213171</v>
      </c>
      <c r="F1265" s="2">
        <v>56446</v>
      </c>
    </row>
    <row r="1266" spans="1:6" x14ac:dyDescent="0.25">
      <c r="A1266">
        <v>2018</v>
      </c>
      <c r="B1266" t="s">
        <v>57</v>
      </c>
      <c r="C1266" t="s">
        <v>17</v>
      </c>
      <c r="D1266" s="1">
        <v>9940</v>
      </c>
      <c r="E1266" s="1">
        <v>69285</v>
      </c>
      <c r="F1266" s="2">
        <v>57328</v>
      </c>
    </row>
    <row r="1267" spans="1:6" x14ac:dyDescent="0.25">
      <c r="A1267">
        <v>2018</v>
      </c>
      <c r="B1267" t="s">
        <v>57</v>
      </c>
      <c r="C1267" t="s">
        <v>18</v>
      </c>
      <c r="D1267" s="1">
        <v>42809</v>
      </c>
      <c r="E1267" s="1">
        <v>452753</v>
      </c>
      <c r="F1267" s="2">
        <v>79500</v>
      </c>
    </row>
    <row r="1268" spans="1:6" x14ac:dyDescent="0.25">
      <c r="A1268">
        <v>2018</v>
      </c>
      <c r="B1268" t="s">
        <v>57</v>
      </c>
      <c r="C1268" t="s">
        <v>19</v>
      </c>
      <c r="D1268" s="1">
        <v>47416</v>
      </c>
      <c r="E1268" s="1">
        <v>587518</v>
      </c>
      <c r="F1268" s="2">
        <v>107875</v>
      </c>
    </row>
    <row r="1269" spans="1:6" x14ac:dyDescent="0.25">
      <c r="A1269">
        <v>2018</v>
      </c>
      <c r="B1269" t="s">
        <v>57</v>
      </c>
      <c r="C1269" t="s">
        <v>20</v>
      </c>
      <c r="D1269" s="1">
        <v>42545</v>
      </c>
      <c r="E1269" s="1">
        <v>657930</v>
      </c>
      <c r="F1269" s="2">
        <v>69377</v>
      </c>
    </row>
    <row r="1270" spans="1:6" x14ac:dyDescent="0.25">
      <c r="A1270">
        <v>2018</v>
      </c>
      <c r="B1270" t="s">
        <v>57</v>
      </c>
      <c r="C1270" t="s">
        <v>21</v>
      </c>
      <c r="D1270" s="1">
        <v>32020</v>
      </c>
      <c r="E1270" s="1">
        <v>378493</v>
      </c>
      <c r="F1270" s="2">
        <v>82535</v>
      </c>
    </row>
    <row r="1271" spans="1:6" x14ac:dyDescent="0.25">
      <c r="A1271">
        <v>2018</v>
      </c>
      <c r="B1271" t="s">
        <v>57</v>
      </c>
      <c r="C1271" t="s">
        <v>22</v>
      </c>
      <c r="D1271" s="1">
        <v>12259</v>
      </c>
      <c r="E1271" s="1">
        <v>109842</v>
      </c>
      <c r="F1271" s="2">
        <v>42132</v>
      </c>
    </row>
    <row r="1272" spans="1:6" x14ac:dyDescent="0.25">
      <c r="A1272">
        <v>2018</v>
      </c>
      <c r="B1272" t="s">
        <v>57</v>
      </c>
      <c r="C1272" t="s">
        <v>23</v>
      </c>
      <c r="D1272" s="1">
        <v>32577</v>
      </c>
      <c r="E1272" s="1">
        <v>385727</v>
      </c>
      <c r="F1272" s="2">
        <v>66429</v>
      </c>
    </row>
    <row r="1273" spans="1:6" x14ac:dyDescent="0.25">
      <c r="A1273">
        <v>2018</v>
      </c>
      <c r="B1273" t="s">
        <v>57</v>
      </c>
      <c r="C1273" t="s">
        <v>24</v>
      </c>
      <c r="D1273" s="1">
        <v>9359</v>
      </c>
      <c r="E1273" s="1">
        <v>42410</v>
      </c>
      <c r="F1273" s="2">
        <v>52271</v>
      </c>
    </row>
    <row r="1274" spans="1:6" x14ac:dyDescent="0.25">
      <c r="A1274">
        <v>2018</v>
      </c>
      <c r="B1274" t="s">
        <v>57</v>
      </c>
      <c r="C1274" t="s">
        <v>25</v>
      </c>
      <c r="D1274" s="1">
        <v>11582</v>
      </c>
      <c r="E1274" s="1">
        <v>119167</v>
      </c>
      <c r="F1274" s="2">
        <v>58836</v>
      </c>
    </row>
    <row r="1275" spans="1:6" x14ac:dyDescent="0.25">
      <c r="A1275">
        <v>2018</v>
      </c>
      <c r="B1275" t="s">
        <v>57</v>
      </c>
      <c r="C1275" t="s">
        <v>26</v>
      </c>
      <c r="D1275" s="1">
        <v>19970</v>
      </c>
      <c r="E1275" s="1">
        <v>190736</v>
      </c>
      <c r="F1275" s="2">
        <v>61821</v>
      </c>
    </row>
    <row r="1276" spans="1:6" x14ac:dyDescent="0.25">
      <c r="A1276">
        <v>2018</v>
      </c>
      <c r="B1276" t="s">
        <v>57</v>
      </c>
      <c r="C1276" t="s">
        <v>27</v>
      </c>
      <c r="D1276" s="1">
        <v>12323</v>
      </c>
      <c r="E1276" s="1">
        <v>82831</v>
      </c>
      <c r="F1276" s="2">
        <v>77486</v>
      </c>
    </row>
    <row r="1277" spans="1:6" x14ac:dyDescent="0.25">
      <c r="A1277">
        <v>2018</v>
      </c>
      <c r="B1277" t="s">
        <v>57</v>
      </c>
      <c r="C1277" t="s">
        <v>28</v>
      </c>
      <c r="D1277" s="1">
        <v>51837</v>
      </c>
      <c r="E1277" s="1">
        <v>671419</v>
      </c>
      <c r="F1277" s="2">
        <v>90784</v>
      </c>
    </row>
    <row r="1278" spans="1:6" x14ac:dyDescent="0.25">
      <c r="A1278">
        <v>2018</v>
      </c>
      <c r="B1278" t="s">
        <v>57</v>
      </c>
      <c r="C1278" t="s">
        <v>29</v>
      </c>
      <c r="D1278" s="1">
        <v>10669</v>
      </c>
      <c r="E1278" s="1">
        <v>106930</v>
      </c>
      <c r="F1278" s="2">
        <v>61899</v>
      </c>
    </row>
    <row r="1279" spans="1:6" x14ac:dyDescent="0.25">
      <c r="A1279">
        <v>2018</v>
      </c>
      <c r="B1279" t="s">
        <v>57</v>
      </c>
      <c r="C1279" t="s">
        <v>30</v>
      </c>
      <c r="D1279" s="1">
        <v>112471</v>
      </c>
      <c r="E1279" s="1">
        <v>1339421</v>
      </c>
      <c r="F1279" s="2">
        <v>95057</v>
      </c>
    </row>
    <row r="1280" spans="1:6" x14ac:dyDescent="0.25">
      <c r="A1280">
        <v>2018</v>
      </c>
      <c r="B1280" t="s">
        <v>57</v>
      </c>
      <c r="C1280" t="s">
        <v>31</v>
      </c>
      <c r="D1280" s="1">
        <v>58892</v>
      </c>
      <c r="E1280" s="1">
        <v>635554</v>
      </c>
      <c r="F1280" s="2">
        <v>65609</v>
      </c>
    </row>
    <row r="1281" spans="1:6" x14ac:dyDescent="0.25">
      <c r="A1281">
        <v>2018</v>
      </c>
      <c r="B1281" t="s">
        <v>57</v>
      </c>
      <c r="C1281" t="s">
        <v>32</v>
      </c>
      <c r="D1281" s="1">
        <v>5130</v>
      </c>
      <c r="E1281" s="1">
        <v>34560</v>
      </c>
      <c r="F1281" s="2">
        <v>61774</v>
      </c>
    </row>
    <row r="1282" spans="1:6" x14ac:dyDescent="0.25">
      <c r="A1282">
        <v>2018</v>
      </c>
      <c r="B1282" t="s">
        <v>57</v>
      </c>
      <c r="C1282" t="s">
        <v>33</v>
      </c>
      <c r="D1282" s="1">
        <v>53280</v>
      </c>
      <c r="E1282" s="1">
        <v>729430</v>
      </c>
      <c r="F1282" s="2">
        <v>64006</v>
      </c>
    </row>
    <row r="1283" spans="1:6" x14ac:dyDescent="0.25">
      <c r="A1283">
        <v>2018</v>
      </c>
      <c r="B1283" t="s">
        <v>57</v>
      </c>
      <c r="C1283" t="s">
        <v>34</v>
      </c>
      <c r="D1283" s="1">
        <v>20594</v>
      </c>
      <c r="E1283" s="1">
        <v>191261</v>
      </c>
      <c r="F1283" s="2">
        <v>52227</v>
      </c>
    </row>
    <row r="1284" spans="1:6" x14ac:dyDescent="0.25">
      <c r="A1284">
        <v>2018</v>
      </c>
      <c r="B1284" t="s">
        <v>57</v>
      </c>
      <c r="C1284" t="s">
        <v>35</v>
      </c>
      <c r="D1284" s="1">
        <v>25462</v>
      </c>
      <c r="E1284" s="1">
        <v>248627</v>
      </c>
      <c r="F1284" s="2">
        <v>69806</v>
      </c>
    </row>
    <row r="1285" spans="1:6" x14ac:dyDescent="0.25">
      <c r="A1285">
        <v>2018</v>
      </c>
      <c r="B1285" t="s">
        <v>57</v>
      </c>
      <c r="C1285" t="s">
        <v>36</v>
      </c>
      <c r="D1285" s="1">
        <v>63415</v>
      </c>
      <c r="E1285" s="1">
        <v>806555</v>
      </c>
      <c r="F1285" s="2">
        <v>78092</v>
      </c>
    </row>
    <row r="1286" spans="1:6" x14ac:dyDescent="0.25">
      <c r="A1286">
        <v>2018</v>
      </c>
      <c r="B1286" t="s">
        <v>57</v>
      </c>
      <c r="C1286" t="s">
        <v>37</v>
      </c>
      <c r="D1286" s="1">
        <v>8651</v>
      </c>
      <c r="E1286" s="1">
        <v>68430</v>
      </c>
      <c r="F1286" s="2">
        <v>68957</v>
      </c>
    </row>
    <row r="1287" spans="1:6" x14ac:dyDescent="0.25">
      <c r="A1287">
        <v>2018</v>
      </c>
      <c r="B1287" t="s">
        <v>57</v>
      </c>
      <c r="C1287" t="s">
        <v>38</v>
      </c>
      <c r="D1287" s="1">
        <v>26993</v>
      </c>
      <c r="E1287" s="1">
        <v>293499</v>
      </c>
      <c r="F1287" s="2">
        <v>50391</v>
      </c>
    </row>
    <row r="1288" spans="1:6" x14ac:dyDescent="0.25">
      <c r="A1288">
        <v>2018</v>
      </c>
      <c r="B1288" t="s">
        <v>57</v>
      </c>
      <c r="C1288" t="s">
        <v>39</v>
      </c>
      <c r="D1288" s="1">
        <v>5205</v>
      </c>
      <c r="E1288" s="1">
        <v>32354</v>
      </c>
      <c r="F1288" s="2">
        <v>56384</v>
      </c>
    </row>
    <row r="1289" spans="1:6" x14ac:dyDescent="0.25">
      <c r="A1289">
        <v>2018</v>
      </c>
      <c r="B1289" t="s">
        <v>57</v>
      </c>
      <c r="C1289" t="s">
        <v>40</v>
      </c>
      <c r="D1289" s="1">
        <v>29519</v>
      </c>
      <c r="E1289" s="1">
        <v>417345</v>
      </c>
      <c r="F1289" s="2">
        <v>59851</v>
      </c>
    </row>
    <row r="1290" spans="1:6" x14ac:dyDescent="0.25">
      <c r="A1290">
        <v>2018</v>
      </c>
      <c r="B1290" t="s">
        <v>57</v>
      </c>
      <c r="C1290" t="s">
        <v>41</v>
      </c>
      <c r="D1290" s="1">
        <v>134025</v>
      </c>
      <c r="E1290" s="1">
        <v>1736415</v>
      </c>
      <c r="F1290" s="2">
        <v>74443</v>
      </c>
    </row>
    <row r="1291" spans="1:6" x14ac:dyDescent="0.25">
      <c r="A1291">
        <v>2018</v>
      </c>
      <c r="B1291" t="s">
        <v>57</v>
      </c>
      <c r="C1291" t="s">
        <v>42</v>
      </c>
      <c r="D1291" s="1">
        <v>23036</v>
      </c>
      <c r="E1291" s="1">
        <v>215564</v>
      </c>
      <c r="F1291" s="2">
        <v>59543</v>
      </c>
    </row>
    <row r="1292" spans="1:6" x14ac:dyDescent="0.25">
      <c r="A1292">
        <v>2018</v>
      </c>
      <c r="B1292" t="s">
        <v>57</v>
      </c>
      <c r="C1292" t="s">
        <v>43</v>
      </c>
      <c r="D1292" s="1">
        <v>5661</v>
      </c>
      <c r="E1292" s="1">
        <v>28976</v>
      </c>
      <c r="F1292" s="2">
        <v>64917</v>
      </c>
    </row>
    <row r="1293" spans="1:6" x14ac:dyDescent="0.25">
      <c r="A1293">
        <v>2018</v>
      </c>
      <c r="B1293" t="s">
        <v>57</v>
      </c>
      <c r="C1293" t="s">
        <v>44</v>
      </c>
      <c r="D1293" s="1">
        <v>58849</v>
      </c>
      <c r="E1293" s="1">
        <v>746452</v>
      </c>
      <c r="F1293" s="2">
        <v>87511</v>
      </c>
    </row>
    <row r="1294" spans="1:6" x14ac:dyDescent="0.25">
      <c r="A1294">
        <v>2018</v>
      </c>
      <c r="B1294" t="s">
        <v>57</v>
      </c>
      <c r="C1294" t="s">
        <v>45</v>
      </c>
      <c r="D1294" s="1">
        <v>40209</v>
      </c>
      <c r="E1294" s="1">
        <v>414712</v>
      </c>
      <c r="F1294" s="2">
        <v>82245</v>
      </c>
    </row>
    <row r="1295" spans="1:6" x14ac:dyDescent="0.25">
      <c r="A1295">
        <v>2018</v>
      </c>
      <c r="B1295" t="s">
        <v>57</v>
      </c>
      <c r="C1295" t="s">
        <v>46</v>
      </c>
      <c r="D1295" s="1">
        <v>8323</v>
      </c>
      <c r="E1295" s="1">
        <v>68965</v>
      </c>
      <c r="F1295" s="2">
        <v>51745</v>
      </c>
    </row>
    <row r="1296" spans="1:6" x14ac:dyDescent="0.25">
      <c r="A1296">
        <v>2018</v>
      </c>
      <c r="B1296" t="s">
        <v>57</v>
      </c>
      <c r="C1296" t="s">
        <v>47</v>
      </c>
      <c r="D1296" s="1">
        <v>25856</v>
      </c>
      <c r="E1296" s="1">
        <v>327719</v>
      </c>
      <c r="F1296" s="2">
        <v>60773</v>
      </c>
    </row>
    <row r="1297" spans="1:6" x14ac:dyDescent="0.25">
      <c r="A1297">
        <v>2018</v>
      </c>
      <c r="B1297" t="s">
        <v>57</v>
      </c>
      <c r="C1297" t="s">
        <v>48</v>
      </c>
      <c r="D1297" s="1">
        <v>4559</v>
      </c>
      <c r="E1297" s="1">
        <v>18733</v>
      </c>
      <c r="F1297" s="2">
        <v>52783</v>
      </c>
    </row>
    <row r="1298" spans="1:6" x14ac:dyDescent="0.25">
      <c r="A1298">
        <v>2018</v>
      </c>
      <c r="B1298" t="s">
        <v>58</v>
      </c>
      <c r="C1298" t="s">
        <v>1</v>
      </c>
      <c r="D1298" s="1">
        <v>12678</v>
      </c>
      <c r="E1298" s="1">
        <v>233306</v>
      </c>
      <c r="F1298" s="2">
        <v>46432</v>
      </c>
    </row>
    <row r="1299" spans="1:6" x14ac:dyDescent="0.25">
      <c r="A1299">
        <v>2018</v>
      </c>
      <c r="B1299" t="s">
        <v>58</v>
      </c>
      <c r="C1299" t="s">
        <v>2</v>
      </c>
      <c r="D1299" s="1">
        <v>18037</v>
      </c>
      <c r="E1299" s="1">
        <v>440616</v>
      </c>
      <c r="F1299" s="2">
        <v>51125</v>
      </c>
    </row>
    <row r="1300" spans="1:6" x14ac:dyDescent="0.25">
      <c r="A1300">
        <v>2018</v>
      </c>
      <c r="B1300" t="s">
        <v>58</v>
      </c>
      <c r="C1300" t="s">
        <v>3</v>
      </c>
      <c r="D1300" s="1">
        <v>15788</v>
      </c>
      <c r="E1300" s="1">
        <v>186119</v>
      </c>
      <c r="F1300" s="2">
        <v>42468</v>
      </c>
    </row>
    <row r="1301" spans="1:6" x14ac:dyDescent="0.25">
      <c r="A1301">
        <v>2018</v>
      </c>
      <c r="B1301" t="s">
        <v>58</v>
      </c>
      <c r="C1301" t="s">
        <v>4</v>
      </c>
      <c r="D1301" s="1">
        <v>618901</v>
      </c>
      <c r="E1301" s="1">
        <v>2649228</v>
      </c>
      <c r="F1301" s="2">
        <v>52187</v>
      </c>
    </row>
    <row r="1302" spans="1:6" x14ac:dyDescent="0.25">
      <c r="A1302">
        <v>2018</v>
      </c>
      <c r="B1302" t="s">
        <v>58</v>
      </c>
      <c r="C1302" t="s">
        <v>5</v>
      </c>
      <c r="D1302" s="1">
        <v>21666</v>
      </c>
      <c r="E1302" s="1">
        <v>335274</v>
      </c>
      <c r="F1302" s="2">
        <v>50156</v>
      </c>
    </row>
    <row r="1303" spans="1:6" x14ac:dyDescent="0.25">
      <c r="A1303">
        <v>2018</v>
      </c>
      <c r="B1303" t="s">
        <v>58</v>
      </c>
      <c r="C1303" t="s">
        <v>6</v>
      </c>
      <c r="D1303" s="1">
        <v>13090</v>
      </c>
      <c r="E1303" s="1">
        <v>326866</v>
      </c>
      <c r="F1303" s="2">
        <v>55369</v>
      </c>
    </row>
    <row r="1304" spans="1:6" x14ac:dyDescent="0.25">
      <c r="A1304">
        <v>2018</v>
      </c>
      <c r="B1304" t="s">
        <v>58</v>
      </c>
      <c r="C1304" t="s">
        <v>7</v>
      </c>
      <c r="D1304" s="1">
        <v>5063</v>
      </c>
      <c r="E1304" s="1">
        <v>75524</v>
      </c>
      <c r="F1304" s="2">
        <v>53795</v>
      </c>
    </row>
    <row r="1305" spans="1:6" x14ac:dyDescent="0.25">
      <c r="A1305">
        <v>2018</v>
      </c>
      <c r="B1305" t="s">
        <v>58</v>
      </c>
      <c r="C1305" t="s">
        <v>8</v>
      </c>
      <c r="D1305" s="1">
        <v>73761</v>
      </c>
      <c r="E1305" s="1">
        <v>1287814</v>
      </c>
      <c r="F1305" s="2">
        <v>50781</v>
      </c>
    </row>
    <row r="1306" spans="1:6" x14ac:dyDescent="0.25">
      <c r="A1306">
        <v>2018</v>
      </c>
      <c r="B1306" t="s">
        <v>58</v>
      </c>
      <c r="C1306" t="s">
        <v>9</v>
      </c>
      <c r="D1306" s="1">
        <v>28952</v>
      </c>
      <c r="E1306" s="1">
        <v>562436</v>
      </c>
      <c r="F1306" s="2">
        <v>52062</v>
      </c>
    </row>
    <row r="1307" spans="1:6" x14ac:dyDescent="0.25">
      <c r="A1307">
        <v>2018</v>
      </c>
      <c r="B1307" t="s">
        <v>58</v>
      </c>
      <c r="C1307" t="s">
        <v>10</v>
      </c>
      <c r="D1307" s="1">
        <v>7824</v>
      </c>
      <c r="E1307" s="1">
        <v>100212</v>
      </c>
      <c r="F1307" s="2">
        <v>42047</v>
      </c>
    </row>
    <row r="1308" spans="1:6" x14ac:dyDescent="0.25">
      <c r="A1308">
        <v>2018</v>
      </c>
      <c r="B1308" t="s">
        <v>58</v>
      </c>
      <c r="C1308" t="s">
        <v>11</v>
      </c>
      <c r="D1308" s="1">
        <v>34720</v>
      </c>
      <c r="E1308" s="1">
        <v>919288</v>
      </c>
      <c r="F1308" s="2">
        <v>50959</v>
      </c>
    </row>
    <row r="1309" spans="1:6" x14ac:dyDescent="0.25">
      <c r="A1309">
        <v>2018</v>
      </c>
      <c r="B1309" t="s">
        <v>58</v>
      </c>
      <c r="C1309" t="s">
        <v>12</v>
      </c>
      <c r="D1309" s="1">
        <v>15692</v>
      </c>
      <c r="E1309" s="1">
        <v>459398</v>
      </c>
      <c r="F1309" s="2">
        <v>47681</v>
      </c>
    </row>
    <row r="1310" spans="1:6" x14ac:dyDescent="0.25">
      <c r="A1310">
        <v>2018</v>
      </c>
      <c r="B1310" t="s">
        <v>58</v>
      </c>
      <c r="C1310" t="s">
        <v>13</v>
      </c>
      <c r="D1310" s="1">
        <v>11589</v>
      </c>
      <c r="E1310" s="1">
        <v>219674</v>
      </c>
      <c r="F1310" s="2">
        <v>43022</v>
      </c>
    </row>
    <row r="1311" spans="1:6" x14ac:dyDescent="0.25">
      <c r="A1311">
        <v>2018</v>
      </c>
      <c r="B1311" t="s">
        <v>58</v>
      </c>
      <c r="C1311" t="s">
        <v>14</v>
      </c>
      <c r="D1311" s="1">
        <v>10277</v>
      </c>
      <c r="E1311" s="1">
        <v>195132</v>
      </c>
      <c r="F1311" s="2">
        <v>42586</v>
      </c>
    </row>
    <row r="1312" spans="1:6" x14ac:dyDescent="0.25">
      <c r="A1312">
        <v>2018</v>
      </c>
      <c r="B1312" t="s">
        <v>58</v>
      </c>
      <c r="C1312" t="s">
        <v>15</v>
      </c>
      <c r="D1312" s="1">
        <v>18161</v>
      </c>
      <c r="E1312" s="1">
        <v>267486</v>
      </c>
      <c r="F1312" s="2">
        <v>48210</v>
      </c>
    </row>
    <row r="1313" spans="1:6" x14ac:dyDescent="0.25">
      <c r="A1313">
        <v>2018</v>
      </c>
      <c r="B1313" t="s">
        <v>58</v>
      </c>
      <c r="C1313" t="s">
        <v>16</v>
      </c>
      <c r="D1313" s="1">
        <v>15480</v>
      </c>
      <c r="E1313" s="1">
        <v>300015</v>
      </c>
      <c r="F1313" s="2">
        <v>43339</v>
      </c>
    </row>
    <row r="1314" spans="1:6" x14ac:dyDescent="0.25">
      <c r="A1314">
        <v>2018</v>
      </c>
      <c r="B1314" t="s">
        <v>58</v>
      </c>
      <c r="C1314" t="s">
        <v>17</v>
      </c>
      <c r="D1314" s="1">
        <v>5483</v>
      </c>
      <c r="E1314" s="1">
        <v>118009</v>
      </c>
      <c r="F1314" s="2">
        <v>47535</v>
      </c>
    </row>
    <row r="1315" spans="1:6" x14ac:dyDescent="0.25">
      <c r="A1315">
        <v>2018</v>
      </c>
      <c r="B1315" t="s">
        <v>58</v>
      </c>
      <c r="C1315" t="s">
        <v>18</v>
      </c>
      <c r="D1315" s="1">
        <v>20856</v>
      </c>
      <c r="E1315" s="1">
        <v>445328</v>
      </c>
      <c r="F1315" s="2">
        <v>54310</v>
      </c>
    </row>
    <row r="1316" spans="1:6" x14ac:dyDescent="0.25">
      <c r="A1316">
        <v>2018</v>
      </c>
      <c r="B1316" t="s">
        <v>58</v>
      </c>
      <c r="C1316" t="s">
        <v>19</v>
      </c>
      <c r="D1316" s="1">
        <v>66364</v>
      </c>
      <c r="E1316" s="1">
        <v>773683</v>
      </c>
      <c r="F1316" s="2">
        <v>58448</v>
      </c>
    </row>
    <row r="1317" spans="1:6" x14ac:dyDescent="0.25">
      <c r="A1317">
        <v>2018</v>
      </c>
      <c r="B1317" t="s">
        <v>58</v>
      </c>
      <c r="C1317" t="s">
        <v>20</v>
      </c>
      <c r="D1317" s="1">
        <v>24822</v>
      </c>
      <c r="E1317" s="1">
        <v>659230</v>
      </c>
      <c r="F1317" s="2">
        <v>49739</v>
      </c>
    </row>
    <row r="1318" spans="1:6" x14ac:dyDescent="0.25">
      <c r="A1318">
        <v>2018</v>
      </c>
      <c r="B1318" t="s">
        <v>58</v>
      </c>
      <c r="C1318" t="s">
        <v>21</v>
      </c>
      <c r="D1318" s="1">
        <v>19210</v>
      </c>
      <c r="E1318" s="1">
        <v>526556</v>
      </c>
      <c r="F1318" s="2">
        <v>51469</v>
      </c>
    </row>
    <row r="1319" spans="1:6" x14ac:dyDescent="0.25">
      <c r="A1319">
        <v>2018</v>
      </c>
      <c r="B1319" t="s">
        <v>58</v>
      </c>
      <c r="C1319" t="s">
        <v>22</v>
      </c>
      <c r="D1319" s="1">
        <v>7531</v>
      </c>
      <c r="E1319" s="1">
        <v>144105</v>
      </c>
      <c r="F1319" s="2">
        <v>41620</v>
      </c>
    </row>
    <row r="1320" spans="1:6" x14ac:dyDescent="0.25">
      <c r="A1320">
        <v>2018</v>
      </c>
      <c r="B1320" t="s">
        <v>58</v>
      </c>
      <c r="C1320" t="s">
        <v>23</v>
      </c>
      <c r="D1320" s="1">
        <v>48555</v>
      </c>
      <c r="E1320" s="1">
        <v>454728</v>
      </c>
      <c r="F1320" s="2">
        <v>46127</v>
      </c>
    </row>
    <row r="1321" spans="1:6" x14ac:dyDescent="0.25">
      <c r="A1321">
        <v>2018</v>
      </c>
      <c r="B1321" t="s">
        <v>58</v>
      </c>
      <c r="C1321" t="s">
        <v>24</v>
      </c>
      <c r="D1321" s="1">
        <v>4637</v>
      </c>
      <c r="E1321" s="1">
        <v>73530</v>
      </c>
      <c r="F1321" s="2">
        <v>47539</v>
      </c>
    </row>
    <row r="1322" spans="1:6" x14ac:dyDescent="0.25">
      <c r="A1322">
        <v>2018</v>
      </c>
      <c r="B1322" t="s">
        <v>58</v>
      </c>
      <c r="C1322" t="s">
        <v>25</v>
      </c>
      <c r="D1322" s="1">
        <v>12205</v>
      </c>
      <c r="E1322" s="1">
        <v>138155</v>
      </c>
      <c r="F1322" s="2">
        <v>46678</v>
      </c>
    </row>
    <row r="1323" spans="1:6" x14ac:dyDescent="0.25">
      <c r="A1323">
        <v>2018</v>
      </c>
      <c r="B1323" t="s">
        <v>58</v>
      </c>
      <c r="C1323" t="s">
        <v>26</v>
      </c>
      <c r="D1323" s="1">
        <v>8913</v>
      </c>
      <c r="E1323" s="1">
        <v>139036</v>
      </c>
      <c r="F1323" s="2">
        <v>54167</v>
      </c>
    </row>
    <row r="1324" spans="1:6" x14ac:dyDescent="0.25">
      <c r="A1324">
        <v>2018</v>
      </c>
      <c r="B1324" t="s">
        <v>58</v>
      </c>
      <c r="C1324" t="s">
        <v>27</v>
      </c>
      <c r="D1324" s="1">
        <v>4700</v>
      </c>
      <c r="E1324" s="1">
        <v>112567</v>
      </c>
      <c r="F1324" s="2">
        <v>56317</v>
      </c>
    </row>
    <row r="1325" spans="1:6" x14ac:dyDescent="0.25">
      <c r="A1325">
        <v>2018</v>
      </c>
      <c r="B1325" t="s">
        <v>58</v>
      </c>
      <c r="C1325" t="s">
        <v>28</v>
      </c>
      <c r="D1325" s="1">
        <v>37328</v>
      </c>
      <c r="E1325" s="1">
        <v>656716</v>
      </c>
      <c r="F1325" s="2">
        <v>53402</v>
      </c>
    </row>
    <row r="1326" spans="1:6" x14ac:dyDescent="0.25">
      <c r="A1326">
        <v>2018</v>
      </c>
      <c r="B1326" t="s">
        <v>58</v>
      </c>
      <c r="C1326" t="s">
        <v>29</v>
      </c>
      <c r="D1326" s="1">
        <v>10221</v>
      </c>
      <c r="E1326" s="1">
        <v>128590</v>
      </c>
      <c r="F1326" s="2">
        <v>41645</v>
      </c>
    </row>
    <row r="1327" spans="1:6" x14ac:dyDescent="0.25">
      <c r="A1327">
        <v>2018</v>
      </c>
      <c r="B1327" t="s">
        <v>58</v>
      </c>
      <c r="C1327" t="s">
        <v>30</v>
      </c>
      <c r="D1327" s="1">
        <v>67399</v>
      </c>
      <c r="E1327" s="1">
        <v>1914153</v>
      </c>
      <c r="F1327" s="2">
        <v>53467</v>
      </c>
    </row>
    <row r="1328" spans="1:6" x14ac:dyDescent="0.25">
      <c r="A1328">
        <v>2018</v>
      </c>
      <c r="B1328" t="s">
        <v>58</v>
      </c>
      <c r="C1328" t="s">
        <v>31</v>
      </c>
      <c r="D1328" s="1">
        <v>27210</v>
      </c>
      <c r="E1328" s="1">
        <v>592067</v>
      </c>
      <c r="F1328" s="2">
        <v>48381</v>
      </c>
    </row>
    <row r="1329" spans="1:6" x14ac:dyDescent="0.25">
      <c r="A1329">
        <v>2018</v>
      </c>
      <c r="B1329" t="s">
        <v>58</v>
      </c>
      <c r="C1329" t="s">
        <v>32</v>
      </c>
      <c r="D1329" s="1">
        <v>2558</v>
      </c>
      <c r="E1329" s="1">
        <v>62184</v>
      </c>
      <c r="F1329" s="2">
        <v>51404</v>
      </c>
    </row>
    <row r="1330" spans="1:6" x14ac:dyDescent="0.25">
      <c r="A1330">
        <v>2018</v>
      </c>
      <c r="B1330" t="s">
        <v>58</v>
      </c>
      <c r="C1330" t="s">
        <v>33</v>
      </c>
      <c r="D1330" s="1">
        <v>34508</v>
      </c>
      <c r="E1330" s="1">
        <v>904140</v>
      </c>
      <c r="F1330" s="2">
        <v>46408</v>
      </c>
    </row>
    <row r="1331" spans="1:6" x14ac:dyDescent="0.25">
      <c r="A1331">
        <v>2018</v>
      </c>
      <c r="B1331" t="s">
        <v>58</v>
      </c>
      <c r="C1331" t="s">
        <v>34</v>
      </c>
      <c r="D1331" s="1">
        <v>13563</v>
      </c>
      <c r="E1331" s="1">
        <v>209863</v>
      </c>
      <c r="F1331" s="2">
        <v>45570</v>
      </c>
    </row>
    <row r="1332" spans="1:6" x14ac:dyDescent="0.25">
      <c r="A1332">
        <v>2018</v>
      </c>
      <c r="B1332" t="s">
        <v>58</v>
      </c>
      <c r="C1332" t="s">
        <v>35</v>
      </c>
      <c r="D1332" s="1">
        <v>15708</v>
      </c>
      <c r="E1332" s="1">
        <v>288939</v>
      </c>
      <c r="F1332" s="2">
        <v>50107</v>
      </c>
    </row>
    <row r="1333" spans="1:6" x14ac:dyDescent="0.25">
      <c r="A1333">
        <v>2018</v>
      </c>
      <c r="B1333" t="s">
        <v>58</v>
      </c>
      <c r="C1333" t="s">
        <v>36</v>
      </c>
      <c r="D1333" s="1">
        <v>57768</v>
      </c>
      <c r="E1333" s="1">
        <v>1209344</v>
      </c>
      <c r="F1333" s="2">
        <v>51808</v>
      </c>
    </row>
    <row r="1334" spans="1:6" x14ac:dyDescent="0.25">
      <c r="A1334">
        <v>2018</v>
      </c>
      <c r="B1334" t="s">
        <v>58</v>
      </c>
      <c r="C1334" t="s">
        <v>37</v>
      </c>
      <c r="D1334" s="1">
        <v>4545</v>
      </c>
      <c r="E1334" s="1">
        <v>100506</v>
      </c>
      <c r="F1334" s="2">
        <v>48716</v>
      </c>
    </row>
    <row r="1335" spans="1:6" x14ac:dyDescent="0.25">
      <c r="A1335">
        <v>2018</v>
      </c>
      <c r="B1335" t="s">
        <v>58</v>
      </c>
      <c r="C1335" t="s">
        <v>38</v>
      </c>
      <c r="D1335" s="1">
        <v>11971</v>
      </c>
      <c r="E1335" s="1">
        <v>234487</v>
      </c>
      <c r="F1335" s="2">
        <v>45993</v>
      </c>
    </row>
    <row r="1336" spans="1:6" x14ac:dyDescent="0.25">
      <c r="A1336">
        <v>2018</v>
      </c>
      <c r="B1336" t="s">
        <v>58</v>
      </c>
      <c r="C1336" t="s">
        <v>39</v>
      </c>
      <c r="D1336" s="1">
        <v>2839</v>
      </c>
      <c r="E1336" s="1">
        <v>67868</v>
      </c>
      <c r="F1336" s="2">
        <v>50399</v>
      </c>
    </row>
    <row r="1337" spans="1:6" x14ac:dyDescent="0.25">
      <c r="A1337">
        <v>2018</v>
      </c>
      <c r="B1337" t="s">
        <v>58</v>
      </c>
      <c r="C1337" t="s">
        <v>40</v>
      </c>
      <c r="D1337" s="1">
        <v>16127</v>
      </c>
      <c r="E1337" s="1">
        <v>420817</v>
      </c>
      <c r="F1337" s="2">
        <v>52099</v>
      </c>
    </row>
    <row r="1338" spans="1:6" x14ac:dyDescent="0.25">
      <c r="A1338">
        <v>2018</v>
      </c>
      <c r="B1338" t="s">
        <v>58</v>
      </c>
      <c r="C1338" t="s">
        <v>41</v>
      </c>
      <c r="D1338" s="1">
        <v>90552</v>
      </c>
      <c r="E1338" s="1">
        <v>1641637</v>
      </c>
      <c r="F1338" s="2">
        <v>48036</v>
      </c>
    </row>
    <row r="1339" spans="1:6" x14ac:dyDescent="0.25">
      <c r="A1339">
        <v>2018</v>
      </c>
      <c r="B1339" t="s">
        <v>58</v>
      </c>
      <c r="C1339" t="s">
        <v>42</v>
      </c>
      <c r="D1339" s="1">
        <v>12264</v>
      </c>
      <c r="E1339" s="1">
        <v>186785</v>
      </c>
      <c r="F1339" s="2">
        <v>43696</v>
      </c>
    </row>
    <row r="1340" spans="1:6" x14ac:dyDescent="0.25">
      <c r="A1340">
        <v>2018</v>
      </c>
      <c r="B1340" t="s">
        <v>58</v>
      </c>
      <c r="C1340" t="s">
        <v>43</v>
      </c>
      <c r="D1340" s="1">
        <v>2463</v>
      </c>
      <c r="E1340" s="1">
        <v>62630</v>
      </c>
      <c r="F1340" s="2">
        <v>46699</v>
      </c>
    </row>
    <row r="1341" spans="1:6" x14ac:dyDescent="0.25">
      <c r="A1341">
        <v>2018</v>
      </c>
      <c r="B1341" t="s">
        <v>58</v>
      </c>
      <c r="C1341" t="s">
        <v>44</v>
      </c>
      <c r="D1341" s="1">
        <v>43566</v>
      </c>
      <c r="E1341" s="1">
        <v>505487</v>
      </c>
      <c r="F1341" s="2">
        <v>49627</v>
      </c>
    </row>
    <row r="1342" spans="1:6" x14ac:dyDescent="0.25">
      <c r="A1342">
        <v>2018</v>
      </c>
      <c r="B1342" t="s">
        <v>58</v>
      </c>
      <c r="C1342" t="s">
        <v>45</v>
      </c>
      <c r="D1342" s="1">
        <v>61026</v>
      </c>
      <c r="E1342" s="1">
        <v>465717</v>
      </c>
      <c r="F1342" s="2">
        <v>51354</v>
      </c>
    </row>
    <row r="1343" spans="1:6" x14ac:dyDescent="0.25">
      <c r="A1343">
        <v>2018</v>
      </c>
      <c r="B1343" t="s">
        <v>58</v>
      </c>
      <c r="C1343" t="s">
        <v>46</v>
      </c>
      <c r="D1343" s="1">
        <v>5765</v>
      </c>
      <c r="E1343" s="1">
        <v>124431</v>
      </c>
      <c r="F1343" s="2">
        <v>46182</v>
      </c>
    </row>
    <row r="1344" spans="1:6" x14ac:dyDescent="0.25">
      <c r="A1344">
        <v>2018</v>
      </c>
      <c r="B1344" t="s">
        <v>58</v>
      </c>
      <c r="C1344" t="s">
        <v>47</v>
      </c>
      <c r="D1344" s="1">
        <v>28013</v>
      </c>
      <c r="E1344" s="1">
        <v>434143</v>
      </c>
      <c r="F1344" s="2">
        <v>49195</v>
      </c>
    </row>
    <row r="1345" spans="1:6" x14ac:dyDescent="0.25">
      <c r="A1345">
        <v>2018</v>
      </c>
      <c r="B1345" t="s">
        <v>58</v>
      </c>
      <c r="C1345" t="s">
        <v>48</v>
      </c>
      <c r="D1345" s="1">
        <v>3338</v>
      </c>
      <c r="E1345" s="1">
        <v>26972</v>
      </c>
      <c r="F1345" s="2">
        <v>42906</v>
      </c>
    </row>
    <row r="1346" spans="1:6" x14ac:dyDescent="0.25">
      <c r="A1346">
        <v>2018</v>
      </c>
      <c r="B1346" t="s">
        <v>59</v>
      </c>
      <c r="C1346" t="s">
        <v>1</v>
      </c>
      <c r="D1346" s="1">
        <v>10993</v>
      </c>
      <c r="E1346" s="1">
        <v>205942</v>
      </c>
      <c r="F1346" s="2">
        <v>16798</v>
      </c>
    </row>
    <row r="1347" spans="1:6" x14ac:dyDescent="0.25">
      <c r="A1347">
        <v>2018</v>
      </c>
      <c r="B1347" t="s">
        <v>59</v>
      </c>
      <c r="C1347" t="s">
        <v>2</v>
      </c>
      <c r="D1347" s="1">
        <v>13627</v>
      </c>
      <c r="E1347" s="1">
        <v>325897</v>
      </c>
      <c r="F1347" s="2">
        <v>24580</v>
      </c>
    </row>
    <row r="1348" spans="1:6" x14ac:dyDescent="0.25">
      <c r="A1348">
        <v>2018</v>
      </c>
      <c r="B1348" t="s">
        <v>59</v>
      </c>
      <c r="C1348" t="s">
        <v>3</v>
      </c>
      <c r="D1348" s="1">
        <v>7168</v>
      </c>
      <c r="E1348" s="1">
        <v>118405</v>
      </c>
      <c r="F1348" s="2">
        <v>16536</v>
      </c>
    </row>
    <row r="1349" spans="1:6" x14ac:dyDescent="0.25">
      <c r="A1349">
        <v>2018</v>
      </c>
      <c r="B1349" t="s">
        <v>59</v>
      </c>
      <c r="C1349" t="s">
        <v>4</v>
      </c>
      <c r="D1349" s="1">
        <v>111455</v>
      </c>
      <c r="E1349" s="1">
        <v>1988750</v>
      </c>
      <c r="F1349" s="2">
        <v>30527</v>
      </c>
    </row>
    <row r="1350" spans="1:6" x14ac:dyDescent="0.25">
      <c r="A1350">
        <v>2018</v>
      </c>
      <c r="B1350" t="s">
        <v>59</v>
      </c>
      <c r="C1350" t="s">
        <v>5</v>
      </c>
      <c r="D1350" s="1">
        <v>16939</v>
      </c>
      <c r="E1350" s="1">
        <v>339407</v>
      </c>
      <c r="F1350" s="2">
        <v>25878</v>
      </c>
    </row>
    <row r="1351" spans="1:6" x14ac:dyDescent="0.25">
      <c r="A1351">
        <v>2018</v>
      </c>
      <c r="B1351" t="s">
        <v>59</v>
      </c>
      <c r="C1351" t="s">
        <v>6</v>
      </c>
      <c r="D1351" s="1">
        <v>10668</v>
      </c>
      <c r="E1351" s="1">
        <v>157709</v>
      </c>
      <c r="F1351" s="2">
        <v>23705</v>
      </c>
    </row>
    <row r="1352" spans="1:6" x14ac:dyDescent="0.25">
      <c r="A1352">
        <v>2018</v>
      </c>
      <c r="B1352" t="s">
        <v>59</v>
      </c>
      <c r="C1352" t="s">
        <v>7</v>
      </c>
      <c r="D1352" s="1">
        <v>2637</v>
      </c>
      <c r="E1352" s="1">
        <v>51696</v>
      </c>
      <c r="F1352" s="2">
        <v>20414</v>
      </c>
    </row>
    <row r="1353" spans="1:6" x14ac:dyDescent="0.25">
      <c r="A1353">
        <v>2018</v>
      </c>
      <c r="B1353" t="s">
        <v>59</v>
      </c>
      <c r="C1353" t="s">
        <v>8</v>
      </c>
      <c r="D1353" s="1">
        <v>56587</v>
      </c>
      <c r="E1353" s="1">
        <v>1226786</v>
      </c>
      <c r="F1353" s="2">
        <v>25881</v>
      </c>
    </row>
    <row r="1354" spans="1:6" x14ac:dyDescent="0.25">
      <c r="A1354">
        <v>2018</v>
      </c>
      <c r="B1354" t="s">
        <v>59</v>
      </c>
      <c r="C1354" t="s">
        <v>9</v>
      </c>
      <c r="D1354" s="1">
        <v>24275</v>
      </c>
      <c r="E1354" s="1">
        <v>487598</v>
      </c>
      <c r="F1354" s="2">
        <v>20604</v>
      </c>
    </row>
    <row r="1355" spans="1:6" x14ac:dyDescent="0.25">
      <c r="A1355">
        <v>2018</v>
      </c>
      <c r="B1355" t="s">
        <v>59</v>
      </c>
      <c r="C1355" t="s">
        <v>10</v>
      </c>
      <c r="D1355" s="1">
        <v>5008</v>
      </c>
      <c r="E1355" s="1">
        <v>78912</v>
      </c>
      <c r="F1355" s="2">
        <v>17141</v>
      </c>
    </row>
    <row r="1356" spans="1:6" x14ac:dyDescent="0.25">
      <c r="A1356">
        <v>2018</v>
      </c>
      <c r="B1356" t="s">
        <v>59</v>
      </c>
      <c r="C1356" t="s">
        <v>11</v>
      </c>
      <c r="D1356" s="1">
        <v>32619</v>
      </c>
      <c r="E1356" s="1">
        <v>617101</v>
      </c>
      <c r="F1356" s="2">
        <v>23765</v>
      </c>
    </row>
    <row r="1357" spans="1:6" x14ac:dyDescent="0.25">
      <c r="A1357">
        <v>2018</v>
      </c>
      <c r="B1357" t="s">
        <v>59</v>
      </c>
      <c r="C1357" t="s">
        <v>12</v>
      </c>
      <c r="D1357" s="1">
        <v>15564</v>
      </c>
      <c r="E1357" s="1">
        <v>310335</v>
      </c>
      <c r="F1357" s="2">
        <v>18981</v>
      </c>
    </row>
    <row r="1358" spans="1:6" x14ac:dyDescent="0.25">
      <c r="A1358">
        <v>2018</v>
      </c>
      <c r="B1358" t="s">
        <v>59</v>
      </c>
      <c r="C1358" t="s">
        <v>13</v>
      </c>
      <c r="D1358" s="1">
        <v>8670</v>
      </c>
      <c r="E1358" s="1">
        <v>143729</v>
      </c>
      <c r="F1358" s="2">
        <v>16799</v>
      </c>
    </row>
    <row r="1359" spans="1:6" x14ac:dyDescent="0.25">
      <c r="A1359">
        <v>2018</v>
      </c>
      <c r="B1359" t="s">
        <v>59</v>
      </c>
      <c r="C1359" t="s">
        <v>14</v>
      </c>
      <c r="D1359" s="1">
        <v>6895</v>
      </c>
      <c r="E1359" s="1">
        <v>129372</v>
      </c>
      <c r="F1359" s="2">
        <v>16764</v>
      </c>
    </row>
    <row r="1360" spans="1:6" x14ac:dyDescent="0.25">
      <c r="A1360">
        <v>2018</v>
      </c>
      <c r="B1360" t="s">
        <v>59</v>
      </c>
      <c r="C1360" t="s">
        <v>15</v>
      </c>
      <c r="D1360" s="1">
        <v>10080</v>
      </c>
      <c r="E1360" s="1">
        <v>197894</v>
      </c>
      <c r="F1360" s="2">
        <v>17719</v>
      </c>
    </row>
    <row r="1361" spans="1:6" x14ac:dyDescent="0.25">
      <c r="A1361">
        <v>2018</v>
      </c>
      <c r="B1361" t="s">
        <v>59</v>
      </c>
      <c r="C1361" t="s">
        <v>16</v>
      </c>
      <c r="D1361" s="1">
        <v>12415</v>
      </c>
      <c r="E1361" s="1">
        <v>236357</v>
      </c>
      <c r="F1361" s="2">
        <v>21264</v>
      </c>
    </row>
    <row r="1362" spans="1:6" x14ac:dyDescent="0.25">
      <c r="A1362">
        <v>2018</v>
      </c>
      <c r="B1362" t="s">
        <v>59</v>
      </c>
      <c r="C1362" t="s">
        <v>17</v>
      </c>
      <c r="D1362" s="1">
        <v>5047</v>
      </c>
      <c r="E1362" s="1">
        <v>68406</v>
      </c>
      <c r="F1362" s="2">
        <v>22087</v>
      </c>
    </row>
    <row r="1363" spans="1:6" x14ac:dyDescent="0.25">
      <c r="A1363">
        <v>2018</v>
      </c>
      <c r="B1363" t="s">
        <v>59</v>
      </c>
      <c r="C1363" t="s">
        <v>18</v>
      </c>
      <c r="D1363" s="1">
        <v>14772</v>
      </c>
      <c r="E1363" s="1">
        <v>282009</v>
      </c>
      <c r="F1363" s="2">
        <v>24012</v>
      </c>
    </row>
    <row r="1364" spans="1:6" x14ac:dyDescent="0.25">
      <c r="A1364">
        <v>2018</v>
      </c>
      <c r="B1364" t="s">
        <v>59</v>
      </c>
      <c r="C1364" t="s">
        <v>19</v>
      </c>
      <c r="D1364" s="1">
        <v>20642</v>
      </c>
      <c r="E1364" s="1">
        <v>375767</v>
      </c>
      <c r="F1364" s="2">
        <v>27758</v>
      </c>
    </row>
    <row r="1365" spans="1:6" x14ac:dyDescent="0.25">
      <c r="A1365">
        <v>2018</v>
      </c>
      <c r="B1365" t="s">
        <v>59</v>
      </c>
      <c r="C1365" t="s">
        <v>20</v>
      </c>
      <c r="D1365" s="1">
        <v>22025</v>
      </c>
      <c r="E1365" s="1">
        <v>432290</v>
      </c>
      <c r="F1365" s="2">
        <v>20566</v>
      </c>
    </row>
    <row r="1366" spans="1:6" x14ac:dyDescent="0.25">
      <c r="A1366">
        <v>2018</v>
      </c>
      <c r="B1366" t="s">
        <v>59</v>
      </c>
      <c r="C1366" t="s">
        <v>21</v>
      </c>
      <c r="D1366" s="1">
        <v>15294</v>
      </c>
      <c r="E1366" s="1">
        <v>272821</v>
      </c>
      <c r="F1366" s="2">
        <v>22507</v>
      </c>
    </row>
    <row r="1367" spans="1:6" x14ac:dyDescent="0.25">
      <c r="A1367">
        <v>2018</v>
      </c>
      <c r="B1367" t="s">
        <v>59</v>
      </c>
      <c r="C1367" t="s">
        <v>22</v>
      </c>
      <c r="D1367" s="1">
        <v>6464</v>
      </c>
      <c r="E1367" s="1">
        <v>134785</v>
      </c>
      <c r="F1367" s="2">
        <v>17523</v>
      </c>
    </row>
    <row r="1368" spans="1:6" x14ac:dyDescent="0.25">
      <c r="A1368">
        <v>2018</v>
      </c>
      <c r="B1368" t="s">
        <v>59</v>
      </c>
      <c r="C1368" t="s">
        <v>23</v>
      </c>
      <c r="D1368" s="1">
        <v>14797</v>
      </c>
      <c r="E1368" s="1">
        <v>305418</v>
      </c>
      <c r="F1368" s="2">
        <v>20892</v>
      </c>
    </row>
    <row r="1369" spans="1:6" x14ac:dyDescent="0.25">
      <c r="A1369">
        <v>2018</v>
      </c>
      <c r="B1369" t="s">
        <v>59</v>
      </c>
      <c r="C1369" t="s">
        <v>24</v>
      </c>
      <c r="D1369" s="1">
        <v>5071</v>
      </c>
      <c r="E1369" s="1">
        <v>66044</v>
      </c>
      <c r="F1369" s="2">
        <v>19150</v>
      </c>
    </row>
    <row r="1370" spans="1:6" x14ac:dyDescent="0.25">
      <c r="A1370">
        <v>2018</v>
      </c>
      <c r="B1370" t="s">
        <v>59</v>
      </c>
      <c r="C1370" t="s">
        <v>25</v>
      </c>
      <c r="D1370" s="1">
        <v>5561</v>
      </c>
      <c r="E1370" s="1">
        <v>92581</v>
      </c>
      <c r="F1370" s="2">
        <v>16715</v>
      </c>
    </row>
    <row r="1371" spans="1:6" x14ac:dyDescent="0.25">
      <c r="A1371">
        <v>2018</v>
      </c>
      <c r="B1371" t="s">
        <v>59</v>
      </c>
      <c r="C1371" t="s">
        <v>26</v>
      </c>
      <c r="D1371" s="1">
        <v>8499</v>
      </c>
      <c r="E1371" s="1">
        <v>352051</v>
      </c>
      <c r="F1371" s="2">
        <v>33688</v>
      </c>
    </row>
    <row r="1372" spans="1:6" x14ac:dyDescent="0.25">
      <c r="A1372">
        <v>2018</v>
      </c>
      <c r="B1372" t="s">
        <v>59</v>
      </c>
      <c r="C1372" t="s">
        <v>27</v>
      </c>
      <c r="D1372" s="1">
        <v>4595</v>
      </c>
      <c r="E1372" s="1">
        <v>71975</v>
      </c>
      <c r="F1372" s="2">
        <v>21945</v>
      </c>
    </row>
    <row r="1373" spans="1:6" x14ac:dyDescent="0.25">
      <c r="A1373">
        <v>2018</v>
      </c>
      <c r="B1373" t="s">
        <v>59</v>
      </c>
      <c r="C1373" t="s">
        <v>28</v>
      </c>
      <c r="D1373" s="1">
        <v>24132</v>
      </c>
      <c r="E1373" s="1">
        <v>385616</v>
      </c>
      <c r="F1373" s="2">
        <v>26316</v>
      </c>
    </row>
    <row r="1374" spans="1:6" x14ac:dyDescent="0.25">
      <c r="A1374">
        <v>2018</v>
      </c>
      <c r="B1374" t="s">
        <v>59</v>
      </c>
      <c r="C1374" t="s">
        <v>29</v>
      </c>
      <c r="D1374" s="1">
        <v>5107</v>
      </c>
      <c r="E1374" s="1">
        <v>97785</v>
      </c>
      <c r="F1374" s="2">
        <v>18651</v>
      </c>
    </row>
    <row r="1375" spans="1:6" x14ac:dyDescent="0.25">
      <c r="A1375">
        <v>2018</v>
      </c>
      <c r="B1375" t="s">
        <v>59</v>
      </c>
      <c r="C1375" t="s">
        <v>30</v>
      </c>
      <c r="D1375" s="1">
        <v>66285</v>
      </c>
      <c r="E1375" s="1">
        <v>957343</v>
      </c>
      <c r="F1375" s="2">
        <v>33850</v>
      </c>
    </row>
    <row r="1376" spans="1:6" x14ac:dyDescent="0.25">
      <c r="A1376">
        <v>2018</v>
      </c>
      <c r="B1376" t="s">
        <v>59</v>
      </c>
      <c r="C1376" t="s">
        <v>31</v>
      </c>
      <c r="D1376" s="1">
        <v>25859</v>
      </c>
      <c r="E1376" s="1">
        <v>502877</v>
      </c>
      <c r="F1376" s="2">
        <v>19767</v>
      </c>
    </row>
    <row r="1377" spans="1:6" x14ac:dyDescent="0.25">
      <c r="A1377">
        <v>2018</v>
      </c>
      <c r="B1377" t="s">
        <v>59</v>
      </c>
      <c r="C1377" t="s">
        <v>32</v>
      </c>
      <c r="D1377" s="1">
        <v>2627</v>
      </c>
      <c r="E1377" s="1">
        <v>40375</v>
      </c>
      <c r="F1377" s="2">
        <v>17889</v>
      </c>
    </row>
    <row r="1378" spans="1:6" x14ac:dyDescent="0.25">
      <c r="A1378">
        <v>2018</v>
      </c>
      <c r="B1378" t="s">
        <v>59</v>
      </c>
      <c r="C1378" t="s">
        <v>33</v>
      </c>
      <c r="D1378" s="1">
        <v>28523</v>
      </c>
      <c r="E1378" s="1">
        <v>566681</v>
      </c>
      <c r="F1378" s="2">
        <v>19459</v>
      </c>
    </row>
    <row r="1379" spans="1:6" x14ac:dyDescent="0.25">
      <c r="A1379">
        <v>2018</v>
      </c>
      <c r="B1379" t="s">
        <v>59</v>
      </c>
      <c r="C1379" t="s">
        <v>34</v>
      </c>
      <c r="D1379" s="1">
        <v>9140</v>
      </c>
      <c r="E1379" s="1">
        <v>171567</v>
      </c>
      <c r="F1379" s="2">
        <v>18204</v>
      </c>
    </row>
    <row r="1380" spans="1:6" x14ac:dyDescent="0.25">
      <c r="A1380">
        <v>2018</v>
      </c>
      <c r="B1380" t="s">
        <v>59</v>
      </c>
      <c r="C1380" t="s">
        <v>35</v>
      </c>
      <c r="D1380" s="1">
        <v>13794</v>
      </c>
      <c r="E1380" s="1">
        <v>210781</v>
      </c>
      <c r="F1380" s="2">
        <v>22754</v>
      </c>
    </row>
    <row r="1381" spans="1:6" x14ac:dyDescent="0.25">
      <c r="A1381">
        <v>2018</v>
      </c>
      <c r="B1381" t="s">
        <v>59</v>
      </c>
      <c r="C1381" t="s">
        <v>36</v>
      </c>
      <c r="D1381" s="1">
        <v>33471</v>
      </c>
      <c r="E1381" s="1">
        <v>571799</v>
      </c>
      <c r="F1381" s="2">
        <v>21102</v>
      </c>
    </row>
    <row r="1382" spans="1:6" x14ac:dyDescent="0.25">
      <c r="A1382">
        <v>2018</v>
      </c>
      <c r="B1382" t="s">
        <v>59</v>
      </c>
      <c r="C1382" t="s">
        <v>37</v>
      </c>
      <c r="D1382" s="1">
        <v>3748</v>
      </c>
      <c r="E1382" s="1">
        <v>59154</v>
      </c>
      <c r="F1382" s="2">
        <v>22818</v>
      </c>
    </row>
    <row r="1383" spans="1:6" x14ac:dyDescent="0.25">
      <c r="A1383">
        <v>2018</v>
      </c>
      <c r="B1383" t="s">
        <v>59</v>
      </c>
      <c r="C1383" t="s">
        <v>38</v>
      </c>
      <c r="D1383" s="1">
        <v>12841</v>
      </c>
      <c r="E1383" s="1">
        <v>263743</v>
      </c>
      <c r="F1383" s="2">
        <v>17991</v>
      </c>
    </row>
    <row r="1384" spans="1:6" x14ac:dyDescent="0.25">
      <c r="A1384">
        <v>2018</v>
      </c>
      <c r="B1384" t="s">
        <v>59</v>
      </c>
      <c r="C1384" t="s">
        <v>39</v>
      </c>
      <c r="D1384" s="1">
        <v>3149</v>
      </c>
      <c r="E1384" s="1">
        <v>47321</v>
      </c>
      <c r="F1384" s="2">
        <v>16954</v>
      </c>
    </row>
    <row r="1385" spans="1:6" x14ac:dyDescent="0.25">
      <c r="A1385">
        <v>2018</v>
      </c>
      <c r="B1385" t="s">
        <v>59</v>
      </c>
      <c r="C1385" t="s">
        <v>40</v>
      </c>
      <c r="D1385" s="1">
        <v>16427</v>
      </c>
      <c r="E1385" s="1">
        <v>337857</v>
      </c>
      <c r="F1385" s="2">
        <v>23524</v>
      </c>
    </row>
    <row r="1386" spans="1:6" x14ac:dyDescent="0.25">
      <c r="A1386">
        <v>2018</v>
      </c>
      <c r="B1386" t="s">
        <v>59</v>
      </c>
      <c r="C1386" t="s">
        <v>41</v>
      </c>
      <c r="D1386" s="1">
        <v>62760</v>
      </c>
      <c r="E1386" s="1">
        <v>1354468</v>
      </c>
      <c r="F1386" s="2">
        <v>21861</v>
      </c>
    </row>
    <row r="1387" spans="1:6" x14ac:dyDescent="0.25">
      <c r="A1387">
        <v>2018</v>
      </c>
      <c r="B1387" t="s">
        <v>59</v>
      </c>
      <c r="C1387" t="s">
        <v>42</v>
      </c>
      <c r="D1387" s="1">
        <v>7374</v>
      </c>
      <c r="E1387" s="1">
        <v>148446</v>
      </c>
      <c r="F1387" s="2">
        <v>20121</v>
      </c>
    </row>
    <row r="1388" spans="1:6" x14ac:dyDescent="0.25">
      <c r="A1388">
        <v>2018</v>
      </c>
      <c r="B1388" t="s">
        <v>59</v>
      </c>
      <c r="C1388" t="s">
        <v>43</v>
      </c>
      <c r="D1388" s="1">
        <v>2279</v>
      </c>
      <c r="E1388" s="1">
        <v>37198</v>
      </c>
      <c r="F1388" s="2">
        <v>23107</v>
      </c>
    </row>
    <row r="1389" spans="1:6" x14ac:dyDescent="0.25">
      <c r="A1389">
        <v>2018</v>
      </c>
      <c r="B1389" t="s">
        <v>59</v>
      </c>
      <c r="C1389" t="s">
        <v>44</v>
      </c>
      <c r="D1389" s="1">
        <v>20479</v>
      </c>
      <c r="E1389" s="1">
        <v>406321</v>
      </c>
      <c r="F1389" s="2">
        <v>20678</v>
      </c>
    </row>
    <row r="1390" spans="1:6" x14ac:dyDescent="0.25">
      <c r="A1390">
        <v>2018</v>
      </c>
      <c r="B1390" t="s">
        <v>59</v>
      </c>
      <c r="C1390" t="s">
        <v>45</v>
      </c>
      <c r="D1390" s="1">
        <v>20431</v>
      </c>
      <c r="E1390" s="1">
        <v>335635</v>
      </c>
      <c r="F1390" s="2">
        <v>25357</v>
      </c>
    </row>
    <row r="1391" spans="1:6" x14ac:dyDescent="0.25">
      <c r="A1391">
        <v>2018</v>
      </c>
      <c r="B1391" t="s">
        <v>59</v>
      </c>
      <c r="C1391" t="s">
        <v>46</v>
      </c>
      <c r="D1391" s="1">
        <v>4722</v>
      </c>
      <c r="E1391" s="1">
        <v>74133</v>
      </c>
      <c r="F1391" s="2">
        <v>17916</v>
      </c>
    </row>
    <row r="1392" spans="1:6" x14ac:dyDescent="0.25">
      <c r="A1392">
        <v>2018</v>
      </c>
      <c r="B1392" t="s">
        <v>59</v>
      </c>
      <c r="C1392" t="s">
        <v>47</v>
      </c>
      <c r="D1392" s="1">
        <v>16931</v>
      </c>
      <c r="E1392" s="1">
        <v>282313</v>
      </c>
      <c r="F1392" s="2">
        <v>18305</v>
      </c>
    </row>
    <row r="1393" spans="1:6" x14ac:dyDescent="0.25">
      <c r="A1393">
        <v>2018</v>
      </c>
      <c r="B1393" t="s">
        <v>59</v>
      </c>
      <c r="C1393" t="s">
        <v>48</v>
      </c>
      <c r="D1393" s="1">
        <v>2383</v>
      </c>
      <c r="E1393" s="1">
        <v>36403</v>
      </c>
      <c r="F1393" s="2">
        <v>21270</v>
      </c>
    </row>
    <row r="1394" spans="1:6" x14ac:dyDescent="0.25">
      <c r="A1394">
        <v>2018</v>
      </c>
      <c r="B1394" t="s">
        <v>60</v>
      </c>
      <c r="C1394" t="s">
        <v>1</v>
      </c>
      <c r="D1394" s="1">
        <v>10102</v>
      </c>
      <c r="E1394" s="1">
        <v>46094</v>
      </c>
      <c r="F1394" s="2">
        <v>37839</v>
      </c>
    </row>
    <row r="1395" spans="1:6" x14ac:dyDescent="0.25">
      <c r="A1395">
        <v>2018</v>
      </c>
      <c r="B1395" t="s">
        <v>60</v>
      </c>
      <c r="C1395" t="s">
        <v>2</v>
      </c>
      <c r="D1395" s="1">
        <v>11119</v>
      </c>
      <c r="E1395" s="1">
        <v>75319</v>
      </c>
      <c r="F1395" s="2">
        <v>37697</v>
      </c>
    </row>
    <row r="1396" spans="1:6" x14ac:dyDescent="0.25">
      <c r="A1396">
        <v>2018</v>
      </c>
      <c r="B1396" t="s">
        <v>60</v>
      </c>
      <c r="C1396" t="s">
        <v>3</v>
      </c>
      <c r="D1396" s="1">
        <v>5345</v>
      </c>
      <c r="E1396" s="1">
        <v>24966</v>
      </c>
      <c r="F1396" s="2">
        <v>34843</v>
      </c>
    </row>
    <row r="1397" spans="1:6" x14ac:dyDescent="0.25">
      <c r="A1397">
        <v>2018</v>
      </c>
      <c r="B1397" t="s">
        <v>60</v>
      </c>
      <c r="C1397" t="s">
        <v>4</v>
      </c>
      <c r="D1397" s="1">
        <v>95398</v>
      </c>
      <c r="E1397" s="1">
        <v>541832</v>
      </c>
      <c r="F1397" s="2">
        <v>40668</v>
      </c>
    </row>
    <row r="1398" spans="1:6" x14ac:dyDescent="0.25">
      <c r="A1398">
        <v>2018</v>
      </c>
      <c r="B1398" t="s">
        <v>60</v>
      </c>
      <c r="C1398" t="s">
        <v>5</v>
      </c>
      <c r="D1398" s="1">
        <v>16405</v>
      </c>
      <c r="E1398" s="1">
        <v>82040</v>
      </c>
      <c r="F1398" s="2">
        <v>40987</v>
      </c>
    </row>
    <row r="1399" spans="1:6" x14ac:dyDescent="0.25">
      <c r="A1399">
        <v>2018</v>
      </c>
      <c r="B1399" t="s">
        <v>60</v>
      </c>
      <c r="C1399" t="s">
        <v>6</v>
      </c>
      <c r="D1399" s="1">
        <v>17517</v>
      </c>
      <c r="E1399" s="1">
        <v>66913</v>
      </c>
      <c r="F1399" s="2">
        <v>33615</v>
      </c>
    </row>
    <row r="1400" spans="1:6" x14ac:dyDescent="0.25">
      <c r="A1400">
        <v>2018</v>
      </c>
      <c r="B1400" t="s">
        <v>60</v>
      </c>
      <c r="C1400" t="s">
        <v>7</v>
      </c>
      <c r="D1400" s="1">
        <v>2054</v>
      </c>
      <c r="E1400" s="1">
        <v>11930</v>
      </c>
      <c r="F1400" s="2">
        <v>34259</v>
      </c>
    </row>
    <row r="1401" spans="1:6" x14ac:dyDescent="0.25">
      <c r="A1401">
        <v>2018</v>
      </c>
      <c r="B1401" t="s">
        <v>60</v>
      </c>
      <c r="C1401" t="s">
        <v>8</v>
      </c>
      <c r="D1401" s="1">
        <v>55687</v>
      </c>
      <c r="E1401" s="1">
        <v>279269</v>
      </c>
      <c r="F1401" s="2">
        <v>36402</v>
      </c>
    </row>
    <row r="1402" spans="1:6" x14ac:dyDescent="0.25">
      <c r="A1402">
        <v>2018</v>
      </c>
      <c r="B1402" t="s">
        <v>60</v>
      </c>
      <c r="C1402" t="s">
        <v>9</v>
      </c>
      <c r="D1402" s="1">
        <v>17999</v>
      </c>
      <c r="E1402" s="1">
        <v>108656</v>
      </c>
      <c r="F1402" s="2">
        <v>36377</v>
      </c>
    </row>
    <row r="1403" spans="1:6" x14ac:dyDescent="0.25">
      <c r="A1403">
        <v>2018</v>
      </c>
      <c r="B1403" t="s">
        <v>60</v>
      </c>
      <c r="C1403" t="s">
        <v>10</v>
      </c>
      <c r="D1403" s="1">
        <v>3985</v>
      </c>
      <c r="E1403" s="1">
        <v>18622</v>
      </c>
      <c r="F1403" s="2">
        <v>31284</v>
      </c>
    </row>
    <row r="1404" spans="1:6" x14ac:dyDescent="0.25">
      <c r="A1404">
        <v>2018</v>
      </c>
      <c r="B1404" t="s">
        <v>60</v>
      </c>
      <c r="C1404" t="s">
        <v>11</v>
      </c>
      <c r="D1404" s="1">
        <v>39449</v>
      </c>
      <c r="E1404" s="1">
        <v>208655</v>
      </c>
      <c r="F1404" s="2">
        <v>42392</v>
      </c>
    </row>
    <row r="1405" spans="1:6" x14ac:dyDescent="0.25">
      <c r="A1405">
        <v>2018</v>
      </c>
      <c r="B1405" t="s">
        <v>60</v>
      </c>
      <c r="C1405" t="s">
        <v>12</v>
      </c>
      <c r="D1405" s="1">
        <v>13122</v>
      </c>
      <c r="E1405" s="1">
        <v>87997</v>
      </c>
      <c r="F1405" s="2">
        <v>32900</v>
      </c>
    </row>
    <row r="1406" spans="1:6" x14ac:dyDescent="0.25">
      <c r="A1406">
        <v>2018</v>
      </c>
      <c r="B1406" t="s">
        <v>60</v>
      </c>
      <c r="C1406" t="s">
        <v>13</v>
      </c>
      <c r="D1406" s="1">
        <v>8669</v>
      </c>
      <c r="E1406" s="1">
        <v>42339</v>
      </c>
      <c r="F1406" s="2">
        <v>34313</v>
      </c>
    </row>
    <row r="1407" spans="1:6" x14ac:dyDescent="0.25">
      <c r="A1407">
        <v>2018</v>
      </c>
      <c r="B1407" t="s">
        <v>60</v>
      </c>
      <c r="C1407" t="s">
        <v>14</v>
      </c>
      <c r="D1407" s="1">
        <v>5983</v>
      </c>
      <c r="E1407" s="1">
        <v>33757</v>
      </c>
      <c r="F1407" s="2">
        <v>34478</v>
      </c>
    </row>
    <row r="1408" spans="1:6" x14ac:dyDescent="0.25">
      <c r="A1408">
        <v>2018</v>
      </c>
      <c r="B1408" t="s">
        <v>60</v>
      </c>
      <c r="C1408" t="s">
        <v>15</v>
      </c>
      <c r="D1408" s="1">
        <v>10697</v>
      </c>
      <c r="E1408" s="1">
        <v>46476</v>
      </c>
      <c r="F1408" s="2">
        <v>33616</v>
      </c>
    </row>
    <row r="1409" spans="1:6" x14ac:dyDescent="0.25">
      <c r="A1409">
        <v>2018</v>
      </c>
      <c r="B1409" t="s">
        <v>60</v>
      </c>
      <c r="C1409" t="s">
        <v>16</v>
      </c>
      <c r="D1409" s="1">
        <v>9230</v>
      </c>
      <c r="E1409" s="1">
        <v>45904</v>
      </c>
      <c r="F1409" s="2">
        <v>37854</v>
      </c>
    </row>
    <row r="1410" spans="1:6" x14ac:dyDescent="0.25">
      <c r="A1410">
        <v>2018</v>
      </c>
      <c r="B1410" t="s">
        <v>60</v>
      </c>
      <c r="C1410" t="s">
        <v>17</v>
      </c>
      <c r="D1410" s="1">
        <v>3832</v>
      </c>
      <c r="E1410" s="1">
        <v>18021</v>
      </c>
      <c r="F1410" s="2">
        <v>33967</v>
      </c>
    </row>
    <row r="1411" spans="1:6" x14ac:dyDescent="0.25">
      <c r="A1411">
        <v>2018</v>
      </c>
      <c r="B1411" t="s">
        <v>60</v>
      </c>
      <c r="C1411" t="s">
        <v>18</v>
      </c>
      <c r="D1411" s="1">
        <v>19354</v>
      </c>
      <c r="E1411" s="1">
        <v>91803</v>
      </c>
      <c r="F1411" s="2">
        <v>43222</v>
      </c>
    </row>
    <row r="1412" spans="1:6" x14ac:dyDescent="0.25">
      <c r="A1412">
        <v>2018</v>
      </c>
      <c r="B1412" t="s">
        <v>60</v>
      </c>
      <c r="C1412" t="s">
        <v>19</v>
      </c>
      <c r="D1412" s="1">
        <v>21621</v>
      </c>
      <c r="E1412" s="1">
        <v>119963</v>
      </c>
      <c r="F1412" s="2">
        <v>38569</v>
      </c>
    </row>
    <row r="1413" spans="1:6" x14ac:dyDescent="0.25">
      <c r="A1413">
        <v>2018</v>
      </c>
      <c r="B1413" t="s">
        <v>60</v>
      </c>
      <c r="C1413" t="s">
        <v>20</v>
      </c>
      <c r="D1413" s="1">
        <v>31024</v>
      </c>
      <c r="E1413" s="1">
        <v>139968</v>
      </c>
      <c r="F1413" s="2">
        <v>33275</v>
      </c>
    </row>
    <row r="1414" spans="1:6" x14ac:dyDescent="0.25">
      <c r="A1414">
        <v>2018</v>
      </c>
      <c r="B1414" t="s">
        <v>60</v>
      </c>
      <c r="C1414" t="s">
        <v>21</v>
      </c>
      <c r="D1414" s="1">
        <v>17099</v>
      </c>
      <c r="E1414" s="1">
        <v>90096</v>
      </c>
      <c r="F1414" s="2">
        <v>34221</v>
      </c>
    </row>
    <row r="1415" spans="1:6" x14ac:dyDescent="0.25">
      <c r="A1415">
        <v>2018</v>
      </c>
      <c r="B1415" t="s">
        <v>60</v>
      </c>
      <c r="C1415" t="s">
        <v>22</v>
      </c>
      <c r="D1415" s="1">
        <v>4645</v>
      </c>
      <c r="E1415" s="1">
        <v>21202</v>
      </c>
      <c r="F1415" s="2">
        <v>34491</v>
      </c>
    </row>
    <row r="1416" spans="1:6" x14ac:dyDescent="0.25">
      <c r="A1416">
        <v>2018</v>
      </c>
      <c r="B1416" t="s">
        <v>60</v>
      </c>
      <c r="C1416" t="s">
        <v>23</v>
      </c>
      <c r="D1416" s="1">
        <v>12996</v>
      </c>
      <c r="E1416" s="1">
        <v>75350</v>
      </c>
      <c r="F1416" s="2">
        <v>34075</v>
      </c>
    </row>
    <row r="1417" spans="1:6" x14ac:dyDescent="0.25">
      <c r="A1417">
        <v>2018</v>
      </c>
      <c r="B1417" t="s">
        <v>60</v>
      </c>
      <c r="C1417" t="s">
        <v>24</v>
      </c>
      <c r="D1417" s="1">
        <v>4285</v>
      </c>
      <c r="E1417" s="1">
        <v>18301</v>
      </c>
      <c r="F1417" s="2">
        <v>30293</v>
      </c>
    </row>
    <row r="1418" spans="1:6" x14ac:dyDescent="0.25">
      <c r="A1418">
        <v>2018</v>
      </c>
      <c r="B1418" t="s">
        <v>60</v>
      </c>
      <c r="C1418" t="s">
        <v>25</v>
      </c>
      <c r="D1418" s="1">
        <v>4614</v>
      </c>
      <c r="E1418" s="1">
        <v>25333</v>
      </c>
      <c r="F1418" s="2">
        <v>32212</v>
      </c>
    </row>
    <row r="1419" spans="1:6" x14ac:dyDescent="0.25">
      <c r="A1419">
        <v>2018</v>
      </c>
      <c r="B1419" t="s">
        <v>60</v>
      </c>
      <c r="C1419" t="s">
        <v>26</v>
      </c>
      <c r="D1419" s="1">
        <v>5080</v>
      </c>
      <c r="E1419" s="1">
        <v>34964</v>
      </c>
      <c r="F1419" s="2">
        <v>37484</v>
      </c>
    </row>
    <row r="1420" spans="1:6" x14ac:dyDescent="0.25">
      <c r="A1420">
        <v>2018</v>
      </c>
      <c r="B1420" t="s">
        <v>60</v>
      </c>
      <c r="C1420" t="s">
        <v>27</v>
      </c>
      <c r="D1420" s="1">
        <v>3934</v>
      </c>
      <c r="E1420" s="1">
        <v>20991</v>
      </c>
      <c r="F1420" s="2">
        <v>37927</v>
      </c>
    </row>
    <row r="1421" spans="1:6" x14ac:dyDescent="0.25">
      <c r="A1421">
        <v>2018</v>
      </c>
      <c r="B1421" t="s">
        <v>60</v>
      </c>
      <c r="C1421" t="s">
        <v>28</v>
      </c>
      <c r="D1421" s="1">
        <v>24105</v>
      </c>
      <c r="E1421" s="1">
        <v>135824</v>
      </c>
      <c r="F1421" s="2">
        <v>36518</v>
      </c>
    </row>
    <row r="1422" spans="1:6" x14ac:dyDescent="0.25">
      <c r="A1422">
        <v>2018</v>
      </c>
      <c r="B1422" t="s">
        <v>60</v>
      </c>
      <c r="C1422" t="s">
        <v>29</v>
      </c>
      <c r="D1422" s="1">
        <v>4073</v>
      </c>
      <c r="E1422" s="1">
        <v>20964</v>
      </c>
      <c r="F1422" s="2">
        <v>34365</v>
      </c>
    </row>
    <row r="1423" spans="1:6" x14ac:dyDescent="0.25">
      <c r="A1423">
        <v>2018</v>
      </c>
      <c r="B1423" t="s">
        <v>60</v>
      </c>
      <c r="C1423" t="s">
        <v>30</v>
      </c>
      <c r="D1423" s="1">
        <v>73275</v>
      </c>
      <c r="E1423" s="1">
        <v>370268</v>
      </c>
      <c r="F1423" s="2">
        <v>41910</v>
      </c>
    </row>
    <row r="1424" spans="1:6" x14ac:dyDescent="0.25">
      <c r="A1424">
        <v>2018</v>
      </c>
      <c r="B1424" t="s">
        <v>60</v>
      </c>
      <c r="C1424" t="s">
        <v>31</v>
      </c>
      <c r="D1424" s="1">
        <v>23444</v>
      </c>
      <c r="E1424" s="1">
        <v>109986</v>
      </c>
      <c r="F1424" s="2">
        <v>35102</v>
      </c>
    </row>
    <row r="1425" spans="1:6" x14ac:dyDescent="0.25">
      <c r="A1425">
        <v>2018</v>
      </c>
      <c r="B1425" t="s">
        <v>60</v>
      </c>
      <c r="C1425" t="s">
        <v>32</v>
      </c>
      <c r="D1425" s="1">
        <v>2051</v>
      </c>
      <c r="E1425" s="1">
        <v>11307</v>
      </c>
      <c r="F1425" s="2">
        <v>37216</v>
      </c>
    </row>
    <row r="1426" spans="1:6" x14ac:dyDescent="0.25">
      <c r="A1426">
        <v>2018</v>
      </c>
      <c r="B1426" t="s">
        <v>60</v>
      </c>
      <c r="C1426" t="s">
        <v>33</v>
      </c>
      <c r="D1426" s="1">
        <v>23542</v>
      </c>
      <c r="E1426" s="1">
        <v>156685</v>
      </c>
      <c r="F1426" s="2">
        <v>34001</v>
      </c>
    </row>
    <row r="1427" spans="1:6" x14ac:dyDescent="0.25">
      <c r="A1427">
        <v>2018</v>
      </c>
      <c r="B1427" t="s">
        <v>60</v>
      </c>
      <c r="C1427" t="s">
        <v>34</v>
      </c>
      <c r="D1427" s="1">
        <v>6640</v>
      </c>
      <c r="E1427" s="1">
        <v>36417</v>
      </c>
      <c r="F1427" s="2">
        <v>35221</v>
      </c>
    </row>
    <row r="1428" spans="1:6" x14ac:dyDescent="0.25">
      <c r="A1428">
        <v>2018</v>
      </c>
      <c r="B1428" t="s">
        <v>60</v>
      </c>
      <c r="C1428" t="s">
        <v>35</v>
      </c>
      <c r="D1428" s="1">
        <v>24302</v>
      </c>
      <c r="E1428" s="1">
        <v>77296</v>
      </c>
      <c r="F1428" s="2">
        <v>34031</v>
      </c>
    </row>
    <row r="1429" spans="1:6" x14ac:dyDescent="0.25">
      <c r="A1429">
        <v>2018</v>
      </c>
      <c r="B1429" t="s">
        <v>60</v>
      </c>
      <c r="C1429" t="s">
        <v>36</v>
      </c>
      <c r="D1429" s="1">
        <v>32530</v>
      </c>
      <c r="E1429" s="1">
        <v>199883</v>
      </c>
      <c r="F1429" s="2">
        <v>33988</v>
      </c>
    </row>
    <row r="1430" spans="1:6" x14ac:dyDescent="0.25">
      <c r="A1430">
        <v>2018</v>
      </c>
      <c r="B1430" t="s">
        <v>60</v>
      </c>
      <c r="C1430" t="s">
        <v>37</v>
      </c>
      <c r="D1430" s="1">
        <v>3459</v>
      </c>
      <c r="E1430" s="1">
        <v>17990</v>
      </c>
      <c r="F1430" s="2">
        <v>33322</v>
      </c>
    </row>
    <row r="1431" spans="1:6" x14ac:dyDescent="0.25">
      <c r="A1431">
        <v>2018</v>
      </c>
      <c r="B1431" t="s">
        <v>60</v>
      </c>
      <c r="C1431" t="s">
        <v>38</v>
      </c>
      <c r="D1431" s="1">
        <v>11329</v>
      </c>
      <c r="E1431" s="1">
        <v>53632</v>
      </c>
      <c r="F1431" s="2">
        <v>32985</v>
      </c>
    </row>
    <row r="1432" spans="1:6" x14ac:dyDescent="0.25">
      <c r="A1432">
        <v>2018</v>
      </c>
      <c r="B1432" t="s">
        <v>60</v>
      </c>
      <c r="C1432" t="s">
        <v>39</v>
      </c>
      <c r="D1432" s="1">
        <v>2201</v>
      </c>
      <c r="E1432" s="1">
        <v>11149</v>
      </c>
      <c r="F1432" s="2">
        <v>32874</v>
      </c>
    </row>
    <row r="1433" spans="1:6" x14ac:dyDescent="0.25">
      <c r="A1433">
        <v>2018</v>
      </c>
      <c r="B1433" t="s">
        <v>60</v>
      </c>
      <c r="C1433" t="s">
        <v>40</v>
      </c>
      <c r="D1433" s="1">
        <v>15494</v>
      </c>
      <c r="E1433" s="1">
        <v>78706</v>
      </c>
      <c r="F1433" s="2">
        <v>35137</v>
      </c>
    </row>
    <row r="1434" spans="1:6" x14ac:dyDescent="0.25">
      <c r="A1434">
        <v>2018</v>
      </c>
      <c r="B1434" t="s">
        <v>60</v>
      </c>
      <c r="C1434" t="s">
        <v>41</v>
      </c>
      <c r="D1434" s="1">
        <v>56598</v>
      </c>
      <c r="E1434" s="1">
        <v>334126</v>
      </c>
      <c r="F1434" s="2">
        <v>39429</v>
      </c>
    </row>
    <row r="1435" spans="1:6" x14ac:dyDescent="0.25">
      <c r="A1435">
        <v>2018</v>
      </c>
      <c r="B1435" t="s">
        <v>60</v>
      </c>
      <c r="C1435" t="s">
        <v>42</v>
      </c>
      <c r="D1435" s="1">
        <v>6320</v>
      </c>
      <c r="E1435" s="1">
        <v>36120</v>
      </c>
      <c r="F1435" s="2">
        <v>35627</v>
      </c>
    </row>
    <row r="1436" spans="1:6" x14ac:dyDescent="0.25">
      <c r="A1436">
        <v>2018</v>
      </c>
      <c r="B1436" t="s">
        <v>60</v>
      </c>
      <c r="C1436" t="s">
        <v>43</v>
      </c>
      <c r="D1436" s="1">
        <v>1954</v>
      </c>
      <c r="E1436" s="1">
        <v>8748</v>
      </c>
      <c r="F1436" s="2">
        <v>36288</v>
      </c>
    </row>
    <row r="1437" spans="1:6" x14ac:dyDescent="0.25">
      <c r="A1437">
        <v>2018</v>
      </c>
      <c r="B1437" t="s">
        <v>60</v>
      </c>
      <c r="C1437" t="s">
        <v>44</v>
      </c>
      <c r="D1437" s="1">
        <v>36204</v>
      </c>
      <c r="E1437" s="1">
        <v>145640</v>
      </c>
      <c r="F1437" s="2">
        <v>42804</v>
      </c>
    </row>
    <row r="1438" spans="1:6" x14ac:dyDescent="0.25">
      <c r="A1438">
        <v>2018</v>
      </c>
      <c r="B1438" t="s">
        <v>60</v>
      </c>
      <c r="C1438" t="s">
        <v>45</v>
      </c>
      <c r="D1438" s="1">
        <v>19893</v>
      </c>
      <c r="E1438" s="1">
        <v>99054</v>
      </c>
      <c r="F1438" s="2">
        <v>40310</v>
      </c>
    </row>
    <row r="1439" spans="1:6" x14ac:dyDescent="0.25">
      <c r="A1439">
        <v>2018</v>
      </c>
      <c r="B1439" t="s">
        <v>60</v>
      </c>
      <c r="C1439" t="s">
        <v>46</v>
      </c>
      <c r="D1439" s="1">
        <v>5536</v>
      </c>
      <c r="E1439" s="1">
        <v>19873</v>
      </c>
      <c r="F1439" s="2">
        <v>31425</v>
      </c>
    </row>
    <row r="1440" spans="1:6" x14ac:dyDescent="0.25">
      <c r="A1440">
        <v>2018</v>
      </c>
      <c r="B1440" t="s">
        <v>60</v>
      </c>
      <c r="C1440" t="s">
        <v>47</v>
      </c>
      <c r="D1440" s="1">
        <v>14009</v>
      </c>
      <c r="E1440" s="1">
        <v>84183</v>
      </c>
      <c r="F1440" s="2">
        <v>30593</v>
      </c>
    </row>
    <row r="1441" spans="1:6" x14ac:dyDescent="0.25">
      <c r="A1441">
        <v>2018</v>
      </c>
      <c r="B1441" t="s">
        <v>60</v>
      </c>
      <c r="C1441" t="s">
        <v>48</v>
      </c>
      <c r="D1441" s="1">
        <v>1664</v>
      </c>
      <c r="E1441" s="1">
        <v>7261</v>
      </c>
      <c r="F1441" s="2">
        <v>37155</v>
      </c>
    </row>
    <row r="1442" spans="1:6" x14ac:dyDescent="0.25">
      <c r="A1442">
        <v>2017</v>
      </c>
      <c r="B1442" t="s">
        <v>55</v>
      </c>
      <c r="C1442" t="s">
        <v>1</v>
      </c>
      <c r="D1442" s="1">
        <v>1815</v>
      </c>
      <c r="E1442" s="1">
        <v>17999</v>
      </c>
      <c r="F1442" s="2">
        <v>52748</v>
      </c>
    </row>
    <row r="1443" spans="1:6" x14ac:dyDescent="0.25">
      <c r="A1443">
        <v>2017</v>
      </c>
      <c r="B1443" t="s">
        <v>55</v>
      </c>
      <c r="C1443" t="s">
        <v>2</v>
      </c>
      <c r="D1443" s="1">
        <v>1257</v>
      </c>
      <c r="E1443" s="1">
        <v>37216</v>
      </c>
      <c r="F1443" s="2">
        <v>47116</v>
      </c>
    </row>
    <row r="1444" spans="1:6" x14ac:dyDescent="0.25">
      <c r="A1444">
        <v>2017</v>
      </c>
      <c r="B1444" t="s">
        <v>55</v>
      </c>
      <c r="C1444" t="s">
        <v>3</v>
      </c>
      <c r="D1444" s="1">
        <v>2551</v>
      </c>
      <c r="E1444" s="1">
        <v>16476</v>
      </c>
      <c r="F1444" s="2">
        <v>46191</v>
      </c>
    </row>
    <row r="1445" spans="1:6" x14ac:dyDescent="0.25">
      <c r="A1445">
        <v>2017</v>
      </c>
      <c r="B1445" t="s">
        <v>55</v>
      </c>
      <c r="C1445" t="s">
        <v>4</v>
      </c>
      <c r="D1445" s="1">
        <v>17021</v>
      </c>
      <c r="E1445" s="1">
        <v>441460</v>
      </c>
      <c r="F1445" s="2">
        <v>37249</v>
      </c>
    </row>
    <row r="1446" spans="1:6" x14ac:dyDescent="0.25">
      <c r="A1446">
        <v>2017</v>
      </c>
      <c r="B1446" t="s">
        <v>55</v>
      </c>
      <c r="C1446" t="s">
        <v>5</v>
      </c>
      <c r="D1446" s="1">
        <v>3202</v>
      </c>
      <c r="E1446" s="1">
        <v>43394</v>
      </c>
      <c r="F1446" s="2">
        <v>84161</v>
      </c>
    </row>
    <row r="1447" spans="1:6" x14ac:dyDescent="0.25">
      <c r="A1447">
        <v>2017</v>
      </c>
      <c r="B1447" t="s">
        <v>55</v>
      </c>
      <c r="C1447" t="s">
        <v>6</v>
      </c>
      <c r="D1447">
        <v>433</v>
      </c>
      <c r="E1447" s="1">
        <v>5305</v>
      </c>
      <c r="F1447" s="2">
        <v>40017</v>
      </c>
    </row>
    <row r="1448" spans="1:6" x14ac:dyDescent="0.25">
      <c r="A1448">
        <v>2017</v>
      </c>
      <c r="B1448" t="s">
        <v>55</v>
      </c>
      <c r="C1448" t="s">
        <v>7</v>
      </c>
      <c r="D1448">
        <v>177</v>
      </c>
      <c r="E1448" s="1">
        <v>1538</v>
      </c>
      <c r="F1448" s="2">
        <v>39651</v>
      </c>
    </row>
    <row r="1449" spans="1:6" x14ac:dyDescent="0.25">
      <c r="A1449">
        <v>2017</v>
      </c>
      <c r="B1449" t="s">
        <v>55</v>
      </c>
      <c r="C1449" t="s">
        <v>8</v>
      </c>
      <c r="D1449" s="1">
        <v>5285</v>
      </c>
      <c r="E1449" s="1">
        <v>75471</v>
      </c>
      <c r="F1449" s="2">
        <v>32773</v>
      </c>
    </row>
    <row r="1450" spans="1:6" x14ac:dyDescent="0.25">
      <c r="A1450">
        <v>2017</v>
      </c>
      <c r="B1450" t="s">
        <v>55</v>
      </c>
      <c r="C1450" t="s">
        <v>9</v>
      </c>
      <c r="D1450" s="1">
        <v>2594</v>
      </c>
      <c r="E1450" s="1">
        <v>29299</v>
      </c>
      <c r="F1450" s="2">
        <v>41048</v>
      </c>
    </row>
    <row r="1451" spans="1:6" x14ac:dyDescent="0.25">
      <c r="A1451">
        <v>2017</v>
      </c>
      <c r="B1451" t="s">
        <v>55</v>
      </c>
      <c r="C1451" t="s">
        <v>10</v>
      </c>
      <c r="D1451" s="1">
        <v>2448</v>
      </c>
      <c r="E1451" s="1">
        <v>26790</v>
      </c>
      <c r="F1451" s="2">
        <v>38417</v>
      </c>
    </row>
    <row r="1452" spans="1:6" x14ac:dyDescent="0.25">
      <c r="A1452">
        <v>2017</v>
      </c>
      <c r="B1452" t="s">
        <v>55</v>
      </c>
      <c r="C1452" t="s">
        <v>11</v>
      </c>
      <c r="D1452" s="1">
        <v>2730</v>
      </c>
      <c r="E1452" s="1">
        <v>26665</v>
      </c>
      <c r="F1452" s="2">
        <v>48549</v>
      </c>
    </row>
    <row r="1453" spans="1:6" x14ac:dyDescent="0.25">
      <c r="A1453">
        <v>2017</v>
      </c>
      <c r="B1453" t="s">
        <v>55</v>
      </c>
      <c r="C1453" t="s">
        <v>12</v>
      </c>
      <c r="D1453" s="1">
        <v>2183</v>
      </c>
      <c r="E1453" s="1">
        <v>21072</v>
      </c>
      <c r="F1453" s="2">
        <v>47269</v>
      </c>
    </row>
    <row r="1454" spans="1:6" x14ac:dyDescent="0.25">
      <c r="A1454">
        <v>2017</v>
      </c>
      <c r="B1454" t="s">
        <v>55</v>
      </c>
      <c r="C1454" t="s">
        <v>13</v>
      </c>
      <c r="D1454" s="1">
        <v>2766</v>
      </c>
      <c r="E1454" s="1">
        <v>22503</v>
      </c>
      <c r="F1454" s="2">
        <v>41388</v>
      </c>
    </row>
    <row r="1455" spans="1:6" x14ac:dyDescent="0.25">
      <c r="A1455">
        <v>2017</v>
      </c>
      <c r="B1455" t="s">
        <v>55</v>
      </c>
      <c r="C1455" t="s">
        <v>14</v>
      </c>
      <c r="D1455" s="1">
        <v>2686</v>
      </c>
      <c r="E1455" s="1">
        <v>19024</v>
      </c>
      <c r="F1455" s="2">
        <v>45105</v>
      </c>
    </row>
    <row r="1456" spans="1:6" x14ac:dyDescent="0.25">
      <c r="A1456">
        <v>2017</v>
      </c>
      <c r="B1456" t="s">
        <v>55</v>
      </c>
      <c r="C1456" t="s">
        <v>15</v>
      </c>
      <c r="D1456" s="1">
        <v>1584</v>
      </c>
      <c r="E1456" s="1">
        <v>18306</v>
      </c>
      <c r="F1456" s="2">
        <v>54943</v>
      </c>
    </row>
    <row r="1457" spans="1:6" x14ac:dyDescent="0.25">
      <c r="A1457">
        <v>2017</v>
      </c>
      <c r="B1457" t="s">
        <v>55</v>
      </c>
      <c r="C1457" t="s">
        <v>16</v>
      </c>
      <c r="D1457" s="1">
        <v>3082</v>
      </c>
      <c r="E1457" s="1">
        <v>42251</v>
      </c>
      <c r="F1457" s="2">
        <v>80128</v>
      </c>
    </row>
    <row r="1458" spans="1:6" x14ac:dyDescent="0.25">
      <c r="A1458">
        <v>2017</v>
      </c>
      <c r="B1458" t="s">
        <v>55</v>
      </c>
      <c r="C1458" t="s">
        <v>17</v>
      </c>
      <c r="D1458" s="1">
        <v>1370</v>
      </c>
      <c r="E1458" s="1">
        <v>6817</v>
      </c>
      <c r="F1458" s="2">
        <v>40118</v>
      </c>
    </row>
    <row r="1459" spans="1:6" x14ac:dyDescent="0.25">
      <c r="A1459">
        <v>2017</v>
      </c>
      <c r="B1459" t="s">
        <v>55</v>
      </c>
      <c r="C1459" t="s">
        <v>18</v>
      </c>
      <c r="D1459">
        <v>723</v>
      </c>
      <c r="E1459" s="1">
        <v>6432</v>
      </c>
      <c r="F1459" s="2">
        <v>42478</v>
      </c>
    </row>
    <row r="1460" spans="1:6" x14ac:dyDescent="0.25">
      <c r="A1460">
        <v>2017</v>
      </c>
      <c r="B1460" t="s">
        <v>55</v>
      </c>
      <c r="C1460" t="s">
        <v>19</v>
      </c>
      <c r="D1460" s="1">
        <v>1030</v>
      </c>
      <c r="E1460" s="1">
        <v>9290</v>
      </c>
      <c r="F1460" s="2">
        <v>61286</v>
      </c>
    </row>
    <row r="1461" spans="1:6" x14ac:dyDescent="0.25">
      <c r="A1461">
        <v>2017</v>
      </c>
      <c r="B1461" t="s">
        <v>55</v>
      </c>
      <c r="C1461" t="s">
        <v>20</v>
      </c>
      <c r="D1461" s="1">
        <v>3203</v>
      </c>
      <c r="E1461" s="1">
        <v>36801</v>
      </c>
      <c r="F1461" s="2">
        <v>38160</v>
      </c>
    </row>
    <row r="1462" spans="1:6" x14ac:dyDescent="0.25">
      <c r="A1462">
        <v>2017</v>
      </c>
      <c r="B1462" t="s">
        <v>55</v>
      </c>
      <c r="C1462" t="s">
        <v>21</v>
      </c>
      <c r="D1462" s="1">
        <v>2992</v>
      </c>
      <c r="E1462" s="1">
        <v>27804</v>
      </c>
      <c r="F1462" s="2">
        <v>47599</v>
      </c>
    </row>
    <row r="1463" spans="1:6" x14ac:dyDescent="0.25">
      <c r="A1463">
        <v>2017</v>
      </c>
      <c r="B1463" t="s">
        <v>55</v>
      </c>
      <c r="C1463" t="s">
        <v>22</v>
      </c>
      <c r="D1463" s="1">
        <v>2168</v>
      </c>
      <c r="E1463" s="1">
        <v>16360</v>
      </c>
      <c r="F1463" s="2">
        <v>45681</v>
      </c>
    </row>
    <row r="1464" spans="1:6" x14ac:dyDescent="0.25">
      <c r="A1464">
        <v>2017</v>
      </c>
      <c r="B1464" t="s">
        <v>55</v>
      </c>
      <c r="C1464" t="s">
        <v>23</v>
      </c>
      <c r="D1464" s="1">
        <v>1950</v>
      </c>
      <c r="E1464" s="1">
        <v>16365</v>
      </c>
      <c r="F1464" s="2">
        <v>42894</v>
      </c>
    </row>
    <row r="1465" spans="1:6" x14ac:dyDescent="0.25">
      <c r="A1465">
        <v>2017</v>
      </c>
      <c r="B1465" t="s">
        <v>55</v>
      </c>
      <c r="C1465" t="s">
        <v>24</v>
      </c>
      <c r="D1465" s="1">
        <v>1753</v>
      </c>
      <c r="E1465" s="1">
        <v>11976</v>
      </c>
      <c r="F1465" s="2">
        <v>64781</v>
      </c>
    </row>
    <row r="1466" spans="1:6" x14ac:dyDescent="0.25">
      <c r="A1466">
        <v>2017</v>
      </c>
      <c r="B1466" t="s">
        <v>55</v>
      </c>
      <c r="C1466" t="s">
        <v>25</v>
      </c>
      <c r="D1466" s="1">
        <v>2337</v>
      </c>
      <c r="E1466" s="1">
        <v>15500</v>
      </c>
      <c r="F1466" s="2">
        <v>39544</v>
      </c>
    </row>
    <row r="1467" spans="1:6" x14ac:dyDescent="0.25">
      <c r="A1467">
        <v>2017</v>
      </c>
      <c r="B1467" t="s">
        <v>55</v>
      </c>
      <c r="C1467" t="s">
        <v>26</v>
      </c>
      <c r="D1467">
        <v>612</v>
      </c>
      <c r="E1467" s="1">
        <v>17902</v>
      </c>
      <c r="F1467" s="2">
        <v>82999</v>
      </c>
    </row>
    <row r="1468" spans="1:6" x14ac:dyDescent="0.25">
      <c r="A1468">
        <v>2017</v>
      </c>
      <c r="B1468" t="s">
        <v>55</v>
      </c>
      <c r="C1468" t="s">
        <v>27</v>
      </c>
      <c r="D1468">
        <v>350</v>
      </c>
      <c r="E1468" s="1">
        <v>2556</v>
      </c>
      <c r="F1468" s="2">
        <v>41972</v>
      </c>
    </row>
    <row r="1469" spans="1:6" x14ac:dyDescent="0.25">
      <c r="A1469">
        <v>2017</v>
      </c>
      <c r="B1469" t="s">
        <v>55</v>
      </c>
      <c r="C1469" t="s">
        <v>28</v>
      </c>
      <c r="D1469" s="1">
        <v>1018</v>
      </c>
      <c r="E1469" s="1">
        <v>12853</v>
      </c>
      <c r="F1469" s="2">
        <v>37279</v>
      </c>
    </row>
    <row r="1470" spans="1:6" x14ac:dyDescent="0.25">
      <c r="A1470">
        <v>2017</v>
      </c>
      <c r="B1470" t="s">
        <v>55</v>
      </c>
      <c r="C1470" t="s">
        <v>29</v>
      </c>
      <c r="D1470" s="1">
        <v>1991</v>
      </c>
      <c r="E1470" s="1">
        <v>32275</v>
      </c>
      <c r="F1470" s="2">
        <v>59989</v>
      </c>
    </row>
    <row r="1471" spans="1:6" x14ac:dyDescent="0.25">
      <c r="A1471">
        <v>2017</v>
      </c>
      <c r="B1471" t="s">
        <v>55</v>
      </c>
      <c r="C1471" t="s">
        <v>30</v>
      </c>
      <c r="D1471" s="1">
        <v>3023</v>
      </c>
      <c r="E1471" s="1">
        <v>30834</v>
      </c>
      <c r="F1471" s="2">
        <v>39487</v>
      </c>
    </row>
    <row r="1472" spans="1:6" x14ac:dyDescent="0.25">
      <c r="A1472">
        <v>2017</v>
      </c>
      <c r="B1472" t="s">
        <v>55</v>
      </c>
      <c r="C1472" t="s">
        <v>31</v>
      </c>
      <c r="D1472" s="1">
        <v>3306</v>
      </c>
      <c r="E1472" s="1">
        <v>30981</v>
      </c>
      <c r="F1472" s="2">
        <v>37636</v>
      </c>
    </row>
    <row r="1473" spans="1:6" x14ac:dyDescent="0.25">
      <c r="A1473">
        <v>2017</v>
      </c>
      <c r="B1473" t="s">
        <v>55</v>
      </c>
      <c r="C1473" t="s">
        <v>32</v>
      </c>
      <c r="D1473" s="1">
        <v>1771</v>
      </c>
      <c r="E1473" s="1">
        <v>22394</v>
      </c>
      <c r="F1473" s="2">
        <v>89578</v>
      </c>
    </row>
    <row r="1474" spans="1:6" x14ac:dyDescent="0.25">
      <c r="A1474">
        <v>2017</v>
      </c>
      <c r="B1474" t="s">
        <v>55</v>
      </c>
      <c r="C1474" t="s">
        <v>33</v>
      </c>
      <c r="D1474" s="1">
        <v>2483</v>
      </c>
      <c r="E1474" s="1">
        <v>27504</v>
      </c>
      <c r="F1474" s="2">
        <v>48849</v>
      </c>
    </row>
    <row r="1475" spans="1:6" x14ac:dyDescent="0.25">
      <c r="A1475">
        <v>2017</v>
      </c>
      <c r="B1475" t="s">
        <v>55</v>
      </c>
      <c r="C1475" t="s">
        <v>34</v>
      </c>
      <c r="D1475" s="1">
        <v>4333</v>
      </c>
      <c r="E1475" s="1">
        <v>58716</v>
      </c>
      <c r="F1475" s="2">
        <v>88899</v>
      </c>
    </row>
    <row r="1476" spans="1:6" x14ac:dyDescent="0.25">
      <c r="A1476">
        <v>2017</v>
      </c>
      <c r="B1476" t="s">
        <v>55</v>
      </c>
      <c r="C1476" t="s">
        <v>35</v>
      </c>
      <c r="D1476" s="1">
        <v>4453</v>
      </c>
      <c r="E1476" s="1">
        <v>52439</v>
      </c>
      <c r="F1476" s="2">
        <v>35362</v>
      </c>
    </row>
    <row r="1477" spans="1:6" x14ac:dyDescent="0.25">
      <c r="A1477">
        <v>2017</v>
      </c>
      <c r="B1477" t="s">
        <v>55</v>
      </c>
      <c r="C1477" t="s">
        <v>36</v>
      </c>
      <c r="D1477" s="1">
        <v>3498</v>
      </c>
      <c r="E1477" s="1">
        <v>50197</v>
      </c>
      <c r="F1477" s="2">
        <v>63021</v>
      </c>
    </row>
    <row r="1478" spans="1:6" x14ac:dyDescent="0.25">
      <c r="A1478">
        <v>2017</v>
      </c>
      <c r="B1478" t="s">
        <v>55</v>
      </c>
      <c r="C1478" t="s">
        <v>38</v>
      </c>
      <c r="D1478" s="1">
        <v>1230</v>
      </c>
      <c r="E1478" s="1">
        <v>12432</v>
      </c>
      <c r="F1478" s="2">
        <v>40520</v>
      </c>
    </row>
    <row r="1479" spans="1:6" x14ac:dyDescent="0.25">
      <c r="A1479">
        <v>2017</v>
      </c>
      <c r="B1479" t="s">
        <v>55</v>
      </c>
      <c r="C1479" t="s">
        <v>39</v>
      </c>
      <c r="D1479" s="1">
        <v>1026</v>
      </c>
      <c r="E1479" s="1">
        <v>6646</v>
      </c>
      <c r="F1479" s="2">
        <v>41459</v>
      </c>
    </row>
    <row r="1480" spans="1:6" x14ac:dyDescent="0.25">
      <c r="A1480">
        <v>2017</v>
      </c>
      <c r="B1480" t="s">
        <v>55</v>
      </c>
      <c r="C1480" t="s">
        <v>40</v>
      </c>
      <c r="D1480" s="1">
        <v>1071</v>
      </c>
      <c r="E1480" s="1">
        <v>10750</v>
      </c>
      <c r="F1480" s="2">
        <v>43908</v>
      </c>
    </row>
    <row r="1481" spans="1:6" x14ac:dyDescent="0.25">
      <c r="A1481">
        <v>2017</v>
      </c>
      <c r="B1481" t="s">
        <v>55</v>
      </c>
      <c r="C1481" t="s">
        <v>41</v>
      </c>
      <c r="D1481" s="1">
        <v>19580</v>
      </c>
      <c r="E1481" s="1">
        <v>281110</v>
      </c>
      <c r="F1481" s="2">
        <v>107415</v>
      </c>
    </row>
    <row r="1482" spans="1:6" x14ac:dyDescent="0.25">
      <c r="A1482">
        <v>2017</v>
      </c>
      <c r="B1482" t="s">
        <v>55</v>
      </c>
      <c r="C1482" t="s">
        <v>42</v>
      </c>
      <c r="D1482" s="1">
        <v>1034</v>
      </c>
      <c r="E1482" s="1">
        <v>14217</v>
      </c>
      <c r="F1482" s="2">
        <v>59120</v>
      </c>
    </row>
    <row r="1483" spans="1:6" x14ac:dyDescent="0.25">
      <c r="A1483">
        <v>2017</v>
      </c>
      <c r="B1483" t="s">
        <v>55</v>
      </c>
      <c r="C1483" t="s">
        <v>43</v>
      </c>
      <c r="D1483">
        <v>551</v>
      </c>
      <c r="E1483" s="1">
        <v>3901</v>
      </c>
      <c r="F1483" s="2">
        <v>37223</v>
      </c>
    </row>
    <row r="1484" spans="1:6" x14ac:dyDescent="0.25">
      <c r="A1484">
        <v>2017</v>
      </c>
      <c r="B1484" t="s">
        <v>55</v>
      </c>
      <c r="C1484" t="s">
        <v>44</v>
      </c>
      <c r="D1484" s="1">
        <v>2061</v>
      </c>
      <c r="E1484" s="1">
        <v>19558</v>
      </c>
      <c r="F1484" s="2">
        <v>44371</v>
      </c>
    </row>
    <row r="1485" spans="1:6" x14ac:dyDescent="0.25">
      <c r="A1485">
        <v>2017</v>
      </c>
      <c r="B1485" t="s">
        <v>55</v>
      </c>
      <c r="C1485" t="s">
        <v>45</v>
      </c>
      <c r="D1485" s="1">
        <v>7493</v>
      </c>
      <c r="E1485" s="1">
        <v>107674</v>
      </c>
      <c r="F1485" s="2">
        <v>32082</v>
      </c>
    </row>
    <row r="1486" spans="1:6" x14ac:dyDescent="0.25">
      <c r="A1486">
        <v>2017</v>
      </c>
      <c r="B1486" t="s">
        <v>55</v>
      </c>
      <c r="C1486" t="s">
        <v>46</v>
      </c>
      <c r="D1486" s="1">
        <v>1221</v>
      </c>
      <c r="E1486" s="1">
        <v>22793</v>
      </c>
      <c r="F1486" s="2">
        <v>76848</v>
      </c>
    </row>
    <row r="1487" spans="1:6" x14ac:dyDescent="0.25">
      <c r="A1487">
        <v>2017</v>
      </c>
      <c r="B1487" t="s">
        <v>55</v>
      </c>
      <c r="C1487" t="s">
        <v>47</v>
      </c>
      <c r="D1487" s="1">
        <v>2865</v>
      </c>
      <c r="E1487" s="1">
        <v>31986</v>
      </c>
      <c r="F1487" s="2">
        <v>37981</v>
      </c>
    </row>
    <row r="1488" spans="1:6" x14ac:dyDescent="0.25">
      <c r="A1488">
        <v>2017</v>
      </c>
      <c r="B1488" t="s">
        <v>55</v>
      </c>
      <c r="C1488" t="s">
        <v>48</v>
      </c>
      <c r="D1488" s="1">
        <v>1442</v>
      </c>
      <c r="E1488" s="1">
        <v>22390</v>
      </c>
      <c r="F1488" s="2">
        <v>81163</v>
      </c>
    </row>
    <row r="1489" spans="1:6" x14ac:dyDescent="0.25">
      <c r="A1489">
        <v>2017</v>
      </c>
      <c r="B1489" t="s">
        <v>51</v>
      </c>
      <c r="C1489" t="s">
        <v>1</v>
      </c>
      <c r="D1489" s="1">
        <v>9645</v>
      </c>
      <c r="E1489" s="1">
        <v>85262</v>
      </c>
      <c r="F1489" s="2">
        <v>52230</v>
      </c>
    </row>
    <row r="1490" spans="1:6" x14ac:dyDescent="0.25">
      <c r="A1490">
        <v>2017</v>
      </c>
      <c r="B1490" t="s">
        <v>51</v>
      </c>
      <c r="C1490" t="s">
        <v>2</v>
      </c>
      <c r="D1490" s="1">
        <v>11368</v>
      </c>
      <c r="E1490" s="1">
        <v>144747</v>
      </c>
      <c r="F1490" s="2">
        <v>53440</v>
      </c>
    </row>
    <row r="1491" spans="1:6" x14ac:dyDescent="0.25">
      <c r="A1491">
        <v>2017</v>
      </c>
      <c r="B1491" t="s">
        <v>51</v>
      </c>
      <c r="C1491" t="s">
        <v>3</v>
      </c>
      <c r="D1491" s="1">
        <v>6817</v>
      </c>
      <c r="E1491" s="1">
        <v>51130</v>
      </c>
      <c r="F1491" s="2">
        <v>47283</v>
      </c>
    </row>
    <row r="1492" spans="1:6" x14ac:dyDescent="0.25">
      <c r="A1492">
        <v>2017</v>
      </c>
      <c r="B1492" t="s">
        <v>51</v>
      </c>
      <c r="C1492" t="s">
        <v>4</v>
      </c>
      <c r="D1492" s="1">
        <v>72972</v>
      </c>
      <c r="E1492" s="1">
        <v>805942</v>
      </c>
      <c r="F1492" s="2">
        <v>67561</v>
      </c>
    </row>
    <row r="1493" spans="1:6" x14ac:dyDescent="0.25">
      <c r="A1493">
        <v>2017</v>
      </c>
      <c r="B1493" t="s">
        <v>51</v>
      </c>
      <c r="C1493" t="s">
        <v>5</v>
      </c>
      <c r="D1493" s="1">
        <v>19243</v>
      </c>
      <c r="E1493" s="1">
        <v>163473</v>
      </c>
      <c r="F1493" s="2">
        <v>59444</v>
      </c>
    </row>
    <row r="1494" spans="1:6" x14ac:dyDescent="0.25">
      <c r="A1494">
        <v>2017</v>
      </c>
      <c r="B1494" t="s">
        <v>51</v>
      </c>
      <c r="C1494" t="s">
        <v>6</v>
      </c>
      <c r="D1494" s="1">
        <v>9351</v>
      </c>
      <c r="E1494" s="1">
        <v>58327</v>
      </c>
      <c r="F1494" s="2">
        <v>68641</v>
      </c>
    </row>
    <row r="1495" spans="1:6" x14ac:dyDescent="0.25">
      <c r="A1495">
        <v>2017</v>
      </c>
      <c r="B1495" t="s">
        <v>51</v>
      </c>
      <c r="C1495" t="s">
        <v>7</v>
      </c>
      <c r="D1495" s="1">
        <v>2777</v>
      </c>
      <c r="E1495" s="1">
        <v>21591</v>
      </c>
      <c r="F1495" s="2">
        <v>59040</v>
      </c>
    </row>
    <row r="1496" spans="1:6" x14ac:dyDescent="0.25">
      <c r="A1496">
        <v>2017</v>
      </c>
      <c r="B1496" t="s">
        <v>51</v>
      </c>
      <c r="C1496" t="s">
        <v>8</v>
      </c>
      <c r="D1496" s="1">
        <v>67384</v>
      </c>
      <c r="E1496" s="1">
        <v>503704</v>
      </c>
      <c r="F1496" s="2">
        <v>49256</v>
      </c>
    </row>
    <row r="1497" spans="1:6" x14ac:dyDescent="0.25">
      <c r="A1497">
        <v>2017</v>
      </c>
      <c r="B1497" t="s">
        <v>51</v>
      </c>
      <c r="C1497" t="s">
        <v>9</v>
      </c>
      <c r="D1497" s="1">
        <v>20135</v>
      </c>
      <c r="E1497" s="1">
        <v>182259</v>
      </c>
      <c r="F1497" s="2">
        <v>58213</v>
      </c>
    </row>
    <row r="1498" spans="1:6" x14ac:dyDescent="0.25">
      <c r="A1498">
        <v>2017</v>
      </c>
      <c r="B1498" t="s">
        <v>51</v>
      </c>
      <c r="C1498" t="s">
        <v>10</v>
      </c>
      <c r="D1498" s="1">
        <v>7660</v>
      </c>
      <c r="E1498" s="1">
        <v>42668</v>
      </c>
      <c r="F1498" s="2">
        <v>42865</v>
      </c>
    </row>
    <row r="1499" spans="1:6" x14ac:dyDescent="0.25">
      <c r="A1499">
        <v>2017</v>
      </c>
      <c r="B1499" t="s">
        <v>51</v>
      </c>
      <c r="C1499" t="s">
        <v>11</v>
      </c>
      <c r="D1499" s="1">
        <v>31422</v>
      </c>
      <c r="E1499" s="1">
        <v>220019</v>
      </c>
      <c r="F1499" s="2">
        <v>70893</v>
      </c>
    </row>
    <row r="1500" spans="1:6" x14ac:dyDescent="0.25">
      <c r="A1500">
        <v>2017</v>
      </c>
      <c r="B1500" t="s">
        <v>51</v>
      </c>
      <c r="C1500" t="s">
        <v>12</v>
      </c>
      <c r="D1500" s="1">
        <v>14839</v>
      </c>
      <c r="E1500" s="1">
        <v>138040</v>
      </c>
      <c r="F1500" s="2">
        <v>57099</v>
      </c>
    </row>
    <row r="1501" spans="1:6" x14ac:dyDescent="0.25">
      <c r="A1501">
        <v>2017</v>
      </c>
      <c r="B1501" t="s">
        <v>51</v>
      </c>
      <c r="C1501" t="s">
        <v>13</v>
      </c>
      <c r="D1501" s="1">
        <v>9417</v>
      </c>
      <c r="E1501" s="1">
        <v>76086</v>
      </c>
      <c r="F1501" s="2">
        <v>55415</v>
      </c>
    </row>
    <row r="1502" spans="1:6" x14ac:dyDescent="0.25">
      <c r="A1502">
        <v>2017</v>
      </c>
      <c r="B1502" t="s">
        <v>51</v>
      </c>
      <c r="C1502" t="s">
        <v>14</v>
      </c>
      <c r="D1502" s="1">
        <v>7584</v>
      </c>
      <c r="E1502" s="1">
        <v>60238</v>
      </c>
      <c r="F1502" s="2">
        <v>52807</v>
      </c>
    </row>
    <row r="1503" spans="1:6" x14ac:dyDescent="0.25">
      <c r="A1503">
        <v>2017</v>
      </c>
      <c r="B1503" t="s">
        <v>51</v>
      </c>
      <c r="C1503" t="s">
        <v>15</v>
      </c>
      <c r="D1503" s="1">
        <v>9339</v>
      </c>
      <c r="E1503" s="1">
        <v>77332</v>
      </c>
      <c r="F1503" s="2">
        <v>53194</v>
      </c>
    </row>
    <row r="1504" spans="1:6" x14ac:dyDescent="0.25">
      <c r="A1504">
        <v>2017</v>
      </c>
      <c r="B1504" t="s">
        <v>51</v>
      </c>
      <c r="C1504" t="s">
        <v>16</v>
      </c>
      <c r="D1504" s="1">
        <v>10825</v>
      </c>
      <c r="E1504" s="1">
        <v>147021</v>
      </c>
      <c r="F1504" s="2">
        <v>61781</v>
      </c>
    </row>
    <row r="1505" spans="1:6" x14ac:dyDescent="0.25">
      <c r="A1505">
        <v>2017</v>
      </c>
      <c r="B1505" t="s">
        <v>51</v>
      </c>
      <c r="C1505" t="s">
        <v>17</v>
      </c>
      <c r="D1505" s="1">
        <v>5502</v>
      </c>
      <c r="E1505" s="1">
        <v>28253</v>
      </c>
      <c r="F1505" s="2">
        <v>47930</v>
      </c>
    </row>
    <row r="1506" spans="1:6" x14ac:dyDescent="0.25">
      <c r="A1506">
        <v>2017</v>
      </c>
      <c r="B1506" t="s">
        <v>51</v>
      </c>
      <c r="C1506" t="s">
        <v>18</v>
      </c>
      <c r="D1506" s="1">
        <v>16463</v>
      </c>
      <c r="E1506" s="1">
        <v>162140</v>
      </c>
      <c r="F1506" s="2">
        <v>65027</v>
      </c>
    </row>
    <row r="1507" spans="1:6" x14ac:dyDescent="0.25">
      <c r="A1507">
        <v>2017</v>
      </c>
      <c r="B1507" t="s">
        <v>51</v>
      </c>
      <c r="C1507" t="s">
        <v>19</v>
      </c>
      <c r="D1507" s="1">
        <v>21055</v>
      </c>
      <c r="E1507" s="1">
        <v>152131</v>
      </c>
      <c r="F1507" s="2">
        <v>75405</v>
      </c>
    </row>
    <row r="1508" spans="1:6" x14ac:dyDescent="0.25">
      <c r="A1508">
        <v>2017</v>
      </c>
      <c r="B1508" t="s">
        <v>51</v>
      </c>
      <c r="C1508" t="s">
        <v>20</v>
      </c>
      <c r="D1508" s="1">
        <v>19544</v>
      </c>
      <c r="E1508" s="1">
        <v>161903</v>
      </c>
      <c r="F1508" s="2">
        <v>61511</v>
      </c>
    </row>
    <row r="1509" spans="1:6" x14ac:dyDescent="0.25">
      <c r="A1509">
        <v>2017</v>
      </c>
      <c r="B1509" t="s">
        <v>51</v>
      </c>
      <c r="C1509" t="s">
        <v>21</v>
      </c>
      <c r="D1509" s="1">
        <v>15746</v>
      </c>
      <c r="E1509" s="1">
        <v>119642</v>
      </c>
      <c r="F1509" s="2">
        <v>65464</v>
      </c>
    </row>
    <row r="1510" spans="1:6" x14ac:dyDescent="0.25">
      <c r="A1510">
        <v>2017</v>
      </c>
      <c r="B1510" t="s">
        <v>51</v>
      </c>
      <c r="C1510" t="s">
        <v>22</v>
      </c>
      <c r="D1510" s="1">
        <v>5670</v>
      </c>
      <c r="E1510" s="1">
        <v>43467</v>
      </c>
      <c r="F1510" s="2">
        <v>48782</v>
      </c>
    </row>
    <row r="1511" spans="1:6" x14ac:dyDescent="0.25">
      <c r="A1511">
        <v>2017</v>
      </c>
      <c r="B1511" t="s">
        <v>51</v>
      </c>
      <c r="C1511" t="s">
        <v>23</v>
      </c>
      <c r="D1511" s="1">
        <v>15141</v>
      </c>
      <c r="E1511" s="1">
        <v>123034</v>
      </c>
      <c r="F1511" s="2">
        <v>57823</v>
      </c>
    </row>
    <row r="1512" spans="1:6" x14ac:dyDescent="0.25">
      <c r="A1512">
        <v>2017</v>
      </c>
      <c r="B1512" t="s">
        <v>51</v>
      </c>
      <c r="C1512" t="s">
        <v>24</v>
      </c>
      <c r="D1512" s="1">
        <v>6287</v>
      </c>
      <c r="E1512" s="1">
        <v>27712</v>
      </c>
      <c r="F1512" s="2">
        <v>50369</v>
      </c>
    </row>
    <row r="1513" spans="1:6" x14ac:dyDescent="0.25">
      <c r="A1513">
        <v>2017</v>
      </c>
      <c r="B1513" t="s">
        <v>51</v>
      </c>
      <c r="C1513" t="s">
        <v>25</v>
      </c>
      <c r="D1513" s="1">
        <v>7053</v>
      </c>
      <c r="E1513" s="1">
        <v>51174</v>
      </c>
      <c r="F1513" s="2">
        <v>49634</v>
      </c>
    </row>
    <row r="1514" spans="1:6" x14ac:dyDescent="0.25">
      <c r="A1514">
        <v>2017</v>
      </c>
      <c r="B1514" t="s">
        <v>51</v>
      </c>
      <c r="C1514" t="s">
        <v>26</v>
      </c>
      <c r="D1514" s="1">
        <v>5859</v>
      </c>
      <c r="E1514" s="1">
        <v>82998</v>
      </c>
      <c r="F1514" s="2">
        <v>58071</v>
      </c>
    </row>
    <row r="1515" spans="1:6" x14ac:dyDescent="0.25">
      <c r="A1515">
        <v>2017</v>
      </c>
      <c r="B1515" t="s">
        <v>51</v>
      </c>
      <c r="C1515" t="s">
        <v>27</v>
      </c>
      <c r="D1515" s="1">
        <v>4363</v>
      </c>
      <c r="E1515" s="1">
        <v>26466</v>
      </c>
      <c r="F1515" s="2">
        <v>61497</v>
      </c>
    </row>
    <row r="1516" spans="1:6" x14ac:dyDescent="0.25">
      <c r="A1516">
        <v>2017</v>
      </c>
      <c r="B1516" t="s">
        <v>51</v>
      </c>
      <c r="C1516" t="s">
        <v>28</v>
      </c>
      <c r="D1516" s="1">
        <v>21672</v>
      </c>
      <c r="E1516" s="1">
        <v>154907</v>
      </c>
      <c r="F1516" s="2">
        <v>71145</v>
      </c>
    </row>
    <row r="1517" spans="1:6" x14ac:dyDescent="0.25">
      <c r="A1517">
        <v>2017</v>
      </c>
      <c r="B1517" t="s">
        <v>51</v>
      </c>
      <c r="C1517" t="s">
        <v>29</v>
      </c>
      <c r="D1517" s="1">
        <v>5141</v>
      </c>
      <c r="E1517" s="1">
        <v>45511</v>
      </c>
      <c r="F1517" s="2">
        <v>46369</v>
      </c>
    </row>
    <row r="1518" spans="1:6" x14ac:dyDescent="0.25">
      <c r="A1518">
        <v>2017</v>
      </c>
      <c r="B1518" t="s">
        <v>51</v>
      </c>
      <c r="C1518" t="s">
        <v>30</v>
      </c>
      <c r="D1518" s="1">
        <v>50064</v>
      </c>
      <c r="E1518" s="1">
        <v>386615</v>
      </c>
      <c r="F1518" s="2">
        <v>71408</v>
      </c>
    </row>
    <row r="1519" spans="1:6" x14ac:dyDescent="0.25">
      <c r="A1519">
        <v>2017</v>
      </c>
      <c r="B1519" t="s">
        <v>51</v>
      </c>
      <c r="C1519" t="s">
        <v>31</v>
      </c>
      <c r="D1519" s="1">
        <v>26057</v>
      </c>
      <c r="E1519" s="1">
        <v>208662</v>
      </c>
      <c r="F1519" s="2">
        <v>52372</v>
      </c>
    </row>
    <row r="1520" spans="1:6" x14ac:dyDescent="0.25">
      <c r="A1520">
        <v>2017</v>
      </c>
      <c r="B1520" t="s">
        <v>51</v>
      </c>
      <c r="C1520" t="s">
        <v>32</v>
      </c>
      <c r="D1520" s="1">
        <v>4035</v>
      </c>
      <c r="E1520" s="1">
        <v>26732</v>
      </c>
      <c r="F1520" s="2">
        <v>63029</v>
      </c>
    </row>
    <row r="1521" spans="1:6" x14ac:dyDescent="0.25">
      <c r="A1521">
        <v>2017</v>
      </c>
      <c r="B1521" t="s">
        <v>51</v>
      </c>
      <c r="C1521" t="s">
        <v>33</v>
      </c>
      <c r="D1521" s="1">
        <v>23022</v>
      </c>
      <c r="E1521" s="1">
        <v>217025</v>
      </c>
      <c r="F1521" s="2">
        <v>60831</v>
      </c>
    </row>
    <row r="1522" spans="1:6" x14ac:dyDescent="0.25">
      <c r="A1522">
        <v>2017</v>
      </c>
      <c r="B1522" t="s">
        <v>51</v>
      </c>
      <c r="C1522" t="s">
        <v>34</v>
      </c>
      <c r="D1522" s="1">
        <v>9823</v>
      </c>
      <c r="E1522" s="1">
        <v>77247</v>
      </c>
      <c r="F1522" s="2">
        <v>50585</v>
      </c>
    </row>
    <row r="1523" spans="1:6" x14ac:dyDescent="0.25">
      <c r="A1523">
        <v>2017</v>
      </c>
      <c r="B1523" t="s">
        <v>51</v>
      </c>
      <c r="C1523" t="s">
        <v>35</v>
      </c>
      <c r="D1523" s="1">
        <v>13468</v>
      </c>
      <c r="E1523" s="1">
        <v>96991</v>
      </c>
      <c r="F1523" s="2">
        <v>57987</v>
      </c>
    </row>
    <row r="1524" spans="1:6" x14ac:dyDescent="0.25">
      <c r="A1524">
        <v>2017</v>
      </c>
      <c r="B1524" t="s">
        <v>51</v>
      </c>
      <c r="C1524" t="s">
        <v>36</v>
      </c>
      <c r="D1524" s="1">
        <v>28397</v>
      </c>
      <c r="E1524" s="1">
        <v>248932</v>
      </c>
      <c r="F1524" s="2">
        <v>64769</v>
      </c>
    </row>
    <row r="1525" spans="1:6" x14ac:dyDescent="0.25">
      <c r="A1525">
        <v>2017</v>
      </c>
      <c r="B1525" t="s">
        <v>51</v>
      </c>
      <c r="C1525" t="s">
        <v>38</v>
      </c>
      <c r="D1525" s="1">
        <v>11635</v>
      </c>
      <c r="E1525" s="1">
        <v>100817</v>
      </c>
      <c r="F1525" s="2">
        <v>53542</v>
      </c>
    </row>
    <row r="1526" spans="1:6" x14ac:dyDescent="0.25">
      <c r="A1526">
        <v>2017</v>
      </c>
      <c r="B1526" t="s">
        <v>51</v>
      </c>
      <c r="C1526" t="s">
        <v>39</v>
      </c>
      <c r="D1526" s="1">
        <v>3883</v>
      </c>
      <c r="E1526" s="1">
        <v>22351</v>
      </c>
      <c r="F1526" s="2">
        <v>47385</v>
      </c>
    </row>
    <row r="1527" spans="1:6" x14ac:dyDescent="0.25">
      <c r="A1527">
        <v>2017</v>
      </c>
      <c r="B1527" t="s">
        <v>51</v>
      </c>
      <c r="C1527" t="s">
        <v>40</v>
      </c>
      <c r="D1527" s="1">
        <v>11745</v>
      </c>
      <c r="E1527" s="1">
        <v>119968</v>
      </c>
      <c r="F1527" s="2">
        <v>56642</v>
      </c>
    </row>
    <row r="1528" spans="1:6" x14ac:dyDescent="0.25">
      <c r="A1528">
        <v>2017</v>
      </c>
      <c r="B1528" t="s">
        <v>51</v>
      </c>
      <c r="C1528" t="s">
        <v>41</v>
      </c>
      <c r="D1528" s="1">
        <v>49310</v>
      </c>
      <c r="E1528" s="1">
        <v>711119</v>
      </c>
      <c r="F1528" s="2">
        <v>63219</v>
      </c>
    </row>
    <row r="1529" spans="1:6" x14ac:dyDescent="0.25">
      <c r="A1529">
        <v>2017</v>
      </c>
      <c r="B1529" t="s">
        <v>51</v>
      </c>
      <c r="C1529" t="s">
        <v>42</v>
      </c>
      <c r="D1529" s="1">
        <v>10886</v>
      </c>
      <c r="E1529" s="1">
        <v>97495</v>
      </c>
      <c r="F1529" s="2">
        <v>49132</v>
      </c>
    </row>
    <row r="1530" spans="1:6" x14ac:dyDescent="0.25">
      <c r="A1530">
        <v>2017</v>
      </c>
      <c r="B1530" t="s">
        <v>51</v>
      </c>
      <c r="C1530" t="s">
        <v>43</v>
      </c>
      <c r="D1530" s="1">
        <v>2865</v>
      </c>
      <c r="E1530" s="1">
        <v>15187</v>
      </c>
      <c r="F1530" s="2">
        <v>50125</v>
      </c>
    </row>
    <row r="1531" spans="1:6" x14ac:dyDescent="0.25">
      <c r="A1531">
        <v>2017</v>
      </c>
      <c r="B1531" t="s">
        <v>51</v>
      </c>
      <c r="C1531" t="s">
        <v>44</v>
      </c>
      <c r="D1531" s="1">
        <v>21256</v>
      </c>
      <c r="E1531" s="1">
        <v>192576</v>
      </c>
      <c r="F1531" s="2">
        <v>56166</v>
      </c>
    </row>
    <row r="1532" spans="1:6" x14ac:dyDescent="0.25">
      <c r="A1532">
        <v>2017</v>
      </c>
      <c r="B1532" t="s">
        <v>51</v>
      </c>
      <c r="C1532" t="s">
        <v>45</v>
      </c>
      <c r="D1532" s="1">
        <v>25279</v>
      </c>
      <c r="E1532" s="1">
        <v>187247</v>
      </c>
      <c r="F1532" s="2">
        <v>61249</v>
      </c>
    </row>
    <row r="1533" spans="1:6" x14ac:dyDescent="0.25">
      <c r="A1533">
        <v>2017</v>
      </c>
      <c r="B1533" t="s">
        <v>51</v>
      </c>
      <c r="C1533" t="s">
        <v>46</v>
      </c>
      <c r="D1533" s="1">
        <v>4402</v>
      </c>
      <c r="E1533" s="1">
        <v>31522</v>
      </c>
      <c r="F1533" s="2">
        <v>57987</v>
      </c>
    </row>
    <row r="1534" spans="1:6" x14ac:dyDescent="0.25">
      <c r="A1534">
        <v>2017</v>
      </c>
      <c r="B1534" t="s">
        <v>51</v>
      </c>
      <c r="C1534" t="s">
        <v>47</v>
      </c>
      <c r="D1534" s="1">
        <v>14158</v>
      </c>
      <c r="E1534" s="1">
        <v>117226</v>
      </c>
      <c r="F1534" s="2">
        <v>60136</v>
      </c>
    </row>
    <row r="1535" spans="1:6" x14ac:dyDescent="0.25">
      <c r="A1535">
        <v>2017</v>
      </c>
      <c r="B1535" t="s">
        <v>51</v>
      </c>
      <c r="C1535" t="s">
        <v>48</v>
      </c>
      <c r="D1535" s="1">
        <v>3427</v>
      </c>
      <c r="E1535" s="1">
        <v>19573</v>
      </c>
      <c r="F1535" s="2">
        <v>50877</v>
      </c>
    </row>
    <row r="1536" spans="1:6" x14ac:dyDescent="0.25">
      <c r="A1536">
        <v>2017</v>
      </c>
      <c r="B1536" t="s">
        <v>52</v>
      </c>
      <c r="C1536" t="s">
        <v>1</v>
      </c>
      <c r="D1536" s="1">
        <v>5447</v>
      </c>
      <c r="E1536" s="1">
        <v>263487</v>
      </c>
      <c r="F1536" s="2">
        <v>55197</v>
      </c>
    </row>
    <row r="1537" spans="1:6" x14ac:dyDescent="0.25">
      <c r="A1537">
        <v>2017</v>
      </c>
      <c r="B1537" t="s">
        <v>52</v>
      </c>
      <c r="C1537" t="s">
        <v>2</v>
      </c>
      <c r="D1537" s="1">
        <v>4657</v>
      </c>
      <c r="E1537" s="1">
        <v>162399</v>
      </c>
      <c r="F1537" s="2">
        <v>73528</v>
      </c>
    </row>
    <row r="1538" spans="1:6" x14ac:dyDescent="0.25">
      <c r="A1538">
        <v>2017</v>
      </c>
      <c r="B1538" t="s">
        <v>52</v>
      </c>
      <c r="C1538" t="s">
        <v>3</v>
      </c>
      <c r="D1538" s="1">
        <v>2928</v>
      </c>
      <c r="E1538" s="1">
        <v>157305</v>
      </c>
      <c r="F1538" s="2">
        <v>46766</v>
      </c>
    </row>
    <row r="1539" spans="1:6" x14ac:dyDescent="0.25">
      <c r="A1539">
        <v>2017</v>
      </c>
      <c r="B1539" t="s">
        <v>52</v>
      </c>
      <c r="C1539" t="s">
        <v>4</v>
      </c>
      <c r="D1539" s="1">
        <v>42215</v>
      </c>
      <c r="E1539" s="1">
        <v>1303550</v>
      </c>
      <c r="F1539" s="2">
        <v>92246</v>
      </c>
    </row>
    <row r="1540" spans="1:6" x14ac:dyDescent="0.25">
      <c r="A1540">
        <v>2017</v>
      </c>
      <c r="B1540" t="s">
        <v>52</v>
      </c>
      <c r="C1540" t="s">
        <v>5</v>
      </c>
      <c r="D1540" s="1">
        <v>5750</v>
      </c>
      <c r="E1540" s="1">
        <v>144067</v>
      </c>
      <c r="F1540" s="2">
        <v>69446</v>
      </c>
    </row>
    <row r="1541" spans="1:6" x14ac:dyDescent="0.25">
      <c r="A1541">
        <v>2017</v>
      </c>
      <c r="B1541" t="s">
        <v>52</v>
      </c>
      <c r="C1541" t="s">
        <v>6</v>
      </c>
      <c r="D1541" s="1">
        <v>4460</v>
      </c>
      <c r="E1541" s="1">
        <v>158891</v>
      </c>
      <c r="F1541" s="2">
        <v>81864</v>
      </c>
    </row>
    <row r="1542" spans="1:6" x14ac:dyDescent="0.25">
      <c r="A1542">
        <v>2017</v>
      </c>
      <c r="B1542" t="s">
        <v>52</v>
      </c>
      <c r="C1542" t="s">
        <v>7</v>
      </c>
      <c r="D1542">
        <v>688</v>
      </c>
      <c r="E1542" s="1">
        <v>25928</v>
      </c>
      <c r="F1542" s="2">
        <v>62417</v>
      </c>
    </row>
    <row r="1543" spans="1:6" x14ac:dyDescent="0.25">
      <c r="A1543">
        <v>2017</v>
      </c>
      <c r="B1543" t="s">
        <v>52</v>
      </c>
      <c r="C1543" t="s">
        <v>8</v>
      </c>
      <c r="D1543" s="1">
        <v>20513</v>
      </c>
      <c r="E1543" s="1">
        <v>363137</v>
      </c>
      <c r="F1543" s="2">
        <v>59389</v>
      </c>
    </row>
    <row r="1544" spans="1:6" x14ac:dyDescent="0.25">
      <c r="A1544">
        <v>2017</v>
      </c>
      <c r="B1544" t="s">
        <v>52</v>
      </c>
      <c r="C1544" t="s">
        <v>9</v>
      </c>
      <c r="D1544" s="1">
        <v>9745</v>
      </c>
      <c r="E1544" s="1">
        <v>395916</v>
      </c>
      <c r="F1544" s="2">
        <v>57889</v>
      </c>
    </row>
    <row r="1545" spans="1:6" x14ac:dyDescent="0.25">
      <c r="A1545">
        <v>2017</v>
      </c>
      <c r="B1545" t="s">
        <v>52</v>
      </c>
      <c r="C1545" t="s">
        <v>10</v>
      </c>
      <c r="D1545" s="1">
        <v>2750</v>
      </c>
      <c r="E1545" s="1">
        <v>66056</v>
      </c>
      <c r="F1545" s="2">
        <v>61543</v>
      </c>
    </row>
    <row r="1546" spans="1:6" x14ac:dyDescent="0.25">
      <c r="A1546">
        <v>2017</v>
      </c>
      <c r="B1546" t="s">
        <v>52</v>
      </c>
      <c r="C1546" t="s">
        <v>11</v>
      </c>
      <c r="D1546" s="1">
        <v>17979</v>
      </c>
      <c r="E1546" s="1">
        <v>574692</v>
      </c>
      <c r="F1546" s="2">
        <v>70174</v>
      </c>
    </row>
    <row r="1547" spans="1:6" x14ac:dyDescent="0.25">
      <c r="A1547">
        <v>2017</v>
      </c>
      <c r="B1547" t="s">
        <v>52</v>
      </c>
      <c r="C1547" t="s">
        <v>12</v>
      </c>
      <c r="D1547" s="1">
        <v>8554</v>
      </c>
      <c r="E1547" s="1">
        <v>531312</v>
      </c>
      <c r="F1547" s="2">
        <v>61118</v>
      </c>
    </row>
    <row r="1548" spans="1:6" x14ac:dyDescent="0.25">
      <c r="A1548">
        <v>2017</v>
      </c>
      <c r="B1548" t="s">
        <v>52</v>
      </c>
      <c r="C1548" t="s">
        <v>13</v>
      </c>
      <c r="D1548" s="1">
        <v>4125</v>
      </c>
      <c r="E1548" s="1">
        <v>215910</v>
      </c>
      <c r="F1548" s="2">
        <v>58617</v>
      </c>
    </row>
    <row r="1549" spans="1:6" x14ac:dyDescent="0.25">
      <c r="A1549">
        <v>2017</v>
      </c>
      <c r="B1549" t="s">
        <v>52</v>
      </c>
      <c r="C1549" t="s">
        <v>14</v>
      </c>
      <c r="D1549" s="1">
        <v>3164</v>
      </c>
      <c r="E1549" s="1">
        <v>161517</v>
      </c>
      <c r="F1549" s="2">
        <v>57532</v>
      </c>
    </row>
    <row r="1550" spans="1:6" x14ac:dyDescent="0.25">
      <c r="A1550">
        <v>2017</v>
      </c>
      <c r="B1550" t="s">
        <v>52</v>
      </c>
      <c r="C1550" t="s">
        <v>15</v>
      </c>
      <c r="D1550" s="1">
        <v>4368</v>
      </c>
      <c r="E1550" s="1">
        <v>250180</v>
      </c>
      <c r="F1550" s="2">
        <v>58143</v>
      </c>
    </row>
    <row r="1551" spans="1:6" x14ac:dyDescent="0.25">
      <c r="A1551">
        <v>2017</v>
      </c>
      <c r="B1551" t="s">
        <v>52</v>
      </c>
      <c r="C1551" t="s">
        <v>16</v>
      </c>
      <c r="D1551" s="1">
        <v>4464</v>
      </c>
      <c r="E1551" s="1">
        <v>134680</v>
      </c>
      <c r="F1551" s="2">
        <v>72604</v>
      </c>
    </row>
    <row r="1552" spans="1:6" x14ac:dyDescent="0.25">
      <c r="A1552">
        <v>2017</v>
      </c>
      <c r="B1552" t="s">
        <v>52</v>
      </c>
      <c r="C1552" t="s">
        <v>17</v>
      </c>
      <c r="D1552" s="1">
        <v>1877</v>
      </c>
      <c r="E1552" s="1">
        <v>50911</v>
      </c>
      <c r="F1552" s="2">
        <v>55458</v>
      </c>
    </row>
    <row r="1553" spans="1:6" x14ac:dyDescent="0.25">
      <c r="A1553">
        <v>2017</v>
      </c>
      <c r="B1553" t="s">
        <v>52</v>
      </c>
      <c r="C1553" t="s">
        <v>18</v>
      </c>
      <c r="D1553" s="1">
        <v>3901</v>
      </c>
      <c r="E1553" s="1">
        <v>106864</v>
      </c>
      <c r="F1553" s="2">
        <v>77289</v>
      </c>
    </row>
    <row r="1554" spans="1:6" x14ac:dyDescent="0.25">
      <c r="A1554">
        <v>2017</v>
      </c>
      <c r="B1554" t="s">
        <v>52</v>
      </c>
      <c r="C1554" t="s">
        <v>19</v>
      </c>
      <c r="D1554" s="1">
        <v>6850</v>
      </c>
      <c r="E1554" s="1">
        <v>244647</v>
      </c>
      <c r="F1554" s="2">
        <v>88132</v>
      </c>
    </row>
    <row r="1555" spans="1:6" x14ac:dyDescent="0.25">
      <c r="A1555">
        <v>2017</v>
      </c>
      <c r="B1555" t="s">
        <v>52</v>
      </c>
      <c r="C1555" t="s">
        <v>20</v>
      </c>
      <c r="D1555" s="1">
        <v>15721</v>
      </c>
      <c r="E1555" s="1">
        <v>615106</v>
      </c>
      <c r="F1555" s="2">
        <v>66395</v>
      </c>
    </row>
    <row r="1556" spans="1:6" x14ac:dyDescent="0.25">
      <c r="A1556">
        <v>2017</v>
      </c>
      <c r="B1556" t="s">
        <v>52</v>
      </c>
      <c r="C1556" t="s">
        <v>21</v>
      </c>
      <c r="D1556" s="1">
        <v>8369</v>
      </c>
      <c r="E1556" s="1">
        <v>319035</v>
      </c>
      <c r="F1556" s="2">
        <v>65734</v>
      </c>
    </row>
    <row r="1557" spans="1:6" x14ac:dyDescent="0.25">
      <c r="A1557">
        <v>2017</v>
      </c>
      <c r="B1557" t="s">
        <v>52</v>
      </c>
      <c r="C1557" t="s">
        <v>22</v>
      </c>
      <c r="D1557" s="1">
        <v>2441</v>
      </c>
      <c r="E1557" s="1">
        <v>144047</v>
      </c>
      <c r="F1557" s="2">
        <v>48199</v>
      </c>
    </row>
    <row r="1558" spans="1:6" x14ac:dyDescent="0.25">
      <c r="A1558">
        <v>2017</v>
      </c>
      <c r="B1558" t="s">
        <v>52</v>
      </c>
      <c r="C1558" t="s">
        <v>23</v>
      </c>
      <c r="D1558" s="1">
        <v>6636</v>
      </c>
      <c r="E1558" s="1">
        <v>265863</v>
      </c>
      <c r="F1558" s="2">
        <v>57139</v>
      </c>
    </row>
    <row r="1559" spans="1:6" x14ac:dyDescent="0.25">
      <c r="A1559">
        <v>2017</v>
      </c>
      <c r="B1559" t="s">
        <v>52</v>
      </c>
      <c r="C1559" t="s">
        <v>24</v>
      </c>
      <c r="D1559" s="1">
        <v>1572</v>
      </c>
      <c r="E1559" s="1">
        <v>19893</v>
      </c>
      <c r="F1559" s="2">
        <v>48758</v>
      </c>
    </row>
    <row r="1560" spans="1:6" x14ac:dyDescent="0.25">
      <c r="A1560">
        <v>2017</v>
      </c>
      <c r="B1560" t="s">
        <v>52</v>
      </c>
      <c r="C1560" t="s">
        <v>25</v>
      </c>
      <c r="D1560" s="1">
        <v>1977</v>
      </c>
      <c r="E1560" s="1">
        <v>98082</v>
      </c>
      <c r="F1560" s="2">
        <v>49568</v>
      </c>
    </row>
    <row r="1561" spans="1:6" x14ac:dyDescent="0.25">
      <c r="A1561">
        <v>2017</v>
      </c>
      <c r="B1561" t="s">
        <v>52</v>
      </c>
      <c r="C1561" t="s">
        <v>26</v>
      </c>
      <c r="D1561" s="1">
        <v>2043</v>
      </c>
      <c r="E1561" s="1">
        <v>47800</v>
      </c>
      <c r="F1561" s="2">
        <v>56486</v>
      </c>
    </row>
    <row r="1562" spans="1:6" x14ac:dyDescent="0.25">
      <c r="A1562">
        <v>2017</v>
      </c>
      <c r="B1562" t="s">
        <v>52</v>
      </c>
      <c r="C1562" t="s">
        <v>27</v>
      </c>
      <c r="D1562" s="1">
        <v>2011</v>
      </c>
      <c r="E1562" s="1">
        <v>68971</v>
      </c>
      <c r="F1562" s="2">
        <v>70482</v>
      </c>
    </row>
    <row r="1563" spans="1:6" x14ac:dyDescent="0.25">
      <c r="A1563">
        <v>2017</v>
      </c>
      <c r="B1563" t="s">
        <v>52</v>
      </c>
      <c r="C1563" t="s">
        <v>28</v>
      </c>
      <c r="D1563" s="1">
        <v>8962</v>
      </c>
      <c r="E1563" s="1">
        <v>242476</v>
      </c>
      <c r="F1563" s="2">
        <v>78813</v>
      </c>
    </row>
    <row r="1564" spans="1:6" x14ac:dyDescent="0.25">
      <c r="A1564">
        <v>2017</v>
      </c>
      <c r="B1564" t="s">
        <v>52</v>
      </c>
      <c r="C1564" t="s">
        <v>29</v>
      </c>
      <c r="D1564" s="1">
        <v>1724</v>
      </c>
      <c r="E1564" s="1">
        <v>26398</v>
      </c>
      <c r="F1564" s="2">
        <v>53328</v>
      </c>
    </row>
    <row r="1565" spans="1:6" x14ac:dyDescent="0.25">
      <c r="A1565">
        <v>2017</v>
      </c>
      <c r="B1565" t="s">
        <v>52</v>
      </c>
      <c r="C1565" t="s">
        <v>30</v>
      </c>
      <c r="D1565" s="1">
        <v>17319</v>
      </c>
      <c r="E1565" s="1">
        <v>444182</v>
      </c>
      <c r="F1565" s="2">
        <v>65899</v>
      </c>
    </row>
    <row r="1566" spans="1:6" x14ac:dyDescent="0.25">
      <c r="A1566">
        <v>2017</v>
      </c>
      <c r="B1566" t="s">
        <v>52</v>
      </c>
      <c r="C1566" t="s">
        <v>31</v>
      </c>
      <c r="D1566" s="1">
        <v>10287</v>
      </c>
      <c r="E1566" s="1">
        <v>467306</v>
      </c>
      <c r="F1566" s="2">
        <v>58368</v>
      </c>
    </row>
    <row r="1567" spans="1:6" x14ac:dyDescent="0.25">
      <c r="A1567">
        <v>2017</v>
      </c>
      <c r="B1567" t="s">
        <v>52</v>
      </c>
      <c r="C1567" t="s">
        <v>32</v>
      </c>
      <c r="D1567">
        <v>810</v>
      </c>
      <c r="E1567" s="1">
        <v>24680</v>
      </c>
      <c r="F1567" s="2">
        <v>52594</v>
      </c>
    </row>
    <row r="1568" spans="1:6" x14ac:dyDescent="0.25">
      <c r="A1568">
        <v>2017</v>
      </c>
      <c r="B1568" t="s">
        <v>52</v>
      </c>
      <c r="C1568" t="s">
        <v>33</v>
      </c>
      <c r="D1568" s="1">
        <v>15430</v>
      </c>
      <c r="E1568" s="1">
        <v>685942</v>
      </c>
      <c r="F1568" s="2">
        <v>60002</v>
      </c>
    </row>
    <row r="1569" spans="1:6" x14ac:dyDescent="0.25">
      <c r="A1569">
        <v>2017</v>
      </c>
      <c r="B1569" t="s">
        <v>52</v>
      </c>
      <c r="C1569" t="s">
        <v>34</v>
      </c>
      <c r="D1569" s="1">
        <v>4230</v>
      </c>
      <c r="E1569" s="1">
        <v>128122</v>
      </c>
      <c r="F1569" s="2">
        <v>55496</v>
      </c>
    </row>
    <row r="1570" spans="1:6" x14ac:dyDescent="0.25">
      <c r="A1570">
        <v>2017</v>
      </c>
      <c r="B1570" t="s">
        <v>52</v>
      </c>
      <c r="C1570" t="s">
        <v>35</v>
      </c>
      <c r="D1570" s="1">
        <v>6175</v>
      </c>
      <c r="E1570" s="1">
        <v>189318</v>
      </c>
      <c r="F1570" s="2">
        <v>68161</v>
      </c>
    </row>
    <row r="1571" spans="1:6" x14ac:dyDescent="0.25">
      <c r="A1571">
        <v>2017</v>
      </c>
      <c r="B1571" t="s">
        <v>52</v>
      </c>
      <c r="C1571" t="s">
        <v>36</v>
      </c>
      <c r="D1571" s="1">
        <v>14414</v>
      </c>
      <c r="E1571" s="1">
        <v>561774</v>
      </c>
      <c r="F1571" s="2">
        <v>61111</v>
      </c>
    </row>
    <row r="1572" spans="1:6" x14ac:dyDescent="0.25">
      <c r="A1572">
        <v>2017</v>
      </c>
      <c r="B1572" t="s">
        <v>52</v>
      </c>
      <c r="C1572" t="s">
        <v>37</v>
      </c>
      <c r="D1572" s="1">
        <v>1567</v>
      </c>
      <c r="E1572" s="1">
        <v>40341</v>
      </c>
      <c r="F1572" s="2">
        <v>57616</v>
      </c>
    </row>
    <row r="1573" spans="1:6" x14ac:dyDescent="0.25">
      <c r="A1573">
        <v>2017</v>
      </c>
      <c r="B1573" t="s">
        <v>52</v>
      </c>
      <c r="C1573" t="s">
        <v>38</v>
      </c>
      <c r="D1573" s="1">
        <v>5906</v>
      </c>
      <c r="E1573" s="1">
        <v>240456</v>
      </c>
      <c r="F1573" s="2">
        <v>58927</v>
      </c>
    </row>
    <row r="1574" spans="1:6" x14ac:dyDescent="0.25">
      <c r="A1574">
        <v>2017</v>
      </c>
      <c r="B1574" t="s">
        <v>52</v>
      </c>
      <c r="C1574" t="s">
        <v>39</v>
      </c>
      <c r="D1574" s="1">
        <v>1091</v>
      </c>
      <c r="E1574" s="1">
        <v>43081</v>
      </c>
      <c r="F1574" s="2">
        <v>47877</v>
      </c>
    </row>
    <row r="1575" spans="1:6" x14ac:dyDescent="0.25">
      <c r="A1575">
        <v>2017</v>
      </c>
      <c r="B1575" t="s">
        <v>52</v>
      </c>
      <c r="C1575" t="s">
        <v>40</v>
      </c>
      <c r="D1575" s="1">
        <v>6835</v>
      </c>
      <c r="E1575" s="1">
        <v>348417</v>
      </c>
      <c r="F1575" s="2">
        <v>59526</v>
      </c>
    </row>
    <row r="1576" spans="1:6" x14ac:dyDescent="0.25">
      <c r="A1576">
        <v>2017</v>
      </c>
      <c r="B1576" t="s">
        <v>52</v>
      </c>
      <c r="C1576" t="s">
        <v>41</v>
      </c>
      <c r="D1576" s="1">
        <v>24275</v>
      </c>
      <c r="E1576" s="1">
        <v>851513</v>
      </c>
      <c r="F1576" s="2">
        <v>75813</v>
      </c>
    </row>
    <row r="1577" spans="1:6" x14ac:dyDescent="0.25">
      <c r="A1577">
        <v>2017</v>
      </c>
      <c r="B1577" t="s">
        <v>52</v>
      </c>
      <c r="C1577" t="s">
        <v>42</v>
      </c>
      <c r="D1577" s="1">
        <v>4248</v>
      </c>
      <c r="E1577" s="1">
        <v>128365</v>
      </c>
      <c r="F1577" s="2">
        <v>56723</v>
      </c>
    </row>
    <row r="1578" spans="1:6" x14ac:dyDescent="0.25">
      <c r="A1578">
        <v>2017</v>
      </c>
      <c r="B1578" t="s">
        <v>52</v>
      </c>
      <c r="C1578" t="s">
        <v>43</v>
      </c>
      <c r="D1578" s="1">
        <v>1105</v>
      </c>
      <c r="E1578" s="1">
        <v>29550</v>
      </c>
      <c r="F1578" s="2">
        <v>58004</v>
      </c>
    </row>
    <row r="1579" spans="1:6" x14ac:dyDescent="0.25">
      <c r="A1579">
        <v>2017</v>
      </c>
      <c r="B1579" t="s">
        <v>52</v>
      </c>
      <c r="C1579" t="s">
        <v>44</v>
      </c>
      <c r="D1579" s="1">
        <v>6475</v>
      </c>
      <c r="E1579" s="1">
        <v>232927</v>
      </c>
      <c r="F1579" s="2">
        <v>57894</v>
      </c>
    </row>
    <row r="1580" spans="1:6" x14ac:dyDescent="0.25">
      <c r="A1580">
        <v>2017</v>
      </c>
      <c r="B1580" t="s">
        <v>52</v>
      </c>
      <c r="C1580" t="s">
        <v>45</v>
      </c>
      <c r="D1580" s="1">
        <v>7671</v>
      </c>
      <c r="E1580" s="1">
        <v>280368</v>
      </c>
      <c r="F1580" s="2">
        <v>76290</v>
      </c>
    </row>
    <row r="1581" spans="1:6" x14ac:dyDescent="0.25">
      <c r="A1581">
        <v>2017</v>
      </c>
      <c r="B1581" t="s">
        <v>52</v>
      </c>
      <c r="C1581" t="s">
        <v>46</v>
      </c>
      <c r="D1581" s="1">
        <v>1272</v>
      </c>
      <c r="E1581" s="1">
        <v>46575</v>
      </c>
      <c r="F1581" s="2">
        <v>58624</v>
      </c>
    </row>
    <row r="1582" spans="1:6" x14ac:dyDescent="0.25">
      <c r="A1582">
        <v>2017</v>
      </c>
      <c r="B1582" t="s">
        <v>52</v>
      </c>
      <c r="C1582" t="s">
        <v>47</v>
      </c>
      <c r="D1582" s="1">
        <v>9356</v>
      </c>
      <c r="E1582" s="1">
        <v>466595</v>
      </c>
      <c r="F1582" s="2">
        <v>57001</v>
      </c>
    </row>
    <row r="1583" spans="1:6" x14ac:dyDescent="0.25">
      <c r="A1583">
        <v>2017</v>
      </c>
      <c r="B1583" t="s">
        <v>52</v>
      </c>
      <c r="C1583" t="s">
        <v>48</v>
      </c>
      <c r="D1583">
        <v>598</v>
      </c>
      <c r="E1583" s="1">
        <v>9378</v>
      </c>
      <c r="F1583" s="2">
        <v>65834</v>
      </c>
    </row>
    <row r="1584" spans="1:6" x14ac:dyDescent="0.25">
      <c r="A1584">
        <v>2017</v>
      </c>
      <c r="B1584" t="s">
        <v>54</v>
      </c>
      <c r="C1584" t="s">
        <v>1</v>
      </c>
      <c r="D1584" s="1">
        <v>32410</v>
      </c>
      <c r="E1584" s="1">
        <v>375653</v>
      </c>
      <c r="F1584" s="2">
        <v>40518</v>
      </c>
    </row>
    <row r="1585" spans="1:6" x14ac:dyDescent="0.25">
      <c r="A1585">
        <v>2017</v>
      </c>
      <c r="B1585" t="s">
        <v>54</v>
      </c>
      <c r="C1585" t="s">
        <v>2</v>
      </c>
      <c r="D1585" s="1">
        <v>29489</v>
      </c>
      <c r="E1585" s="1">
        <v>518475</v>
      </c>
      <c r="F1585" s="2">
        <v>45126</v>
      </c>
    </row>
    <row r="1586" spans="1:6" x14ac:dyDescent="0.25">
      <c r="A1586">
        <v>2017</v>
      </c>
      <c r="B1586" t="s">
        <v>54</v>
      </c>
      <c r="C1586" t="s">
        <v>3</v>
      </c>
      <c r="D1586" s="1">
        <v>21486</v>
      </c>
      <c r="E1586" s="1">
        <v>247661</v>
      </c>
      <c r="F1586" s="2">
        <v>40275</v>
      </c>
    </row>
    <row r="1587" spans="1:6" x14ac:dyDescent="0.25">
      <c r="A1587">
        <v>2017</v>
      </c>
      <c r="B1587" t="s">
        <v>54</v>
      </c>
      <c r="C1587" t="s">
        <v>4</v>
      </c>
      <c r="D1587" s="1">
        <v>185826</v>
      </c>
      <c r="E1587" s="1">
        <v>3010983</v>
      </c>
      <c r="F1587" s="2">
        <v>51095</v>
      </c>
    </row>
    <row r="1588" spans="1:6" x14ac:dyDescent="0.25">
      <c r="A1588">
        <v>2017</v>
      </c>
      <c r="B1588" t="s">
        <v>54</v>
      </c>
      <c r="C1588" t="s">
        <v>5</v>
      </c>
      <c r="D1588" s="1">
        <v>35715</v>
      </c>
      <c r="E1588" s="1">
        <v>458174</v>
      </c>
      <c r="F1588" s="2">
        <v>48601</v>
      </c>
    </row>
    <row r="1589" spans="1:6" x14ac:dyDescent="0.25">
      <c r="A1589">
        <v>2017</v>
      </c>
      <c r="B1589" t="s">
        <v>54</v>
      </c>
      <c r="C1589" t="s">
        <v>6</v>
      </c>
      <c r="D1589" s="1">
        <v>25027</v>
      </c>
      <c r="E1589" s="1">
        <v>297198</v>
      </c>
      <c r="F1589" s="2">
        <v>50064</v>
      </c>
    </row>
    <row r="1590" spans="1:6" x14ac:dyDescent="0.25">
      <c r="A1590">
        <v>2017</v>
      </c>
      <c r="B1590" t="s">
        <v>54</v>
      </c>
      <c r="C1590" t="s">
        <v>7</v>
      </c>
      <c r="D1590" s="1">
        <v>6681</v>
      </c>
      <c r="E1590" s="1">
        <v>79724</v>
      </c>
      <c r="F1590" s="2">
        <v>39700</v>
      </c>
    </row>
    <row r="1591" spans="1:6" x14ac:dyDescent="0.25">
      <c r="A1591">
        <v>2017</v>
      </c>
      <c r="B1591" t="s">
        <v>54</v>
      </c>
      <c r="C1591" t="s">
        <v>8</v>
      </c>
      <c r="D1591" s="1">
        <v>139501</v>
      </c>
      <c r="E1591" s="1">
        <v>1739867</v>
      </c>
      <c r="F1591" s="2">
        <v>43229</v>
      </c>
    </row>
    <row r="1592" spans="1:6" x14ac:dyDescent="0.25">
      <c r="A1592">
        <v>2017</v>
      </c>
      <c r="B1592" t="s">
        <v>54</v>
      </c>
      <c r="C1592" t="s">
        <v>9</v>
      </c>
      <c r="D1592" s="1">
        <v>60382</v>
      </c>
      <c r="E1592" s="1">
        <v>930943</v>
      </c>
      <c r="F1592" s="2">
        <v>48763</v>
      </c>
    </row>
    <row r="1593" spans="1:6" x14ac:dyDescent="0.25">
      <c r="A1593">
        <v>2017</v>
      </c>
      <c r="B1593" t="s">
        <v>54</v>
      </c>
      <c r="C1593" t="s">
        <v>10</v>
      </c>
      <c r="D1593" s="1">
        <v>11706</v>
      </c>
      <c r="E1593" s="1">
        <v>136606</v>
      </c>
      <c r="F1593" s="2">
        <v>38856</v>
      </c>
    </row>
    <row r="1594" spans="1:6" x14ac:dyDescent="0.25">
      <c r="A1594">
        <v>2017</v>
      </c>
      <c r="B1594" t="s">
        <v>54</v>
      </c>
      <c r="C1594" t="s">
        <v>11</v>
      </c>
      <c r="D1594" s="1">
        <v>77273</v>
      </c>
      <c r="E1594" s="1">
        <v>1192805</v>
      </c>
      <c r="F1594" s="2">
        <v>50025</v>
      </c>
    </row>
    <row r="1595" spans="1:6" x14ac:dyDescent="0.25">
      <c r="A1595">
        <v>2017</v>
      </c>
      <c r="B1595" t="s">
        <v>54</v>
      </c>
      <c r="C1595" t="s">
        <v>12</v>
      </c>
      <c r="D1595" s="1">
        <v>40630</v>
      </c>
      <c r="E1595" s="1">
        <v>588381</v>
      </c>
      <c r="F1595" s="2">
        <v>40479</v>
      </c>
    </row>
    <row r="1596" spans="1:6" x14ac:dyDescent="0.25">
      <c r="A1596">
        <v>2017</v>
      </c>
      <c r="B1596" t="s">
        <v>54</v>
      </c>
      <c r="C1596" t="s">
        <v>13</v>
      </c>
      <c r="D1596" s="1">
        <v>23446</v>
      </c>
      <c r="E1596" s="1">
        <v>311763</v>
      </c>
      <c r="F1596" s="2">
        <v>39025</v>
      </c>
    </row>
    <row r="1597" spans="1:6" x14ac:dyDescent="0.25">
      <c r="A1597">
        <v>2017</v>
      </c>
      <c r="B1597" t="s">
        <v>54</v>
      </c>
      <c r="C1597" t="s">
        <v>14</v>
      </c>
      <c r="D1597" s="1">
        <v>20676</v>
      </c>
      <c r="E1597" s="1">
        <v>263529</v>
      </c>
      <c r="F1597" s="2">
        <v>40705</v>
      </c>
    </row>
    <row r="1598" spans="1:6" x14ac:dyDescent="0.25">
      <c r="A1598">
        <v>2017</v>
      </c>
      <c r="B1598" t="s">
        <v>54</v>
      </c>
      <c r="C1598" t="s">
        <v>15</v>
      </c>
      <c r="D1598" s="1">
        <v>27941</v>
      </c>
      <c r="E1598" s="1">
        <v>398217</v>
      </c>
      <c r="F1598" s="2">
        <v>41261</v>
      </c>
    </row>
    <row r="1599" spans="1:6" x14ac:dyDescent="0.25">
      <c r="A1599">
        <v>2017</v>
      </c>
      <c r="B1599" t="s">
        <v>54</v>
      </c>
      <c r="C1599" t="s">
        <v>16</v>
      </c>
      <c r="D1599" s="1">
        <v>30444</v>
      </c>
      <c r="E1599" s="1">
        <v>378830</v>
      </c>
      <c r="F1599" s="2">
        <v>40938</v>
      </c>
    </row>
    <row r="1600" spans="1:6" x14ac:dyDescent="0.25">
      <c r="A1600">
        <v>2017</v>
      </c>
      <c r="B1600" t="s">
        <v>54</v>
      </c>
      <c r="C1600" t="s">
        <v>17</v>
      </c>
      <c r="D1600" s="1">
        <v>11060</v>
      </c>
      <c r="E1600" s="1">
        <v>119329</v>
      </c>
      <c r="F1600" s="2">
        <v>36287</v>
      </c>
    </row>
    <row r="1601" spans="1:6" x14ac:dyDescent="0.25">
      <c r="A1601">
        <v>2017</v>
      </c>
      <c r="B1601" t="s">
        <v>54</v>
      </c>
      <c r="C1601" t="s">
        <v>18</v>
      </c>
      <c r="D1601" s="1">
        <v>33064</v>
      </c>
      <c r="E1601" s="1">
        <v>462131</v>
      </c>
      <c r="F1601" s="2">
        <v>45367</v>
      </c>
    </row>
    <row r="1602" spans="1:6" x14ac:dyDescent="0.25">
      <c r="A1602">
        <v>2017</v>
      </c>
      <c r="B1602" t="s">
        <v>54</v>
      </c>
      <c r="C1602" t="s">
        <v>19</v>
      </c>
      <c r="D1602" s="1">
        <v>42906</v>
      </c>
      <c r="E1602" s="1">
        <v>577319</v>
      </c>
      <c r="F1602" s="2">
        <v>51500</v>
      </c>
    </row>
    <row r="1603" spans="1:6" x14ac:dyDescent="0.25">
      <c r="A1603">
        <v>2017</v>
      </c>
      <c r="B1603" t="s">
        <v>54</v>
      </c>
      <c r="C1603" t="s">
        <v>20</v>
      </c>
      <c r="D1603" s="1">
        <v>52149</v>
      </c>
      <c r="E1603" s="1">
        <v>784393</v>
      </c>
      <c r="F1603" s="2">
        <v>45628</v>
      </c>
    </row>
    <row r="1604" spans="1:6" x14ac:dyDescent="0.25">
      <c r="A1604">
        <v>2017</v>
      </c>
      <c r="B1604" t="s">
        <v>54</v>
      </c>
      <c r="C1604" t="s">
        <v>21</v>
      </c>
      <c r="D1604" s="1">
        <v>36334</v>
      </c>
      <c r="E1604" s="1">
        <v>531926</v>
      </c>
      <c r="F1604" s="2">
        <v>48273</v>
      </c>
    </row>
    <row r="1605" spans="1:6" x14ac:dyDescent="0.25">
      <c r="A1605">
        <v>2017</v>
      </c>
      <c r="B1605" t="s">
        <v>54</v>
      </c>
      <c r="C1605" t="s">
        <v>22</v>
      </c>
      <c r="D1605" s="1">
        <v>19589</v>
      </c>
      <c r="E1605" s="1">
        <v>229775</v>
      </c>
      <c r="F1605" s="2">
        <v>35324</v>
      </c>
    </row>
    <row r="1606" spans="1:6" x14ac:dyDescent="0.25">
      <c r="A1606">
        <v>2017</v>
      </c>
      <c r="B1606" t="s">
        <v>54</v>
      </c>
      <c r="C1606" t="s">
        <v>23</v>
      </c>
      <c r="D1606" s="1">
        <v>40324</v>
      </c>
      <c r="E1606" s="1">
        <v>538185</v>
      </c>
      <c r="F1606" s="2">
        <v>41095</v>
      </c>
    </row>
    <row r="1607" spans="1:6" x14ac:dyDescent="0.25">
      <c r="A1607">
        <v>2017</v>
      </c>
      <c r="B1607" t="s">
        <v>54</v>
      </c>
      <c r="C1607" t="s">
        <v>24</v>
      </c>
      <c r="D1607" s="1">
        <v>9270</v>
      </c>
      <c r="E1607" s="1">
        <v>91194</v>
      </c>
      <c r="F1607" s="2">
        <v>38067</v>
      </c>
    </row>
    <row r="1608" spans="1:6" x14ac:dyDescent="0.25">
      <c r="A1608">
        <v>2017</v>
      </c>
      <c r="B1608" t="s">
        <v>54</v>
      </c>
      <c r="C1608" t="s">
        <v>25</v>
      </c>
      <c r="D1608" s="1">
        <v>15024</v>
      </c>
      <c r="E1608" s="1">
        <v>190930</v>
      </c>
      <c r="F1608" s="2">
        <v>38493</v>
      </c>
    </row>
    <row r="1609" spans="1:6" x14ac:dyDescent="0.25">
      <c r="A1609">
        <v>2017</v>
      </c>
      <c r="B1609" t="s">
        <v>54</v>
      </c>
      <c r="C1609" t="s">
        <v>26</v>
      </c>
      <c r="D1609" s="1">
        <v>15910</v>
      </c>
      <c r="E1609" s="1">
        <v>247973</v>
      </c>
      <c r="F1609" s="2">
        <v>42847</v>
      </c>
    </row>
    <row r="1610" spans="1:6" x14ac:dyDescent="0.25">
      <c r="A1610">
        <v>2017</v>
      </c>
      <c r="B1610" t="s">
        <v>54</v>
      </c>
      <c r="C1610" t="s">
        <v>27</v>
      </c>
      <c r="D1610" s="1">
        <v>12612</v>
      </c>
      <c r="E1610" s="1">
        <v>139876</v>
      </c>
      <c r="F1610" s="2">
        <v>46101</v>
      </c>
    </row>
    <row r="1611" spans="1:6" x14ac:dyDescent="0.25">
      <c r="A1611">
        <v>2017</v>
      </c>
      <c r="B1611" t="s">
        <v>54</v>
      </c>
      <c r="C1611" t="s">
        <v>28</v>
      </c>
      <c r="D1611" s="1">
        <v>53977</v>
      </c>
      <c r="E1611" s="1">
        <v>872180</v>
      </c>
      <c r="F1611" s="2">
        <v>52631</v>
      </c>
    </row>
    <row r="1612" spans="1:6" x14ac:dyDescent="0.25">
      <c r="A1612">
        <v>2017</v>
      </c>
      <c r="B1612" t="s">
        <v>54</v>
      </c>
      <c r="C1612" t="s">
        <v>29</v>
      </c>
      <c r="D1612" s="1">
        <v>10538</v>
      </c>
      <c r="E1612" s="1">
        <v>134696</v>
      </c>
      <c r="F1612" s="2">
        <v>36519</v>
      </c>
    </row>
    <row r="1613" spans="1:6" x14ac:dyDescent="0.25">
      <c r="A1613">
        <v>2017</v>
      </c>
      <c r="B1613" t="s">
        <v>54</v>
      </c>
      <c r="C1613" t="s">
        <v>30</v>
      </c>
      <c r="D1613" s="1">
        <v>126549</v>
      </c>
      <c r="E1613" s="1">
        <v>1562385</v>
      </c>
      <c r="F1613" s="2">
        <v>50389</v>
      </c>
    </row>
    <row r="1614" spans="1:6" x14ac:dyDescent="0.25">
      <c r="A1614">
        <v>2017</v>
      </c>
      <c r="B1614" t="s">
        <v>54</v>
      </c>
      <c r="C1614" t="s">
        <v>31</v>
      </c>
      <c r="D1614" s="1">
        <v>61042</v>
      </c>
      <c r="E1614" s="1">
        <v>824989</v>
      </c>
      <c r="F1614" s="2">
        <v>41845</v>
      </c>
    </row>
    <row r="1615" spans="1:6" x14ac:dyDescent="0.25">
      <c r="A1615">
        <v>2017</v>
      </c>
      <c r="B1615" t="s">
        <v>54</v>
      </c>
      <c r="C1615" t="s">
        <v>32</v>
      </c>
      <c r="D1615" s="1">
        <v>7819</v>
      </c>
      <c r="E1615" s="1">
        <v>92052</v>
      </c>
      <c r="F1615" s="2">
        <v>47910</v>
      </c>
    </row>
    <row r="1616" spans="1:6" x14ac:dyDescent="0.25">
      <c r="A1616">
        <v>2017</v>
      </c>
      <c r="B1616" t="s">
        <v>54</v>
      </c>
      <c r="C1616" t="s">
        <v>33</v>
      </c>
      <c r="D1616" s="1">
        <v>68763</v>
      </c>
      <c r="E1616" s="1">
        <v>1018161</v>
      </c>
      <c r="F1616" s="2">
        <v>42564</v>
      </c>
    </row>
    <row r="1617" spans="1:6" x14ac:dyDescent="0.25">
      <c r="A1617">
        <v>2017</v>
      </c>
      <c r="B1617" t="s">
        <v>54</v>
      </c>
      <c r="C1617" t="s">
        <v>34</v>
      </c>
      <c r="D1617" s="1">
        <v>23838</v>
      </c>
      <c r="E1617" s="1">
        <v>301165</v>
      </c>
      <c r="F1617" s="2">
        <v>41040</v>
      </c>
    </row>
    <row r="1618" spans="1:6" x14ac:dyDescent="0.25">
      <c r="A1618">
        <v>2017</v>
      </c>
      <c r="B1618" t="s">
        <v>54</v>
      </c>
      <c r="C1618" t="s">
        <v>35</v>
      </c>
      <c r="D1618" s="1">
        <v>26684</v>
      </c>
      <c r="E1618" s="1">
        <v>347515</v>
      </c>
      <c r="F1618" s="2">
        <v>42870</v>
      </c>
    </row>
    <row r="1619" spans="1:6" x14ac:dyDescent="0.25">
      <c r="A1619">
        <v>2017</v>
      </c>
      <c r="B1619" t="s">
        <v>54</v>
      </c>
      <c r="C1619" t="s">
        <v>36</v>
      </c>
      <c r="D1619" s="1">
        <v>75374</v>
      </c>
      <c r="E1619" s="1">
        <v>1115565</v>
      </c>
      <c r="F1619" s="2">
        <v>43972</v>
      </c>
    </row>
    <row r="1620" spans="1:6" x14ac:dyDescent="0.25">
      <c r="A1620">
        <v>2017</v>
      </c>
      <c r="B1620" t="s">
        <v>54</v>
      </c>
      <c r="C1620" t="s">
        <v>37</v>
      </c>
      <c r="D1620" s="1">
        <v>7674</v>
      </c>
      <c r="E1620" s="1">
        <v>76263</v>
      </c>
      <c r="F1620" s="2">
        <v>42503</v>
      </c>
    </row>
    <row r="1621" spans="1:6" x14ac:dyDescent="0.25">
      <c r="A1621">
        <v>2017</v>
      </c>
      <c r="B1621" t="s">
        <v>54</v>
      </c>
      <c r="C1621" t="s">
        <v>38</v>
      </c>
      <c r="D1621" s="1">
        <v>29784</v>
      </c>
      <c r="E1621" s="1">
        <v>395329</v>
      </c>
      <c r="F1621" s="2">
        <v>38973</v>
      </c>
    </row>
    <row r="1622" spans="1:6" x14ac:dyDescent="0.25">
      <c r="A1622">
        <v>2017</v>
      </c>
      <c r="B1622" t="s">
        <v>54</v>
      </c>
      <c r="C1622" t="s">
        <v>39</v>
      </c>
      <c r="D1622" s="1">
        <v>8036</v>
      </c>
      <c r="E1622" s="1">
        <v>86427</v>
      </c>
      <c r="F1622" s="2">
        <v>38278</v>
      </c>
    </row>
    <row r="1623" spans="1:6" x14ac:dyDescent="0.25">
      <c r="A1623">
        <v>2017</v>
      </c>
      <c r="B1623" t="s">
        <v>54</v>
      </c>
      <c r="C1623" t="s">
        <v>40</v>
      </c>
      <c r="D1623" s="1">
        <v>39250</v>
      </c>
      <c r="E1623" s="1">
        <v>618046</v>
      </c>
      <c r="F1623" s="2">
        <v>44773</v>
      </c>
    </row>
    <row r="1624" spans="1:6" x14ac:dyDescent="0.25">
      <c r="A1624">
        <v>2017</v>
      </c>
      <c r="B1624" t="s">
        <v>54</v>
      </c>
      <c r="C1624" t="s">
        <v>41</v>
      </c>
      <c r="D1624" s="1">
        <v>145842</v>
      </c>
      <c r="E1624" s="1">
        <v>2432880</v>
      </c>
      <c r="F1624" s="2">
        <v>50316</v>
      </c>
    </row>
    <row r="1625" spans="1:6" x14ac:dyDescent="0.25">
      <c r="A1625">
        <v>2017</v>
      </c>
      <c r="B1625" t="s">
        <v>54</v>
      </c>
      <c r="C1625" t="s">
        <v>42</v>
      </c>
      <c r="D1625" s="1">
        <v>19048</v>
      </c>
      <c r="E1625" s="1">
        <v>276552</v>
      </c>
      <c r="F1625" s="2">
        <v>42378</v>
      </c>
    </row>
    <row r="1626" spans="1:6" x14ac:dyDescent="0.25">
      <c r="A1626">
        <v>2017</v>
      </c>
      <c r="B1626" t="s">
        <v>54</v>
      </c>
      <c r="C1626" t="s">
        <v>43</v>
      </c>
      <c r="D1626" s="1">
        <v>5138</v>
      </c>
      <c r="E1626" s="1">
        <v>55012</v>
      </c>
      <c r="F1626" s="2">
        <v>38650</v>
      </c>
    </row>
    <row r="1627" spans="1:6" x14ac:dyDescent="0.25">
      <c r="A1627">
        <v>2017</v>
      </c>
      <c r="B1627" t="s">
        <v>54</v>
      </c>
      <c r="C1627" t="s">
        <v>44</v>
      </c>
      <c r="D1627" s="1">
        <v>42996</v>
      </c>
      <c r="E1627" s="1">
        <v>652711</v>
      </c>
      <c r="F1627" s="2">
        <v>42291</v>
      </c>
    </row>
    <row r="1628" spans="1:6" x14ac:dyDescent="0.25">
      <c r="A1628">
        <v>2017</v>
      </c>
      <c r="B1628" t="s">
        <v>54</v>
      </c>
      <c r="C1628" t="s">
        <v>45</v>
      </c>
      <c r="D1628" s="1">
        <v>39715</v>
      </c>
      <c r="E1628" s="1">
        <v>610599</v>
      </c>
      <c r="F1628" s="2">
        <v>58924</v>
      </c>
    </row>
    <row r="1629" spans="1:6" x14ac:dyDescent="0.25">
      <c r="A1629">
        <v>2017</v>
      </c>
      <c r="B1629" t="s">
        <v>54</v>
      </c>
      <c r="C1629" t="s">
        <v>46</v>
      </c>
      <c r="D1629" s="1">
        <v>10925</v>
      </c>
      <c r="E1629" s="1">
        <v>129300</v>
      </c>
      <c r="F1629" s="2">
        <v>37489</v>
      </c>
    </row>
    <row r="1630" spans="1:6" x14ac:dyDescent="0.25">
      <c r="A1630">
        <v>2017</v>
      </c>
      <c r="B1630" t="s">
        <v>54</v>
      </c>
      <c r="C1630" t="s">
        <v>47</v>
      </c>
      <c r="D1630" s="1">
        <v>35433</v>
      </c>
      <c r="E1630" s="1">
        <v>539603</v>
      </c>
      <c r="F1630" s="2">
        <v>39831</v>
      </c>
    </row>
    <row r="1631" spans="1:6" x14ac:dyDescent="0.25">
      <c r="A1631">
        <v>2017</v>
      </c>
      <c r="B1631" t="s">
        <v>54</v>
      </c>
      <c r="C1631" t="s">
        <v>48</v>
      </c>
      <c r="D1631" s="1">
        <v>4822</v>
      </c>
      <c r="E1631" s="1">
        <v>49799</v>
      </c>
      <c r="F1631" s="2">
        <v>40999</v>
      </c>
    </row>
    <row r="1632" spans="1:6" x14ac:dyDescent="0.25">
      <c r="A1632">
        <v>2017</v>
      </c>
      <c r="B1632" t="s">
        <v>53</v>
      </c>
      <c r="C1632" t="s">
        <v>1</v>
      </c>
      <c r="D1632" s="1">
        <v>1969</v>
      </c>
      <c r="E1632" s="1">
        <v>20807</v>
      </c>
      <c r="F1632" s="2">
        <v>58932</v>
      </c>
    </row>
    <row r="1633" spans="1:6" x14ac:dyDescent="0.25">
      <c r="A1633">
        <v>2017</v>
      </c>
      <c r="B1633" t="s">
        <v>53</v>
      </c>
      <c r="C1633" t="s">
        <v>2</v>
      </c>
      <c r="D1633" s="1">
        <v>2461</v>
      </c>
      <c r="E1633" s="1">
        <v>44962</v>
      </c>
      <c r="F1633" s="2">
        <v>71171</v>
      </c>
    </row>
    <row r="1634" spans="1:6" x14ac:dyDescent="0.25">
      <c r="A1634">
        <v>2017</v>
      </c>
      <c r="B1634" t="s">
        <v>53</v>
      </c>
      <c r="C1634" t="s">
        <v>3</v>
      </c>
      <c r="D1634" s="1">
        <v>1123</v>
      </c>
      <c r="E1634" s="1">
        <v>12766</v>
      </c>
      <c r="F1634" s="2">
        <v>56682</v>
      </c>
    </row>
    <row r="1635" spans="1:6" x14ac:dyDescent="0.25">
      <c r="A1635">
        <v>2017</v>
      </c>
      <c r="B1635" t="s">
        <v>53</v>
      </c>
      <c r="C1635" t="s">
        <v>4</v>
      </c>
      <c r="D1635" s="1">
        <v>22519</v>
      </c>
      <c r="E1635" s="1">
        <v>513029</v>
      </c>
      <c r="F1635" s="2">
        <v>172309</v>
      </c>
    </row>
    <row r="1636" spans="1:6" x14ac:dyDescent="0.25">
      <c r="A1636">
        <v>2017</v>
      </c>
      <c r="B1636" t="s">
        <v>53</v>
      </c>
      <c r="C1636" t="s">
        <v>5</v>
      </c>
      <c r="D1636" s="1">
        <v>3891</v>
      </c>
      <c r="E1636" s="1">
        <v>71641</v>
      </c>
      <c r="F1636" s="2">
        <v>100781</v>
      </c>
    </row>
    <row r="1637" spans="1:6" x14ac:dyDescent="0.25">
      <c r="A1637">
        <v>2017</v>
      </c>
      <c r="B1637" t="s">
        <v>53</v>
      </c>
      <c r="C1637" t="s">
        <v>6</v>
      </c>
      <c r="D1637" s="1">
        <v>2146</v>
      </c>
      <c r="E1637" s="1">
        <v>31542</v>
      </c>
      <c r="F1637" s="2">
        <v>103094</v>
      </c>
    </row>
    <row r="1638" spans="1:6" x14ac:dyDescent="0.25">
      <c r="A1638">
        <v>2017</v>
      </c>
      <c r="B1638" t="s">
        <v>53</v>
      </c>
      <c r="C1638" t="s">
        <v>7</v>
      </c>
      <c r="D1638">
        <v>409</v>
      </c>
      <c r="E1638" s="1">
        <v>4560</v>
      </c>
      <c r="F1638" s="2">
        <v>64686</v>
      </c>
    </row>
    <row r="1639" spans="1:6" x14ac:dyDescent="0.25">
      <c r="A1639">
        <v>2017</v>
      </c>
      <c r="B1639" t="s">
        <v>53</v>
      </c>
      <c r="C1639" t="s">
        <v>8</v>
      </c>
      <c r="D1639" s="1">
        <v>10983</v>
      </c>
      <c r="E1639" s="1">
        <v>138039</v>
      </c>
      <c r="F1639" s="2">
        <v>80305</v>
      </c>
    </row>
    <row r="1640" spans="1:6" x14ac:dyDescent="0.25">
      <c r="A1640">
        <v>2017</v>
      </c>
      <c r="B1640" t="s">
        <v>53</v>
      </c>
      <c r="C1640" t="s">
        <v>9</v>
      </c>
      <c r="D1640" s="1">
        <v>4911</v>
      </c>
      <c r="E1640" s="1">
        <v>116074</v>
      </c>
      <c r="F1640" s="2">
        <v>96306</v>
      </c>
    </row>
    <row r="1641" spans="1:6" x14ac:dyDescent="0.25">
      <c r="A1641">
        <v>2017</v>
      </c>
      <c r="B1641" t="s">
        <v>53</v>
      </c>
      <c r="C1641" t="s">
        <v>10</v>
      </c>
      <c r="D1641" s="1">
        <v>1175</v>
      </c>
      <c r="E1641" s="1">
        <v>8923</v>
      </c>
      <c r="F1641" s="2">
        <v>51032</v>
      </c>
    </row>
    <row r="1642" spans="1:6" x14ac:dyDescent="0.25">
      <c r="A1642">
        <v>2017</v>
      </c>
      <c r="B1642" t="s">
        <v>53</v>
      </c>
      <c r="C1642" t="s">
        <v>11</v>
      </c>
      <c r="D1642" s="1">
        <v>6534</v>
      </c>
      <c r="E1642" s="1">
        <v>96181</v>
      </c>
      <c r="F1642" s="2">
        <v>85328</v>
      </c>
    </row>
    <row r="1643" spans="1:6" x14ac:dyDescent="0.25">
      <c r="A1643">
        <v>2017</v>
      </c>
      <c r="B1643" t="s">
        <v>53</v>
      </c>
      <c r="C1643" t="s">
        <v>12</v>
      </c>
      <c r="D1643" s="1">
        <v>2019</v>
      </c>
      <c r="E1643" s="1">
        <v>31465</v>
      </c>
      <c r="F1643" s="2">
        <v>59391</v>
      </c>
    </row>
    <row r="1644" spans="1:6" x14ac:dyDescent="0.25">
      <c r="A1644">
        <v>2017</v>
      </c>
      <c r="B1644" t="s">
        <v>53</v>
      </c>
      <c r="C1644" t="s">
        <v>13</v>
      </c>
      <c r="D1644" s="1">
        <v>1698</v>
      </c>
      <c r="E1644" s="1">
        <v>21891</v>
      </c>
      <c r="F1644" s="2">
        <v>55957</v>
      </c>
    </row>
    <row r="1645" spans="1:6" x14ac:dyDescent="0.25">
      <c r="A1645">
        <v>2017</v>
      </c>
      <c r="B1645" t="s">
        <v>53</v>
      </c>
      <c r="C1645" t="s">
        <v>14</v>
      </c>
      <c r="D1645" s="1">
        <v>1260</v>
      </c>
      <c r="E1645" s="1">
        <v>19279</v>
      </c>
      <c r="F1645" s="2">
        <v>61084</v>
      </c>
    </row>
    <row r="1646" spans="1:6" x14ac:dyDescent="0.25">
      <c r="A1646">
        <v>2017</v>
      </c>
      <c r="B1646" t="s">
        <v>53</v>
      </c>
      <c r="C1646" t="s">
        <v>15</v>
      </c>
      <c r="D1646" s="1">
        <v>1697</v>
      </c>
      <c r="E1646" s="1">
        <v>22698</v>
      </c>
      <c r="F1646" s="2">
        <v>54857</v>
      </c>
    </row>
    <row r="1647" spans="1:6" x14ac:dyDescent="0.25">
      <c r="A1647">
        <v>2017</v>
      </c>
      <c r="B1647" t="s">
        <v>53</v>
      </c>
      <c r="C1647" t="s">
        <v>16</v>
      </c>
      <c r="D1647" s="1">
        <v>1650</v>
      </c>
      <c r="E1647" s="1">
        <v>22941</v>
      </c>
      <c r="F1647" s="2">
        <v>55038</v>
      </c>
    </row>
    <row r="1648" spans="1:6" x14ac:dyDescent="0.25">
      <c r="A1648">
        <v>2017</v>
      </c>
      <c r="B1648" t="s">
        <v>53</v>
      </c>
      <c r="C1648" t="s">
        <v>17</v>
      </c>
      <c r="D1648">
        <v>843</v>
      </c>
      <c r="E1648" s="1">
        <v>7340</v>
      </c>
      <c r="F1648" s="2">
        <v>52561</v>
      </c>
    </row>
    <row r="1649" spans="1:6" x14ac:dyDescent="0.25">
      <c r="A1649">
        <v>2017</v>
      </c>
      <c r="B1649" t="s">
        <v>53</v>
      </c>
      <c r="C1649" t="s">
        <v>18</v>
      </c>
      <c r="D1649" s="1">
        <v>2719</v>
      </c>
      <c r="E1649" s="1">
        <v>37583</v>
      </c>
      <c r="F1649" s="2">
        <v>88009</v>
      </c>
    </row>
    <row r="1650" spans="1:6" x14ac:dyDescent="0.25">
      <c r="A1650">
        <v>2017</v>
      </c>
      <c r="B1650" t="s">
        <v>53</v>
      </c>
      <c r="C1650" t="s">
        <v>19</v>
      </c>
      <c r="D1650" s="1">
        <v>5143</v>
      </c>
      <c r="E1650" s="1">
        <v>91861</v>
      </c>
      <c r="F1650" s="2">
        <v>114166</v>
      </c>
    </row>
    <row r="1651" spans="1:6" x14ac:dyDescent="0.25">
      <c r="A1651">
        <v>2017</v>
      </c>
      <c r="B1651" t="s">
        <v>53</v>
      </c>
      <c r="C1651" t="s">
        <v>20</v>
      </c>
      <c r="D1651" s="1">
        <v>5934</v>
      </c>
      <c r="E1651" s="1">
        <v>56524</v>
      </c>
      <c r="F1651" s="2">
        <v>70884</v>
      </c>
    </row>
    <row r="1652" spans="1:6" x14ac:dyDescent="0.25">
      <c r="A1652">
        <v>2017</v>
      </c>
      <c r="B1652" t="s">
        <v>53</v>
      </c>
      <c r="C1652" t="s">
        <v>21</v>
      </c>
      <c r="D1652" s="1">
        <v>3663</v>
      </c>
      <c r="E1652" s="1">
        <v>50310</v>
      </c>
      <c r="F1652" s="2">
        <v>75459</v>
      </c>
    </row>
    <row r="1653" spans="1:6" x14ac:dyDescent="0.25">
      <c r="A1653">
        <v>2017</v>
      </c>
      <c r="B1653" t="s">
        <v>53</v>
      </c>
      <c r="C1653" t="s">
        <v>22</v>
      </c>
      <c r="D1653">
        <v>962</v>
      </c>
      <c r="E1653" s="1">
        <v>11593</v>
      </c>
      <c r="F1653" s="2">
        <v>48002</v>
      </c>
    </row>
    <row r="1654" spans="1:6" x14ac:dyDescent="0.25">
      <c r="A1654">
        <v>2017</v>
      </c>
      <c r="B1654" t="s">
        <v>53</v>
      </c>
      <c r="C1654" t="s">
        <v>23</v>
      </c>
      <c r="D1654" s="1">
        <v>3051</v>
      </c>
      <c r="E1654" s="1">
        <v>48249</v>
      </c>
      <c r="F1654" s="2">
        <v>73665</v>
      </c>
    </row>
    <row r="1655" spans="1:6" x14ac:dyDescent="0.25">
      <c r="A1655">
        <v>2017</v>
      </c>
      <c r="B1655" t="s">
        <v>53</v>
      </c>
      <c r="C1655" t="s">
        <v>24</v>
      </c>
      <c r="D1655">
        <v>759</v>
      </c>
      <c r="E1655" s="1">
        <v>6394</v>
      </c>
      <c r="F1655" s="2">
        <v>51903</v>
      </c>
    </row>
    <row r="1656" spans="1:6" x14ac:dyDescent="0.25">
      <c r="A1656">
        <v>2017</v>
      </c>
      <c r="B1656" t="s">
        <v>53</v>
      </c>
      <c r="C1656" t="s">
        <v>25</v>
      </c>
      <c r="D1656">
        <v>964</v>
      </c>
      <c r="E1656" s="1">
        <v>18204</v>
      </c>
      <c r="F1656" s="2">
        <v>61365</v>
      </c>
    </row>
    <row r="1657" spans="1:6" x14ac:dyDescent="0.25">
      <c r="A1657">
        <v>2017</v>
      </c>
      <c r="B1657" t="s">
        <v>53</v>
      </c>
      <c r="C1657" t="s">
        <v>26</v>
      </c>
      <c r="D1657" s="1">
        <v>1440</v>
      </c>
      <c r="E1657" s="1">
        <v>14735</v>
      </c>
      <c r="F1657" s="2">
        <v>65866</v>
      </c>
    </row>
    <row r="1658" spans="1:6" x14ac:dyDescent="0.25">
      <c r="A1658">
        <v>2017</v>
      </c>
      <c r="B1658" t="s">
        <v>53</v>
      </c>
      <c r="C1658" t="s">
        <v>27</v>
      </c>
      <c r="D1658">
        <v>843</v>
      </c>
      <c r="E1658" s="1">
        <v>12554</v>
      </c>
      <c r="F1658" s="2">
        <v>88119</v>
      </c>
    </row>
    <row r="1659" spans="1:6" x14ac:dyDescent="0.25">
      <c r="A1659">
        <v>2017</v>
      </c>
      <c r="B1659" t="s">
        <v>53</v>
      </c>
      <c r="C1659" t="s">
        <v>28</v>
      </c>
      <c r="D1659" s="1">
        <v>3595</v>
      </c>
      <c r="E1659" s="1">
        <v>70379</v>
      </c>
      <c r="F1659" s="2">
        <v>108638</v>
      </c>
    </row>
    <row r="1660" spans="1:6" x14ac:dyDescent="0.25">
      <c r="A1660">
        <v>2017</v>
      </c>
      <c r="B1660" t="s">
        <v>53</v>
      </c>
      <c r="C1660" t="s">
        <v>29</v>
      </c>
      <c r="D1660">
        <v>929</v>
      </c>
      <c r="E1660" s="1">
        <v>12398</v>
      </c>
      <c r="F1660" s="2">
        <v>51009</v>
      </c>
    </row>
    <row r="1661" spans="1:6" x14ac:dyDescent="0.25">
      <c r="A1661">
        <v>2017</v>
      </c>
      <c r="B1661" t="s">
        <v>53</v>
      </c>
      <c r="C1661" t="s">
        <v>30</v>
      </c>
      <c r="D1661" s="1">
        <v>12397</v>
      </c>
      <c r="E1661" s="1">
        <v>269233</v>
      </c>
      <c r="F1661" s="2">
        <v>119508</v>
      </c>
    </row>
    <row r="1662" spans="1:6" x14ac:dyDescent="0.25">
      <c r="A1662">
        <v>2017</v>
      </c>
      <c r="B1662" t="s">
        <v>53</v>
      </c>
      <c r="C1662" t="s">
        <v>31</v>
      </c>
      <c r="D1662" s="1">
        <v>5042</v>
      </c>
      <c r="E1662" s="1">
        <v>78826</v>
      </c>
      <c r="F1662" s="2">
        <v>80496</v>
      </c>
    </row>
    <row r="1663" spans="1:6" x14ac:dyDescent="0.25">
      <c r="A1663">
        <v>2017</v>
      </c>
      <c r="B1663" t="s">
        <v>53</v>
      </c>
      <c r="C1663" t="s">
        <v>32</v>
      </c>
      <c r="D1663">
        <v>396</v>
      </c>
      <c r="E1663" s="1">
        <v>6502</v>
      </c>
      <c r="F1663" s="2">
        <v>65114</v>
      </c>
    </row>
    <row r="1664" spans="1:6" x14ac:dyDescent="0.25">
      <c r="A1664">
        <v>2017</v>
      </c>
      <c r="B1664" t="s">
        <v>53</v>
      </c>
      <c r="C1664" t="s">
        <v>33</v>
      </c>
      <c r="D1664" s="1">
        <v>4456</v>
      </c>
      <c r="E1664" s="1">
        <v>71562</v>
      </c>
      <c r="F1664" s="2">
        <v>67912</v>
      </c>
    </row>
    <row r="1665" spans="1:6" x14ac:dyDescent="0.25">
      <c r="A1665">
        <v>2017</v>
      </c>
      <c r="B1665" t="s">
        <v>53</v>
      </c>
      <c r="C1665" t="s">
        <v>34</v>
      </c>
      <c r="D1665" s="1">
        <v>1491</v>
      </c>
      <c r="E1665" s="1">
        <v>20417</v>
      </c>
      <c r="F1665" s="2">
        <v>57922</v>
      </c>
    </row>
    <row r="1666" spans="1:6" x14ac:dyDescent="0.25">
      <c r="A1666">
        <v>2017</v>
      </c>
      <c r="B1666" t="s">
        <v>53</v>
      </c>
      <c r="C1666" t="s">
        <v>35</v>
      </c>
      <c r="D1666" s="1">
        <v>3521</v>
      </c>
      <c r="E1666" s="1">
        <v>34177</v>
      </c>
      <c r="F1666" s="2">
        <v>80210</v>
      </c>
    </row>
    <row r="1667" spans="1:6" x14ac:dyDescent="0.25">
      <c r="A1667">
        <v>2017</v>
      </c>
      <c r="B1667" t="s">
        <v>53</v>
      </c>
      <c r="C1667" t="s">
        <v>36</v>
      </c>
      <c r="D1667" s="1">
        <v>4664</v>
      </c>
      <c r="E1667" s="1">
        <v>83352</v>
      </c>
      <c r="F1667" s="2">
        <v>78987</v>
      </c>
    </row>
    <row r="1668" spans="1:6" x14ac:dyDescent="0.25">
      <c r="A1668">
        <v>2017</v>
      </c>
      <c r="B1668" t="s">
        <v>53</v>
      </c>
      <c r="C1668" t="s">
        <v>37</v>
      </c>
      <c r="D1668">
        <v>745</v>
      </c>
      <c r="E1668" s="1">
        <v>6125</v>
      </c>
      <c r="F1668" s="2">
        <v>70660</v>
      </c>
    </row>
    <row r="1669" spans="1:6" x14ac:dyDescent="0.25">
      <c r="A1669">
        <v>2017</v>
      </c>
      <c r="B1669" t="s">
        <v>53</v>
      </c>
      <c r="C1669" t="s">
        <v>38</v>
      </c>
      <c r="D1669" s="1">
        <v>2430</v>
      </c>
      <c r="E1669" s="1">
        <v>27428</v>
      </c>
      <c r="F1669" s="2">
        <v>61428</v>
      </c>
    </row>
    <row r="1670" spans="1:6" x14ac:dyDescent="0.25">
      <c r="A1670">
        <v>2017</v>
      </c>
      <c r="B1670" t="s">
        <v>53</v>
      </c>
      <c r="C1670" t="s">
        <v>39</v>
      </c>
      <c r="D1670">
        <v>561</v>
      </c>
      <c r="E1670" s="1">
        <v>5720</v>
      </c>
      <c r="F1670" s="2">
        <v>47231</v>
      </c>
    </row>
    <row r="1671" spans="1:6" x14ac:dyDescent="0.25">
      <c r="A1671">
        <v>2017</v>
      </c>
      <c r="B1671" t="s">
        <v>53</v>
      </c>
      <c r="C1671" t="s">
        <v>40</v>
      </c>
      <c r="D1671" s="1">
        <v>3260</v>
      </c>
      <c r="E1671" s="1">
        <v>45482</v>
      </c>
      <c r="F1671" s="2">
        <v>68381</v>
      </c>
    </row>
    <row r="1672" spans="1:6" x14ac:dyDescent="0.25">
      <c r="A1672">
        <v>2017</v>
      </c>
      <c r="B1672" t="s">
        <v>53</v>
      </c>
      <c r="C1672" t="s">
        <v>41</v>
      </c>
      <c r="D1672" s="1">
        <v>9521</v>
      </c>
      <c r="E1672" s="1">
        <v>201873</v>
      </c>
      <c r="F1672" s="2">
        <v>84394</v>
      </c>
    </row>
    <row r="1673" spans="1:6" x14ac:dyDescent="0.25">
      <c r="A1673">
        <v>2017</v>
      </c>
      <c r="B1673" t="s">
        <v>53</v>
      </c>
      <c r="C1673" t="s">
        <v>42</v>
      </c>
      <c r="D1673" s="1">
        <v>2347</v>
      </c>
      <c r="E1673" s="1">
        <v>37185</v>
      </c>
      <c r="F1673" s="2">
        <v>71167</v>
      </c>
    </row>
    <row r="1674" spans="1:6" x14ac:dyDescent="0.25">
      <c r="A1674">
        <v>2017</v>
      </c>
      <c r="B1674" t="s">
        <v>53</v>
      </c>
      <c r="C1674" t="s">
        <v>43</v>
      </c>
      <c r="D1674">
        <v>503</v>
      </c>
      <c r="E1674" s="1">
        <v>4478</v>
      </c>
      <c r="F1674" s="2">
        <v>58372</v>
      </c>
    </row>
    <row r="1675" spans="1:6" x14ac:dyDescent="0.25">
      <c r="A1675">
        <v>2017</v>
      </c>
      <c r="B1675" t="s">
        <v>53</v>
      </c>
      <c r="C1675" t="s">
        <v>44</v>
      </c>
      <c r="D1675" s="1">
        <v>4222</v>
      </c>
      <c r="E1675" s="1">
        <v>67623</v>
      </c>
      <c r="F1675" s="2">
        <v>98219</v>
      </c>
    </row>
    <row r="1676" spans="1:6" x14ac:dyDescent="0.25">
      <c r="A1676">
        <v>2017</v>
      </c>
      <c r="B1676" t="s">
        <v>53</v>
      </c>
      <c r="C1676" t="s">
        <v>45</v>
      </c>
      <c r="D1676" s="1">
        <v>4271</v>
      </c>
      <c r="E1676" s="1">
        <v>125798</v>
      </c>
      <c r="F1676" s="2">
        <v>172513</v>
      </c>
    </row>
    <row r="1677" spans="1:6" x14ac:dyDescent="0.25">
      <c r="A1677">
        <v>2017</v>
      </c>
      <c r="B1677" t="s">
        <v>53</v>
      </c>
      <c r="C1677" t="s">
        <v>46</v>
      </c>
      <c r="D1677">
        <v>764</v>
      </c>
      <c r="E1677" s="1">
        <v>8615</v>
      </c>
      <c r="F1677" s="2">
        <v>50474</v>
      </c>
    </row>
    <row r="1678" spans="1:6" x14ac:dyDescent="0.25">
      <c r="A1678">
        <v>2017</v>
      </c>
      <c r="B1678" t="s">
        <v>53</v>
      </c>
      <c r="C1678" t="s">
        <v>47</v>
      </c>
      <c r="D1678" s="1">
        <v>2126</v>
      </c>
      <c r="E1678" s="1">
        <v>47658</v>
      </c>
      <c r="F1678" s="2">
        <v>71912</v>
      </c>
    </row>
    <row r="1679" spans="1:6" x14ac:dyDescent="0.25">
      <c r="A1679">
        <v>2017</v>
      </c>
      <c r="B1679" t="s">
        <v>53</v>
      </c>
      <c r="C1679" t="s">
        <v>48</v>
      </c>
      <c r="D1679">
        <v>389</v>
      </c>
      <c r="E1679" s="1">
        <v>3680</v>
      </c>
      <c r="F1679" s="2">
        <v>46375</v>
      </c>
    </row>
    <row r="1680" spans="1:6" x14ac:dyDescent="0.25">
      <c r="A1680">
        <v>2017</v>
      </c>
      <c r="B1680" t="s">
        <v>56</v>
      </c>
      <c r="C1680" t="s">
        <v>1</v>
      </c>
      <c r="D1680" s="1">
        <v>13089</v>
      </c>
      <c r="E1680" s="1">
        <v>94756</v>
      </c>
      <c r="F1680" s="2">
        <v>66324</v>
      </c>
    </row>
    <row r="1681" spans="1:6" x14ac:dyDescent="0.25">
      <c r="A1681">
        <v>2017</v>
      </c>
      <c r="B1681" t="s">
        <v>56</v>
      </c>
      <c r="C1681" t="s">
        <v>2</v>
      </c>
      <c r="D1681" s="1">
        <v>15754</v>
      </c>
      <c r="E1681" s="1">
        <v>206540</v>
      </c>
      <c r="F1681" s="2">
        <v>68059</v>
      </c>
    </row>
    <row r="1682" spans="1:6" x14ac:dyDescent="0.25">
      <c r="A1682">
        <v>2017</v>
      </c>
      <c r="B1682" t="s">
        <v>56</v>
      </c>
      <c r="C1682" t="s">
        <v>3</v>
      </c>
      <c r="D1682" s="1">
        <v>8251</v>
      </c>
      <c r="E1682" s="1">
        <v>49596</v>
      </c>
      <c r="F1682" s="2">
        <v>55939</v>
      </c>
    </row>
    <row r="1683" spans="1:6" x14ac:dyDescent="0.25">
      <c r="A1683">
        <v>2017</v>
      </c>
      <c r="B1683" t="s">
        <v>56</v>
      </c>
      <c r="C1683" t="s">
        <v>4</v>
      </c>
      <c r="D1683" s="1">
        <v>98024</v>
      </c>
      <c r="E1683" s="1">
        <v>827494</v>
      </c>
      <c r="F1683" s="2">
        <v>104466</v>
      </c>
    </row>
    <row r="1684" spans="1:6" x14ac:dyDescent="0.25">
      <c r="A1684">
        <v>2017</v>
      </c>
      <c r="B1684" t="s">
        <v>56</v>
      </c>
      <c r="C1684" t="s">
        <v>5</v>
      </c>
      <c r="D1684" s="1">
        <v>22552</v>
      </c>
      <c r="E1684" s="1">
        <v>161870</v>
      </c>
      <c r="F1684" s="2">
        <v>81536</v>
      </c>
    </row>
    <row r="1685" spans="1:6" x14ac:dyDescent="0.25">
      <c r="A1685">
        <v>2017</v>
      </c>
      <c r="B1685" t="s">
        <v>56</v>
      </c>
      <c r="C1685" t="s">
        <v>6</v>
      </c>
      <c r="D1685" s="1">
        <v>10779</v>
      </c>
      <c r="E1685" s="1">
        <v>126051</v>
      </c>
      <c r="F1685" s="2">
        <v>152598</v>
      </c>
    </row>
    <row r="1686" spans="1:6" x14ac:dyDescent="0.25">
      <c r="A1686">
        <v>2017</v>
      </c>
      <c r="B1686" t="s">
        <v>56</v>
      </c>
      <c r="C1686" t="s">
        <v>7</v>
      </c>
      <c r="D1686" s="1">
        <v>2800</v>
      </c>
      <c r="E1686" s="1">
        <v>47894</v>
      </c>
      <c r="F1686" s="2">
        <v>92267</v>
      </c>
    </row>
    <row r="1687" spans="1:6" x14ac:dyDescent="0.25">
      <c r="A1687">
        <v>2017</v>
      </c>
      <c r="B1687" t="s">
        <v>56</v>
      </c>
      <c r="C1687" t="s">
        <v>8</v>
      </c>
      <c r="D1687" s="1">
        <v>71616</v>
      </c>
      <c r="E1687" s="1">
        <v>556510</v>
      </c>
      <c r="F1687" s="2">
        <v>72708</v>
      </c>
    </row>
    <row r="1688" spans="1:6" x14ac:dyDescent="0.25">
      <c r="A1688">
        <v>2017</v>
      </c>
      <c r="B1688" t="s">
        <v>56</v>
      </c>
      <c r="C1688" t="s">
        <v>9</v>
      </c>
      <c r="D1688" s="1">
        <v>25978</v>
      </c>
      <c r="E1688" s="1">
        <v>233995</v>
      </c>
      <c r="F1688" s="2">
        <v>81197</v>
      </c>
    </row>
    <row r="1689" spans="1:6" x14ac:dyDescent="0.25">
      <c r="A1689">
        <v>2017</v>
      </c>
      <c r="B1689" t="s">
        <v>56</v>
      </c>
      <c r="C1689" t="s">
        <v>10</v>
      </c>
      <c r="D1689" s="1">
        <v>5522</v>
      </c>
      <c r="E1689" s="1">
        <v>31064</v>
      </c>
      <c r="F1689" s="2">
        <v>53820</v>
      </c>
    </row>
    <row r="1690" spans="1:6" x14ac:dyDescent="0.25">
      <c r="A1690">
        <v>2017</v>
      </c>
      <c r="B1690" t="s">
        <v>56</v>
      </c>
      <c r="C1690" t="s">
        <v>11</v>
      </c>
      <c r="D1690" s="1">
        <v>32114</v>
      </c>
      <c r="E1690" s="1">
        <v>370517</v>
      </c>
      <c r="F1690" s="2">
        <v>104689</v>
      </c>
    </row>
    <row r="1691" spans="1:6" x14ac:dyDescent="0.25">
      <c r="A1691">
        <v>2017</v>
      </c>
      <c r="B1691" t="s">
        <v>56</v>
      </c>
      <c r="C1691" t="s">
        <v>12</v>
      </c>
      <c r="D1691" s="1">
        <v>16124</v>
      </c>
      <c r="E1691" s="1">
        <v>131758</v>
      </c>
      <c r="F1691" s="2">
        <v>62518</v>
      </c>
    </row>
    <row r="1692" spans="1:6" x14ac:dyDescent="0.25">
      <c r="A1692">
        <v>2017</v>
      </c>
      <c r="B1692" t="s">
        <v>56</v>
      </c>
      <c r="C1692" t="s">
        <v>13</v>
      </c>
      <c r="D1692" s="1">
        <v>9983</v>
      </c>
      <c r="E1692" s="1">
        <v>108983</v>
      </c>
      <c r="F1692" s="2">
        <v>71597</v>
      </c>
    </row>
    <row r="1693" spans="1:6" x14ac:dyDescent="0.25">
      <c r="A1693">
        <v>2017</v>
      </c>
      <c r="B1693" t="s">
        <v>56</v>
      </c>
      <c r="C1693" t="s">
        <v>14</v>
      </c>
      <c r="D1693" s="1">
        <v>8858</v>
      </c>
      <c r="E1693" s="1">
        <v>74321</v>
      </c>
      <c r="F1693" s="2">
        <v>65845</v>
      </c>
    </row>
    <row r="1694" spans="1:6" x14ac:dyDescent="0.25">
      <c r="A1694">
        <v>2017</v>
      </c>
      <c r="B1694" t="s">
        <v>56</v>
      </c>
      <c r="C1694" t="s">
        <v>15</v>
      </c>
      <c r="D1694" s="1">
        <v>10845</v>
      </c>
      <c r="E1694" s="1">
        <v>93126</v>
      </c>
      <c r="F1694" s="2">
        <v>64967</v>
      </c>
    </row>
    <row r="1695" spans="1:6" x14ac:dyDescent="0.25">
      <c r="A1695">
        <v>2017</v>
      </c>
      <c r="B1695" t="s">
        <v>56</v>
      </c>
      <c r="C1695" t="s">
        <v>16</v>
      </c>
      <c r="D1695" s="1">
        <v>13618</v>
      </c>
      <c r="E1695" s="1">
        <v>85771</v>
      </c>
      <c r="F1695" s="2">
        <v>59758</v>
      </c>
    </row>
    <row r="1696" spans="1:6" x14ac:dyDescent="0.25">
      <c r="A1696">
        <v>2017</v>
      </c>
      <c r="B1696" t="s">
        <v>56</v>
      </c>
      <c r="C1696" t="s">
        <v>17</v>
      </c>
      <c r="D1696" s="1">
        <v>3827</v>
      </c>
      <c r="E1696" s="1">
        <v>29417</v>
      </c>
      <c r="F1696" s="2">
        <v>65934</v>
      </c>
    </row>
    <row r="1697" spans="1:6" x14ac:dyDescent="0.25">
      <c r="A1697">
        <v>2017</v>
      </c>
      <c r="B1697" t="s">
        <v>56</v>
      </c>
      <c r="C1697" t="s">
        <v>18</v>
      </c>
      <c r="D1697" s="1">
        <v>15099</v>
      </c>
      <c r="E1697" s="1">
        <v>140287</v>
      </c>
      <c r="F1697" s="2">
        <v>90791</v>
      </c>
    </row>
    <row r="1698" spans="1:6" x14ac:dyDescent="0.25">
      <c r="A1698">
        <v>2017</v>
      </c>
      <c r="B1698" t="s">
        <v>56</v>
      </c>
      <c r="C1698" t="s">
        <v>19</v>
      </c>
      <c r="D1698" s="1">
        <v>17270</v>
      </c>
      <c r="E1698" s="1">
        <v>216567</v>
      </c>
      <c r="F1698" s="2">
        <v>136040</v>
      </c>
    </row>
    <row r="1699" spans="1:6" x14ac:dyDescent="0.25">
      <c r="A1699">
        <v>2017</v>
      </c>
      <c r="B1699" t="s">
        <v>56</v>
      </c>
      <c r="C1699" t="s">
        <v>20</v>
      </c>
      <c r="D1699" s="1">
        <v>18942</v>
      </c>
      <c r="E1699" s="1">
        <v>202358</v>
      </c>
      <c r="F1699" s="2">
        <v>69275</v>
      </c>
    </row>
    <row r="1700" spans="1:6" x14ac:dyDescent="0.25">
      <c r="A1700">
        <v>2017</v>
      </c>
      <c r="B1700" t="s">
        <v>56</v>
      </c>
      <c r="C1700" t="s">
        <v>21</v>
      </c>
      <c r="D1700" s="1">
        <v>15467</v>
      </c>
      <c r="E1700" s="1">
        <v>175945</v>
      </c>
      <c r="F1700" s="2">
        <v>91036</v>
      </c>
    </row>
    <row r="1701" spans="1:6" x14ac:dyDescent="0.25">
      <c r="A1701">
        <v>2017</v>
      </c>
      <c r="B1701" t="s">
        <v>56</v>
      </c>
      <c r="C1701" t="s">
        <v>22</v>
      </c>
      <c r="D1701" s="1">
        <v>7854</v>
      </c>
      <c r="E1701" s="1">
        <v>42981</v>
      </c>
      <c r="F1701" s="2">
        <v>51222</v>
      </c>
    </row>
    <row r="1702" spans="1:6" x14ac:dyDescent="0.25">
      <c r="A1702">
        <v>2017</v>
      </c>
      <c r="B1702" t="s">
        <v>56</v>
      </c>
      <c r="C1702" t="s">
        <v>23</v>
      </c>
      <c r="D1702" s="1">
        <v>17661</v>
      </c>
      <c r="E1702" s="1">
        <v>163353</v>
      </c>
      <c r="F1702" s="2">
        <v>68974</v>
      </c>
    </row>
    <row r="1703" spans="1:6" x14ac:dyDescent="0.25">
      <c r="A1703">
        <v>2017</v>
      </c>
      <c r="B1703" t="s">
        <v>56</v>
      </c>
      <c r="C1703" t="s">
        <v>24</v>
      </c>
      <c r="D1703" s="1">
        <v>4178</v>
      </c>
      <c r="E1703" s="1">
        <v>20935</v>
      </c>
      <c r="F1703" s="2">
        <v>56708</v>
      </c>
    </row>
    <row r="1704" spans="1:6" x14ac:dyDescent="0.25">
      <c r="A1704">
        <v>2017</v>
      </c>
      <c r="B1704" t="s">
        <v>56</v>
      </c>
      <c r="C1704" t="s">
        <v>25</v>
      </c>
      <c r="D1704" s="1">
        <v>6481</v>
      </c>
      <c r="E1704" s="1">
        <v>66237</v>
      </c>
      <c r="F1704" s="2">
        <v>63484</v>
      </c>
    </row>
    <row r="1705" spans="1:6" x14ac:dyDescent="0.25">
      <c r="A1705">
        <v>2017</v>
      </c>
      <c r="B1705" t="s">
        <v>56</v>
      </c>
      <c r="C1705" t="s">
        <v>26</v>
      </c>
      <c r="D1705" s="1">
        <v>8856</v>
      </c>
      <c r="E1705" s="1">
        <v>61375</v>
      </c>
      <c r="F1705" s="2">
        <v>63979</v>
      </c>
    </row>
    <row r="1706" spans="1:6" x14ac:dyDescent="0.25">
      <c r="A1706">
        <v>2017</v>
      </c>
      <c r="B1706" t="s">
        <v>56</v>
      </c>
      <c r="C1706" t="s">
        <v>27</v>
      </c>
      <c r="D1706" s="1">
        <v>3835</v>
      </c>
      <c r="E1706" s="1">
        <v>33894</v>
      </c>
      <c r="F1706" s="2">
        <v>91139</v>
      </c>
    </row>
    <row r="1707" spans="1:6" x14ac:dyDescent="0.25">
      <c r="A1707">
        <v>2017</v>
      </c>
      <c r="B1707" t="s">
        <v>56</v>
      </c>
      <c r="C1707" t="s">
        <v>28</v>
      </c>
      <c r="D1707" s="1">
        <v>19625</v>
      </c>
      <c r="E1707" s="1">
        <v>241026</v>
      </c>
      <c r="F1707" s="2">
        <v>111862</v>
      </c>
    </row>
    <row r="1708" spans="1:6" x14ac:dyDescent="0.25">
      <c r="A1708">
        <v>2017</v>
      </c>
      <c r="B1708" t="s">
        <v>56</v>
      </c>
      <c r="C1708" t="s">
        <v>29</v>
      </c>
      <c r="D1708" s="1">
        <v>5092</v>
      </c>
      <c r="E1708" s="1">
        <v>32604</v>
      </c>
      <c r="F1708" s="2">
        <v>53932</v>
      </c>
    </row>
    <row r="1709" spans="1:6" x14ac:dyDescent="0.25">
      <c r="A1709">
        <v>2017</v>
      </c>
      <c r="B1709" t="s">
        <v>56</v>
      </c>
      <c r="C1709" t="s">
        <v>30</v>
      </c>
      <c r="D1709" s="1">
        <v>65326</v>
      </c>
      <c r="E1709" s="1">
        <v>708995</v>
      </c>
      <c r="F1709" s="2">
        <v>189559</v>
      </c>
    </row>
    <row r="1710" spans="1:6" x14ac:dyDescent="0.25">
      <c r="A1710">
        <v>2017</v>
      </c>
      <c r="B1710" t="s">
        <v>56</v>
      </c>
      <c r="C1710" t="s">
        <v>31</v>
      </c>
      <c r="D1710" s="1">
        <v>27332</v>
      </c>
      <c r="E1710" s="1">
        <v>226679</v>
      </c>
      <c r="F1710" s="2">
        <v>82975</v>
      </c>
    </row>
    <row r="1711" spans="1:6" x14ac:dyDescent="0.25">
      <c r="A1711">
        <v>2017</v>
      </c>
      <c r="B1711" t="s">
        <v>56</v>
      </c>
      <c r="C1711" t="s">
        <v>32</v>
      </c>
      <c r="D1711" s="1">
        <v>2979</v>
      </c>
      <c r="E1711" s="1">
        <v>23135</v>
      </c>
      <c r="F1711" s="2">
        <v>60044</v>
      </c>
    </row>
    <row r="1712" spans="1:6" x14ac:dyDescent="0.25">
      <c r="A1712">
        <v>2017</v>
      </c>
      <c r="B1712" t="s">
        <v>56</v>
      </c>
      <c r="C1712" t="s">
        <v>33</v>
      </c>
      <c r="D1712" s="1">
        <v>28537</v>
      </c>
      <c r="E1712" s="1">
        <v>288615</v>
      </c>
      <c r="F1712" s="2">
        <v>69967</v>
      </c>
    </row>
    <row r="1713" spans="1:6" x14ac:dyDescent="0.25">
      <c r="A1713">
        <v>2017</v>
      </c>
      <c r="B1713" t="s">
        <v>56</v>
      </c>
      <c r="C1713" t="s">
        <v>34</v>
      </c>
      <c r="D1713" s="1">
        <v>11379</v>
      </c>
      <c r="E1713" s="1">
        <v>76757</v>
      </c>
      <c r="F1713" s="2">
        <v>56323</v>
      </c>
    </row>
    <row r="1714" spans="1:6" x14ac:dyDescent="0.25">
      <c r="A1714">
        <v>2017</v>
      </c>
      <c r="B1714" t="s">
        <v>56</v>
      </c>
      <c r="C1714" t="s">
        <v>35</v>
      </c>
      <c r="D1714" s="1">
        <v>12686</v>
      </c>
      <c r="E1714" s="1">
        <v>83715</v>
      </c>
      <c r="F1714" s="2">
        <v>67638</v>
      </c>
    </row>
    <row r="1715" spans="1:6" x14ac:dyDescent="0.25">
      <c r="A1715">
        <v>2017</v>
      </c>
      <c r="B1715" t="s">
        <v>56</v>
      </c>
      <c r="C1715" t="s">
        <v>36</v>
      </c>
      <c r="D1715" s="1">
        <v>28479</v>
      </c>
      <c r="E1715" s="1">
        <v>321121</v>
      </c>
      <c r="F1715" s="2">
        <v>85405</v>
      </c>
    </row>
    <row r="1716" spans="1:6" x14ac:dyDescent="0.25">
      <c r="A1716">
        <v>2017</v>
      </c>
      <c r="B1716" t="s">
        <v>56</v>
      </c>
      <c r="C1716" t="s">
        <v>37</v>
      </c>
      <c r="D1716" s="1">
        <v>2802</v>
      </c>
      <c r="E1716" s="1">
        <v>32758</v>
      </c>
      <c r="F1716" s="2">
        <v>89570</v>
      </c>
    </row>
    <row r="1717" spans="1:6" x14ac:dyDescent="0.25">
      <c r="A1717">
        <v>2017</v>
      </c>
      <c r="B1717" t="s">
        <v>56</v>
      </c>
      <c r="C1717" t="s">
        <v>38</v>
      </c>
      <c r="D1717" s="1">
        <v>12653</v>
      </c>
      <c r="E1717" s="1">
        <v>98790</v>
      </c>
      <c r="F1717" s="2">
        <v>59859</v>
      </c>
    </row>
    <row r="1718" spans="1:6" x14ac:dyDescent="0.25">
      <c r="A1718">
        <v>2017</v>
      </c>
      <c r="B1718" t="s">
        <v>56</v>
      </c>
      <c r="C1718" t="s">
        <v>39</v>
      </c>
      <c r="D1718" s="1">
        <v>3221</v>
      </c>
      <c r="E1718" s="1">
        <v>28761</v>
      </c>
      <c r="F1718" s="2">
        <v>57506</v>
      </c>
    </row>
    <row r="1719" spans="1:6" x14ac:dyDescent="0.25">
      <c r="A1719">
        <v>2017</v>
      </c>
      <c r="B1719" t="s">
        <v>56</v>
      </c>
      <c r="C1719" t="s">
        <v>40</v>
      </c>
      <c r="D1719" s="1">
        <v>15531</v>
      </c>
      <c r="E1719" s="1">
        <v>148433</v>
      </c>
      <c r="F1719" s="2">
        <v>71601</v>
      </c>
    </row>
    <row r="1720" spans="1:6" x14ac:dyDescent="0.25">
      <c r="A1720">
        <v>2017</v>
      </c>
      <c r="B1720" t="s">
        <v>56</v>
      </c>
      <c r="C1720" t="s">
        <v>41</v>
      </c>
      <c r="D1720" s="1">
        <v>71279</v>
      </c>
      <c r="E1720" s="1">
        <v>740328</v>
      </c>
      <c r="F1720" s="2">
        <v>80242</v>
      </c>
    </row>
    <row r="1721" spans="1:6" x14ac:dyDescent="0.25">
      <c r="A1721">
        <v>2017</v>
      </c>
      <c r="B1721" t="s">
        <v>56</v>
      </c>
      <c r="C1721" t="s">
        <v>42</v>
      </c>
      <c r="D1721" s="1">
        <v>11066</v>
      </c>
      <c r="E1721" s="1">
        <v>84072</v>
      </c>
      <c r="F1721" s="2">
        <v>64760</v>
      </c>
    </row>
    <row r="1722" spans="1:6" x14ac:dyDescent="0.25">
      <c r="A1722">
        <v>2017</v>
      </c>
      <c r="B1722" t="s">
        <v>56</v>
      </c>
      <c r="C1722" t="s">
        <v>43</v>
      </c>
      <c r="D1722" s="1">
        <v>1700</v>
      </c>
      <c r="E1722" s="1">
        <v>11731</v>
      </c>
      <c r="F1722" s="2">
        <v>70768</v>
      </c>
    </row>
    <row r="1723" spans="1:6" x14ac:dyDescent="0.25">
      <c r="A1723">
        <v>2017</v>
      </c>
      <c r="B1723" t="s">
        <v>56</v>
      </c>
      <c r="C1723" t="s">
        <v>44</v>
      </c>
      <c r="D1723" s="1">
        <v>21609</v>
      </c>
      <c r="E1723" s="1">
        <v>192079</v>
      </c>
      <c r="F1723" s="2">
        <v>82201</v>
      </c>
    </row>
    <row r="1724" spans="1:6" x14ac:dyDescent="0.25">
      <c r="A1724">
        <v>2017</v>
      </c>
      <c r="B1724" t="s">
        <v>56</v>
      </c>
      <c r="C1724" t="s">
        <v>45</v>
      </c>
      <c r="D1724" s="1">
        <v>17184</v>
      </c>
      <c r="E1724" s="1">
        <v>144458</v>
      </c>
      <c r="F1724" s="2">
        <v>76957</v>
      </c>
    </row>
    <row r="1725" spans="1:6" x14ac:dyDescent="0.25">
      <c r="A1725">
        <v>2017</v>
      </c>
      <c r="B1725" t="s">
        <v>56</v>
      </c>
      <c r="C1725" t="s">
        <v>46</v>
      </c>
      <c r="D1725" s="1">
        <v>3992</v>
      </c>
      <c r="E1725" s="1">
        <v>24123</v>
      </c>
      <c r="F1725" s="2">
        <v>50354</v>
      </c>
    </row>
    <row r="1726" spans="1:6" x14ac:dyDescent="0.25">
      <c r="A1726">
        <v>2017</v>
      </c>
      <c r="B1726" t="s">
        <v>56</v>
      </c>
      <c r="C1726" t="s">
        <v>47</v>
      </c>
      <c r="D1726" s="1">
        <v>13244</v>
      </c>
      <c r="E1726" s="1">
        <v>148873</v>
      </c>
      <c r="F1726" s="2">
        <v>68759</v>
      </c>
    </row>
    <row r="1727" spans="1:6" x14ac:dyDescent="0.25">
      <c r="A1727">
        <v>2017</v>
      </c>
      <c r="B1727" t="s">
        <v>56</v>
      </c>
      <c r="C1727" t="s">
        <v>48</v>
      </c>
      <c r="D1727" s="1">
        <v>2248</v>
      </c>
      <c r="E1727" s="1">
        <v>10938</v>
      </c>
      <c r="F1727" s="2">
        <v>54692</v>
      </c>
    </row>
    <row r="1728" spans="1:6" x14ac:dyDescent="0.25">
      <c r="A1728">
        <v>2017</v>
      </c>
      <c r="B1728" t="s">
        <v>57</v>
      </c>
      <c r="C1728" t="s">
        <v>1</v>
      </c>
      <c r="D1728" s="1">
        <v>21426</v>
      </c>
      <c r="E1728" s="1">
        <v>239356</v>
      </c>
      <c r="F1728" s="2">
        <v>53774</v>
      </c>
    </row>
    <row r="1729" spans="1:6" x14ac:dyDescent="0.25">
      <c r="A1729">
        <v>2017</v>
      </c>
      <c r="B1729" t="s">
        <v>57</v>
      </c>
      <c r="C1729" t="s">
        <v>2</v>
      </c>
      <c r="D1729" s="1">
        <v>31059</v>
      </c>
      <c r="E1729" s="1">
        <v>417456</v>
      </c>
      <c r="F1729" s="2">
        <v>55334</v>
      </c>
    </row>
    <row r="1730" spans="1:6" x14ac:dyDescent="0.25">
      <c r="A1730">
        <v>2017</v>
      </c>
      <c r="B1730" t="s">
        <v>57</v>
      </c>
      <c r="C1730" t="s">
        <v>3</v>
      </c>
      <c r="D1730" s="1">
        <v>13845</v>
      </c>
      <c r="E1730" s="1">
        <v>144215</v>
      </c>
      <c r="F1730" s="2">
        <v>59263</v>
      </c>
    </row>
    <row r="1731" spans="1:6" x14ac:dyDescent="0.25">
      <c r="A1731">
        <v>2017</v>
      </c>
      <c r="B1731" t="s">
        <v>57</v>
      </c>
      <c r="C1731" t="s">
        <v>4</v>
      </c>
      <c r="D1731" s="1">
        <v>188712</v>
      </c>
      <c r="E1731" s="1">
        <v>2551444</v>
      </c>
      <c r="F1731" s="2">
        <v>86955</v>
      </c>
    </row>
    <row r="1732" spans="1:6" x14ac:dyDescent="0.25">
      <c r="A1732">
        <v>2017</v>
      </c>
      <c r="B1732" t="s">
        <v>57</v>
      </c>
      <c r="C1732" t="s">
        <v>5</v>
      </c>
      <c r="D1732" s="1">
        <v>50576</v>
      </c>
      <c r="E1732" s="1">
        <v>412889</v>
      </c>
      <c r="F1732" s="2">
        <v>78698</v>
      </c>
    </row>
    <row r="1733" spans="1:6" x14ac:dyDescent="0.25">
      <c r="A1733">
        <v>2017</v>
      </c>
      <c r="B1733" t="s">
        <v>57</v>
      </c>
      <c r="C1733" t="s">
        <v>6</v>
      </c>
      <c r="D1733" s="1">
        <v>22807</v>
      </c>
      <c r="E1733" s="1">
        <v>218450</v>
      </c>
      <c r="F1733" s="2">
        <v>87307</v>
      </c>
    </row>
    <row r="1734" spans="1:6" x14ac:dyDescent="0.25">
      <c r="A1734">
        <v>2017</v>
      </c>
      <c r="B1734" t="s">
        <v>57</v>
      </c>
      <c r="C1734" t="s">
        <v>7</v>
      </c>
      <c r="D1734" s="1">
        <v>8644</v>
      </c>
      <c r="E1734" s="1">
        <v>61956</v>
      </c>
      <c r="F1734" s="2">
        <v>80600</v>
      </c>
    </row>
    <row r="1735" spans="1:6" x14ac:dyDescent="0.25">
      <c r="A1735">
        <v>2017</v>
      </c>
      <c r="B1735" t="s">
        <v>57</v>
      </c>
      <c r="C1735" t="s">
        <v>8</v>
      </c>
      <c r="D1735" s="1">
        <v>156978</v>
      </c>
      <c r="E1735" s="1">
        <v>1322562</v>
      </c>
      <c r="F1735" s="2">
        <v>58653</v>
      </c>
    </row>
    <row r="1736" spans="1:6" x14ac:dyDescent="0.25">
      <c r="A1736">
        <v>2017</v>
      </c>
      <c r="B1736" t="s">
        <v>57</v>
      </c>
      <c r="C1736" t="s">
        <v>9</v>
      </c>
      <c r="D1736" s="1">
        <v>54102</v>
      </c>
      <c r="E1736" s="1">
        <v>668820</v>
      </c>
      <c r="F1736" s="2">
        <v>64724</v>
      </c>
    </row>
    <row r="1737" spans="1:6" x14ac:dyDescent="0.25">
      <c r="A1737">
        <v>2017</v>
      </c>
      <c r="B1737" t="s">
        <v>57</v>
      </c>
      <c r="C1737" t="s">
        <v>10</v>
      </c>
      <c r="D1737" s="1">
        <v>11075</v>
      </c>
      <c r="E1737" s="1">
        <v>88110</v>
      </c>
      <c r="F1737" s="2">
        <v>48653</v>
      </c>
    </row>
    <row r="1738" spans="1:6" x14ac:dyDescent="0.25">
      <c r="A1738">
        <v>2017</v>
      </c>
      <c r="B1738" t="s">
        <v>57</v>
      </c>
      <c r="C1738" t="s">
        <v>11</v>
      </c>
      <c r="D1738" s="1">
        <v>73447</v>
      </c>
      <c r="E1738" s="1">
        <v>942202</v>
      </c>
      <c r="F1738" s="2">
        <v>73829</v>
      </c>
    </row>
    <row r="1739" spans="1:6" x14ac:dyDescent="0.25">
      <c r="A1739">
        <v>2017</v>
      </c>
      <c r="B1739" t="s">
        <v>57</v>
      </c>
      <c r="C1739" t="s">
        <v>12</v>
      </c>
      <c r="D1739" s="1">
        <v>29045</v>
      </c>
      <c r="E1739" s="1">
        <v>336985</v>
      </c>
      <c r="F1739" s="2">
        <v>50796</v>
      </c>
    </row>
    <row r="1740" spans="1:6" x14ac:dyDescent="0.25">
      <c r="A1740">
        <v>2017</v>
      </c>
      <c r="B1740" t="s">
        <v>57</v>
      </c>
      <c r="C1740" t="s">
        <v>13</v>
      </c>
      <c r="D1740" s="1">
        <v>15401</v>
      </c>
      <c r="E1740" s="1">
        <v>139096</v>
      </c>
      <c r="F1740" s="2">
        <v>52293</v>
      </c>
    </row>
    <row r="1741" spans="1:6" x14ac:dyDescent="0.25">
      <c r="A1741">
        <v>2017</v>
      </c>
      <c r="B1741" t="s">
        <v>57</v>
      </c>
      <c r="C1741" t="s">
        <v>14</v>
      </c>
      <c r="D1741" s="1">
        <v>16569</v>
      </c>
      <c r="E1741" s="1">
        <v>177353</v>
      </c>
      <c r="F1741" s="2">
        <v>59048</v>
      </c>
    </row>
    <row r="1742" spans="1:6" x14ac:dyDescent="0.25">
      <c r="A1742">
        <v>2017</v>
      </c>
      <c r="B1742" t="s">
        <v>57</v>
      </c>
      <c r="C1742" t="s">
        <v>15</v>
      </c>
      <c r="D1742" s="1">
        <v>20206</v>
      </c>
      <c r="E1742" s="1">
        <v>214141</v>
      </c>
      <c r="F1742" s="2">
        <v>48829</v>
      </c>
    </row>
    <row r="1743" spans="1:6" x14ac:dyDescent="0.25">
      <c r="A1743">
        <v>2017</v>
      </c>
      <c r="B1743" t="s">
        <v>57</v>
      </c>
      <c r="C1743" t="s">
        <v>16</v>
      </c>
      <c r="D1743" s="1">
        <v>24001</v>
      </c>
      <c r="E1743" s="1">
        <v>209874</v>
      </c>
      <c r="F1743" s="2">
        <v>55218</v>
      </c>
    </row>
    <row r="1744" spans="1:6" x14ac:dyDescent="0.25">
      <c r="A1744">
        <v>2017</v>
      </c>
      <c r="B1744" t="s">
        <v>57</v>
      </c>
      <c r="C1744" t="s">
        <v>17</v>
      </c>
      <c r="D1744" s="1">
        <v>9912</v>
      </c>
      <c r="E1744" s="1">
        <v>66736</v>
      </c>
      <c r="F1744" s="2">
        <v>55405</v>
      </c>
    </row>
    <row r="1745" spans="1:6" x14ac:dyDescent="0.25">
      <c r="A1745">
        <v>2017</v>
      </c>
      <c r="B1745" t="s">
        <v>57</v>
      </c>
      <c r="C1745" t="s">
        <v>18</v>
      </c>
      <c r="D1745" s="1">
        <v>42175</v>
      </c>
      <c r="E1745" s="1">
        <v>443764</v>
      </c>
      <c r="F1745" s="2">
        <v>77259</v>
      </c>
    </row>
    <row r="1746" spans="1:6" x14ac:dyDescent="0.25">
      <c r="A1746">
        <v>2017</v>
      </c>
      <c r="B1746" t="s">
        <v>57</v>
      </c>
      <c r="C1746" t="s">
        <v>19</v>
      </c>
      <c r="D1746" s="1">
        <v>47186</v>
      </c>
      <c r="E1746" s="1">
        <v>566190</v>
      </c>
      <c r="F1746" s="2">
        <v>102580</v>
      </c>
    </row>
    <row r="1747" spans="1:6" x14ac:dyDescent="0.25">
      <c r="A1747">
        <v>2017</v>
      </c>
      <c r="B1747" t="s">
        <v>57</v>
      </c>
      <c r="C1747" t="s">
        <v>20</v>
      </c>
      <c r="D1747" s="1">
        <v>42271</v>
      </c>
      <c r="E1747" s="1">
        <v>645279</v>
      </c>
      <c r="F1747" s="2">
        <v>68677</v>
      </c>
    </row>
    <row r="1748" spans="1:6" x14ac:dyDescent="0.25">
      <c r="A1748">
        <v>2017</v>
      </c>
      <c r="B1748" t="s">
        <v>57</v>
      </c>
      <c r="C1748" t="s">
        <v>21</v>
      </c>
      <c r="D1748" s="1">
        <v>29916</v>
      </c>
      <c r="E1748" s="1">
        <v>373603</v>
      </c>
      <c r="F1748" s="2">
        <v>80794</v>
      </c>
    </row>
    <row r="1749" spans="1:6" x14ac:dyDescent="0.25">
      <c r="A1749">
        <v>2017</v>
      </c>
      <c r="B1749" t="s">
        <v>57</v>
      </c>
      <c r="C1749" t="s">
        <v>22</v>
      </c>
      <c r="D1749" s="1">
        <v>11953</v>
      </c>
      <c r="E1749" s="1">
        <v>107737</v>
      </c>
      <c r="F1749" s="2">
        <v>41461</v>
      </c>
    </row>
    <row r="1750" spans="1:6" x14ac:dyDescent="0.25">
      <c r="A1750">
        <v>2017</v>
      </c>
      <c r="B1750" t="s">
        <v>57</v>
      </c>
      <c r="C1750" t="s">
        <v>23</v>
      </c>
      <c r="D1750" s="1">
        <v>33699</v>
      </c>
      <c r="E1750" s="1">
        <v>381525</v>
      </c>
      <c r="F1750" s="2">
        <v>63932</v>
      </c>
    </row>
    <row r="1751" spans="1:6" x14ac:dyDescent="0.25">
      <c r="A1751">
        <v>2017</v>
      </c>
      <c r="B1751" t="s">
        <v>57</v>
      </c>
      <c r="C1751" t="s">
        <v>24</v>
      </c>
      <c r="D1751" s="1">
        <v>8994</v>
      </c>
      <c r="E1751" s="1">
        <v>41010</v>
      </c>
      <c r="F1751" s="2">
        <v>50921</v>
      </c>
    </row>
    <row r="1752" spans="1:6" x14ac:dyDescent="0.25">
      <c r="A1752">
        <v>2017</v>
      </c>
      <c r="B1752" t="s">
        <v>57</v>
      </c>
      <c r="C1752" t="s">
        <v>25</v>
      </c>
      <c r="D1752" s="1">
        <v>11395</v>
      </c>
      <c r="E1752" s="1">
        <v>117542</v>
      </c>
      <c r="F1752" s="2">
        <v>59204</v>
      </c>
    </row>
    <row r="1753" spans="1:6" x14ac:dyDescent="0.25">
      <c r="A1753">
        <v>2017</v>
      </c>
      <c r="B1753" t="s">
        <v>57</v>
      </c>
      <c r="C1753" t="s">
        <v>26</v>
      </c>
      <c r="D1753" s="1">
        <v>19521</v>
      </c>
      <c r="E1753" s="1">
        <v>181485</v>
      </c>
      <c r="F1753" s="2">
        <v>58283</v>
      </c>
    </row>
    <row r="1754" spans="1:6" x14ac:dyDescent="0.25">
      <c r="A1754">
        <v>2017</v>
      </c>
      <c r="B1754" t="s">
        <v>57</v>
      </c>
      <c r="C1754" t="s">
        <v>27</v>
      </c>
      <c r="D1754" s="1">
        <v>11938</v>
      </c>
      <c r="E1754" s="1">
        <v>81761</v>
      </c>
      <c r="F1754" s="2">
        <v>75584</v>
      </c>
    </row>
    <row r="1755" spans="1:6" x14ac:dyDescent="0.25">
      <c r="A1755">
        <v>2017</v>
      </c>
      <c r="B1755" t="s">
        <v>57</v>
      </c>
      <c r="C1755" t="s">
        <v>28</v>
      </c>
      <c r="D1755" s="1">
        <v>50907</v>
      </c>
      <c r="E1755" s="1">
        <v>663584</v>
      </c>
      <c r="F1755" s="2">
        <v>88404</v>
      </c>
    </row>
    <row r="1756" spans="1:6" x14ac:dyDescent="0.25">
      <c r="A1756">
        <v>2017</v>
      </c>
      <c r="B1756" t="s">
        <v>57</v>
      </c>
      <c r="C1756" t="s">
        <v>29</v>
      </c>
      <c r="D1756" s="1">
        <v>10062</v>
      </c>
      <c r="E1756" s="1">
        <v>104434</v>
      </c>
      <c r="F1756" s="2">
        <v>60086</v>
      </c>
    </row>
    <row r="1757" spans="1:6" x14ac:dyDescent="0.25">
      <c r="A1757">
        <v>2017</v>
      </c>
      <c r="B1757" t="s">
        <v>57</v>
      </c>
      <c r="C1757" t="s">
        <v>30</v>
      </c>
      <c r="D1757" s="1">
        <v>111646</v>
      </c>
      <c r="E1757" s="1">
        <v>1314408</v>
      </c>
      <c r="F1757" s="2">
        <v>92549</v>
      </c>
    </row>
    <row r="1758" spans="1:6" x14ac:dyDescent="0.25">
      <c r="A1758">
        <v>2017</v>
      </c>
      <c r="B1758" t="s">
        <v>57</v>
      </c>
      <c r="C1758" t="s">
        <v>31</v>
      </c>
      <c r="D1758" s="1">
        <v>57179</v>
      </c>
      <c r="E1758" s="1">
        <v>616193</v>
      </c>
      <c r="F1758" s="2">
        <v>62617</v>
      </c>
    </row>
    <row r="1759" spans="1:6" x14ac:dyDescent="0.25">
      <c r="A1759">
        <v>2017</v>
      </c>
      <c r="B1759" t="s">
        <v>57</v>
      </c>
      <c r="C1759" t="s">
        <v>32</v>
      </c>
      <c r="D1759" s="1">
        <v>4917</v>
      </c>
      <c r="E1759" s="1">
        <v>34300</v>
      </c>
      <c r="F1759" s="2">
        <v>59438</v>
      </c>
    </row>
    <row r="1760" spans="1:6" x14ac:dyDescent="0.25">
      <c r="A1760">
        <v>2017</v>
      </c>
      <c r="B1760" t="s">
        <v>57</v>
      </c>
      <c r="C1760" t="s">
        <v>33</v>
      </c>
      <c r="D1760" s="1">
        <v>52650</v>
      </c>
      <c r="E1760" s="1">
        <v>724748</v>
      </c>
      <c r="F1760" s="2">
        <v>62445</v>
      </c>
    </row>
    <row r="1761" spans="1:6" x14ac:dyDescent="0.25">
      <c r="A1761">
        <v>2017</v>
      </c>
      <c r="B1761" t="s">
        <v>57</v>
      </c>
      <c r="C1761" t="s">
        <v>34</v>
      </c>
      <c r="D1761" s="1">
        <v>20434</v>
      </c>
      <c r="E1761" s="1">
        <v>185534</v>
      </c>
      <c r="F1761" s="2">
        <v>50640</v>
      </c>
    </row>
    <row r="1762" spans="1:6" x14ac:dyDescent="0.25">
      <c r="A1762">
        <v>2017</v>
      </c>
      <c r="B1762" t="s">
        <v>57</v>
      </c>
      <c r="C1762" t="s">
        <v>35</v>
      </c>
      <c r="D1762" s="1">
        <v>24942</v>
      </c>
      <c r="E1762" s="1">
        <v>242708</v>
      </c>
      <c r="F1762" s="2">
        <v>67873</v>
      </c>
    </row>
    <row r="1763" spans="1:6" x14ac:dyDescent="0.25">
      <c r="A1763">
        <v>2017</v>
      </c>
      <c r="B1763" t="s">
        <v>57</v>
      </c>
      <c r="C1763" t="s">
        <v>36</v>
      </c>
      <c r="D1763" s="1">
        <v>61779</v>
      </c>
      <c r="E1763" s="1">
        <v>799939</v>
      </c>
      <c r="F1763" s="2">
        <v>76029</v>
      </c>
    </row>
    <row r="1764" spans="1:6" x14ac:dyDescent="0.25">
      <c r="A1764">
        <v>2017</v>
      </c>
      <c r="B1764" t="s">
        <v>57</v>
      </c>
      <c r="C1764" t="s">
        <v>37</v>
      </c>
      <c r="D1764" s="1">
        <v>8350</v>
      </c>
      <c r="E1764" s="1">
        <v>67366</v>
      </c>
      <c r="F1764" s="2">
        <v>67763</v>
      </c>
    </row>
    <row r="1765" spans="1:6" x14ac:dyDescent="0.25">
      <c r="A1765">
        <v>2017</v>
      </c>
      <c r="B1765" t="s">
        <v>57</v>
      </c>
      <c r="C1765" t="s">
        <v>38</v>
      </c>
      <c r="D1765" s="1">
        <v>25902</v>
      </c>
      <c r="E1765" s="1">
        <v>280711</v>
      </c>
      <c r="F1765" s="2">
        <v>49505</v>
      </c>
    </row>
    <row r="1766" spans="1:6" x14ac:dyDescent="0.25">
      <c r="A1766">
        <v>2017</v>
      </c>
      <c r="B1766" t="s">
        <v>57</v>
      </c>
      <c r="C1766" t="s">
        <v>39</v>
      </c>
      <c r="D1766" s="1">
        <v>5030</v>
      </c>
      <c r="E1766" s="1">
        <v>31264</v>
      </c>
      <c r="F1766" s="2">
        <v>55293</v>
      </c>
    </row>
    <row r="1767" spans="1:6" x14ac:dyDescent="0.25">
      <c r="A1767">
        <v>2017</v>
      </c>
      <c r="B1767" t="s">
        <v>57</v>
      </c>
      <c r="C1767" t="s">
        <v>40</v>
      </c>
      <c r="D1767" s="1">
        <v>28315</v>
      </c>
      <c r="E1767" s="1">
        <v>407133</v>
      </c>
      <c r="F1767" s="2">
        <v>56172</v>
      </c>
    </row>
    <row r="1768" spans="1:6" x14ac:dyDescent="0.25">
      <c r="A1768">
        <v>2017</v>
      </c>
      <c r="B1768" t="s">
        <v>57</v>
      </c>
      <c r="C1768" t="s">
        <v>41</v>
      </c>
      <c r="D1768" s="1">
        <v>129242</v>
      </c>
      <c r="E1768" s="1">
        <v>1666865</v>
      </c>
      <c r="F1768" s="2">
        <v>71507</v>
      </c>
    </row>
    <row r="1769" spans="1:6" x14ac:dyDescent="0.25">
      <c r="A1769">
        <v>2017</v>
      </c>
      <c r="B1769" t="s">
        <v>57</v>
      </c>
      <c r="C1769" t="s">
        <v>42</v>
      </c>
      <c r="D1769" s="1">
        <v>21911</v>
      </c>
      <c r="E1769" s="1">
        <v>205052</v>
      </c>
      <c r="F1769" s="2">
        <v>56815</v>
      </c>
    </row>
    <row r="1770" spans="1:6" x14ac:dyDescent="0.25">
      <c r="A1770">
        <v>2017</v>
      </c>
      <c r="B1770" t="s">
        <v>57</v>
      </c>
      <c r="C1770" t="s">
        <v>43</v>
      </c>
      <c r="D1770" s="1">
        <v>5488</v>
      </c>
      <c r="E1770" s="1">
        <v>28484</v>
      </c>
      <c r="F1770" s="2">
        <v>63457</v>
      </c>
    </row>
    <row r="1771" spans="1:6" x14ac:dyDescent="0.25">
      <c r="A1771">
        <v>2017</v>
      </c>
      <c r="B1771" t="s">
        <v>57</v>
      </c>
      <c r="C1771" t="s">
        <v>44</v>
      </c>
      <c r="D1771" s="1">
        <v>57146</v>
      </c>
      <c r="E1771" s="1">
        <v>725936</v>
      </c>
      <c r="F1771" s="2">
        <v>84971</v>
      </c>
    </row>
    <row r="1772" spans="1:6" x14ac:dyDescent="0.25">
      <c r="A1772">
        <v>2017</v>
      </c>
      <c r="B1772" t="s">
        <v>57</v>
      </c>
      <c r="C1772" t="s">
        <v>45</v>
      </c>
      <c r="D1772" s="1">
        <v>39177</v>
      </c>
      <c r="E1772" s="1">
        <v>404782</v>
      </c>
      <c r="F1772" s="2">
        <v>76348</v>
      </c>
    </row>
    <row r="1773" spans="1:6" x14ac:dyDescent="0.25">
      <c r="A1773">
        <v>2017</v>
      </c>
      <c r="B1773" t="s">
        <v>57</v>
      </c>
      <c r="C1773" t="s">
        <v>46</v>
      </c>
      <c r="D1773" s="1">
        <v>8077</v>
      </c>
      <c r="E1773" s="1">
        <v>66420</v>
      </c>
      <c r="F1773" s="2">
        <v>48213</v>
      </c>
    </row>
    <row r="1774" spans="1:6" x14ac:dyDescent="0.25">
      <c r="A1774">
        <v>2017</v>
      </c>
      <c r="B1774" t="s">
        <v>57</v>
      </c>
      <c r="C1774" t="s">
        <v>47</v>
      </c>
      <c r="D1774" s="1">
        <v>23769</v>
      </c>
      <c r="E1774" s="1">
        <v>324012</v>
      </c>
      <c r="F1774" s="2">
        <v>57868</v>
      </c>
    </row>
    <row r="1775" spans="1:6" x14ac:dyDescent="0.25">
      <c r="A1775">
        <v>2017</v>
      </c>
      <c r="B1775" t="s">
        <v>57</v>
      </c>
      <c r="C1775" t="s">
        <v>48</v>
      </c>
      <c r="D1775" s="1">
        <v>4417</v>
      </c>
      <c r="E1775" s="1">
        <v>18050</v>
      </c>
      <c r="F1775" s="2">
        <v>50226</v>
      </c>
    </row>
    <row r="1776" spans="1:6" x14ac:dyDescent="0.25">
      <c r="A1776">
        <v>2017</v>
      </c>
      <c r="B1776" t="s">
        <v>58</v>
      </c>
      <c r="C1776" t="s">
        <v>1</v>
      </c>
      <c r="D1776" s="1">
        <v>12429</v>
      </c>
      <c r="E1776" s="1">
        <v>229821</v>
      </c>
      <c r="F1776" s="2">
        <v>45641</v>
      </c>
    </row>
    <row r="1777" spans="1:6" x14ac:dyDescent="0.25">
      <c r="A1777">
        <v>2017</v>
      </c>
      <c r="B1777" t="s">
        <v>58</v>
      </c>
      <c r="C1777" t="s">
        <v>2</v>
      </c>
      <c r="D1777" s="1">
        <v>16509</v>
      </c>
      <c r="E1777" s="1">
        <v>420129</v>
      </c>
      <c r="F1777" s="2">
        <v>50240</v>
      </c>
    </row>
    <row r="1778" spans="1:6" x14ac:dyDescent="0.25">
      <c r="A1778">
        <v>2017</v>
      </c>
      <c r="B1778" t="s">
        <v>58</v>
      </c>
      <c r="C1778" t="s">
        <v>3</v>
      </c>
      <c r="D1778" s="1">
        <v>15762</v>
      </c>
      <c r="E1778" s="1">
        <v>183433</v>
      </c>
      <c r="F1778" s="2">
        <v>41521</v>
      </c>
    </row>
    <row r="1779" spans="1:6" x14ac:dyDescent="0.25">
      <c r="A1779">
        <v>2017</v>
      </c>
      <c r="B1779" t="s">
        <v>58</v>
      </c>
      <c r="C1779" t="s">
        <v>4</v>
      </c>
      <c r="D1779" s="1">
        <v>593987</v>
      </c>
      <c r="E1779" s="1">
        <v>2560907</v>
      </c>
      <c r="F1779" s="2">
        <v>50766</v>
      </c>
    </row>
    <row r="1780" spans="1:6" x14ac:dyDescent="0.25">
      <c r="A1780">
        <v>2017</v>
      </c>
      <c r="B1780" t="s">
        <v>58</v>
      </c>
      <c r="C1780" t="s">
        <v>5</v>
      </c>
      <c r="D1780" s="1">
        <v>21356</v>
      </c>
      <c r="E1780" s="1">
        <v>328843</v>
      </c>
      <c r="F1780" s="2">
        <v>48754</v>
      </c>
    </row>
    <row r="1781" spans="1:6" x14ac:dyDescent="0.25">
      <c r="A1781">
        <v>2017</v>
      </c>
      <c r="B1781" t="s">
        <v>58</v>
      </c>
      <c r="C1781" t="s">
        <v>6</v>
      </c>
      <c r="D1781" s="1">
        <v>12701</v>
      </c>
      <c r="E1781" s="1">
        <v>325348</v>
      </c>
      <c r="F1781" s="2">
        <v>53993</v>
      </c>
    </row>
    <row r="1782" spans="1:6" x14ac:dyDescent="0.25">
      <c r="A1782">
        <v>2017</v>
      </c>
      <c r="B1782" t="s">
        <v>58</v>
      </c>
      <c r="C1782" t="s">
        <v>7</v>
      </c>
      <c r="D1782" s="1">
        <v>4626</v>
      </c>
      <c r="E1782" s="1">
        <v>73879</v>
      </c>
      <c r="F1782" s="2">
        <v>53083</v>
      </c>
    </row>
    <row r="1783" spans="1:6" x14ac:dyDescent="0.25">
      <c r="A1783">
        <v>2017</v>
      </c>
      <c r="B1783" t="s">
        <v>58</v>
      </c>
      <c r="C1783" t="s">
        <v>8</v>
      </c>
      <c r="D1783" s="1">
        <v>71929</v>
      </c>
      <c r="E1783" s="1">
        <v>1258710</v>
      </c>
      <c r="F1783" s="2">
        <v>49450</v>
      </c>
    </row>
    <row r="1784" spans="1:6" x14ac:dyDescent="0.25">
      <c r="A1784">
        <v>2017</v>
      </c>
      <c r="B1784" t="s">
        <v>58</v>
      </c>
      <c r="C1784" t="s">
        <v>9</v>
      </c>
      <c r="D1784" s="1">
        <v>28426</v>
      </c>
      <c r="E1784" s="1">
        <v>546707</v>
      </c>
      <c r="F1784" s="2">
        <v>50819</v>
      </c>
    </row>
    <row r="1785" spans="1:6" x14ac:dyDescent="0.25">
      <c r="A1785">
        <v>2017</v>
      </c>
      <c r="B1785" t="s">
        <v>58</v>
      </c>
      <c r="C1785" t="s">
        <v>10</v>
      </c>
      <c r="D1785" s="1">
        <v>7292</v>
      </c>
      <c r="E1785" s="1">
        <v>96246</v>
      </c>
      <c r="F1785" s="2">
        <v>40927</v>
      </c>
    </row>
    <row r="1786" spans="1:6" x14ac:dyDescent="0.25">
      <c r="A1786">
        <v>2017</v>
      </c>
      <c r="B1786" t="s">
        <v>58</v>
      </c>
      <c r="C1786" t="s">
        <v>11</v>
      </c>
      <c r="D1786" s="1">
        <v>34414</v>
      </c>
      <c r="E1786" s="1">
        <v>910288</v>
      </c>
      <c r="F1786" s="2">
        <v>49347</v>
      </c>
    </row>
    <row r="1787" spans="1:6" x14ac:dyDescent="0.25">
      <c r="A1787">
        <v>2017</v>
      </c>
      <c r="B1787" t="s">
        <v>58</v>
      </c>
      <c r="C1787" t="s">
        <v>12</v>
      </c>
      <c r="D1787" s="1">
        <v>15254</v>
      </c>
      <c r="E1787" s="1">
        <v>452646</v>
      </c>
      <c r="F1787" s="2">
        <v>46791</v>
      </c>
    </row>
    <row r="1788" spans="1:6" x14ac:dyDescent="0.25">
      <c r="A1788">
        <v>2017</v>
      </c>
      <c r="B1788" t="s">
        <v>58</v>
      </c>
      <c r="C1788" t="s">
        <v>13</v>
      </c>
      <c r="D1788" s="1">
        <v>11324</v>
      </c>
      <c r="E1788" s="1">
        <v>219362</v>
      </c>
      <c r="F1788" s="2">
        <v>42092</v>
      </c>
    </row>
    <row r="1789" spans="1:6" x14ac:dyDescent="0.25">
      <c r="A1789">
        <v>2017</v>
      </c>
      <c r="B1789" t="s">
        <v>58</v>
      </c>
      <c r="C1789" t="s">
        <v>14</v>
      </c>
      <c r="D1789" s="1">
        <v>10129</v>
      </c>
      <c r="E1789" s="1">
        <v>192638</v>
      </c>
      <c r="F1789" s="2">
        <v>41465</v>
      </c>
    </row>
    <row r="1790" spans="1:6" x14ac:dyDescent="0.25">
      <c r="A1790">
        <v>2017</v>
      </c>
      <c r="B1790" t="s">
        <v>58</v>
      </c>
      <c r="C1790" t="s">
        <v>15</v>
      </c>
      <c r="D1790" s="1">
        <v>17849</v>
      </c>
      <c r="E1790" s="1">
        <v>262151</v>
      </c>
      <c r="F1790" s="2">
        <v>47340</v>
      </c>
    </row>
    <row r="1791" spans="1:6" x14ac:dyDescent="0.25">
      <c r="A1791">
        <v>2017</v>
      </c>
      <c r="B1791" t="s">
        <v>58</v>
      </c>
      <c r="C1791" t="s">
        <v>16</v>
      </c>
      <c r="D1791" s="1">
        <v>15003</v>
      </c>
      <c r="E1791" s="1">
        <v>297694</v>
      </c>
      <c r="F1791" s="2">
        <v>42305</v>
      </c>
    </row>
    <row r="1792" spans="1:6" x14ac:dyDescent="0.25">
      <c r="A1792">
        <v>2017</v>
      </c>
      <c r="B1792" t="s">
        <v>58</v>
      </c>
      <c r="C1792" t="s">
        <v>17</v>
      </c>
      <c r="D1792" s="1">
        <v>6292</v>
      </c>
      <c r="E1792" s="1">
        <v>118412</v>
      </c>
      <c r="F1792" s="2">
        <v>45937</v>
      </c>
    </row>
    <row r="1793" spans="1:6" x14ac:dyDescent="0.25">
      <c r="A1793">
        <v>2017</v>
      </c>
      <c r="B1793" t="s">
        <v>58</v>
      </c>
      <c r="C1793" t="s">
        <v>18</v>
      </c>
      <c r="D1793" s="1">
        <v>20270</v>
      </c>
      <c r="E1793" s="1">
        <v>436185</v>
      </c>
      <c r="F1793" s="2">
        <v>53201</v>
      </c>
    </row>
    <row r="1794" spans="1:6" x14ac:dyDescent="0.25">
      <c r="A1794">
        <v>2017</v>
      </c>
      <c r="B1794" t="s">
        <v>58</v>
      </c>
      <c r="C1794" t="s">
        <v>19</v>
      </c>
      <c r="D1794" s="1">
        <v>61589</v>
      </c>
      <c r="E1794" s="1">
        <v>769824</v>
      </c>
      <c r="F1794" s="2">
        <v>57794</v>
      </c>
    </row>
    <row r="1795" spans="1:6" x14ac:dyDescent="0.25">
      <c r="A1795">
        <v>2017</v>
      </c>
      <c r="B1795" t="s">
        <v>58</v>
      </c>
      <c r="C1795" t="s">
        <v>20</v>
      </c>
      <c r="D1795" s="1">
        <v>24957</v>
      </c>
      <c r="E1795" s="1">
        <v>656020</v>
      </c>
      <c r="F1795" s="2">
        <v>48406</v>
      </c>
    </row>
    <row r="1796" spans="1:6" x14ac:dyDescent="0.25">
      <c r="A1796">
        <v>2017</v>
      </c>
      <c r="B1796" t="s">
        <v>58</v>
      </c>
      <c r="C1796" t="s">
        <v>21</v>
      </c>
      <c r="D1796" s="1">
        <v>17543</v>
      </c>
      <c r="E1796" s="1">
        <v>514711</v>
      </c>
      <c r="F1796" s="2">
        <v>49720</v>
      </c>
    </row>
    <row r="1797" spans="1:6" x14ac:dyDescent="0.25">
      <c r="A1797">
        <v>2017</v>
      </c>
      <c r="B1797" t="s">
        <v>58</v>
      </c>
      <c r="C1797" t="s">
        <v>22</v>
      </c>
      <c r="D1797" s="1">
        <v>7420</v>
      </c>
      <c r="E1797" s="1">
        <v>142412</v>
      </c>
      <c r="F1797" s="2">
        <v>40426</v>
      </c>
    </row>
    <row r="1798" spans="1:6" x14ac:dyDescent="0.25">
      <c r="A1798">
        <v>2017</v>
      </c>
      <c r="B1798" t="s">
        <v>58</v>
      </c>
      <c r="C1798" t="s">
        <v>23</v>
      </c>
      <c r="D1798" s="1">
        <v>48626</v>
      </c>
      <c r="E1798" s="1">
        <v>450671</v>
      </c>
      <c r="F1798" s="2">
        <v>44800</v>
      </c>
    </row>
    <row r="1799" spans="1:6" x14ac:dyDescent="0.25">
      <c r="A1799">
        <v>2017</v>
      </c>
      <c r="B1799" t="s">
        <v>58</v>
      </c>
      <c r="C1799" t="s">
        <v>24</v>
      </c>
      <c r="D1799" s="1">
        <v>4448</v>
      </c>
      <c r="E1799" s="1">
        <v>73262</v>
      </c>
      <c r="F1799" s="2">
        <v>46171</v>
      </c>
    </row>
    <row r="1800" spans="1:6" x14ac:dyDescent="0.25">
      <c r="A1800">
        <v>2017</v>
      </c>
      <c r="B1800" t="s">
        <v>58</v>
      </c>
      <c r="C1800" t="s">
        <v>25</v>
      </c>
      <c r="D1800" s="1">
        <v>13241</v>
      </c>
      <c r="E1800" s="1">
        <v>136970</v>
      </c>
      <c r="F1800" s="2">
        <v>44565</v>
      </c>
    </row>
    <row r="1801" spans="1:6" x14ac:dyDescent="0.25">
      <c r="A1801">
        <v>2017</v>
      </c>
      <c r="B1801" t="s">
        <v>58</v>
      </c>
      <c r="C1801" t="s">
        <v>26</v>
      </c>
      <c r="D1801" s="1">
        <v>8681</v>
      </c>
      <c r="E1801" s="1">
        <v>131756</v>
      </c>
      <c r="F1801" s="2">
        <v>53119</v>
      </c>
    </row>
    <row r="1802" spans="1:6" x14ac:dyDescent="0.25">
      <c r="A1802">
        <v>2017</v>
      </c>
      <c r="B1802" t="s">
        <v>58</v>
      </c>
      <c r="C1802" t="s">
        <v>27</v>
      </c>
      <c r="D1802" s="1">
        <v>4635</v>
      </c>
      <c r="E1802" s="1">
        <v>111212</v>
      </c>
      <c r="F1802" s="2">
        <v>54599</v>
      </c>
    </row>
    <row r="1803" spans="1:6" x14ac:dyDescent="0.25">
      <c r="A1803">
        <v>2017</v>
      </c>
      <c r="B1803" t="s">
        <v>58</v>
      </c>
      <c r="C1803" t="s">
        <v>28</v>
      </c>
      <c r="D1803" s="1">
        <v>33411</v>
      </c>
      <c r="E1803" s="1">
        <v>644049</v>
      </c>
      <c r="F1803" s="2">
        <v>52138</v>
      </c>
    </row>
    <row r="1804" spans="1:6" x14ac:dyDescent="0.25">
      <c r="A1804">
        <v>2017</v>
      </c>
      <c r="B1804" t="s">
        <v>58</v>
      </c>
      <c r="C1804" t="s">
        <v>29</v>
      </c>
      <c r="D1804" s="1">
        <v>9629</v>
      </c>
      <c r="E1804" s="1">
        <v>127804</v>
      </c>
      <c r="F1804" s="2">
        <v>40621</v>
      </c>
    </row>
    <row r="1805" spans="1:6" x14ac:dyDescent="0.25">
      <c r="A1805">
        <v>2017</v>
      </c>
      <c r="B1805" t="s">
        <v>58</v>
      </c>
      <c r="C1805" t="s">
        <v>30</v>
      </c>
      <c r="D1805" s="1">
        <v>67533</v>
      </c>
      <c r="E1805" s="1">
        <v>1847585</v>
      </c>
      <c r="F1805" s="2">
        <v>51932</v>
      </c>
    </row>
    <row r="1806" spans="1:6" x14ac:dyDescent="0.25">
      <c r="A1806">
        <v>2017</v>
      </c>
      <c r="B1806" t="s">
        <v>58</v>
      </c>
      <c r="C1806" t="s">
        <v>31</v>
      </c>
      <c r="D1806" s="1">
        <v>26885</v>
      </c>
      <c r="E1806" s="1">
        <v>578637</v>
      </c>
      <c r="F1806" s="2">
        <v>47135</v>
      </c>
    </row>
    <row r="1807" spans="1:6" x14ac:dyDescent="0.25">
      <c r="A1807">
        <v>2017</v>
      </c>
      <c r="B1807" t="s">
        <v>58</v>
      </c>
      <c r="C1807" t="s">
        <v>32</v>
      </c>
      <c r="D1807" s="1">
        <v>2484</v>
      </c>
      <c r="E1807" s="1">
        <v>61847</v>
      </c>
      <c r="F1807" s="2">
        <v>49915</v>
      </c>
    </row>
    <row r="1808" spans="1:6" x14ac:dyDescent="0.25">
      <c r="A1808">
        <v>2017</v>
      </c>
      <c r="B1808" t="s">
        <v>58</v>
      </c>
      <c r="C1808" t="s">
        <v>33</v>
      </c>
      <c r="D1808" s="1">
        <v>34090</v>
      </c>
      <c r="E1808" s="1">
        <v>897244</v>
      </c>
      <c r="F1808" s="2">
        <v>45314</v>
      </c>
    </row>
    <row r="1809" spans="1:6" x14ac:dyDescent="0.25">
      <c r="A1809">
        <v>2017</v>
      </c>
      <c r="B1809" t="s">
        <v>58</v>
      </c>
      <c r="C1809" t="s">
        <v>34</v>
      </c>
      <c r="D1809" s="1">
        <v>13367</v>
      </c>
      <c r="E1809" s="1">
        <v>208934</v>
      </c>
      <c r="F1809" s="2">
        <v>44167</v>
      </c>
    </row>
    <row r="1810" spans="1:6" x14ac:dyDescent="0.25">
      <c r="A1810">
        <v>2017</v>
      </c>
      <c r="B1810" t="s">
        <v>58</v>
      </c>
      <c r="C1810" t="s">
        <v>35</v>
      </c>
      <c r="D1810" s="1">
        <v>15363</v>
      </c>
      <c r="E1810" s="1">
        <v>266489</v>
      </c>
      <c r="F1810" s="2">
        <v>50908</v>
      </c>
    </row>
    <row r="1811" spans="1:6" x14ac:dyDescent="0.25">
      <c r="A1811">
        <v>2017</v>
      </c>
      <c r="B1811" t="s">
        <v>58</v>
      </c>
      <c r="C1811" t="s">
        <v>36</v>
      </c>
      <c r="D1811" s="1">
        <v>58709</v>
      </c>
      <c r="E1811" s="1">
        <v>1179271</v>
      </c>
      <c r="F1811" s="2">
        <v>50500</v>
      </c>
    </row>
    <row r="1812" spans="1:6" x14ac:dyDescent="0.25">
      <c r="A1812">
        <v>2017</v>
      </c>
      <c r="B1812" t="s">
        <v>58</v>
      </c>
      <c r="C1812" t="s">
        <v>37</v>
      </c>
      <c r="D1812" s="1">
        <v>4485</v>
      </c>
      <c r="E1812" s="1">
        <v>99581</v>
      </c>
      <c r="F1812" s="2">
        <v>47941</v>
      </c>
    </row>
    <row r="1813" spans="1:6" x14ac:dyDescent="0.25">
      <c r="A1813">
        <v>2017</v>
      </c>
      <c r="B1813" t="s">
        <v>58</v>
      </c>
      <c r="C1813" t="s">
        <v>38</v>
      </c>
      <c r="D1813" s="1">
        <v>11574</v>
      </c>
      <c r="E1813" s="1">
        <v>226255</v>
      </c>
      <c r="F1813" s="2">
        <v>45624</v>
      </c>
    </row>
    <row r="1814" spans="1:6" x14ac:dyDescent="0.25">
      <c r="A1814">
        <v>2017</v>
      </c>
      <c r="B1814" t="s">
        <v>58</v>
      </c>
      <c r="C1814" t="s">
        <v>39</v>
      </c>
      <c r="D1814" s="1">
        <v>2732</v>
      </c>
      <c r="E1814" s="1">
        <v>66629</v>
      </c>
      <c r="F1814" s="2">
        <v>49512</v>
      </c>
    </row>
    <row r="1815" spans="1:6" x14ac:dyDescent="0.25">
      <c r="A1815">
        <v>2017</v>
      </c>
      <c r="B1815" t="s">
        <v>58</v>
      </c>
      <c r="C1815" t="s">
        <v>40</v>
      </c>
      <c r="D1815" s="1">
        <v>15761</v>
      </c>
      <c r="E1815" s="1">
        <v>416511</v>
      </c>
      <c r="F1815" s="2">
        <v>50938</v>
      </c>
    </row>
    <row r="1816" spans="1:6" x14ac:dyDescent="0.25">
      <c r="A1816">
        <v>2017</v>
      </c>
      <c r="B1816" t="s">
        <v>58</v>
      </c>
      <c r="C1816" t="s">
        <v>41</v>
      </c>
      <c r="D1816" s="1">
        <v>87635</v>
      </c>
      <c r="E1816" s="1">
        <v>1607487</v>
      </c>
      <c r="F1816" s="2">
        <v>47096</v>
      </c>
    </row>
    <row r="1817" spans="1:6" x14ac:dyDescent="0.25">
      <c r="A1817">
        <v>2017</v>
      </c>
      <c r="B1817" t="s">
        <v>58</v>
      </c>
      <c r="C1817" t="s">
        <v>42</v>
      </c>
      <c r="D1817" s="1">
        <v>11679</v>
      </c>
      <c r="E1817" s="1">
        <v>181402</v>
      </c>
      <c r="F1817" s="2">
        <v>42492</v>
      </c>
    </row>
    <row r="1818" spans="1:6" x14ac:dyDescent="0.25">
      <c r="A1818">
        <v>2017</v>
      </c>
      <c r="B1818" t="s">
        <v>58</v>
      </c>
      <c r="C1818" t="s">
        <v>43</v>
      </c>
      <c r="D1818" s="1">
        <v>2460</v>
      </c>
      <c r="E1818" s="1">
        <v>62109</v>
      </c>
      <c r="F1818" s="2">
        <v>45259</v>
      </c>
    </row>
    <row r="1819" spans="1:6" x14ac:dyDescent="0.25">
      <c r="A1819">
        <v>2017</v>
      </c>
      <c r="B1819" t="s">
        <v>58</v>
      </c>
      <c r="C1819" t="s">
        <v>44</v>
      </c>
      <c r="D1819" s="1">
        <v>42910</v>
      </c>
      <c r="E1819" s="1">
        <v>496944</v>
      </c>
      <c r="F1819" s="2">
        <v>48573</v>
      </c>
    </row>
    <row r="1820" spans="1:6" x14ac:dyDescent="0.25">
      <c r="A1820">
        <v>2017</v>
      </c>
      <c r="B1820" t="s">
        <v>58</v>
      </c>
      <c r="C1820" t="s">
        <v>45</v>
      </c>
      <c r="D1820" s="1">
        <v>56689</v>
      </c>
      <c r="E1820" s="1">
        <v>451563</v>
      </c>
      <c r="F1820" s="2">
        <v>49782</v>
      </c>
    </row>
    <row r="1821" spans="1:6" x14ac:dyDescent="0.25">
      <c r="A1821">
        <v>2017</v>
      </c>
      <c r="B1821" t="s">
        <v>58</v>
      </c>
      <c r="C1821" t="s">
        <v>46</v>
      </c>
      <c r="D1821" s="1">
        <v>5679</v>
      </c>
      <c r="E1821" s="1">
        <v>123772</v>
      </c>
      <c r="F1821" s="2">
        <v>44732</v>
      </c>
    </row>
    <row r="1822" spans="1:6" x14ac:dyDescent="0.25">
      <c r="A1822">
        <v>2017</v>
      </c>
      <c r="B1822" t="s">
        <v>58</v>
      </c>
      <c r="C1822" t="s">
        <v>47</v>
      </c>
      <c r="D1822" s="1">
        <v>25989</v>
      </c>
      <c r="E1822" s="1">
        <v>428367</v>
      </c>
      <c r="F1822" s="2">
        <v>47663</v>
      </c>
    </row>
    <row r="1823" spans="1:6" x14ac:dyDescent="0.25">
      <c r="A1823">
        <v>2017</v>
      </c>
      <c r="B1823" t="s">
        <v>58</v>
      </c>
      <c r="C1823" t="s">
        <v>48</v>
      </c>
      <c r="D1823" s="1">
        <v>3268</v>
      </c>
      <c r="E1823" s="1">
        <v>26479</v>
      </c>
      <c r="F1823" s="2">
        <v>41913</v>
      </c>
    </row>
    <row r="1824" spans="1:6" x14ac:dyDescent="0.25">
      <c r="A1824">
        <v>2017</v>
      </c>
      <c r="B1824" t="s">
        <v>59</v>
      </c>
      <c r="C1824" t="s">
        <v>1</v>
      </c>
      <c r="D1824" s="1">
        <v>10741</v>
      </c>
      <c r="E1824" s="1">
        <v>202336</v>
      </c>
      <c r="F1824" s="2">
        <v>16222</v>
      </c>
    </row>
    <row r="1825" spans="1:6" x14ac:dyDescent="0.25">
      <c r="A1825">
        <v>2017</v>
      </c>
      <c r="B1825" t="s">
        <v>59</v>
      </c>
      <c r="C1825" t="s">
        <v>2</v>
      </c>
      <c r="D1825" s="1">
        <v>12771</v>
      </c>
      <c r="E1825" s="1">
        <v>317076</v>
      </c>
      <c r="F1825" s="2">
        <v>23505</v>
      </c>
    </row>
    <row r="1826" spans="1:6" x14ac:dyDescent="0.25">
      <c r="A1826">
        <v>2017</v>
      </c>
      <c r="B1826" t="s">
        <v>59</v>
      </c>
      <c r="C1826" t="s">
        <v>3</v>
      </c>
      <c r="D1826" s="1">
        <v>7024</v>
      </c>
      <c r="E1826" s="1">
        <v>116690</v>
      </c>
      <c r="F1826" s="2">
        <v>16181</v>
      </c>
    </row>
    <row r="1827" spans="1:6" x14ac:dyDescent="0.25">
      <c r="A1827">
        <v>2017</v>
      </c>
      <c r="B1827" t="s">
        <v>59</v>
      </c>
      <c r="C1827" t="s">
        <v>4</v>
      </c>
      <c r="D1827" s="1">
        <v>103495</v>
      </c>
      <c r="E1827" s="1">
        <v>1935980</v>
      </c>
      <c r="F1827" s="2">
        <v>29214</v>
      </c>
    </row>
    <row r="1828" spans="1:6" x14ac:dyDescent="0.25">
      <c r="A1828">
        <v>2017</v>
      </c>
      <c r="B1828" t="s">
        <v>59</v>
      </c>
      <c r="C1828" t="s">
        <v>5</v>
      </c>
      <c r="D1828" s="1">
        <v>16627</v>
      </c>
      <c r="E1828" s="1">
        <v>333190</v>
      </c>
      <c r="F1828" s="2">
        <v>24462</v>
      </c>
    </row>
    <row r="1829" spans="1:6" x14ac:dyDescent="0.25">
      <c r="A1829">
        <v>2017</v>
      </c>
      <c r="B1829" t="s">
        <v>59</v>
      </c>
      <c r="C1829" t="s">
        <v>6</v>
      </c>
      <c r="D1829" s="1">
        <v>10338</v>
      </c>
      <c r="E1829" s="1">
        <v>156514</v>
      </c>
      <c r="F1829" s="2">
        <v>23066</v>
      </c>
    </row>
    <row r="1830" spans="1:6" x14ac:dyDescent="0.25">
      <c r="A1830">
        <v>2017</v>
      </c>
      <c r="B1830" t="s">
        <v>59</v>
      </c>
      <c r="C1830" t="s">
        <v>7</v>
      </c>
      <c r="D1830" s="1">
        <v>2565</v>
      </c>
      <c r="E1830" s="1">
        <v>50272</v>
      </c>
      <c r="F1830" s="2">
        <v>19997</v>
      </c>
    </row>
    <row r="1831" spans="1:6" x14ac:dyDescent="0.25">
      <c r="A1831">
        <v>2017</v>
      </c>
      <c r="B1831" t="s">
        <v>59</v>
      </c>
      <c r="C1831" t="s">
        <v>8</v>
      </c>
      <c r="D1831" s="1">
        <v>55396</v>
      </c>
      <c r="E1831" s="1">
        <v>1198478</v>
      </c>
      <c r="F1831" s="2">
        <v>24953</v>
      </c>
    </row>
    <row r="1832" spans="1:6" x14ac:dyDescent="0.25">
      <c r="A1832">
        <v>2017</v>
      </c>
      <c r="B1832" t="s">
        <v>59</v>
      </c>
      <c r="C1832" t="s">
        <v>9</v>
      </c>
      <c r="D1832" s="1">
        <v>23538</v>
      </c>
      <c r="E1832" s="1">
        <v>476035</v>
      </c>
      <c r="F1832" s="2">
        <v>20142</v>
      </c>
    </row>
    <row r="1833" spans="1:6" x14ac:dyDescent="0.25">
      <c r="A1833">
        <v>2017</v>
      </c>
      <c r="B1833" t="s">
        <v>59</v>
      </c>
      <c r="C1833" t="s">
        <v>10</v>
      </c>
      <c r="D1833" s="1">
        <v>4906</v>
      </c>
      <c r="E1833" s="1">
        <v>74928</v>
      </c>
      <c r="F1833" s="2">
        <v>16382</v>
      </c>
    </row>
    <row r="1834" spans="1:6" x14ac:dyDescent="0.25">
      <c r="A1834">
        <v>2017</v>
      </c>
      <c r="B1834" t="s">
        <v>59</v>
      </c>
      <c r="C1834" t="s">
        <v>11</v>
      </c>
      <c r="D1834" s="1">
        <v>32076</v>
      </c>
      <c r="E1834" s="1">
        <v>610100</v>
      </c>
      <c r="F1834" s="2">
        <v>22930</v>
      </c>
    </row>
    <row r="1835" spans="1:6" x14ac:dyDescent="0.25">
      <c r="A1835">
        <v>2017</v>
      </c>
      <c r="B1835" t="s">
        <v>59</v>
      </c>
      <c r="C1835" t="s">
        <v>12</v>
      </c>
      <c r="D1835" s="1">
        <v>15273</v>
      </c>
      <c r="E1835" s="1">
        <v>308506</v>
      </c>
      <c r="F1835" s="2">
        <v>18223</v>
      </c>
    </row>
    <row r="1836" spans="1:6" x14ac:dyDescent="0.25">
      <c r="A1836">
        <v>2017</v>
      </c>
      <c r="B1836" t="s">
        <v>59</v>
      </c>
      <c r="C1836" t="s">
        <v>13</v>
      </c>
      <c r="D1836" s="1">
        <v>8532</v>
      </c>
      <c r="E1836" s="1">
        <v>143101</v>
      </c>
      <c r="F1836" s="2">
        <v>16280</v>
      </c>
    </row>
    <row r="1837" spans="1:6" x14ac:dyDescent="0.25">
      <c r="A1837">
        <v>2017</v>
      </c>
      <c r="B1837" t="s">
        <v>59</v>
      </c>
      <c r="C1837" t="s">
        <v>14</v>
      </c>
      <c r="D1837" s="1">
        <v>6839</v>
      </c>
      <c r="E1837" s="1">
        <v>128449</v>
      </c>
      <c r="F1837" s="2">
        <v>16257</v>
      </c>
    </row>
    <row r="1838" spans="1:6" x14ac:dyDescent="0.25">
      <c r="A1838">
        <v>2017</v>
      </c>
      <c r="B1838" t="s">
        <v>59</v>
      </c>
      <c r="C1838" t="s">
        <v>15</v>
      </c>
      <c r="D1838" s="1">
        <v>10063</v>
      </c>
      <c r="E1838" s="1">
        <v>196846</v>
      </c>
      <c r="F1838" s="2">
        <v>17160</v>
      </c>
    </row>
    <row r="1839" spans="1:6" x14ac:dyDescent="0.25">
      <c r="A1839">
        <v>2017</v>
      </c>
      <c r="B1839" t="s">
        <v>59</v>
      </c>
      <c r="C1839" t="s">
        <v>16</v>
      </c>
      <c r="D1839" s="1">
        <v>12015</v>
      </c>
      <c r="E1839" s="1">
        <v>233109</v>
      </c>
      <c r="F1839" s="2">
        <v>20623</v>
      </c>
    </row>
    <row r="1840" spans="1:6" x14ac:dyDescent="0.25">
      <c r="A1840">
        <v>2017</v>
      </c>
      <c r="B1840" t="s">
        <v>59</v>
      </c>
      <c r="C1840" t="s">
        <v>17</v>
      </c>
      <c r="D1840" s="1">
        <v>5119</v>
      </c>
      <c r="E1840" s="1">
        <v>67354</v>
      </c>
      <c r="F1840" s="2">
        <v>21119</v>
      </c>
    </row>
    <row r="1841" spans="1:6" x14ac:dyDescent="0.25">
      <c r="A1841">
        <v>2017</v>
      </c>
      <c r="B1841" t="s">
        <v>59</v>
      </c>
      <c r="C1841" t="s">
        <v>18</v>
      </c>
      <c r="D1841" s="1">
        <v>14733</v>
      </c>
      <c r="E1841" s="1">
        <v>280195</v>
      </c>
      <c r="F1841" s="2">
        <v>23436</v>
      </c>
    </row>
    <row r="1842" spans="1:6" x14ac:dyDescent="0.25">
      <c r="A1842">
        <v>2017</v>
      </c>
      <c r="B1842" t="s">
        <v>59</v>
      </c>
      <c r="C1842" t="s">
        <v>19</v>
      </c>
      <c r="D1842" s="1">
        <v>20695</v>
      </c>
      <c r="E1842" s="1">
        <v>369350</v>
      </c>
      <c r="F1842" s="2">
        <v>26779</v>
      </c>
    </row>
    <row r="1843" spans="1:6" x14ac:dyDescent="0.25">
      <c r="A1843">
        <v>2017</v>
      </c>
      <c r="B1843" t="s">
        <v>59</v>
      </c>
      <c r="C1843" t="s">
        <v>20</v>
      </c>
      <c r="D1843" s="1">
        <v>21783</v>
      </c>
      <c r="E1843" s="1">
        <v>431316</v>
      </c>
      <c r="F1843" s="2">
        <v>19834</v>
      </c>
    </row>
    <row r="1844" spans="1:6" x14ac:dyDescent="0.25">
      <c r="A1844">
        <v>2017</v>
      </c>
      <c r="B1844" t="s">
        <v>59</v>
      </c>
      <c r="C1844" t="s">
        <v>21</v>
      </c>
      <c r="D1844" s="1">
        <v>14729</v>
      </c>
      <c r="E1844" s="1">
        <v>270490</v>
      </c>
      <c r="F1844" s="2">
        <v>21386</v>
      </c>
    </row>
    <row r="1845" spans="1:6" x14ac:dyDescent="0.25">
      <c r="A1845">
        <v>2017</v>
      </c>
      <c r="B1845" t="s">
        <v>59</v>
      </c>
      <c r="C1845" t="s">
        <v>22</v>
      </c>
      <c r="D1845" s="1">
        <v>6381</v>
      </c>
      <c r="E1845" s="1">
        <v>134613</v>
      </c>
      <c r="F1845" s="2">
        <v>17011</v>
      </c>
    </row>
    <row r="1846" spans="1:6" x14ac:dyDescent="0.25">
      <c r="A1846">
        <v>2017</v>
      </c>
      <c r="B1846" t="s">
        <v>59</v>
      </c>
      <c r="C1846" t="s">
        <v>23</v>
      </c>
      <c r="D1846" s="1">
        <v>14797</v>
      </c>
      <c r="E1846" s="1">
        <v>303022</v>
      </c>
      <c r="F1846" s="2">
        <v>20276</v>
      </c>
    </row>
    <row r="1847" spans="1:6" x14ac:dyDescent="0.25">
      <c r="A1847">
        <v>2017</v>
      </c>
      <c r="B1847" t="s">
        <v>59</v>
      </c>
      <c r="C1847" t="s">
        <v>24</v>
      </c>
      <c r="D1847" s="1">
        <v>4978</v>
      </c>
      <c r="E1847" s="1">
        <v>64958</v>
      </c>
      <c r="F1847" s="2">
        <v>18625</v>
      </c>
    </row>
    <row r="1848" spans="1:6" x14ac:dyDescent="0.25">
      <c r="A1848">
        <v>2017</v>
      </c>
      <c r="B1848" t="s">
        <v>59</v>
      </c>
      <c r="C1848" t="s">
        <v>25</v>
      </c>
      <c r="D1848" s="1">
        <v>5508</v>
      </c>
      <c r="E1848" s="1">
        <v>91776</v>
      </c>
      <c r="F1848" s="2">
        <v>16253</v>
      </c>
    </row>
    <row r="1849" spans="1:6" x14ac:dyDescent="0.25">
      <c r="A1849">
        <v>2017</v>
      </c>
      <c r="B1849" t="s">
        <v>59</v>
      </c>
      <c r="C1849" t="s">
        <v>26</v>
      </c>
      <c r="D1849" s="1">
        <v>8246</v>
      </c>
      <c r="E1849" s="1">
        <v>348888</v>
      </c>
      <c r="F1849" s="2">
        <v>33048</v>
      </c>
    </row>
    <row r="1850" spans="1:6" x14ac:dyDescent="0.25">
      <c r="A1850">
        <v>2017</v>
      </c>
      <c r="B1850" t="s">
        <v>59</v>
      </c>
      <c r="C1850" t="s">
        <v>27</v>
      </c>
      <c r="D1850" s="1">
        <v>4512</v>
      </c>
      <c r="E1850" s="1">
        <v>70729</v>
      </c>
      <c r="F1850" s="2">
        <v>21058</v>
      </c>
    </row>
    <row r="1851" spans="1:6" x14ac:dyDescent="0.25">
      <c r="A1851">
        <v>2017</v>
      </c>
      <c r="B1851" t="s">
        <v>59</v>
      </c>
      <c r="C1851" t="s">
        <v>28</v>
      </c>
      <c r="D1851" s="1">
        <v>23501</v>
      </c>
      <c r="E1851" s="1">
        <v>372798</v>
      </c>
      <c r="F1851" s="2">
        <v>24851</v>
      </c>
    </row>
    <row r="1852" spans="1:6" x14ac:dyDescent="0.25">
      <c r="A1852">
        <v>2017</v>
      </c>
      <c r="B1852" t="s">
        <v>59</v>
      </c>
      <c r="C1852" t="s">
        <v>29</v>
      </c>
      <c r="D1852" s="1">
        <v>4929</v>
      </c>
      <c r="E1852" s="1">
        <v>96321</v>
      </c>
      <c r="F1852" s="2">
        <v>17901</v>
      </c>
    </row>
    <row r="1853" spans="1:6" x14ac:dyDescent="0.25">
      <c r="A1853">
        <v>2017</v>
      </c>
      <c r="B1853" t="s">
        <v>59</v>
      </c>
      <c r="C1853" t="s">
        <v>30</v>
      </c>
      <c r="D1853" s="1">
        <v>66166</v>
      </c>
      <c r="E1853" s="1">
        <v>944545</v>
      </c>
      <c r="F1853" s="2">
        <v>32365</v>
      </c>
    </row>
    <row r="1854" spans="1:6" x14ac:dyDescent="0.25">
      <c r="A1854">
        <v>2017</v>
      </c>
      <c r="B1854" t="s">
        <v>59</v>
      </c>
      <c r="C1854" t="s">
        <v>31</v>
      </c>
      <c r="D1854" s="1">
        <v>25235</v>
      </c>
      <c r="E1854" s="1">
        <v>493758</v>
      </c>
      <c r="F1854" s="2">
        <v>19111</v>
      </c>
    </row>
    <row r="1855" spans="1:6" x14ac:dyDescent="0.25">
      <c r="A1855">
        <v>2017</v>
      </c>
      <c r="B1855" t="s">
        <v>59</v>
      </c>
      <c r="C1855" t="s">
        <v>32</v>
      </c>
      <c r="D1855" s="1">
        <v>2600</v>
      </c>
      <c r="E1855" s="1">
        <v>39316</v>
      </c>
      <c r="F1855" s="2">
        <v>17400</v>
      </c>
    </row>
    <row r="1856" spans="1:6" x14ac:dyDescent="0.25">
      <c r="A1856">
        <v>2017</v>
      </c>
      <c r="B1856" t="s">
        <v>59</v>
      </c>
      <c r="C1856" t="s">
        <v>33</v>
      </c>
      <c r="D1856" s="1">
        <v>28218</v>
      </c>
      <c r="E1856" s="1">
        <v>560257</v>
      </c>
      <c r="F1856" s="2">
        <v>18856</v>
      </c>
    </row>
    <row r="1857" spans="1:6" x14ac:dyDescent="0.25">
      <c r="A1857">
        <v>2017</v>
      </c>
      <c r="B1857" t="s">
        <v>59</v>
      </c>
      <c r="C1857" t="s">
        <v>34</v>
      </c>
      <c r="D1857" s="1">
        <v>8969</v>
      </c>
      <c r="E1857" s="1">
        <v>167540</v>
      </c>
      <c r="F1857" s="2">
        <v>17729</v>
      </c>
    </row>
    <row r="1858" spans="1:6" x14ac:dyDescent="0.25">
      <c r="A1858">
        <v>2017</v>
      </c>
      <c r="B1858" t="s">
        <v>59</v>
      </c>
      <c r="C1858" t="s">
        <v>35</v>
      </c>
      <c r="D1858" s="1">
        <v>13588</v>
      </c>
      <c r="E1858" s="1">
        <v>205823</v>
      </c>
      <c r="F1858" s="2">
        <v>21379</v>
      </c>
    </row>
    <row r="1859" spans="1:6" x14ac:dyDescent="0.25">
      <c r="A1859">
        <v>2017</v>
      </c>
      <c r="B1859" t="s">
        <v>59</v>
      </c>
      <c r="C1859" t="s">
        <v>36</v>
      </c>
      <c r="D1859" s="1">
        <v>33146</v>
      </c>
      <c r="E1859" s="1">
        <v>566779</v>
      </c>
      <c r="F1859" s="2">
        <v>20389</v>
      </c>
    </row>
    <row r="1860" spans="1:6" x14ac:dyDescent="0.25">
      <c r="A1860">
        <v>2017</v>
      </c>
      <c r="B1860" t="s">
        <v>59</v>
      </c>
      <c r="C1860" t="s">
        <v>37</v>
      </c>
      <c r="D1860" s="1">
        <v>3683</v>
      </c>
      <c r="E1860" s="1">
        <v>58183</v>
      </c>
      <c r="F1860" s="2">
        <v>22353</v>
      </c>
    </row>
    <row r="1861" spans="1:6" x14ac:dyDescent="0.25">
      <c r="A1861">
        <v>2017</v>
      </c>
      <c r="B1861" t="s">
        <v>59</v>
      </c>
      <c r="C1861" t="s">
        <v>38</v>
      </c>
      <c r="D1861" s="1">
        <v>12337</v>
      </c>
      <c r="E1861" s="1">
        <v>254069</v>
      </c>
      <c r="F1861" s="2">
        <v>17885</v>
      </c>
    </row>
    <row r="1862" spans="1:6" x14ac:dyDescent="0.25">
      <c r="A1862">
        <v>2017</v>
      </c>
      <c r="B1862" t="s">
        <v>59</v>
      </c>
      <c r="C1862" t="s">
        <v>39</v>
      </c>
      <c r="D1862" s="1">
        <v>3109</v>
      </c>
      <c r="E1862" s="1">
        <v>46967</v>
      </c>
      <c r="F1862" s="2">
        <v>16460</v>
      </c>
    </row>
    <row r="1863" spans="1:6" x14ac:dyDescent="0.25">
      <c r="A1863">
        <v>2017</v>
      </c>
      <c r="B1863" t="s">
        <v>59</v>
      </c>
      <c r="C1863" t="s">
        <v>40</v>
      </c>
      <c r="D1863" s="1">
        <v>15932</v>
      </c>
      <c r="E1863" s="1">
        <v>328856</v>
      </c>
      <c r="F1863" s="2">
        <v>22398</v>
      </c>
    </row>
    <row r="1864" spans="1:6" x14ac:dyDescent="0.25">
      <c r="A1864">
        <v>2017</v>
      </c>
      <c r="B1864" t="s">
        <v>59</v>
      </c>
      <c r="C1864" t="s">
        <v>41</v>
      </c>
      <c r="D1864" s="1">
        <v>60744</v>
      </c>
      <c r="E1864" s="1">
        <v>1317762</v>
      </c>
      <c r="F1864" s="2">
        <v>21234</v>
      </c>
    </row>
    <row r="1865" spans="1:6" x14ac:dyDescent="0.25">
      <c r="A1865">
        <v>2017</v>
      </c>
      <c r="B1865" t="s">
        <v>59</v>
      </c>
      <c r="C1865" t="s">
        <v>42</v>
      </c>
      <c r="D1865" s="1">
        <v>7068</v>
      </c>
      <c r="E1865" s="1">
        <v>142985</v>
      </c>
      <c r="F1865" s="2">
        <v>19510</v>
      </c>
    </row>
    <row r="1866" spans="1:6" x14ac:dyDescent="0.25">
      <c r="A1866">
        <v>2017</v>
      </c>
      <c r="B1866" t="s">
        <v>59</v>
      </c>
      <c r="C1866" t="s">
        <v>43</v>
      </c>
      <c r="D1866" s="1">
        <v>2266</v>
      </c>
      <c r="E1866" s="1">
        <v>37337</v>
      </c>
      <c r="F1866" s="2">
        <v>22375</v>
      </c>
    </row>
    <row r="1867" spans="1:6" x14ac:dyDescent="0.25">
      <c r="A1867">
        <v>2017</v>
      </c>
      <c r="B1867" t="s">
        <v>59</v>
      </c>
      <c r="C1867" t="s">
        <v>44</v>
      </c>
      <c r="D1867" s="1">
        <v>20269</v>
      </c>
      <c r="E1867" s="1">
        <v>402475</v>
      </c>
      <c r="F1867" s="2">
        <v>20078</v>
      </c>
    </row>
    <row r="1868" spans="1:6" x14ac:dyDescent="0.25">
      <c r="A1868">
        <v>2017</v>
      </c>
      <c r="B1868" t="s">
        <v>59</v>
      </c>
      <c r="C1868" t="s">
        <v>45</v>
      </c>
      <c r="D1868" s="1">
        <v>20065</v>
      </c>
      <c r="E1868" s="1">
        <v>325141</v>
      </c>
      <c r="F1868" s="2">
        <v>24250</v>
      </c>
    </row>
    <row r="1869" spans="1:6" x14ac:dyDescent="0.25">
      <c r="A1869">
        <v>2017</v>
      </c>
      <c r="B1869" t="s">
        <v>59</v>
      </c>
      <c r="C1869" t="s">
        <v>46</v>
      </c>
      <c r="D1869" s="1">
        <v>4646</v>
      </c>
      <c r="E1869" s="1">
        <v>74275</v>
      </c>
      <c r="F1869" s="2">
        <v>17335</v>
      </c>
    </row>
    <row r="1870" spans="1:6" x14ac:dyDescent="0.25">
      <c r="A1870">
        <v>2017</v>
      </c>
      <c r="B1870" t="s">
        <v>59</v>
      </c>
      <c r="C1870" t="s">
        <v>47</v>
      </c>
      <c r="D1870" s="1">
        <v>16599</v>
      </c>
      <c r="E1870" s="1">
        <v>279749</v>
      </c>
      <c r="F1870" s="2">
        <v>17248</v>
      </c>
    </row>
    <row r="1871" spans="1:6" x14ac:dyDescent="0.25">
      <c r="A1871">
        <v>2017</v>
      </c>
      <c r="B1871" t="s">
        <v>59</v>
      </c>
      <c r="C1871" t="s">
        <v>48</v>
      </c>
      <c r="D1871" s="1">
        <v>2355</v>
      </c>
      <c r="E1871" s="1">
        <v>36297</v>
      </c>
      <c r="F1871" s="2">
        <v>19867</v>
      </c>
    </row>
    <row r="1872" spans="1:6" x14ac:dyDescent="0.25">
      <c r="A1872">
        <v>2017</v>
      </c>
      <c r="B1872" t="s">
        <v>60</v>
      </c>
      <c r="C1872" t="s">
        <v>1</v>
      </c>
      <c r="D1872" s="1">
        <v>9603</v>
      </c>
      <c r="E1872" s="1">
        <v>45296</v>
      </c>
      <c r="F1872" s="2">
        <v>36539</v>
      </c>
    </row>
    <row r="1873" spans="1:6" x14ac:dyDescent="0.25">
      <c r="A1873">
        <v>2017</v>
      </c>
      <c r="B1873" t="s">
        <v>60</v>
      </c>
      <c r="C1873" t="s">
        <v>2</v>
      </c>
      <c r="D1873" s="1">
        <v>10297</v>
      </c>
      <c r="E1873" s="1">
        <v>71320</v>
      </c>
      <c r="F1873" s="2">
        <v>37061</v>
      </c>
    </row>
    <row r="1874" spans="1:6" x14ac:dyDescent="0.25">
      <c r="A1874">
        <v>2017</v>
      </c>
      <c r="B1874" t="s">
        <v>60</v>
      </c>
      <c r="C1874" t="s">
        <v>3</v>
      </c>
      <c r="D1874" s="1">
        <v>5315</v>
      </c>
      <c r="E1874" s="1">
        <v>24804</v>
      </c>
      <c r="F1874" s="2">
        <v>33179</v>
      </c>
    </row>
    <row r="1875" spans="1:6" x14ac:dyDescent="0.25">
      <c r="A1875">
        <v>2017</v>
      </c>
      <c r="B1875" t="s">
        <v>60</v>
      </c>
      <c r="C1875" t="s">
        <v>4</v>
      </c>
      <c r="D1875" s="1">
        <v>88470</v>
      </c>
      <c r="E1875" s="1">
        <v>527915</v>
      </c>
      <c r="F1875" s="2">
        <v>40412</v>
      </c>
    </row>
    <row r="1876" spans="1:6" x14ac:dyDescent="0.25">
      <c r="A1876">
        <v>2017</v>
      </c>
      <c r="B1876" t="s">
        <v>60</v>
      </c>
      <c r="C1876" t="s">
        <v>5</v>
      </c>
      <c r="D1876" s="1">
        <v>15777</v>
      </c>
      <c r="E1876" s="1">
        <v>80034</v>
      </c>
      <c r="F1876" s="2">
        <v>39558</v>
      </c>
    </row>
    <row r="1877" spans="1:6" x14ac:dyDescent="0.25">
      <c r="A1877">
        <v>2017</v>
      </c>
      <c r="B1877" t="s">
        <v>60</v>
      </c>
      <c r="C1877" t="s">
        <v>6</v>
      </c>
      <c r="D1877" s="1">
        <v>16529</v>
      </c>
      <c r="E1877" s="1">
        <v>64279</v>
      </c>
      <c r="F1877" s="2">
        <v>33397</v>
      </c>
    </row>
    <row r="1878" spans="1:6" x14ac:dyDescent="0.25">
      <c r="A1878">
        <v>2017</v>
      </c>
      <c r="B1878" t="s">
        <v>60</v>
      </c>
      <c r="C1878" t="s">
        <v>7</v>
      </c>
      <c r="D1878" s="1">
        <v>2003</v>
      </c>
      <c r="E1878" s="1">
        <v>11881</v>
      </c>
      <c r="F1878" s="2">
        <v>33610</v>
      </c>
    </row>
    <row r="1879" spans="1:6" x14ac:dyDescent="0.25">
      <c r="A1879">
        <v>2017</v>
      </c>
      <c r="B1879" t="s">
        <v>60</v>
      </c>
      <c r="C1879" t="s">
        <v>8</v>
      </c>
      <c r="D1879" s="1">
        <v>54928</v>
      </c>
      <c r="E1879" s="1">
        <v>273903</v>
      </c>
      <c r="F1879" s="2">
        <v>35319</v>
      </c>
    </row>
    <row r="1880" spans="1:6" x14ac:dyDescent="0.25">
      <c r="A1880">
        <v>2017</v>
      </c>
      <c r="B1880" t="s">
        <v>60</v>
      </c>
      <c r="C1880" t="s">
        <v>9</v>
      </c>
      <c r="D1880" s="1">
        <v>18097</v>
      </c>
      <c r="E1880" s="1">
        <v>106445</v>
      </c>
      <c r="F1880" s="2">
        <v>35520</v>
      </c>
    </row>
    <row r="1881" spans="1:6" x14ac:dyDescent="0.25">
      <c r="A1881">
        <v>2017</v>
      </c>
      <c r="B1881" t="s">
        <v>60</v>
      </c>
      <c r="C1881" t="s">
        <v>10</v>
      </c>
      <c r="D1881" s="1">
        <v>3888</v>
      </c>
      <c r="E1881" s="1">
        <v>17915</v>
      </c>
      <c r="F1881" s="2">
        <v>30056</v>
      </c>
    </row>
    <row r="1882" spans="1:6" x14ac:dyDescent="0.25">
      <c r="A1882">
        <v>2017</v>
      </c>
      <c r="B1882" t="s">
        <v>60</v>
      </c>
      <c r="C1882" t="s">
        <v>11</v>
      </c>
      <c r="D1882" s="1">
        <v>39500</v>
      </c>
      <c r="E1882" s="1">
        <v>206494</v>
      </c>
      <c r="F1882" s="2">
        <v>41240</v>
      </c>
    </row>
    <row r="1883" spans="1:6" x14ac:dyDescent="0.25">
      <c r="A1883">
        <v>2017</v>
      </c>
      <c r="B1883" t="s">
        <v>60</v>
      </c>
      <c r="C1883" t="s">
        <v>12</v>
      </c>
      <c r="D1883" s="1">
        <v>13113</v>
      </c>
      <c r="E1883" s="1">
        <v>86944</v>
      </c>
      <c r="F1883" s="2">
        <v>31882</v>
      </c>
    </row>
    <row r="1884" spans="1:6" x14ac:dyDescent="0.25">
      <c r="A1884">
        <v>2017</v>
      </c>
      <c r="B1884" t="s">
        <v>60</v>
      </c>
      <c r="C1884" t="s">
        <v>13</v>
      </c>
      <c r="D1884" s="1">
        <v>8710</v>
      </c>
      <c r="E1884" s="1">
        <v>42498</v>
      </c>
      <c r="F1884" s="2">
        <v>33069</v>
      </c>
    </row>
    <row r="1885" spans="1:6" x14ac:dyDescent="0.25">
      <c r="A1885">
        <v>2017</v>
      </c>
      <c r="B1885" t="s">
        <v>60</v>
      </c>
      <c r="C1885" t="s">
        <v>14</v>
      </c>
      <c r="D1885" s="1">
        <v>6031</v>
      </c>
      <c r="E1885" s="1">
        <v>33578</v>
      </c>
      <c r="F1885" s="2">
        <v>33575</v>
      </c>
    </row>
    <row r="1886" spans="1:6" x14ac:dyDescent="0.25">
      <c r="A1886">
        <v>2017</v>
      </c>
      <c r="B1886" t="s">
        <v>60</v>
      </c>
      <c r="C1886" t="s">
        <v>15</v>
      </c>
      <c r="D1886" s="1">
        <v>10912</v>
      </c>
      <c r="E1886" s="1">
        <v>46382</v>
      </c>
      <c r="F1886" s="2">
        <v>32330</v>
      </c>
    </row>
    <row r="1887" spans="1:6" x14ac:dyDescent="0.25">
      <c r="A1887">
        <v>2017</v>
      </c>
      <c r="B1887" t="s">
        <v>60</v>
      </c>
      <c r="C1887" t="s">
        <v>16</v>
      </c>
      <c r="D1887" s="1">
        <v>9250</v>
      </c>
      <c r="E1887" s="1">
        <v>45963</v>
      </c>
      <c r="F1887" s="2">
        <v>36468</v>
      </c>
    </row>
    <row r="1888" spans="1:6" x14ac:dyDescent="0.25">
      <c r="A1888">
        <v>2017</v>
      </c>
      <c r="B1888" t="s">
        <v>60</v>
      </c>
      <c r="C1888" t="s">
        <v>17</v>
      </c>
      <c r="D1888" s="1">
        <v>4028</v>
      </c>
      <c r="E1888" s="1">
        <v>17774</v>
      </c>
      <c r="F1888" s="2">
        <v>32993</v>
      </c>
    </row>
    <row r="1889" spans="1:6" x14ac:dyDescent="0.25">
      <c r="A1889">
        <v>2017</v>
      </c>
      <c r="B1889" t="s">
        <v>60</v>
      </c>
      <c r="C1889" t="s">
        <v>18</v>
      </c>
      <c r="D1889" s="1">
        <v>19506</v>
      </c>
      <c r="E1889" s="1">
        <v>91492</v>
      </c>
      <c r="F1889" s="2">
        <v>41793</v>
      </c>
    </row>
    <row r="1890" spans="1:6" x14ac:dyDescent="0.25">
      <c r="A1890">
        <v>2017</v>
      </c>
      <c r="B1890" t="s">
        <v>60</v>
      </c>
      <c r="C1890" t="s">
        <v>19</v>
      </c>
      <c r="D1890" s="1">
        <v>21677</v>
      </c>
      <c r="E1890" s="1">
        <v>118160</v>
      </c>
      <c r="F1890" s="2">
        <v>37032</v>
      </c>
    </row>
    <row r="1891" spans="1:6" x14ac:dyDescent="0.25">
      <c r="A1891">
        <v>2017</v>
      </c>
      <c r="B1891" t="s">
        <v>60</v>
      </c>
      <c r="C1891" t="s">
        <v>20</v>
      </c>
      <c r="D1891" s="1">
        <v>29930</v>
      </c>
      <c r="E1891" s="1">
        <v>137568</v>
      </c>
      <c r="F1891" s="2">
        <v>32157</v>
      </c>
    </row>
    <row r="1892" spans="1:6" x14ac:dyDescent="0.25">
      <c r="A1892">
        <v>2017</v>
      </c>
      <c r="B1892" t="s">
        <v>60</v>
      </c>
      <c r="C1892" t="s">
        <v>21</v>
      </c>
      <c r="D1892" s="1">
        <v>16226</v>
      </c>
      <c r="E1892" s="1">
        <v>90138</v>
      </c>
      <c r="F1892" s="2">
        <v>33237</v>
      </c>
    </row>
    <row r="1893" spans="1:6" x14ac:dyDescent="0.25">
      <c r="A1893">
        <v>2017</v>
      </c>
      <c r="B1893" t="s">
        <v>60</v>
      </c>
      <c r="C1893" t="s">
        <v>22</v>
      </c>
      <c r="D1893" s="1">
        <v>4726</v>
      </c>
      <c r="E1893" s="1">
        <v>21154</v>
      </c>
      <c r="F1893" s="2">
        <v>33958</v>
      </c>
    </row>
    <row r="1894" spans="1:6" x14ac:dyDescent="0.25">
      <c r="A1894">
        <v>2017</v>
      </c>
      <c r="B1894" t="s">
        <v>60</v>
      </c>
      <c r="C1894" t="s">
        <v>23</v>
      </c>
      <c r="D1894" s="1">
        <v>13734</v>
      </c>
      <c r="E1894" s="1">
        <v>76037</v>
      </c>
      <c r="F1894" s="2">
        <v>32705</v>
      </c>
    </row>
    <row r="1895" spans="1:6" x14ac:dyDescent="0.25">
      <c r="A1895">
        <v>2017</v>
      </c>
      <c r="B1895" t="s">
        <v>60</v>
      </c>
      <c r="C1895" t="s">
        <v>24</v>
      </c>
      <c r="D1895" s="1">
        <v>4094</v>
      </c>
      <c r="E1895" s="1">
        <v>17909</v>
      </c>
      <c r="F1895" s="2">
        <v>29177</v>
      </c>
    </row>
    <row r="1896" spans="1:6" x14ac:dyDescent="0.25">
      <c r="A1896">
        <v>2017</v>
      </c>
      <c r="B1896" t="s">
        <v>60</v>
      </c>
      <c r="C1896" t="s">
        <v>25</v>
      </c>
      <c r="D1896" s="1">
        <v>4671</v>
      </c>
      <c r="E1896" s="1">
        <v>25082</v>
      </c>
      <c r="F1896" s="2">
        <v>31310</v>
      </c>
    </row>
    <row r="1897" spans="1:6" x14ac:dyDescent="0.25">
      <c r="A1897">
        <v>2017</v>
      </c>
      <c r="B1897" t="s">
        <v>60</v>
      </c>
      <c r="C1897" t="s">
        <v>26</v>
      </c>
      <c r="D1897" s="1">
        <v>4959</v>
      </c>
      <c r="E1897" s="1">
        <v>33667</v>
      </c>
      <c r="F1897" s="2">
        <v>36336</v>
      </c>
    </row>
    <row r="1898" spans="1:6" x14ac:dyDescent="0.25">
      <c r="A1898">
        <v>2017</v>
      </c>
      <c r="B1898" t="s">
        <v>60</v>
      </c>
      <c r="C1898" t="s">
        <v>27</v>
      </c>
      <c r="D1898" s="1">
        <v>3871</v>
      </c>
      <c r="E1898" s="1">
        <v>20493</v>
      </c>
      <c r="F1898" s="2">
        <v>36646</v>
      </c>
    </row>
    <row r="1899" spans="1:6" x14ac:dyDescent="0.25">
      <c r="A1899">
        <v>2017</v>
      </c>
      <c r="B1899" t="s">
        <v>60</v>
      </c>
      <c r="C1899" t="s">
        <v>28</v>
      </c>
      <c r="D1899" s="1">
        <v>25881</v>
      </c>
      <c r="E1899" s="1">
        <v>136480</v>
      </c>
      <c r="F1899" s="2">
        <v>35059</v>
      </c>
    </row>
    <row r="1900" spans="1:6" x14ac:dyDescent="0.25">
      <c r="A1900">
        <v>2017</v>
      </c>
      <c r="B1900" t="s">
        <v>60</v>
      </c>
      <c r="C1900" t="s">
        <v>29</v>
      </c>
      <c r="D1900" s="1">
        <v>3961</v>
      </c>
      <c r="E1900" s="1">
        <v>20593</v>
      </c>
      <c r="F1900" s="2">
        <v>32578</v>
      </c>
    </row>
    <row r="1901" spans="1:6" x14ac:dyDescent="0.25">
      <c r="A1901">
        <v>2017</v>
      </c>
      <c r="B1901" t="s">
        <v>60</v>
      </c>
      <c r="C1901" t="s">
        <v>30</v>
      </c>
      <c r="D1901" s="1">
        <v>74536</v>
      </c>
      <c r="E1901" s="1">
        <v>369805</v>
      </c>
      <c r="F1901" s="2">
        <v>40436</v>
      </c>
    </row>
    <row r="1902" spans="1:6" x14ac:dyDescent="0.25">
      <c r="A1902">
        <v>2017</v>
      </c>
      <c r="B1902" t="s">
        <v>60</v>
      </c>
      <c r="C1902" t="s">
        <v>31</v>
      </c>
      <c r="D1902" s="1">
        <v>23024</v>
      </c>
      <c r="E1902" s="1">
        <v>107404</v>
      </c>
      <c r="F1902" s="2">
        <v>33978</v>
      </c>
    </row>
    <row r="1903" spans="1:6" x14ac:dyDescent="0.25">
      <c r="A1903">
        <v>2017</v>
      </c>
      <c r="B1903" t="s">
        <v>60</v>
      </c>
      <c r="C1903" t="s">
        <v>32</v>
      </c>
      <c r="D1903" s="1">
        <v>2040</v>
      </c>
      <c r="E1903" s="1">
        <v>12231</v>
      </c>
      <c r="F1903" s="2">
        <v>34167</v>
      </c>
    </row>
    <row r="1904" spans="1:6" x14ac:dyDescent="0.25">
      <c r="A1904">
        <v>2017</v>
      </c>
      <c r="B1904" t="s">
        <v>60</v>
      </c>
      <c r="C1904" t="s">
        <v>33</v>
      </c>
      <c r="D1904" s="1">
        <v>23601</v>
      </c>
      <c r="E1904" s="1">
        <v>155257</v>
      </c>
      <c r="F1904" s="2">
        <v>33039</v>
      </c>
    </row>
    <row r="1905" spans="1:6" x14ac:dyDescent="0.25">
      <c r="A1905">
        <v>2017</v>
      </c>
      <c r="B1905" t="s">
        <v>60</v>
      </c>
      <c r="C1905" t="s">
        <v>34</v>
      </c>
      <c r="D1905" s="1">
        <v>6751</v>
      </c>
      <c r="E1905" s="1">
        <v>35772</v>
      </c>
      <c r="F1905" s="2">
        <v>34306</v>
      </c>
    </row>
    <row r="1906" spans="1:6" x14ac:dyDescent="0.25">
      <c r="A1906">
        <v>2017</v>
      </c>
      <c r="B1906" t="s">
        <v>60</v>
      </c>
      <c r="C1906" t="s">
        <v>35</v>
      </c>
      <c r="D1906" s="1">
        <v>22753</v>
      </c>
      <c r="E1906" s="1">
        <v>77028</v>
      </c>
      <c r="F1906" s="2">
        <v>31901</v>
      </c>
    </row>
    <row r="1907" spans="1:6" x14ac:dyDescent="0.25">
      <c r="A1907">
        <v>2017</v>
      </c>
      <c r="B1907" t="s">
        <v>60</v>
      </c>
      <c r="C1907" t="s">
        <v>36</v>
      </c>
      <c r="D1907" s="1">
        <v>32259</v>
      </c>
      <c r="E1907" s="1">
        <v>197527</v>
      </c>
      <c r="F1907" s="2">
        <v>32593</v>
      </c>
    </row>
    <row r="1908" spans="1:6" x14ac:dyDescent="0.25">
      <c r="A1908">
        <v>2017</v>
      </c>
      <c r="B1908" t="s">
        <v>60</v>
      </c>
      <c r="C1908" t="s">
        <v>37</v>
      </c>
      <c r="D1908" s="1">
        <v>3395</v>
      </c>
      <c r="E1908" s="1">
        <v>17959</v>
      </c>
      <c r="F1908" s="2">
        <v>32566</v>
      </c>
    </row>
    <row r="1909" spans="1:6" x14ac:dyDescent="0.25">
      <c r="A1909">
        <v>2017</v>
      </c>
      <c r="B1909" t="s">
        <v>60</v>
      </c>
      <c r="C1909" t="s">
        <v>38</v>
      </c>
      <c r="D1909" s="1">
        <v>11490</v>
      </c>
      <c r="E1909" s="1">
        <v>51779</v>
      </c>
      <c r="F1909" s="2">
        <v>32842</v>
      </c>
    </row>
    <row r="1910" spans="1:6" x14ac:dyDescent="0.25">
      <c r="A1910">
        <v>2017</v>
      </c>
      <c r="B1910" t="s">
        <v>60</v>
      </c>
      <c r="C1910" t="s">
        <v>39</v>
      </c>
      <c r="D1910" s="1">
        <v>2171</v>
      </c>
      <c r="E1910" s="1">
        <v>11078</v>
      </c>
      <c r="F1910" s="2">
        <v>31403</v>
      </c>
    </row>
    <row r="1911" spans="1:6" x14ac:dyDescent="0.25">
      <c r="A1911">
        <v>2017</v>
      </c>
      <c r="B1911" t="s">
        <v>60</v>
      </c>
      <c r="C1911" t="s">
        <v>40</v>
      </c>
      <c r="D1911" s="1">
        <v>14618</v>
      </c>
      <c r="E1911" s="1">
        <v>76045</v>
      </c>
      <c r="F1911" s="2">
        <v>34443</v>
      </c>
    </row>
    <row r="1912" spans="1:6" x14ac:dyDescent="0.25">
      <c r="A1912">
        <v>2017</v>
      </c>
      <c r="B1912" t="s">
        <v>60</v>
      </c>
      <c r="C1912" t="s">
        <v>41</v>
      </c>
      <c r="D1912" s="1">
        <v>56060</v>
      </c>
      <c r="E1912" s="1">
        <v>328026</v>
      </c>
      <c r="F1912" s="2">
        <v>37841</v>
      </c>
    </row>
    <row r="1913" spans="1:6" x14ac:dyDescent="0.25">
      <c r="A1913">
        <v>2017</v>
      </c>
      <c r="B1913" t="s">
        <v>60</v>
      </c>
      <c r="C1913" t="s">
        <v>42</v>
      </c>
      <c r="D1913" s="1">
        <v>6084</v>
      </c>
      <c r="E1913" s="1">
        <v>35143</v>
      </c>
      <c r="F1913" s="2">
        <v>34421</v>
      </c>
    </row>
    <row r="1914" spans="1:6" x14ac:dyDescent="0.25">
      <c r="A1914">
        <v>2017</v>
      </c>
      <c r="B1914" t="s">
        <v>60</v>
      </c>
      <c r="C1914" t="s">
        <v>43</v>
      </c>
      <c r="D1914" s="1">
        <v>1958</v>
      </c>
      <c r="E1914" s="1">
        <v>8658</v>
      </c>
      <c r="F1914" s="2">
        <v>34757</v>
      </c>
    </row>
    <row r="1915" spans="1:6" x14ac:dyDescent="0.25">
      <c r="A1915">
        <v>2017</v>
      </c>
      <c r="B1915" t="s">
        <v>60</v>
      </c>
      <c r="C1915" t="s">
        <v>44</v>
      </c>
      <c r="D1915" s="1">
        <v>32154</v>
      </c>
      <c r="E1915" s="1">
        <v>141985</v>
      </c>
      <c r="F1915" s="2">
        <v>42290</v>
      </c>
    </row>
    <row r="1916" spans="1:6" x14ac:dyDescent="0.25">
      <c r="A1916">
        <v>2017</v>
      </c>
      <c r="B1916" t="s">
        <v>60</v>
      </c>
      <c r="C1916" t="s">
        <v>45</v>
      </c>
      <c r="D1916" s="1">
        <v>19701</v>
      </c>
      <c r="E1916" s="1">
        <v>97492</v>
      </c>
      <c r="F1916" s="2">
        <v>38822</v>
      </c>
    </row>
    <row r="1917" spans="1:6" x14ac:dyDescent="0.25">
      <c r="A1917">
        <v>2017</v>
      </c>
      <c r="B1917" t="s">
        <v>60</v>
      </c>
      <c r="C1917" t="s">
        <v>46</v>
      </c>
      <c r="D1917" s="1">
        <v>5237</v>
      </c>
      <c r="E1917" s="1">
        <v>19979</v>
      </c>
      <c r="F1917" s="2">
        <v>29927</v>
      </c>
    </row>
    <row r="1918" spans="1:6" x14ac:dyDescent="0.25">
      <c r="A1918">
        <v>2017</v>
      </c>
      <c r="B1918" t="s">
        <v>60</v>
      </c>
      <c r="C1918" t="s">
        <v>47</v>
      </c>
      <c r="D1918" s="1">
        <v>14001</v>
      </c>
      <c r="E1918" s="1">
        <v>84153</v>
      </c>
      <c r="F1918" s="2">
        <v>29242</v>
      </c>
    </row>
    <row r="1919" spans="1:6" x14ac:dyDescent="0.25">
      <c r="A1919">
        <v>2017</v>
      </c>
      <c r="B1919" t="s">
        <v>60</v>
      </c>
      <c r="C1919" t="s">
        <v>48</v>
      </c>
      <c r="D1919" s="1">
        <v>1656</v>
      </c>
      <c r="E1919" s="1">
        <v>7231</v>
      </c>
      <c r="F1919" s="2">
        <v>35035</v>
      </c>
    </row>
  </sheetData>
  <customSheetViews>
    <customSheetView guid="{948164EF-B902-4A6C-8E3C-A935061C5153}" state="hidden">
      <selection activeCell="F150" sqref="F150"/>
      <pageMargins left="0.7" right="0.7" top="0.75" bottom="0.75" header="0.3" footer="0.3"/>
      <pageSetup orientation="portrait" r:id="rId1"/>
    </customSheetView>
    <customSheetView guid="{A1F01C08-243B-48FC-94A8-F102AEB1706D}">
      <selection activeCell="F150" sqref="F150"/>
      <pageMargins left="0.7" right="0.7" top="0.75" bottom="0.75" header="0.3" footer="0.3"/>
      <pageSetup orientation="portrait" r:id="rId2"/>
    </customSheetView>
  </customSheetView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9453E-4E58-4959-A64D-35B99D0E8E0B}">
  <dimension ref="A1:AA50"/>
  <sheetViews>
    <sheetView zoomScale="110" zoomScaleNormal="110" workbookViewId="0">
      <selection activeCell="B32" sqref="B32"/>
    </sheetView>
  </sheetViews>
  <sheetFormatPr defaultRowHeight="15" x14ac:dyDescent="0.25"/>
  <cols>
    <col min="1" max="1" width="21.7109375" bestFit="1" customWidth="1"/>
    <col min="2" max="2" width="18.140625" bestFit="1" customWidth="1"/>
    <col min="4" max="4" width="21.7109375" bestFit="1" customWidth="1"/>
    <col min="5" max="5" width="16.85546875" bestFit="1" customWidth="1"/>
    <col min="6" max="6" width="16.85546875" customWidth="1"/>
    <col min="8" max="8" width="21.7109375" bestFit="1" customWidth="1"/>
    <col min="9" max="9" width="14" customWidth="1"/>
    <col min="12" max="12" width="12.28515625" bestFit="1" customWidth="1"/>
    <col min="13" max="13" width="10.7109375" bestFit="1" customWidth="1"/>
    <col min="15" max="15" width="14.140625" customWidth="1"/>
    <col min="16" max="16" width="17.7109375" customWidth="1"/>
    <col min="17" max="17" width="10.85546875" bestFit="1" customWidth="1"/>
    <col min="18" max="18" width="25.140625" bestFit="1" customWidth="1"/>
    <col min="19" max="19" width="14.85546875" bestFit="1" customWidth="1"/>
    <col min="20" max="20" width="25" bestFit="1" customWidth="1"/>
    <col min="21" max="21" width="10.28515625" bestFit="1" customWidth="1"/>
    <col min="27" max="27" width="10.7109375" bestFit="1" customWidth="1"/>
  </cols>
  <sheetData>
    <row r="1" spans="1:27" ht="15.75" thickBot="1" x14ac:dyDescent="0.3">
      <c r="A1" s="20" t="s">
        <v>81</v>
      </c>
      <c r="B1" s="20"/>
      <c r="C1" s="17"/>
      <c r="D1" s="21" t="s">
        <v>82</v>
      </c>
      <c r="E1" s="22"/>
      <c r="F1" s="28"/>
      <c r="H1" s="22" t="s">
        <v>70</v>
      </c>
      <c r="I1" s="22"/>
      <c r="K1" s="22" t="s">
        <v>84</v>
      </c>
      <c r="L1" s="22"/>
      <c r="M1" s="22"/>
      <c r="O1" s="22" t="s">
        <v>85</v>
      </c>
      <c r="P1" s="22"/>
      <c r="Q1" s="22"/>
      <c r="R1" s="22"/>
      <c r="S1" s="22"/>
      <c r="T1" s="22"/>
    </row>
    <row r="2" spans="1:27" x14ac:dyDescent="0.25">
      <c r="A2" s="18" t="s">
        <v>49</v>
      </c>
      <c r="B2" s="18" t="s">
        <v>65</v>
      </c>
      <c r="C2" s="17"/>
      <c r="D2" s="23" t="s">
        <v>49</v>
      </c>
      <c r="E2" s="24" t="s">
        <v>63</v>
      </c>
      <c r="F2" s="27" t="s">
        <v>65</v>
      </c>
      <c r="H2" s="24" t="s">
        <v>49</v>
      </c>
      <c r="I2" s="24" t="s">
        <v>62</v>
      </c>
      <c r="K2" s="6" t="s">
        <v>50</v>
      </c>
      <c r="L2" s="6" t="s">
        <v>68</v>
      </c>
      <c r="M2" s="6" t="s">
        <v>62</v>
      </c>
      <c r="O2" s="27" t="s">
        <v>0</v>
      </c>
      <c r="P2" s="27" t="s">
        <v>62</v>
      </c>
      <c r="Q2" s="27" t="s">
        <v>75</v>
      </c>
      <c r="R2" s="27" t="s">
        <v>76</v>
      </c>
      <c r="S2" s="27" t="s">
        <v>77</v>
      </c>
      <c r="T2" s="27" t="str">
        <f>B31</f>
        <v>Employees per 1000 Capita</v>
      </c>
      <c r="Z2" s="27" t="s">
        <v>0</v>
      </c>
      <c r="AA2" t="s">
        <v>75</v>
      </c>
    </row>
    <row r="3" spans="1:27" x14ac:dyDescent="0.25">
      <c r="A3" s="15" t="s">
        <v>57</v>
      </c>
      <c r="B3" t="str">
        <f>Dashboard2!B5</f>
        <v>Finance</v>
      </c>
      <c r="D3" s="15" t="s">
        <v>53</v>
      </c>
      <c r="E3" s="25">
        <f>AVERAGEIFS(Data!F:F,Data!B:B,D3,Data!A:A,$B$28)</f>
        <v>93586.333333333328</v>
      </c>
      <c r="F3" s="29">
        <f>IF(D3=$B$3,E3,0)</f>
        <v>0</v>
      </c>
      <c r="H3" s="15" t="s">
        <v>54</v>
      </c>
      <c r="I3" s="1">
        <f>SUMIFS(Data!E:E,Data!B:B,H3,Data!A:A,$B$28)</f>
        <v>26277342</v>
      </c>
      <c r="K3">
        <v>2017</v>
      </c>
      <c r="L3" s="25">
        <f>AVERAGEIFS(Data!F:F,Data!B:B,Pivots!$B$3,Data!A:A,Pivots!K3)</f>
        <v>77330.083333333328</v>
      </c>
      <c r="M3" s="1">
        <f>SUMIFS(Data!E:E,Data!B:B,Pivots!$B$3,Data!A:A,Pivots!K3)</f>
        <v>8021586</v>
      </c>
      <c r="O3" t="s">
        <v>1</v>
      </c>
      <c r="P3" s="1">
        <f>SUMIFS(Data!E:E,Data!B:B,Pivots!$B$3,Data!A:A,Pivots!$B$28,Data!C:C,Pivots!O3)</f>
        <v>94715</v>
      </c>
      <c r="Q3" vm="49">
        <v>4887871</v>
      </c>
      <c r="R3" s="10">
        <f>P3/Q3*1000</f>
        <v>19.377557222766313</v>
      </c>
      <c r="S3" s="2">
        <f>AVERAGEIFS(Data!F:F,Data!B:B,Pivots!$B$3,Data!A:A,Pivots!$B$28,Data!C:C,Pivots!O3)</f>
        <v>75982</v>
      </c>
      <c r="T3" s="11">
        <f>IF($T$2=$S$2,-S3,R3)</f>
        <v>19.377557222766313</v>
      </c>
      <c r="Z3" t="e" vm="50">
        <v>#VALUE!</v>
      </c>
      <c r="AA3" cm="1" vm="49">
        <f t="array" ref="AA3">_FV(Z3,"Population")</f>
        <v>4887871</v>
      </c>
    </row>
    <row r="4" spans="1:27" x14ac:dyDescent="0.25">
      <c r="A4" s="15" t="s">
        <v>51</v>
      </c>
      <c r="D4" s="15" t="s">
        <v>56</v>
      </c>
      <c r="E4" s="25">
        <f>AVERAGEIFS(Data!F:F,Data!B:B,D4,Data!A:A,$B$28)</f>
        <v>90040.666666666672</v>
      </c>
      <c r="F4" s="29">
        <f t="shared" ref="F4:F12" si="0">IF(D4=$B$3,E4,0)</f>
        <v>90040.666666666672</v>
      </c>
      <c r="H4" s="15" t="s">
        <v>58</v>
      </c>
      <c r="I4" s="1">
        <f>SUMIFS(Data!E:E,Data!B:B,H4,Data!A:A,$B$28)</f>
        <v>22035033</v>
      </c>
      <c r="K4">
        <v>2018</v>
      </c>
      <c r="L4" s="25">
        <f>AVERAGEIFS(Data!F:F,Data!B:B,Pivots!$B$3,Data!A:A,Pivots!K4)</f>
        <v>80167.854166666672</v>
      </c>
      <c r="M4" s="1">
        <f>SUMIFS(Data!E:E,Data!B:B,Pivots!$B$3,Data!A:A,Pivots!K4)</f>
        <v>8120224</v>
      </c>
      <c r="O4" t="s">
        <v>2</v>
      </c>
      <c r="P4" s="1">
        <f>SUMIFS(Data!E:E,Data!B:B,Pivots!$B$3,Data!A:A,Pivots!$B$28,Data!C:C,Pivots!O4)</f>
        <v>225922</v>
      </c>
      <c r="Q4" vm="51">
        <v>7171646</v>
      </c>
      <c r="R4" s="10">
        <f t="shared" ref="R4:R50" si="1">P4/Q4*1000</f>
        <v>31.502112625190925</v>
      </c>
      <c r="S4" s="2">
        <f>AVERAGEIFS(Data!F:F,Data!B:B,Pivots!$B$3,Data!A:A,Pivots!$B$28,Data!C:C,Pivots!O4)</f>
        <v>82956</v>
      </c>
      <c r="T4" s="11">
        <f t="shared" ref="T4:T50" si="2">IF($T$2=$S$2,-S4,R4)</f>
        <v>31.502112625190925</v>
      </c>
      <c r="Z4" t="e" vm="52">
        <v>#VALUE!</v>
      </c>
      <c r="AA4" cm="1" vm="51">
        <f t="array" ref="AA4">_FV(Z4,"Population")</f>
        <v>7171646</v>
      </c>
    </row>
    <row r="5" spans="1:27" x14ac:dyDescent="0.25">
      <c r="A5" s="15" t="s">
        <v>58</v>
      </c>
      <c r="D5" s="15" t="s">
        <v>57</v>
      </c>
      <c r="E5" s="25">
        <f>AVERAGEIFS(Data!F:F,Data!B:B,D5,Data!A:A,$B$28)</f>
        <v>74713.0625</v>
      </c>
      <c r="F5" s="29">
        <f t="shared" si="0"/>
        <v>0</v>
      </c>
      <c r="H5" s="15" t="s">
        <v>57</v>
      </c>
      <c r="I5" s="1">
        <f>SUMIFS(Data!E:E,Data!B:B,H5,Data!A:A,$B$28)</f>
        <v>20065896</v>
      </c>
      <c r="K5">
        <v>2019</v>
      </c>
      <c r="L5" s="25">
        <f>AVERAGEIFS(Data!F:F,Data!B:B,Pivots!$B$3,Data!A:A,Pivots!K5)</f>
        <v>82837.375</v>
      </c>
      <c r="M5" s="1">
        <f>SUMIFS(Data!E:E,Data!B:B,Pivots!$B$3,Data!A:A,Pivots!K5)</f>
        <v>8251469</v>
      </c>
      <c r="O5" t="s">
        <v>3</v>
      </c>
      <c r="P5" s="1">
        <f>SUMIFS(Data!E:E,Data!B:B,Pivots!$B$3,Data!A:A,Pivots!$B$28,Data!C:C,Pivots!O5)</f>
        <v>51950</v>
      </c>
      <c r="Q5" vm="53">
        <v>3013825</v>
      </c>
      <c r="R5" s="10">
        <f t="shared" si="1"/>
        <v>17.237231756986553</v>
      </c>
      <c r="S5" s="2">
        <f>AVERAGEIFS(Data!F:F,Data!B:B,Pivots!$B$3,Data!A:A,Pivots!$B$28,Data!C:C,Pivots!O5)</f>
        <v>65321</v>
      </c>
      <c r="T5" s="11">
        <f t="shared" si="2"/>
        <v>17.237231756986553</v>
      </c>
      <c r="Z5" t="e" vm="54">
        <v>#VALUE!</v>
      </c>
      <c r="AA5" cm="1" vm="53">
        <f t="array" ref="AA5">_FV(Z5,"Population")</f>
        <v>3013825</v>
      </c>
    </row>
    <row r="6" spans="1:27" x14ac:dyDescent="0.25">
      <c r="A6" s="15" t="s">
        <v>56</v>
      </c>
      <c r="D6" s="15" t="s">
        <v>52</v>
      </c>
      <c r="E6" s="25">
        <f>AVERAGEIFS(Data!F:F,Data!B:B,D6,Data!A:A,$B$28)</f>
        <v>68427.875</v>
      </c>
      <c r="F6" s="29">
        <f t="shared" si="0"/>
        <v>0</v>
      </c>
      <c r="H6" s="15" t="s">
        <v>59</v>
      </c>
      <c r="I6" s="1">
        <f>SUMIFS(Data!E:E,Data!B:B,H6,Data!A:A,$B$28)</f>
        <v>12649500</v>
      </c>
      <c r="K6">
        <v>2020</v>
      </c>
      <c r="L6" s="25">
        <f>AVERAGEIFS(Data!F:F,Data!B:B,Pivots!$B$3,Data!A:A,Pivots!K6)</f>
        <v>90040.666666666672</v>
      </c>
      <c r="M6" s="1">
        <f>SUMIFS(Data!E:E,Data!B:B,Pivots!$B$3,Data!A:A,Pivots!K6)</f>
        <v>8142043</v>
      </c>
      <c r="O6" t="s">
        <v>4</v>
      </c>
      <c r="P6" s="1">
        <f>SUMIFS(Data!E:E,Data!B:B,Pivots!$B$3,Data!A:A,Pivots!$B$28,Data!C:C,Pivots!O6)</f>
        <v>817007</v>
      </c>
      <c r="Q6" vm="55">
        <v>39557045</v>
      </c>
      <c r="R6" s="10">
        <f t="shared" si="1"/>
        <v>20.653893636392709</v>
      </c>
      <c r="S6" s="2">
        <f>AVERAGEIFS(Data!F:F,Data!B:B,Pivots!$B$3,Data!A:A,Pivots!$B$28,Data!C:C,Pivots!O6)</f>
        <v>124107</v>
      </c>
      <c r="T6" s="11">
        <f t="shared" si="2"/>
        <v>20.653893636392709</v>
      </c>
      <c r="Z6" t="e" vm="56">
        <v>#VALUE!</v>
      </c>
      <c r="AA6" cm="1" vm="55">
        <f t="array" ref="AA6">_FV(Z6,"Population")</f>
        <v>39557045</v>
      </c>
    </row>
    <row r="7" spans="1:27" x14ac:dyDescent="0.25">
      <c r="A7" s="15" t="s">
        <v>53</v>
      </c>
      <c r="D7" s="15" t="s">
        <v>51</v>
      </c>
      <c r="E7" s="25">
        <f>AVERAGEIFS(Data!F:F,Data!B:B,D7,Data!A:A,$B$28)</f>
        <v>63896.895833333336</v>
      </c>
      <c r="F7" s="29">
        <f t="shared" si="0"/>
        <v>0</v>
      </c>
      <c r="H7" s="15" t="s">
        <v>52</v>
      </c>
      <c r="I7" s="1">
        <f>SUMIFS(Data!E:E,Data!B:B,H7,Data!A:A,$B$28)</f>
        <v>12058694</v>
      </c>
      <c r="O7" t="s">
        <v>5</v>
      </c>
      <c r="P7" s="1">
        <f>SUMIFS(Data!E:E,Data!B:B,Pivots!$B$3,Data!A:A,Pivots!$B$28,Data!C:C,Pivots!O7)</f>
        <v>165271</v>
      </c>
      <c r="Q7" vm="57">
        <v>5695564</v>
      </c>
      <c r="R7" s="10">
        <f t="shared" si="1"/>
        <v>29.017495018930521</v>
      </c>
      <c r="S7" s="2">
        <f>AVERAGEIFS(Data!F:F,Data!B:B,Pivots!$B$3,Data!A:A,Pivots!$B$28,Data!C:C,Pivots!O7)</f>
        <v>97276</v>
      </c>
      <c r="T7" s="11">
        <f t="shared" si="2"/>
        <v>29.017495018930521</v>
      </c>
      <c r="Z7" t="e" vm="58">
        <v>#VALUE!</v>
      </c>
      <c r="AA7" cm="1" vm="57">
        <f t="array" ref="AA7">_FV(Z7,"Population")</f>
        <v>5695564</v>
      </c>
    </row>
    <row r="8" spans="1:27" x14ac:dyDescent="0.25">
      <c r="A8" s="15" t="s">
        <v>59</v>
      </c>
      <c r="D8" s="15" t="s">
        <v>55</v>
      </c>
      <c r="E8" s="25">
        <f>AVERAGEIFS(Data!F:F,Data!B:B,D8,Data!A:A,$B$28)</f>
        <v>55605.9375</v>
      </c>
      <c r="F8" s="29">
        <f t="shared" si="0"/>
        <v>0</v>
      </c>
      <c r="H8" s="15" t="s">
        <v>56</v>
      </c>
      <c r="I8" s="1">
        <f>SUMIFS(Data!E:E,Data!B:B,H8,Data!A:A,$B$28)</f>
        <v>8142043</v>
      </c>
      <c r="O8" t="s">
        <v>6</v>
      </c>
      <c r="P8" s="1">
        <f>SUMIFS(Data!E:E,Data!B:B,Pivots!$B$3,Data!A:A,Pivots!$B$28,Data!C:C,Pivots!O8)</f>
        <v>118168</v>
      </c>
      <c r="Q8" vm="59">
        <v>3572665</v>
      </c>
      <c r="R8" s="10">
        <f t="shared" si="1"/>
        <v>33.075589231008223</v>
      </c>
      <c r="S8" s="2">
        <f>AVERAGEIFS(Data!F:F,Data!B:B,Pivots!$B$3,Data!A:A,Pivots!$B$28,Data!C:C,Pivots!O8)</f>
        <v>165086</v>
      </c>
      <c r="T8" s="11">
        <f t="shared" si="2"/>
        <v>33.075589231008223</v>
      </c>
      <c r="Z8" t="e" vm="60">
        <v>#VALUE!</v>
      </c>
      <c r="AA8" cm="1" vm="59">
        <f t="array" ref="AA8">_FV(Z8,"Population")</f>
        <v>3572665</v>
      </c>
    </row>
    <row r="9" spans="1:27" x14ac:dyDescent="0.25">
      <c r="A9" s="15" t="s">
        <v>52</v>
      </c>
      <c r="D9" s="15" t="s">
        <v>58</v>
      </c>
      <c r="E9" s="25">
        <f>AVERAGEIFS(Data!F:F,Data!B:B,D9,Data!A:A,$B$28)</f>
        <v>53607.208333333336</v>
      </c>
      <c r="F9" s="29">
        <f t="shared" si="0"/>
        <v>0</v>
      </c>
      <c r="H9" s="15" t="s">
        <v>51</v>
      </c>
      <c r="I9" s="1">
        <f>SUMIFS(Data!E:E,Data!B:B,H9,Data!A:A,$B$28)</f>
        <v>7136444</v>
      </c>
      <c r="O9" t="s">
        <v>7</v>
      </c>
      <c r="P9" s="1">
        <f>SUMIFS(Data!E:E,Data!B:B,Pivots!$B$3,Data!A:A,Pivots!$B$28,Data!C:C,Pivots!O9)</f>
        <v>47390</v>
      </c>
      <c r="Q9" vm="61">
        <v>967171</v>
      </c>
      <c r="R9" s="10">
        <f t="shared" si="1"/>
        <v>48.99857419215423</v>
      </c>
      <c r="S9" s="2">
        <f>AVERAGEIFS(Data!F:F,Data!B:B,Pivots!$B$3,Data!A:A,Pivots!$B$28,Data!C:C,Pivots!O9)</f>
        <v>103154</v>
      </c>
      <c r="T9" s="11">
        <f t="shared" si="2"/>
        <v>48.99857419215423</v>
      </c>
      <c r="Z9" t="e" vm="62">
        <v>#VALUE!</v>
      </c>
      <c r="AA9" cm="1" vm="61">
        <f t="array" ref="AA9">_FV(Z9,"Population")</f>
        <v>967171</v>
      </c>
    </row>
    <row r="10" spans="1:27" x14ac:dyDescent="0.25">
      <c r="A10" s="15" t="s">
        <v>55</v>
      </c>
      <c r="D10" s="15" t="s">
        <v>54</v>
      </c>
      <c r="E10" s="25">
        <f>AVERAGEIFS(Data!F:F,Data!B:B,D10,Data!A:A,$B$28)</f>
        <v>49366.8125</v>
      </c>
      <c r="F10" s="29">
        <f t="shared" si="0"/>
        <v>0</v>
      </c>
      <c r="H10" s="15" t="s">
        <v>60</v>
      </c>
      <c r="I10" s="1">
        <f>SUMIFS(Data!E:E,Data!B:B,H10,Data!A:A,$B$28)</f>
        <v>3843699</v>
      </c>
      <c r="O10" t="s">
        <v>8</v>
      </c>
      <c r="P10" s="1">
        <f>SUMIFS(Data!E:E,Data!B:B,Pivots!$B$3,Data!A:A,Pivots!$B$28,Data!C:C,Pivots!O10)</f>
        <v>586706</v>
      </c>
      <c r="Q10" vm="63">
        <v>21670000</v>
      </c>
      <c r="R10" s="10">
        <f t="shared" si="1"/>
        <v>27.074573142593447</v>
      </c>
      <c r="S10" s="2">
        <f>AVERAGEIFS(Data!F:F,Data!B:B,Pivots!$B$3,Data!A:A,Pivots!$B$28,Data!C:C,Pivots!O10)</f>
        <v>84307</v>
      </c>
      <c r="T10" s="11">
        <f t="shared" si="2"/>
        <v>27.074573142593447</v>
      </c>
      <c r="Z10" t="e" vm="64">
        <v>#VALUE!</v>
      </c>
      <c r="AA10" cm="1" vm="63">
        <f t="array" ref="AA10">_FV(Z10,"Population")</f>
        <v>21670000</v>
      </c>
    </row>
    <row r="11" spans="1:27" x14ac:dyDescent="0.25">
      <c r="A11" s="15" t="s">
        <v>60</v>
      </c>
      <c r="D11" s="15" t="s">
        <v>60</v>
      </c>
      <c r="E11" s="25">
        <f>AVERAGEIFS(Data!F:F,Data!B:B,D11,Data!A:A,$B$28)</f>
        <v>40790.1875</v>
      </c>
      <c r="F11" s="29">
        <f t="shared" si="0"/>
        <v>0</v>
      </c>
      <c r="H11" s="15" t="s">
        <v>53</v>
      </c>
      <c r="I11" s="1">
        <f>SUMIFS(Data!E:E,Data!B:B,H11,Data!A:A,$B$28)</f>
        <v>2677815</v>
      </c>
      <c r="O11" t="s">
        <v>9</v>
      </c>
      <c r="P11" s="1">
        <f>SUMIFS(Data!E:E,Data!B:B,Pivots!$B$3,Data!A:A,Pivots!$B$28,Data!C:C,Pivots!O11)</f>
        <v>242175</v>
      </c>
      <c r="Q11" vm="65">
        <v>10519475</v>
      </c>
      <c r="R11" s="10">
        <f t="shared" si="1"/>
        <v>23.021586153301374</v>
      </c>
      <c r="S11" s="2">
        <f>AVERAGEIFS(Data!F:F,Data!B:B,Pivots!$B$3,Data!A:A,Pivots!$B$28,Data!C:C,Pivots!O11)</f>
        <v>93145</v>
      </c>
      <c r="T11" s="11">
        <f t="shared" si="2"/>
        <v>23.021586153301374</v>
      </c>
      <c r="Z11" t="e" vm="66">
        <v>#VALUE!</v>
      </c>
      <c r="AA11" cm="1" vm="65">
        <f t="array" ref="AA11">_FV(Z11,"Population")</f>
        <v>10519475</v>
      </c>
    </row>
    <row r="12" spans="1:27" ht="15.75" thickBot="1" x14ac:dyDescent="0.3">
      <c r="A12" s="16" t="s">
        <v>54</v>
      </c>
      <c r="D12" s="16" t="s">
        <v>59</v>
      </c>
      <c r="E12" s="25">
        <f>AVERAGEIFS(Data!F:F,Data!B:B,D12,Data!A:A,$B$28)</f>
        <v>23286.416666666668</v>
      </c>
      <c r="F12" s="29">
        <f t="shared" si="0"/>
        <v>0</v>
      </c>
      <c r="H12" s="16" t="s">
        <v>55</v>
      </c>
      <c r="I12" s="1">
        <f>SUMIFS(Data!E:E,Data!B:B,H12,Data!A:A,$B$28)</f>
        <v>1762873</v>
      </c>
      <c r="O12" t="s">
        <v>10</v>
      </c>
      <c r="P12" s="1">
        <f>SUMIFS(Data!E:E,Data!B:B,Pivots!$B$3,Data!A:A,Pivots!$B$28,Data!C:C,Pivots!O12)</f>
        <v>34249</v>
      </c>
      <c r="Q12" vm="67">
        <v>1754208</v>
      </c>
      <c r="R12" s="10">
        <f t="shared" si="1"/>
        <v>19.523910505481677</v>
      </c>
      <c r="S12" s="2">
        <f>AVERAGEIFS(Data!F:F,Data!B:B,Pivots!$B$3,Data!A:A,Pivots!$B$28,Data!C:C,Pivots!O12)</f>
        <v>68833</v>
      </c>
      <c r="T12" s="11">
        <f t="shared" si="2"/>
        <v>19.523910505481677</v>
      </c>
      <c r="Z12" t="e" vm="68">
        <v>#VALUE!</v>
      </c>
      <c r="AA12" cm="1" vm="67">
        <f t="array" ref="AA12">_FV(Z12,"Population")</f>
        <v>1754208</v>
      </c>
    </row>
    <row r="13" spans="1:27" ht="15.75" thickBot="1" x14ac:dyDescent="0.3">
      <c r="O13" t="s">
        <v>11</v>
      </c>
      <c r="P13" s="1">
        <f>SUMIFS(Data!E:E,Data!B:B,Pivots!$B$3,Data!A:A,Pivots!$B$28,Data!C:C,Pivots!O13)</f>
        <v>376539</v>
      </c>
      <c r="Q13" vm="69">
        <v>12741080</v>
      </c>
      <c r="R13" s="10">
        <f t="shared" si="1"/>
        <v>29.553146201106969</v>
      </c>
      <c r="S13" s="2">
        <f>AVERAGEIFS(Data!F:F,Data!B:B,Pivots!$B$3,Data!A:A,Pivots!$B$28,Data!C:C,Pivots!O13)</f>
        <v>121634</v>
      </c>
      <c r="T13" s="11">
        <f t="shared" si="2"/>
        <v>29.553146201106969</v>
      </c>
      <c r="Z13" t="e" vm="70">
        <v>#VALUE!</v>
      </c>
      <c r="AA13" cm="1" vm="69">
        <f t="array" ref="AA13">_FV(Z13,"Population")</f>
        <v>12741080</v>
      </c>
    </row>
    <row r="14" spans="1:27" ht="15.75" thickBot="1" x14ac:dyDescent="0.3">
      <c r="H14" s="22" t="s">
        <v>71</v>
      </c>
      <c r="I14" s="22"/>
      <c r="O14" t="s">
        <v>12</v>
      </c>
      <c r="P14" s="1">
        <f>SUMIFS(Data!E:E,Data!B:B,Pivots!$B$3,Data!A:A,Pivots!$B$28,Data!C:C,Pivots!O14)</f>
        <v>133449</v>
      </c>
      <c r="Q14" vm="71">
        <v>6691878</v>
      </c>
      <c r="R14" s="10">
        <f t="shared" si="1"/>
        <v>19.94193558220876</v>
      </c>
      <c r="S14" s="2">
        <f>AVERAGEIFS(Data!F:F,Data!B:B,Pivots!$B$3,Data!A:A,Pivots!$B$28,Data!C:C,Pivots!O14)</f>
        <v>72283</v>
      </c>
      <c r="T14" s="11">
        <f t="shared" si="2"/>
        <v>19.94193558220876</v>
      </c>
      <c r="Z14" t="e" vm="72">
        <v>#VALUE!</v>
      </c>
      <c r="AA14" cm="1" vm="71">
        <f t="array" ref="AA14">_FV(Z14,"Population")</f>
        <v>6691878</v>
      </c>
    </row>
    <row r="15" spans="1:27" x14ac:dyDescent="0.25">
      <c r="A15" s="18" t="s">
        <v>83</v>
      </c>
      <c r="D15" t="str">
        <f>INDEX(D3:D12,3)</f>
        <v>Business Services</v>
      </c>
      <c r="H15" s="24" t="s">
        <v>49</v>
      </c>
      <c r="I15" s="24" t="s">
        <v>62</v>
      </c>
      <c r="O15" t="s">
        <v>13</v>
      </c>
      <c r="P15" s="1">
        <f>SUMIFS(Data!E:E,Data!B:B,Pivots!$B$3,Data!A:A,Pivots!$B$28,Data!C:C,Pivots!O15)</f>
        <v>109283</v>
      </c>
      <c r="Q15" vm="73">
        <v>3156145</v>
      </c>
      <c r="R15" s="10">
        <f t="shared" si="1"/>
        <v>34.625468728464625</v>
      </c>
      <c r="S15" s="2">
        <f>AVERAGEIFS(Data!F:F,Data!B:B,Pivots!$B$3,Data!A:A,Pivots!$B$28,Data!C:C,Pivots!O15)</f>
        <v>81131</v>
      </c>
      <c r="T15" s="11">
        <f t="shared" si="2"/>
        <v>34.625468728464625</v>
      </c>
      <c r="Z15" t="e" vm="74">
        <v>#VALUE!</v>
      </c>
      <c r="AA15" cm="1" vm="73">
        <f t="array" ref="AA15">_FV(Z15,"Population")</f>
        <v>3156145</v>
      </c>
    </row>
    <row r="16" spans="1:27" x14ac:dyDescent="0.25">
      <c r="A16" s="15" t="str" cm="1">
        <f t="array" ref="A16:A25">_xlfn._xlws.SORT(_xlfn.UNIQUE(Data!B2:B1919))</f>
        <v>Business Services</v>
      </c>
      <c r="H16" t="str">
        <f>B3</f>
        <v>Finance</v>
      </c>
      <c r="I16" s="1">
        <f>VLOOKUP(B3,H3:I12,2,FALSE)</f>
        <v>8142043</v>
      </c>
      <c r="O16" t="s">
        <v>14</v>
      </c>
      <c r="P16" s="1">
        <f>SUMIFS(Data!E:E,Data!B:B,Pivots!$B$3,Data!A:A,Pivots!$B$28,Data!C:C,Pivots!O16)</f>
        <v>73310</v>
      </c>
      <c r="Q16" vm="75">
        <v>2911505</v>
      </c>
      <c r="R16" s="10">
        <f t="shared" si="1"/>
        <v>25.179417517744259</v>
      </c>
      <c r="S16" s="2">
        <f>AVERAGEIFS(Data!F:F,Data!B:B,Pivots!$B$3,Data!A:A,Pivots!$B$28,Data!C:C,Pivots!O16)</f>
        <v>75889</v>
      </c>
      <c r="T16" s="11">
        <f t="shared" si="2"/>
        <v>25.179417517744259</v>
      </c>
      <c r="Z16" t="e" vm="76">
        <v>#VALUE!</v>
      </c>
      <c r="AA16" cm="1" vm="75">
        <f t="array" ref="AA16">_FV(Z16,"Population")</f>
        <v>2911505</v>
      </c>
    </row>
    <row r="17" spans="1:27" x14ac:dyDescent="0.25">
      <c r="A17" s="15" t="str">
        <v>Construction</v>
      </c>
      <c r="H17" t="s">
        <v>72</v>
      </c>
      <c r="I17" s="1">
        <f>SUM(I3:I12)-I16</f>
        <v>108507296</v>
      </c>
      <c r="O17" t="s">
        <v>15</v>
      </c>
      <c r="P17" s="1">
        <f>SUMIFS(Data!E:E,Data!B:B,Pivots!$B$3,Data!A:A,Pivots!$B$28,Data!C:C,Pivots!O17)</f>
        <v>92079</v>
      </c>
      <c r="Q17" vm="77">
        <v>4468402</v>
      </c>
      <c r="R17" s="10">
        <f t="shared" si="1"/>
        <v>20.606695637500835</v>
      </c>
      <c r="S17" s="2">
        <f>AVERAGEIFS(Data!F:F,Data!B:B,Pivots!$B$3,Data!A:A,Pivots!$B$28,Data!C:C,Pivots!O17)</f>
        <v>75177</v>
      </c>
      <c r="T17" s="11">
        <f t="shared" si="2"/>
        <v>20.606695637500835</v>
      </c>
      <c r="Z17" t="e" vm="78">
        <v>#VALUE!</v>
      </c>
      <c r="AA17" cm="1" vm="77">
        <f t="array" ref="AA17">_FV(Z17,"Population")</f>
        <v>4468402</v>
      </c>
    </row>
    <row r="18" spans="1:27" x14ac:dyDescent="0.25">
      <c r="A18" s="15" t="str">
        <v>Education &amp; Health</v>
      </c>
      <c r="O18" t="s">
        <v>16</v>
      </c>
      <c r="P18" s="1">
        <f>SUMIFS(Data!E:E,Data!B:B,Pivots!$B$3,Data!A:A,Pivots!$B$28,Data!C:C,Pivots!O18)</f>
        <v>81149</v>
      </c>
      <c r="Q18" vm="79">
        <v>4659978</v>
      </c>
      <c r="R18" s="10">
        <f t="shared" si="1"/>
        <v>17.414030710016227</v>
      </c>
      <c r="S18" s="2">
        <f>AVERAGEIFS(Data!F:F,Data!B:B,Pivots!$B$3,Data!A:A,Pivots!$B$28,Data!C:C,Pivots!O18)</f>
        <v>69409</v>
      </c>
      <c r="T18" s="11">
        <f t="shared" si="2"/>
        <v>17.414030710016227</v>
      </c>
      <c r="Z18" t="e" vm="80">
        <v>#VALUE!</v>
      </c>
      <c r="AA18" cm="1" vm="79">
        <f t="array" ref="AA18">_FV(Z18,"Population")</f>
        <v>4659978</v>
      </c>
    </row>
    <row r="19" spans="1:27" x14ac:dyDescent="0.25">
      <c r="A19" s="15" t="str">
        <v>Finance</v>
      </c>
      <c r="H19" t="s">
        <v>80</v>
      </c>
      <c r="I19" s="13">
        <f>I16/SUM(I16:I17)</f>
        <v>6.9799306792471413E-2</v>
      </c>
      <c r="O19" t="s">
        <v>17</v>
      </c>
      <c r="P19" s="1">
        <f>SUMIFS(Data!E:E,Data!B:B,Pivots!$B$3,Data!A:A,Pivots!$B$28,Data!C:C,Pivots!O19)</f>
        <v>30107</v>
      </c>
      <c r="Q19" vm="81">
        <v>1338404</v>
      </c>
      <c r="R19" s="10">
        <f t="shared" si="1"/>
        <v>22.494702645837879</v>
      </c>
      <c r="S19" s="2">
        <f>AVERAGEIFS(Data!F:F,Data!B:B,Pivots!$B$3,Data!A:A,Pivots!$B$28,Data!C:C,Pivots!O19)</f>
        <v>75870</v>
      </c>
      <c r="T19" s="11">
        <f t="shared" si="2"/>
        <v>22.494702645837879</v>
      </c>
      <c r="Z19" t="e" vm="82">
        <v>#VALUE!</v>
      </c>
      <c r="AA19" cm="1" vm="81">
        <f t="array" ref="AA19">_FV(Z19,"Population")</f>
        <v>1338404</v>
      </c>
    </row>
    <row r="20" spans="1:27" x14ac:dyDescent="0.25">
      <c r="A20" s="15" t="str">
        <v>Information</v>
      </c>
      <c r="O20" t="s">
        <v>18</v>
      </c>
      <c r="P20" s="1">
        <f>SUMIFS(Data!E:E,Data!B:B,Pivots!$B$3,Data!A:A,Pivots!$B$28,Data!C:C,Pivots!O20)</f>
        <v>129771</v>
      </c>
      <c r="Q20" vm="83">
        <v>6042718</v>
      </c>
      <c r="R20" s="10">
        <f t="shared" si="1"/>
        <v>21.475600880266132</v>
      </c>
      <c r="S20" s="2">
        <f>AVERAGEIFS(Data!F:F,Data!B:B,Pivots!$B$3,Data!A:A,Pivots!$B$28,Data!C:C,Pivots!O20)</f>
        <v>110159</v>
      </c>
      <c r="T20" s="11">
        <f t="shared" si="2"/>
        <v>21.475600880266132</v>
      </c>
      <c r="Z20" t="e" vm="84">
        <v>#VALUE!</v>
      </c>
      <c r="AA20" cm="1" vm="83">
        <f t="array" ref="AA20">_FV(Z20,"Population")</f>
        <v>6042718</v>
      </c>
    </row>
    <row r="21" spans="1:27" x14ac:dyDescent="0.25">
      <c r="A21" s="15" t="str">
        <v>Leisure &amp; Hospitality</v>
      </c>
      <c r="O21" t="s">
        <v>19</v>
      </c>
      <c r="P21" s="1">
        <f>SUMIFS(Data!E:E,Data!B:B,Pivots!$B$3,Data!A:A,Pivots!$B$28,Data!C:C,Pivots!O21)</f>
        <v>212062</v>
      </c>
      <c r="Q21" vm="85">
        <v>6902149</v>
      </c>
      <c r="R21" s="10">
        <f t="shared" si="1"/>
        <v>30.724054203987773</v>
      </c>
      <c r="S21" s="2">
        <f>AVERAGEIFS(Data!F:F,Data!B:B,Pivots!$B$3,Data!A:A,Pivots!$B$28,Data!C:C,Pivots!O21)</f>
        <v>159120</v>
      </c>
      <c r="T21" s="11">
        <f t="shared" si="2"/>
        <v>30.724054203987773</v>
      </c>
      <c r="Z21" t="e" vm="86">
        <v>#VALUE!</v>
      </c>
      <c r="AA21" cm="1" vm="85">
        <f t="array" ref="AA21">_FV(Z21,"Population")</f>
        <v>6902149</v>
      </c>
    </row>
    <row r="22" spans="1:27" x14ac:dyDescent="0.25">
      <c r="A22" s="15" t="str">
        <v>Manufacturing</v>
      </c>
      <c r="O22" t="s">
        <v>20</v>
      </c>
      <c r="P22" s="1">
        <f>SUMIFS(Data!E:E,Data!B:B,Pivots!$B$3,Data!A:A,Pivots!$B$28,Data!C:C,Pivots!O22)</f>
        <v>207448</v>
      </c>
      <c r="Q22" vm="87">
        <v>9995915</v>
      </c>
      <c r="R22" s="10">
        <f t="shared" si="1"/>
        <v>20.753277713946147</v>
      </c>
      <c r="S22" s="2">
        <f>AVERAGEIFS(Data!F:F,Data!B:B,Pivots!$B$3,Data!A:A,Pivots!$B$28,Data!C:C,Pivots!O22)</f>
        <v>81720</v>
      </c>
      <c r="T22" s="11">
        <f t="shared" si="2"/>
        <v>20.753277713946147</v>
      </c>
      <c r="Z22" t="e" vm="88">
        <v>#VALUE!</v>
      </c>
      <c r="AA22" cm="1" vm="87">
        <f t="array" ref="AA22">_FV(Z22,"Population")</f>
        <v>9995915</v>
      </c>
    </row>
    <row r="23" spans="1:27" x14ac:dyDescent="0.25">
      <c r="A23" s="15" t="str">
        <v>Natural Resources</v>
      </c>
      <c r="O23" t="s">
        <v>21</v>
      </c>
      <c r="P23" s="1">
        <f>SUMIFS(Data!E:E,Data!B:B,Pivots!$B$3,Data!A:A,Pivots!$B$28,Data!C:C,Pivots!O23)</f>
        <v>179728</v>
      </c>
      <c r="Q23" vm="89">
        <v>5611179</v>
      </c>
      <c r="R23" s="10">
        <f t="shared" si="1"/>
        <v>32.030345137804375</v>
      </c>
      <c r="S23" s="2">
        <f>AVERAGEIFS(Data!F:F,Data!B:B,Pivots!$B$3,Data!A:A,Pivots!$B$28,Data!C:C,Pivots!O23)</f>
        <v>104989</v>
      </c>
      <c r="T23" s="11">
        <f t="shared" si="2"/>
        <v>32.030345137804375</v>
      </c>
      <c r="Z23" t="e" vm="90">
        <v>#VALUE!</v>
      </c>
      <c r="AA23" cm="1" vm="89">
        <f t="array" ref="AA23">_FV(Z23,"Population")</f>
        <v>5611179</v>
      </c>
    </row>
    <row r="24" spans="1:27" x14ac:dyDescent="0.25">
      <c r="A24" s="15" t="str">
        <v>Other Services</v>
      </c>
      <c r="O24" t="s">
        <v>22</v>
      </c>
      <c r="P24" s="1">
        <f>SUMIFS(Data!E:E,Data!B:B,Pivots!$B$3,Data!A:A,Pivots!$B$28,Data!C:C,Pivots!O24)</f>
        <v>41912</v>
      </c>
      <c r="Q24" vm="91">
        <v>2963914</v>
      </c>
      <c r="R24" s="10">
        <f t="shared" si="1"/>
        <v>14.140761169183721</v>
      </c>
      <c r="S24" s="2">
        <f>AVERAGEIFS(Data!F:F,Data!B:B,Pivots!$B$3,Data!A:A,Pivots!$B$28,Data!C:C,Pivots!O24)</f>
        <v>59263</v>
      </c>
      <c r="T24" s="11">
        <f t="shared" si="2"/>
        <v>14.140761169183721</v>
      </c>
      <c r="Z24" t="e" vm="92">
        <v>#VALUE!</v>
      </c>
      <c r="AA24" cm="1" vm="91">
        <f t="array" ref="AA24">_FV(Z24,"Population")</f>
        <v>2963914</v>
      </c>
    </row>
    <row r="25" spans="1:27" ht="15.75" thickBot="1" x14ac:dyDescent="0.3">
      <c r="A25" s="16" t="str">
        <v>Trade &amp; Transportation</v>
      </c>
      <c r="O25" t="s">
        <v>23</v>
      </c>
      <c r="P25" s="1">
        <f>SUMIFS(Data!E:E,Data!B:B,Pivots!$B$3,Data!A:A,Pivots!$B$28,Data!C:C,Pivots!O25)</f>
        <v>165564</v>
      </c>
      <c r="Q25" vm="93">
        <v>6126452</v>
      </c>
      <c r="R25" s="10">
        <f t="shared" si="1"/>
        <v>27.024450693484582</v>
      </c>
      <c r="S25" s="2">
        <f>AVERAGEIFS(Data!F:F,Data!B:B,Pivots!$B$3,Data!A:A,Pivots!$B$28,Data!C:C,Pivots!O25)</f>
        <v>82664</v>
      </c>
      <c r="T25" s="11">
        <f t="shared" si="2"/>
        <v>27.024450693484582</v>
      </c>
      <c r="Z25" t="e" vm="94">
        <v>#VALUE!</v>
      </c>
      <c r="AA25" cm="1" vm="93">
        <f t="array" ref="AA25">_FV(Z25,"Population")</f>
        <v>6126452</v>
      </c>
    </row>
    <row r="26" spans="1:27" ht="15.75" thickBot="1" x14ac:dyDescent="0.3">
      <c r="O26" t="s">
        <v>24</v>
      </c>
      <c r="P26" s="1">
        <f>SUMIFS(Data!E:E,Data!B:B,Pivots!$B$3,Data!A:A,Pivots!$B$28,Data!C:C,Pivots!O26)</f>
        <v>21986</v>
      </c>
      <c r="Q26" vm="95">
        <v>1062305</v>
      </c>
      <c r="R26" s="10">
        <f t="shared" si="1"/>
        <v>20.696504299612634</v>
      </c>
      <c r="S26" s="2">
        <f>AVERAGEIFS(Data!F:F,Data!B:B,Pivots!$B$3,Data!A:A,Pivots!$B$28,Data!C:C,Pivots!O26)</f>
        <v>67330</v>
      </c>
      <c r="T26" s="11">
        <f t="shared" si="2"/>
        <v>20.696504299612634</v>
      </c>
      <c r="Z26" t="e" vm="96">
        <v>#VALUE!</v>
      </c>
      <c r="AA26" cm="1" vm="95">
        <f t="array" ref="AA26">_FV(Z26,"Population")</f>
        <v>1062305</v>
      </c>
    </row>
    <row r="27" spans="1:27" x14ac:dyDescent="0.25">
      <c r="A27" s="19" t="s">
        <v>66</v>
      </c>
      <c r="B27" s="26"/>
      <c r="O27" t="s">
        <v>25</v>
      </c>
      <c r="P27" s="1">
        <f>SUMIFS(Data!E:E,Data!B:B,Pivots!$B$3,Data!A:A,Pivots!$B$28,Data!C:C,Pivots!O27)</f>
        <v>66588</v>
      </c>
      <c r="Q27" vm="97">
        <v>1929268</v>
      </c>
      <c r="R27" s="10">
        <f t="shared" si="1"/>
        <v>34.5146449326895</v>
      </c>
      <c r="S27" s="2">
        <f>AVERAGEIFS(Data!F:F,Data!B:B,Pivots!$B$3,Data!A:A,Pivots!$B$28,Data!C:C,Pivots!O27)</f>
        <v>74942</v>
      </c>
      <c r="T27" s="11">
        <f t="shared" si="2"/>
        <v>34.5146449326895</v>
      </c>
      <c r="Z27" t="e" vm="98">
        <v>#VALUE!</v>
      </c>
      <c r="AA27" cm="1" vm="97">
        <f t="array" ref="AA27">_FV(Z27,"Population")</f>
        <v>1929268</v>
      </c>
    </row>
    <row r="28" spans="1:27" x14ac:dyDescent="0.25">
      <c r="A28" s="5" t="s">
        <v>67</v>
      </c>
      <c r="B28">
        <v>2020</v>
      </c>
      <c r="O28" t="s">
        <v>26</v>
      </c>
      <c r="P28" s="1">
        <f>SUMIFS(Data!E:E,Data!B:B,Pivots!$B$3,Data!A:A,Pivots!$B$28,Data!C:C,Pivots!O28)</f>
        <v>62325</v>
      </c>
      <c r="Q28" vm="99">
        <v>3034392</v>
      </c>
      <c r="R28" s="10">
        <f t="shared" si="1"/>
        <v>20.539534773358223</v>
      </c>
      <c r="S28" s="2">
        <f>AVERAGEIFS(Data!F:F,Data!B:B,Pivots!$B$3,Data!A:A,Pivots!$B$28,Data!C:C,Pivots!O28)</f>
        <v>79236</v>
      </c>
      <c r="T28" s="11">
        <f t="shared" si="2"/>
        <v>20.539534773358223</v>
      </c>
      <c r="Z28" t="e" vm="100">
        <v>#VALUE!</v>
      </c>
      <c r="AA28" cm="1" vm="99">
        <f t="array" ref="AA28">_FV(Z28,"Population")</f>
        <v>3034392</v>
      </c>
    </row>
    <row r="29" spans="1:27" ht="15.75" thickBot="1" x14ac:dyDescent="0.3">
      <c r="O29" t="s">
        <v>27</v>
      </c>
      <c r="P29" s="1">
        <f>SUMIFS(Data!E:E,Data!B:B,Pivots!$B$3,Data!A:A,Pivots!$B$28,Data!C:C,Pivots!O29)</f>
        <v>33027</v>
      </c>
      <c r="Q29" vm="101">
        <v>1356458</v>
      </c>
      <c r="R29" s="10">
        <f t="shared" si="1"/>
        <v>24.347970965558829</v>
      </c>
      <c r="S29" s="2">
        <f>AVERAGEIFS(Data!F:F,Data!B:B,Pivots!$B$3,Data!A:A,Pivots!$B$28,Data!C:C,Pivots!O29)</f>
        <v>109751</v>
      </c>
      <c r="T29" s="11">
        <f t="shared" si="2"/>
        <v>24.347970965558829</v>
      </c>
      <c r="Z29" t="e" vm="102">
        <v>#VALUE!</v>
      </c>
      <c r="AA29" cm="1" vm="101">
        <f t="array" ref="AA29">_FV(Z29,"Population")</f>
        <v>1356458</v>
      </c>
    </row>
    <row r="30" spans="1:27" x14ac:dyDescent="0.25">
      <c r="A30" s="19" t="s">
        <v>78</v>
      </c>
      <c r="O30" t="s">
        <v>28</v>
      </c>
      <c r="P30" s="1">
        <f>SUMIFS(Data!E:E,Data!B:B,Pivots!$B$3,Data!A:A,Pivots!$B$28,Data!C:C,Pivots!O30)</f>
        <v>235676</v>
      </c>
      <c r="Q30" vm="103">
        <v>8908520</v>
      </c>
      <c r="R30" s="10">
        <f t="shared" si="1"/>
        <v>26.455123858957492</v>
      </c>
      <c r="S30" s="2">
        <f>AVERAGEIFS(Data!F:F,Data!B:B,Pivots!$B$3,Data!A:A,Pivots!$B$28,Data!C:C,Pivots!O30)</f>
        <v>127870</v>
      </c>
      <c r="T30" s="11">
        <f t="shared" si="2"/>
        <v>26.455123858957492</v>
      </c>
      <c r="Z30" t="e" vm="104">
        <v>#VALUE!</v>
      </c>
      <c r="AA30" cm="1" vm="103">
        <f t="array" ref="AA30">_FV(Z30,"Population")</f>
        <v>8908520</v>
      </c>
    </row>
    <row r="31" spans="1:27" x14ac:dyDescent="0.25">
      <c r="A31" s="5" t="s">
        <v>79</v>
      </c>
      <c r="B31" t="str">
        <f>IF(Dashboard2!A2=1,Pivots!S2,Pivots!R2)</f>
        <v>Employees per 1000 Capita</v>
      </c>
      <c r="O31" t="s">
        <v>29</v>
      </c>
      <c r="P31" s="1">
        <f>SUMIFS(Data!E:E,Data!B:B,Pivots!$B$3,Data!A:A,Pivots!$B$28,Data!C:C,Pivots!O31)</f>
        <v>32608</v>
      </c>
      <c r="Q31" vm="105">
        <v>2095428</v>
      </c>
      <c r="R31" s="10">
        <f t="shared" si="1"/>
        <v>15.561498653258429</v>
      </c>
      <c r="S31" s="2">
        <f>AVERAGEIFS(Data!F:F,Data!B:B,Pivots!$B$3,Data!A:A,Pivots!$B$28,Data!C:C,Pivots!O31)</f>
        <v>62343</v>
      </c>
      <c r="T31" s="11">
        <f t="shared" si="2"/>
        <v>15.561498653258429</v>
      </c>
      <c r="Z31" t="e" vm="106">
        <v>#VALUE!</v>
      </c>
      <c r="AA31" cm="1" vm="105">
        <f t="array" ref="AA31">_FV(Z31,"Population")</f>
        <v>2095428</v>
      </c>
    </row>
    <row r="32" spans="1:27" x14ac:dyDescent="0.25">
      <c r="O32" t="s">
        <v>30</v>
      </c>
      <c r="P32" s="1">
        <f>SUMIFS(Data!E:E,Data!B:B,Pivots!$B$3,Data!A:A,Pivots!$B$28,Data!C:C,Pivots!O32)</f>
        <v>700031</v>
      </c>
      <c r="Q32" vm="107">
        <v>19542209</v>
      </c>
      <c r="R32" s="10">
        <f t="shared" si="1"/>
        <v>35.821487734574944</v>
      </c>
      <c r="S32" s="2">
        <f>AVERAGEIFS(Data!F:F,Data!B:B,Pivots!$B$3,Data!A:A,Pivots!$B$28,Data!C:C,Pivots!O32)</f>
        <v>207014</v>
      </c>
      <c r="T32" s="11">
        <f t="shared" si="2"/>
        <v>35.821487734574944</v>
      </c>
      <c r="Z32" t="e" vm="108">
        <v>#VALUE!</v>
      </c>
      <c r="AA32" cm="1" vm="107">
        <f t="array" ref="AA32">_FV(Z32,"Population")</f>
        <v>19542209</v>
      </c>
    </row>
    <row r="33" spans="15:27" x14ac:dyDescent="0.25">
      <c r="O33" t="s">
        <v>31</v>
      </c>
      <c r="P33" s="1">
        <f>SUMIFS(Data!E:E,Data!B:B,Pivots!$B$3,Data!A:A,Pivots!$B$28,Data!C:C,Pivots!O33)</f>
        <v>251672</v>
      </c>
      <c r="Q33" vm="109">
        <v>10383620</v>
      </c>
      <c r="R33" s="10">
        <f t="shared" si="1"/>
        <v>24.237404681604293</v>
      </c>
      <c r="S33" s="2">
        <f>AVERAGEIFS(Data!F:F,Data!B:B,Pivots!$B$3,Data!A:A,Pivots!$B$28,Data!C:C,Pivots!O33)</f>
        <v>97234</v>
      </c>
      <c r="T33" s="11">
        <f t="shared" si="2"/>
        <v>24.237404681604293</v>
      </c>
      <c r="Z33" t="e" vm="110">
        <v>#VALUE!</v>
      </c>
      <c r="AA33" cm="1" vm="109">
        <f t="array" ref="AA33">_FV(Z33,"Population")</f>
        <v>10383620</v>
      </c>
    </row>
    <row r="34" spans="15:27" x14ac:dyDescent="0.25">
      <c r="O34" t="s">
        <v>32</v>
      </c>
      <c r="P34" s="1">
        <f>SUMIFS(Data!E:E,Data!B:B,Pivots!$B$3,Data!A:A,Pivots!$B$28,Data!C:C,Pivots!O34)</f>
        <v>22496</v>
      </c>
      <c r="Q34" vm="111">
        <v>760077</v>
      </c>
      <c r="R34" s="10">
        <f t="shared" si="1"/>
        <v>29.59700135644152</v>
      </c>
      <c r="S34" s="2">
        <f>AVERAGEIFS(Data!F:F,Data!B:B,Pivots!$B$3,Data!A:A,Pivots!$B$28,Data!C:C,Pivots!O34)</f>
        <v>69243</v>
      </c>
      <c r="T34" s="11">
        <f t="shared" si="2"/>
        <v>29.59700135644152</v>
      </c>
      <c r="Z34" t="e" vm="112">
        <v>#VALUE!</v>
      </c>
      <c r="AA34" cm="1" vm="111">
        <f t="array" ref="AA34">_FV(Z34,"Population")</f>
        <v>760077</v>
      </c>
    </row>
    <row r="35" spans="15:27" x14ac:dyDescent="0.25">
      <c r="O35" t="s">
        <v>33</v>
      </c>
      <c r="P35" s="1">
        <f>SUMIFS(Data!E:E,Data!B:B,Pivots!$B$3,Data!A:A,Pivots!$B$28,Data!C:C,Pivots!O35)</f>
        <v>287990</v>
      </c>
      <c r="Q35" vm="113">
        <v>11689442</v>
      </c>
      <c r="R35" s="10">
        <f t="shared" si="1"/>
        <v>24.636761960066185</v>
      </c>
      <c r="S35" s="2">
        <f>AVERAGEIFS(Data!F:F,Data!B:B,Pivots!$B$3,Data!A:A,Pivots!$B$28,Data!C:C,Pivots!O35)</f>
        <v>82336</v>
      </c>
      <c r="T35" s="11">
        <f t="shared" si="2"/>
        <v>24.636761960066185</v>
      </c>
      <c r="Z35" t="e" vm="114">
        <v>#VALUE!</v>
      </c>
      <c r="AA35" cm="1" vm="113">
        <f t="array" ref="AA35">_FV(Z35,"Population")</f>
        <v>11689442</v>
      </c>
    </row>
    <row r="36" spans="15:27" x14ac:dyDescent="0.25">
      <c r="O36" t="s">
        <v>34</v>
      </c>
      <c r="P36" s="1">
        <f>SUMIFS(Data!E:E,Data!B:B,Pivots!$B$3,Data!A:A,Pivots!$B$28,Data!C:C,Pivots!O36)</f>
        <v>74614</v>
      </c>
      <c r="Q36" vm="115">
        <v>3943079</v>
      </c>
      <c r="R36" s="10">
        <f t="shared" si="1"/>
        <v>18.922775830765755</v>
      </c>
      <c r="S36" s="2">
        <f>AVERAGEIFS(Data!F:F,Data!B:B,Pivots!$B$3,Data!A:A,Pivots!$B$28,Data!C:C,Pivots!O36)</f>
        <v>64030</v>
      </c>
      <c r="T36" s="11">
        <f t="shared" si="2"/>
        <v>18.922775830765755</v>
      </c>
      <c r="Z36" t="e" vm="116">
        <v>#VALUE!</v>
      </c>
      <c r="AA36" cm="1" vm="115">
        <f t="array" ref="AA36">_FV(Z36,"Population")</f>
        <v>3943079</v>
      </c>
    </row>
    <row r="37" spans="15:27" x14ac:dyDescent="0.25">
      <c r="O37" t="s">
        <v>35</v>
      </c>
      <c r="P37" s="1">
        <f>SUMIFS(Data!E:E,Data!B:B,Pivots!$B$3,Data!A:A,Pivots!$B$28,Data!C:C,Pivots!O37)</f>
        <v>83937</v>
      </c>
      <c r="Q37" vm="117">
        <v>4190713</v>
      </c>
      <c r="R37" s="10">
        <f t="shared" si="1"/>
        <v>20.029288572135577</v>
      </c>
      <c r="S37" s="2">
        <f>AVERAGEIFS(Data!F:F,Data!B:B,Pivots!$B$3,Data!A:A,Pivots!$B$28,Data!C:C,Pivots!O37)</f>
        <v>80727</v>
      </c>
      <c r="T37" s="11">
        <f t="shared" si="2"/>
        <v>20.029288572135577</v>
      </c>
      <c r="Z37" t="e" vm="118">
        <v>#VALUE!</v>
      </c>
      <c r="AA37" cm="1" vm="117">
        <f t="array" ref="AA37">_FV(Z37,"Population")</f>
        <v>4190713</v>
      </c>
    </row>
    <row r="38" spans="15:27" x14ac:dyDescent="0.25">
      <c r="O38" t="s">
        <v>36</v>
      </c>
      <c r="P38" s="1">
        <f>SUMIFS(Data!E:E,Data!B:B,Pivots!$B$3,Data!A:A,Pivots!$B$28,Data!C:C,Pivots!O38)</f>
        <v>325571</v>
      </c>
      <c r="Q38" vm="119">
        <v>12807060</v>
      </c>
      <c r="R38" s="10">
        <f t="shared" si="1"/>
        <v>25.421212987211742</v>
      </c>
      <c r="S38" s="2">
        <f>AVERAGEIFS(Data!F:F,Data!B:B,Pivots!$B$3,Data!A:A,Pivots!$B$28,Data!C:C,Pivots!O38)</f>
        <v>97231</v>
      </c>
      <c r="T38" s="11">
        <f t="shared" si="2"/>
        <v>25.421212987211742</v>
      </c>
      <c r="Z38" t="e" vm="120">
        <v>#VALUE!</v>
      </c>
      <c r="AA38" cm="1" vm="119">
        <f t="array" ref="AA38">_FV(Z38,"Population")</f>
        <v>12807060</v>
      </c>
    </row>
    <row r="39" spans="15:27" x14ac:dyDescent="0.25">
      <c r="O39" t="s">
        <v>37</v>
      </c>
      <c r="P39" s="1">
        <f>SUMIFS(Data!E:E,Data!B:B,Pivots!$B$3,Data!A:A,Pivots!$B$28,Data!C:C,Pivots!O39)</f>
        <v>31304</v>
      </c>
      <c r="Q39" vm="121">
        <v>1057315</v>
      </c>
      <c r="R39" s="10">
        <f t="shared" si="1"/>
        <v>29.607070740507798</v>
      </c>
      <c r="S39" s="2">
        <f>AVERAGEIFS(Data!F:F,Data!B:B,Pivots!$B$3,Data!A:A,Pivots!$B$28,Data!C:C,Pivots!O39)</f>
        <v>100316</v>
      </c>
      <c r="T39" s="11">
        <f t="shared" si="2"/>
        <v>29.607070740507798</v>
      </c>
      <c r="Z39" t="e" vm="122">
        <v>#VALUE!</v>
      </c>
      <c r="AA39" cm="1" vm="121">
        <f t="array" ref="AA39">_FV(Z39,"Population")</f>
        <v>1057315</v>
      </c>
    </row>
    <row r="40" spans="15:27" x14ac:dyDescent="0.25">
      <c r="O40" t="s">
        <v>38</v>
      </c>
      <c r="P40" s="1">
        <f>SUMIFS(Data!E:E,Data!B:B,Pivots!$B$3,Data!A:A,Pivots!$B$28,Data!C:C,Pivots!O40)</f>
        <v>101637</v>
      </c>
      <c r="Q40" vm="123">
        <v>5084127</v>
      </c>
      <c r="R40" s="10">
        <f t="shared" si="1"/>
        <v>19.991042709987379</v>
      </c>
      <c r="S40" s="2">
        <f>AVERAGEIFS(Data!F:F,Data!B:B,Pivots!$B$3,Data!A:A,Pivots!$B$28,Data!C:C,Pivots!O40)</f>
        <v>71361</v>
      </c>
      <c r="T40" s="11">
        <f t="shared" si="2"/>
        <v>19.991042709987379</v>
      </c>
      <c r="Z40" t="e" vm="124">
        <v>#VALUE!</v>
      </c>
      <c r="AA40" cm="1" vm="123">
        <f t="array" ref="AA40">_FV(Z40,"Population")</f>
        <v>5084127</v>
      </c>
    </row>
    <row r="41" spans="15:27" x14ac:dyDescent="0.25">
      <c r="O41" t="s">
        <v>39</v>
      </c>
      <c r="P41" s="1">
        <f>SUMIFS(Data!E:E,Data!B:B,Pivots!$B$3,Data!A:A,Pivots!$B$28,Data!C:C,Pivots!O41)</f>
        <v>27809</v>
      </c>
      <c r="Q41" vm="125">
        <v>882235</v>
      </c>
      <c r="R41" s="10">
        <f t="shared" si="1"/>
        <v>31.521079984357907</v>
      </c>
      <c r="S41" s="2">
        <f>AVERAGEIFS(Data!F:F,Data!B:B,Pivots!$B$3,Data!A:A,Pivots!$B$28,Data!C:C,Pivots!O41)</f>
        <v>69345</v>
      </c>
      <c r="T41" s="11">
        <f t="shared" si="2"/>
        <v>31.521079984357907</v>
      </c>
      <c r="Z41" t="e" vm="126">
        <v>#VALUE!</v>
      </c>
      <c r="AA41" cm="1" vm="125">
        <f t="array" ref="AA41">_FV(Z41,"Population")</f>
        <v>882235</v>
      </c>
    </row>
    <row r="42" spans="15:27" x14ac:dyDescent="0.25">
      <c r="O42" t="s">
        <v>40</v>
      </c>
      <c r="P42" s="1">
        <f>SUMIFS(Data!E:E,Data!B:B,Pivots!$B$3,Data!A:A,Pivots!$B$28,Data!C:C,Pivots!O42)</f>
        <v>155926</v>
      </c>
      <c r="Q42" vm="127">
        <v>6770010</v>
      </c>
      <c r="R42" s="10">
        <f t="shared" si="1"/>
        <v>23.031871444798458</v>
      </c>
      <c r="S42" s="2">
        <f>AVERAGEIFS(Data!F:F,Data!B:B,Pivots!$B$3,Data!A:A,Pivots!$B$28,Data!C:C,Pivots!O42)</f>
        <v>85116</v>
      </c>
      <c r="T42" s="11">
        <f t="shared" si="2"/>
        <v>23.031871444798458</v>
      </c>
      <c r="Z42" t="e" vm="128">
        <v>#VALUE!</v>
      </c>
      <c r="AA42" cm="1" vm="127">
        <f t="array" ref="AA42">_FV(Z42,"Population")</f>
        <v>6770010</v>
      </c>
    </row>
    <row r="43" spans="15:27" x14ac:dyDescent="0.25">
      <c r="O43" t="s">
        <v>41</v>
      </c>
      <c r="P43" s="1">
        <f>SUMIFS(Data!E:E,Data!B:B,Pivots!$B$3,Data!A:A,Pivots!$B$28,Data!C:C,Pivots!O43)</f>
        <v>778554</v>
      </c>
      <c r="Q43" vm="129">
        <v>29145505</v>
      </c>
      <c r="R43" s="10">
        <f t="shared" si="1"/>
        <v>26.7126611805148</v>
      </c>
      <c r="S43" s="2">
        <f>AVERAGEIFS(Data!F:F,Data!B:B,Pivots!$B$3,Data!A:A,Pivots!$B$28,Data!C:C,Pivots!O43)</f>
        <v>92477</v>
      </c>
      <c r="T43" s="11">
        <f t="shared" si="2"/>
        <v>26.7126611805148</v>
      </c>
      <c r="Z43" t="e" vm="130">
        <v>#VALUE!</v>
      </c>
      <c r="AA43" cm="1" vm="129">
        <f t="array" ref="AA43">_FV(Z43,"Population")</f>
        <v>29145505</v>
      </c>
    </row>
    <row r="44" spans="15:27" x14ac:dyDescent="0.25">
      <c r="O44" t="s">
        <v>42</v>
      </c>
      <c r="P44" s="1">
        <f>SUMIFS(Data!E:E,Data!B:B,Pivots!$B$3,Data!A:A,Pivots!$B$28,Data!C:C,Pivots!O44)</f>
        <v>93379</v>
      </c>
      <c r="Q44" vm="131">
        <v>3161105</v>
      </c>
      <c r="R44" s="10">
        <f t="shared" si="1"/>
        <v>29.539986808410351</v>
      </c>
      <c r="S44" s="2">
        <f>AVERAGEIFS(Data!F:F,Data!B:B,Pivots!$B$3,Data!A:A,Pivots!$B$28,Data!C:C,Pivots!O44)</f>
        <v>79806</v>
      </c>
      <c r="T44" s="11">
        <f t="shared" si="2"/>
        <v>29.539986808410351</v>
      </c>
      <c r="Z44" t="e" vm="132">
        <v>#VALUE!</v>
      </c>
      <c r="AA44" cm="1" vm="131">
        <f t="array" ref="AA44">_FV(Z44,"Population")</f>
        <v>3161105</v>
      </c>
    </row>
    <row r="45" spans="15:27" x14ac:dyDescent="0.25">
      <c r="O45" t="s">
        <v>43</v>
      </c>
      <c r="P45" s="1">
        <f>SUMIFS(Data!E:E,Data!B:B,Pivots!$B$3,Data!A:A,Pivots!$B$28,Data!C:C,Pivots!O45)</f>
        <v>11578</v>
      </c>
      <c r="Q45" vm="133">
        <v>626299</v>
      </c>
      <c r="R45" s="10">
        <f t="shared" si="1"/>
        <v>18.486377912147393</v>
      </c>
      <c r="S45" s="2">
        <f>AVERAGEIFS(Data!F:F,Data!B:B,Pivots!$B$3,Data!A:A,Pivots!$B$28,Data!C:C,Pivots!O45)</f>
        <v>80135</v>
      </c>
      <c r="T45" s="11">
        <f t="shared" si="2"/>
        <v>18.486377912147393</v>
      </c>
      <c r="Z45" t="e" vm="134">
        <v>#VALUE!</v>
      </c>
      <c r="AA45" cm="1" vm="133">
        <f t="array" ref="AA45">_FV(Z45,"Population")</f>
        <v>626299</v>
      </c>
    </row>
    <row r="46" spans="15:27" x14ac:dyDescent="0.25">
      <c r="O46" t="s">
        <v>44</v>
      </c>
      <c r="P46" s="1">
        <f>SUMIFS(Data!E:E,Data!B:B,Pivots!$B$3,Data!A:A,Pivots!$B$28,Data!C:C,Pivots!O46)</f>
        <v>195671</v>
      </c>
      <c r="Q46" vm="135">
        <v>8517685</v>
      </c>
      <c r="R46" s="10">
        <f t="shared" si="1"/>
        <v>22.972321704782463</v>
      </c>
      <c r="S46" s="2">
        <f>AVERAGEIFS(Data!F:F,Data!B:B,Pivots!$B$3,Data!A:A,Pivots!$B$28,Data!C:C,Pivots!O46)</f>
        <v>97246</v>
      </c>
      <c r="T46" s="11">
        <f t="shared" si="2"/>
        <v>22.972321704782463</v>
      </c>
      <c r="Z46" t="e" vm="136">
        <v>#VALUE!</v>
      </c>
      <c r="AA46" cm="1" vm="135">
        <f t="array" ref="AA46">_FV(Z46,"Population")</f>
        <v>8517685</v>
      </c>
    </row>
    <row r="47" spans="15:27" x14ac:dyDescent="0.25">
      <c r="O47" t="s">
        <v>45</v>
      </c>
      <c r="P47" s="1">
        <f>SUMIFS(Data!E:E,Data!B:B,Pivots!$B$3,Data!A:A,Pivots!$B$28,Data!C:C,Pivots!O47)</f>
        <v>147772</v>
      </c>
      <c r="Q47" vm="137">
        <v>7614893</v>
      </c>
      <c r="R47" s="10">
        <f t="shared" si="1"/>
        <v>19.405656783358612</v>
      </c>
      <c r="S47" s="2">
        <f>AVERAGEIFS(Data!F:F,Data!B:B,Pivots!$B$3,Data!A:A,Pivots!$B$28,Data!C:C,Pivots!O47)</f>
        <v>95674</v>
      </c>
      <c r="T47" s="11">
        <f t="shared" si="2"/>
        <v>19.405656783358612</v>
      </c>
      <c r="Z47" t="e" vm="138">
        <v>#VALUE!</v>
      </c>
      <c r="AA47" cm="1" vm="137">
        <f t="array" ref="AA47">_FV(Z47,"Population")</f>
        <v>7614893</v>
      </c>
    </row>
    <row r="48" spans="15:27" x14ac:dyDescent="0.25">
      <c r="O48" t="s">
        <v>46</v>
      </c>
      <c r="P48" s="1">
        <f>SUMIFS(Data!E:E,Data!B:B,Pivots!$B$3,Data!A:A,Pivots!$B$28,Data!C:C,Pivots!O48)</f>
        <v>24190</v>
      </c>
      <c r="Q48" vm="139">
        <v>1805832</v>
      </c>
      <c r="R48" s="10">
        <f t="shared" si="1"/>
        <v>13.395487509358567</v>
      </c>
      <c r="S48" s="2">
        <f>AVERAGEIFS(Data!F:F,Data!B:B,Pivots!$B$3,Data!A:A,Pivots!$B$28,Data!C:C,Pivots!O48)</f>
        <v>56764</v>
      </c>
      <c r="T48" s="11">
        <f t="shared" si="2"/>
        <v>13.395487509358567</v>
      </c>
      <c r="Z48" t="e" vm="140">
        <v>#VALUE!</v>
      </c>
      <c r="AA48" cm="1" vm="139">
        <f t="array" ref="AA48">_FV(Z48,"Population")</f>
        <v>1805832</v>
      </c>
    </row>
    <row r="49" spans="15:27" x14ac:dyDescent="0.25">
      <c r="O49" t="s">
        <v>47</v>
      </c>
      <c r="P49" s="1">
        <f>SUMIFS(Data!E:E,Data!B:B,Pivots!$B$3,Data!A:A,Pivots!$B$28,Data!C:C,Pivots!O49)</f>
        <v>148829</v>
      </c>
      <c r="Q49" vm="141">
        <v>5813568</v>
      </c>
      <c r="R49" s="10">
        <f t="shared" si="1"/>
        <v>25.600285401323248</v>
      </c>
      <c r="S49" s="2">
        <f>AVERAGEIFS(Data!F:F,Data!B:B,Pivots!$B$3,Data!A:A,Pivots!$B$28,Data!C:C,Pivots!O49)</f>
        <v>80470</v>
      </c>
      <c r="T49" s="11">
        <f t="shared" si="2"/>
        <v>25.600285401323248</v>
      </c>
      <c r="Z49" t="e" vm="142">
        <v>#VALUE!</v>
      </c>
      <c r="AA49" cm="1" vm="141">
        <f t="array" ref="AA49">_FV(Z49,"Population")</f>
        <v>5813568</v>
      </c>
    </row>
    <row r="50" spans="15:27" x14ac:dyDescent="0.25">
      <c r="O50" t="s">
        <v>48</v>
      </c>
      <c r="P50" s="1">
        <f>SUMIFS(Data!E:E,Data!B:B,Pivots!$B$3,Data!A:A,Pivots!$B$28,Data!C:C,Pivots!O50)</f>
        <v>10919</v>
      </c>
      <c r="Q50" vm="143">
        <v>577737</v>
      </c>
      <c r="R50" s="10">
        <f t="shared" si="1"/>
        <v>18.89960310660387</v>
      </c>
      <c r="S50" s="2">
        <f>AVERAGEIFS(Data!F:F,Data!B:B,Pivots!$B$3,Data!A:A,Pivots!$B$28,Data!C:C,Pivots!O50)</f>
        <v>64480</v>
      </c>
      <c r="T50" s="11">
        <f t="shared" si="2"/>
        <v>18.89960310660387</v>
      </c>
      <c r="Z50" t="e" vm="144">
        <v>#VALUE!</v>
      </c>
      <c r="AA50" cm="1" vm="143">
        <f t="array" ref="AA50">_FV(Z50,"Population")</f>
        <v>577737</v>
      </c>
    </row>
  </sheetData>
  <sortState xmlns:xlrd2="http://schemas.microsoft.com/office/spreadsheetml/2017/richdata2" ref="H2:I12">
    <sortCondition descending="1" ref="I2:I1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B0AD9-195E-4F25-B682-1C1BCF87AC96}">
  <dimension ref="A1:N42"/>
  <sheetViews>
    <sheetView showGridLines="0" showRowColHeaders="0" tabSelected="1" workbookViewId="0">
      <selection activeCell="A34" sqref="A34"/>
    </sheetView>
  </sheetViews>
  <sheetFormatPr defaultColWidth="0" defaultRowHeight="15" zeroHeight="1" x14ac:dyDescent="0.25"/>
  <cols>
    <col min="1" max="1" width="5.5703125" customWidth="1"/>
    <col min="2" max="2" width="47.28515625" bestFit="1" customWidth="1"/>
    <col min="3" max="3" width="9.140625" customWidth="1"/>
    <col min="4" max="4" width="54.140625" bestFit="1" customWidth="1"/>
    <col min="5" max="7" width="9.140625" customWidth="1"/>
    <col min="8" max="8" width="18.42578125" customWidth="1"/>
    <col min="9" max="10" width="35.85546875" bestFit="1" customWidth="1"/>
    <col min="11" max="11" width="9.140625" customWidth="1"/>
    <col min="15" max="16384" width="9.140625" hidden="1"/>
  </cols>
  <sheetData>
    <row r="1" spans="1:2" x14ac:dyDescent="0.25">
      <c r="A1" s="30">
        <v>9</v>
      </c>
    </row>
    <row r="2" spans="1:2" x14ac:dyDescent="0.25">
      <c r="A2" s="30">
        <v>2</v>
      </c>
    </row>
    <row r="3" spans="1:2" x14ac:dyDescent="0.25"/>
    <row r="4" spans="1:2" x14ac:dyDescent="0.25"/>
    <row r="5" spans="1:2" ht="31.5" x14ac:dyDescent="0.5">
      <c r="B5" s="12" t="str" cm="1">
        <f t="array" ref="B5">INDEX(Pivots!D3:D12,11-Dashboard2!A1)</f>
        <v>Finance</v>
      </c>
    </row>
    <row r="6" spans="1:2" x14ac:dyDescent="0.25"/>
    <row r="7" spans="1:2" x14ac:dyDescent="0.25"/>
    <row r="8" spans="1:2" x14ac:dyDescent="0.25"/>
    <row r="9" spans="1:2" x14ac:dyDescent="0.25"/>
    <row r="10" spans="1:2" x14ac:dyDescent="0.25"/>
    <row r="11" spans="1:2" x14ac:dyDescent="0.25"/>
    <row r="12" spans="1:2" x14ac:dyDescent="0.25"/>
    <row r="13" spans="1:2" x14ac:dyDescent="0.25"/>
    <row r="14" spans="1:2" x14ac:dyDescent="0.25"/>
    <row r="15" spans="1:2" x14ac:dyDescent="0.25"/>
    <row r="16" spans="1:2"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5124" r:id="rId3" name="Spinner 4">
              <controlPr defaultSize="0" autoPict="0">
                <anchor moveWithCells="1" sizeWithCells="1">
                  <from>
                    <xdr:col>2</xdr:col>
                    <xdr:colOff>19050</xdr:colOff>
                    <xdr:row>4</xdr:row>
                    <xdr:rowOff>0</xdr:rowOff>
                  </from>
                  <to>
                    <xdr:col>3</xdr:col>
                    <xdr:colOff>142875</xdr:colOff>
                    <xdr:row>5</xdr:row>
                    <xdr:rowOff>0</xdr:rowOff>
                  </to>
                </anchor>
              </controlPr>
            </control>
          </mc:Choice>
        </mc:AlternateContent>
        <mc:AlternateContent xmlns:mc="http://schemas.openxmlformats.org/markup-compatibility/2006">
          <mc:Choice Requires="x14">
            <control shapeId="5126" r:id="rId4" name="Option Button 6">
              <controlPr defaultSize="0" autoFill="0" autoLine="0" autoPict="0">
                <anchor moveWithCells="1">
                  <from>
                    <xdr:col>7</xdr:col>
                    <xdr:colOff>209550</xdr:colOff>
                    <xdr:row>7</xdr:row>
                    <xdr:rowOff>9525</xdr:rowOff>
                  </from>
                  <to>
                    <xdr:col>8</xdr:col>
                    <xdr:colOff>85725</xdr:colOff>
                    <xdr:row>8</xdr:row>
                    <xdr:rowOff>152400</xdr:rowOff>
                  </to>
                </anchor>
              </controlPr>
            </control>
          </mc:Choice>
        </mc:AlternateContent>
        <mc:AlternateContent xmlns:mc="http://schemas.openxmlformats.org/markup-compatibility/2006">
          <mc:Choice Requires="x14">
            <control shapeId="5127" r:id="rId5" name="Option Button 7">
              <controlPr defaultSize="0" autoFill="0" autoLine="0" autoPict="0">
                <anchor moveWithCells="1">
                  <from>
                    <xdr:col>8</xdr:col>
                    <xdr:colOff>1304925</xdr:colOff>
                    <xdr:row>6</xdr:row>
                    <xdr:rowOff>171450</xdr:rowOff>
                  </from>
                  <to>
                    <xdr:col>9</xdr:col>
                    <xdr:colOff>323850</xdr:colOff>
                    <xdr:row>8</xdr:row>
                    <xdr:rowOff>104775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Prep</vt:lpstr>
      <vt:lpstr>Dashboard</vt:lpstr>
      <vt:lpstr>Data</vt:lpstr>
      <vt:lpstr>Pivots</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Enrique Ruiz</dc:creator>
  <cp:lastModifiedBy>Ákos Szekeres</cp:lastModifiedBy>
  <dcterms:created xsi:type="dcterms:W3CDTF">2021-09-21T20:47:02Z</dcterms:created>
  <dcterms:modified xsi:type="dcterms:W3CDTF">2022-08-27T12:41:06Z</dcterms:modified>
</cp:coreProperties>
</file>